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7050" windowHeight="5025" activeTab="1"/>
  </bookViews>
  <sheets>
    <sheet name="TPS1" sheetId="4" r:id="rId1"/>
    <sheet name="PAL1" sheetId="1" r:id="rId2"/>
  </sheets>
  <calcPr calcId="144525"/>
</workbook>
</file>

<file path=xl/calcChain.xml><?xml version="1.0" encoding="utf-8"?>
<calcChain xmlns="http://schemas.openxmlformats.org/spreadsheetml/2006/main">
  <c r="O24" i="1" l="1"/>
  <c r="N24" i="1"/>
  <c r="O23" i="1"/>
  <c r="N23" i="1"/>
  <c r="O22" i="1"/>
  <c r="N22" i="1"/>
  <c r="F89" i="1"/>
  <c r="E89" i="1"/>
  <c r="H89" i="1" s="1"/>
  <c r="F88" i="1"/>
  <c r="H88" i="1" s="1"/>
  <c r="E88" i="1"/>
  <c r="F87" i="1"/>
  <c r="E87" i="1"/>
  <c r="H87" i="1" s="1"/>
  <c r="F86" i="1"/>
  <c r="H86" i="1" s="1"/>
  <c r="E86" i="1"/>
  <c r="F85" i="1"/>
  <c r="E85" i="1"/>
  <c r="H85" i="1" s="1"/>
  <c r="F84" i="1"/>
  <c r="H84" i="1" s="1"/>
  <c r="E84" i="1"/>
  <c r="F83" i="1"/>
  <c r="E83" i="1"/>
  <c r="H83" i="1" s="1"/>
  <c r="F82" i="1"/>
  <c r="H82" i="1" s="1"/>
  <c r="E82" i="1"/>
  <c r="F81" i="1"/>
  <c r="E81" i="1"/>
  <c r="H81" i="1" s="1"/>
  <c r="F80" i="1"/>
  <c r="H80" i="1" s="1"/>
  <c r="E80" i="1"/>
  <c r="F79" i="1"/>
  <c r="E79" i="1"/>
  <c r="H79" i="1" s="1"/>
  <c r="F78" i="1"/>
  <c r="H78" i="1" s="1"/>
  <c r="E78" i="1"/>
  <c r="F77" i="1"/>
  <c r="E77" i="1"/>
  <c r="H77" i="1" s="1"/>
  <c r="F76" i="1"/>
  <c r="H76" i="1" s="1"/>
  <c r="E76" i="1"/>
  <c r="F75" i="1"/>
  <c r="E75" i="1"/>
  <c r="H75" i="1" s="1"/>
  <c r="F74" i="1"/>
  <c r="H74" i="1" s="1"/>
  <c r="E74" i="1"/>
  <c r="F73" i="1"/>
  <c r="E73" i="1"/>
  <c r="H73" i="1" s="1"/>
  <c r="F72" i="1"/>
  <c r="H72" i="1" s="1"/>
  <c r="E72" i="1"/>
  <c r="F71" i="1"/>
  <c r="E71" i="1"/>
  <c r="H71" i="1" s="1"/>
  <c r="F70" i="1"/>
  <c r="H70" i="1" s="1"/>
  <c r="E70" i="1"/>
  <c r="F69" i="1"/>
  <c r="E69" i="1"/>
  <c r="H69" i="1" s="1"/>
  <c r="F68" i="1"/>
  <c r="H68" i="1" s="1"/>
  <c r="E68" i="1"/>
  <c r="F67" i="1"/>
  <c r="E67" i="1"/>
  <c r="H67" i="1" s="1"/>
  <c r="F66" i="1"/>
  <c r="H66" i="1" s="1"/>
  <c r="E66" i="1"/>
  <c r="F65" i="1"/>
  <c r="E65" i="1"/>
  <c r="H65" i="1" s="1"/>
  <c r="F64" i="1"/>
  <c r="H64" i="1" s="1"/>
  <c r="E64" i="1"/>
  <c r="F63" i="1"/>
  <c r="E63" i="1"/>
  <c r="H63" i="1" s="1"/>
  <c r="F62" i="1"/>
  <c r="H62" i="1" s="1"/>
  <c r="E62" i="1"/>
  <c r="F61" i="1"/>
  <c r="E61" i="1"/>
  <c r="H61" i="1" s="1"/>
  <c r="F60" i="1"/>
  <c r="H60" i="1" s="1"/>
  <c r="E60" i="1"/>
  <c r="F59" i="1"/>
  <c r="E59" i="1"/>
  <c r="H59" i="1" s="1"/>
  <c r="F58" i="1"/>
  <c r="H58" i="1" s="1"/>
  <c r="E58" i="1"/>
  <c r="F57" i="1"/>
  <c r="E57" i="1"/>
  <c r="H57" i="1" s="1"/>
  <c r="F56" i="1"/>
  <c r="H56" i="1" s="1"/>
  <c r="E56" i="1"/>
  <c r="F55" i="1"/>
  <c r="E55" i="1"/>
  <c r="H55" i="1" s="1"/>
  <c r="F54" i="1"/>
  <c r="H54" i="1" s="1"/>
  <c r="E54" i="1"/>
  <c r="F53" i="1"/>
  <c r="E53" i="1"/>
  <c r="H53" i="1" s="1"/>
  <c r="F52" i="1"/>
  <c r="H52" i="1" s="1"/>
  <c r="E52" i="1"/>
  <c r="F51" i="1"/>
  <c r="E51" i="1"/>
  <c r="H51" i="1" s="1"/>
  <c r="F50" i="1"/>
  <c r="H50" i="1" s="1"/>
  <c r="E50" i="1"/>
  <c r="F49" i="1"/>
  <c r="E49" i="1"/>
  <c r="H49" i="1" s="1"/>
  <c r="F48" i="1"/>
  <c r="H48" i="1" s="1"/>
  <c r="E48" i="1"/>
  <c r="F47" i="1"/>
  <c r="E47" i="1"/>
  <c r="H47" i="1" s="1"/>
  <c r="F46" i="1"/>
  <c r="H46" i="1" s="1"/>
  <c r="E46" i="1"/>
  <c r="F45" i="1"/>
  <c r="E45" i="1"/>
  <c r="H45" i="1" s="1"/>
  <c r="F44" i="1"/>
  <c r="H44" i="1" s="1"/>
  <c r="E44" i="1"/>
  <c r="F43" i="1"/>
  <c r="E43" i="1"/>
  <c r="H43" i="1" s="1"/>
  <c r="F42" i="1"/>
  <c r="H42" i="1" s="1"/>
  <c r="E42" i="1"/>
  <c r="F41" i="1"/>
  <c r="E41" i="1"/>
  <c r="H41" i="1" s="1"/>
  <c r="F40" i="1"/>
  <c r="H40" i="1" s="1"/>
  <c r="E40" i="1"/>
  <c r="F39" i="1"/>
  <c r="E39" i="1"/>
  <c r="H39" i="1" s="1"/>
  <c r="F38" i="1"/>
  <c r="H38" i="1" s="1"/>
  <c r="I40" i="1" s="1"/>
  <c r="J40" i="1" s="1"/>
  <c r="E38" i="1"/>
  <c r="F37" i="1"/>
  <c r="E37" i="1"/>
  <c r="H37" i="1" s="1"/>
  <c r="F36" i="1"/>
  <c r="H36" i="1" s="1"/>
  <c r="E36" i="1"/>
  <c r="F35" i="1"/>
  <c r="E35" i="1"/>
  <c r="H35" i="1" s="1"/>
  <c r="F34" i="1"/>
  <c r="H34" i="1" s="1"/>
  <c r="I36" i="1" s="1"/>
  <c r="J36" i="1" s="1"/>
  <c r="E34" i="1"/>
  <c r="F33" i="1"/>
  <c r="E33" i="1"/>
  <c r="H33" i="1" s="1"/>
  <c r="F32" i="1"/>
  <c r="H32" i="1" s="1"/>
  <c r="E32" i="1"/>
  <c r="F31" i="1"/>
  <c r="E31" i="1"/>
  <c r="H31" i="1" s="1"/>
  <c r="F30" i="1"/>
  <c r="H30" i="1" s="1"/>
  <c r="I32" i="1" s="1"/>
  <c r="J32" i="1" s="1"/>
  <c r="E30" i="1"/>
  <c r="F29" i="1"/>
  <c r="E29" i="1"/>
  <c r="H29" i="1" s="1"/>
  <c r="F28" i="1"/>
  <c r="H28" i="1" s="1"/>
  <c r="E28" i="1"/>
  <c r="F27" i="1"/>
  <c r="E27" i="1"/>
  <c r="H27" i="1" s="1"/>
  <c r="F26" i="1"/>
  <c r="H26" i="1" s="1"/>
  <c r="I28" i="1" s="1"/>
  <c r="J28" i="1" s="1"/>
  <c r="E26" i="1"/>
  <c r="F25" i="1"/>
  <c r="E25" i="1"/>
  <c r="H25" i="1" s="1"/>
  <c r="F24" i="1"/>
  <c r="H24" i="1" s="1"/>
  <c r="E24" i="1"/>
  <c r="F23" i="1"/>
  <c r="E23" i="1"/>
  <c r="H23" i="1" s="1"/>
  <c r="F22" i="1"/>
  <c r="H22" i="1" s="1"/>
  <c r="I24" i="1" s="1"/>
  <c r="J24" i="1" s="1"/>
  <c r="E22" i="1"/>
  <c r="F21" i="1"/>
  <c r="E21" i="1"/>
  <c r="H21" i="1" s="1"/>
  <c r="F20" i="1"/>
  <c r="H20" i="1" s="1"/>
  <c r="E20" i="1"/>
  <c r="F19" i="1"/>
  <c r="E19" i="1"/>
  <c r="H19" i="1" s="1"/>
  <c r="F18" i="1"/>
  <c r="H18" i="1" s="1"/>
  <c r="I20" i="1" s="1"/>
  <c r="J20" i="1" s="1"/>
  <c r="E18" i="1"/>
  <c r="F17" i="1"/>
  <c r="E17" i="1"/>
  <c r="H17" i="1" s="1"/>
  <c r="F16" i="1"/>
  <c r="H16" i="1" s="1"/>
  <c r="E16" i="1"/>
  <c r="F15" i="1"/>
  <c r="E15" i="1"/>
  <c r="H15" i="1" s="1"/>
  <c r="F14" i="1"/>
  <c r="H14" i="1" s="1"/>
  <c r="I16" i="1" s="1"/>
  <c r="J16" i="1" s="1"/>
  <c r="E14" i="1"/>
  <c r="F13" i="1"/>
  <c r="E13" i="1"/>
  <c r="H13" i="1" s="1"/>
  <c r="F12" i="1"/>
  <c r="H12" i="1" s="1"/>
  <c r="E12" i="1"/>
  <c r="F11" i="1"/>
  <c r="E11" i="1"/>
  <c r="H11" i="1" s="1"/>
  <c r="F10" i="1"/>
  <c r="H10" i="1" s="1"/>
  <c r="I12" i="1" s="1"/>
  <c r="J12" i="1" s="1"/>
  <c r="E10" i="1"/>
  <c r="F9" i="1"/>
  <c r="E9" i="1"/>
  <c r="H9" i="1" s="1"/>
  <c r="F8" i="1"/>
  <c r="H8" i="1" s="1"/>
  <c r="E8" i="1"/>
  <c r="F7" i="1"/>
  <c r="E7" i="1"/>
  <c r="H7" i="1" s="1"/>
  <c r="F6" i="1"/>
  <c r="H6" i="1" s="1"/>
  <c r="I8" i="1" s="1"/>
  <c r="J8" i="1" s="1"/>
  <c r="E6" i="1"/>
  <c r="F5" i="1"/>
  <c r="H5" i="1" s="1"/>
  <c r="E5" i="1"/>
  <c r="F4" i="1"/>
  <c r="E4" i="1"/>
  <c r="H4" i="1" s="1"/>
  <c r="F3" i="1"/>
  <c r="H3" i="1" s="1"/>
  <c r="E3" i="1"/>
  <c r="F2" i="1"/>
  <c r="E2" i="1"/>
  <c r="H2" i="1" s="1"/>
  <c r="O24" i="4"/>
  <c r="N24" i="4"/>
  <c r="O23" i="4"/>
  <c r="N23" i="4"/>
  <c r="O22" i="4"/>
  <c r="N22" i="4"/>
  <c r="F89" i="4"/>
  <c r="H89" i="4" s="1"/>
  <c r="E89" i="4"/>
  <c r="F88" i="4"/>
  <c r="H88" i="4" s="1"/>
  <c r="E88" i="4"/>
  <c r="F87" i="4"/>
  <c r="H87" i="4" s="1"/>
  <c r="E87" i="4"/>
  <c r="F86" i="4"/>
  <c r="H86" i="4" s="1"/>
  <c r="E86" i="4"/>
  <c r="F85" i="4"/>
  <c r="H85" i="4" s="1"/>
  <c r="E85" i="4"/>
  <c r="F84" i="4"/>
  <c r="H84" i="4" s="1"/>
  <c r="E84" i="4"/>
  <c r="F83" i="4"/>
  <c r="H83" i="4" s="1"/>
  <c r="E83" i="4"/>
  <c r="F82" i="4"/>
  <c r="H82" i="4" s="1"/>
  <c r="E82" i="4"/>
  <c r="F81" i="4"/>
  <c r="E81" i="4"/>
  <c r="H81" i="4" s="1"/>
  <c r="F80" i="4"/>
  <c r="H80" i="4" s="1"/>
  <c r="E80" i="4"/>
  <c r="F79" i="4"/>
  <c r="E79" i="4"/>
  <c r="H79" i="4" s="1"/>
  <c r="F78" i="4"/>
  <c r="H78" i="4" s="1"/>
  <c r="E78" i="4"/>
  <c r="F77" i="4"/>
  <c r="E77" i="4"/>
  <c r="H77" i="4" s="1"/>
  <c r="F76" i="4"/>
  <c r="H76" i="4" s="1"/>
  <c r="E76" i="4"/>
  <c r="F75" i="4"/>
  <c r="E75" i="4"/>
  <c r="H75" i="4" s="1"/>
  <c r="F74" i="4"/>
  <c r="H74" i="4" s="1"/>
  <c r="E74" i="4"/>
  <c r="F73" i="4"/>
  <c r="E73" i="4"/>
  <c r="H73" i="4" s="1"/>
  <c r="F72" i="4"/>
  <c r="H72" i="4" s="1"/>
  <c r="E72" i="4"/>
  <c r="F71" i="4"/>
  <c r="E71" i="4"/>
  <c r="H71" i="4" s="1"/>
  <c r="F70" i="4"/>
  <c r="H70" i="4" s="1"/>
  <c r="E70" i="4"/>
  <c r="F69" i="4"/>
  <c r="E69" i="4"/>
  <c r="H69" i="4" s="1"/>
  <c r="F68" i="4"/>
  <c r="H68" i="4" s="1"/>
  <c r="E68" i="4"/>
  <c r="F67" i="4"/>
  <c r="E67" i="4"/>
  <c r="H67" i="4" s="1"/>
  <c r="F66" i="4"/>
  <c r="H66" i="4" s="1"/>
  <c r="E66" i="4"/>
  <c r="F65" i="4"/>
  <c r="E65" i="4"/>
  <c r="H65" i="4" s="1"/>
  <c r="F64" i="4"/>
  <c r="H64" i="4" s="1"/>
  <c r="E64" i="4"/>
  <c r="F63" i="4"/>
  <c r="E63" i="4"/>
  <c r="H63" i="4" s="1"/>
  <c r="F62" i="4"/>
  <c r="H62" i="4" s="1"/>
  <c r="E62" i="4"/>
  <c r="F61" i="4"/>
  <c r="E61" i="4"/>
  <c r="H61" i="4" s="1"/>
  <c r="F60" i="4"/>
  <c r="H60" i="4" s="1"/>
  <c r="E60" i="4"/>
  <c r="F59" i="4"/>
  <c r="E59" i="4"/>
  <c r="H59" i="4" s="1"/>
  <c r="F58" i="4"/>
  <c r="H58" i="4" s="1"/>
  <c r="E58" i="4"/>
  <c r="F57" i="4"/>
  <c r="E57" i="4"/>
  <c r="H57" i="4" s="1"/>
  <c r="F56" i="4"/>
  <c r="H56" i="4" s="1"/>
  <c r="E56" i="4"/>
  <c r="F55" i="4"/>
  <c r="E55" i="4"/>
  <c r="H55" i="4" s="1"/>
  <c r="F54" i="4"/>
  <c r="H54" i="4" s="1"/>
  <c r="E54" i="4"/>
  <c r="F53" i="4"/>
  <c r="E53" i="4"/>
  <c r="H53" i="4" s="1"/>
  <c r="F52" i="4"/>
  <c r="H52" i="4" s="1"/>
  <c r="E52" i="4"/>
  <c r="F51" i="4"/>
  <c r="E51" i="4"/>
  <c r="H51" i="4" s="1"/>
  <c r="F50" i="4"/>
  <c r="H50" i="4" s="1"/>
  <c r="E50" i="4"/>
  <c r="F49" i="4"/>
  <c r="E49" i="4"/>
  <c r="H49" i="4" s="1"/>
  <c r="F48" i="4"/>
  <c r="H48" i="4" s="1"/>
  <c r="E48" i="4"/>
  <c r="F47" i="4"/>
  <c r="E47" i="4"/>
  <c r="H47" i="4" s="1"/>
  <c r="F46" i="4"/>
  <c r="H46" i="4" s="1"/>
  <c r="E46" i="4"/>
  <c r="F45" i="4"/>
  <c r="E45" i="4"/>
  <c r="H45" i="4" s="1"/>
  <c r="F44" i="4"/>
  <c r="H44" i="4" s="1"/>
  <c r="E44" i="4"/>
  <c r="F43" i="4"/>
  <c r="E43" i="4"/>
  <c r="H43" i="4" s="1"/>
  <c r="F42" i="4"/>
  <c r="H42" i="4" s="1"/>
  <c r="E42" i="4"/>
  <c r="F41" i="4"/>
  <c r="E41" i="4"/>
  <c r="H41" i="4" s="1"/>
  <c r="F40" i="4"/>
  <c r="H40" i="4" s="1"/>
  <c r="E40" i="4"/>
  <c r="F39" i="4"/>
  <c r="E39" i="4"/>
  <c r="H39" i="4" s="1"/>
  <c r="F38" i="4"/>
  <c r="H38" i="4" s="1"/>
  <c r="E38" i="4"/>
  <c r="F37" i="4"/>
  <c r="E37" i="4"/>
  <c r="H37" i="4" s="1"/>
  <c r="F36" i="4"/>
  <c r="H36" i="4" s="1"/>
  <c r="E36" i="4"/>
  <c r="F35" i="4"/>
  <c r="E35" i="4"/>
  <c r="H35" i="4" s="1"/>
  <c r="F34" i="4"/>
  <c r="H34" i="4" s="1"/>
  <c r="E34" i="4"/>
  <c r="F33" i="4"/>
  <c r="E33" i="4"/>
  <c r="H33" i="4" s="1"/>
  <c r="F32" i="4"/>
  <c r="H32" i="4" s="1"/>
  <c r="E32" i="4"/>
  <c r="F31" i="4"/>
  <c r="E31" i="4"/>
  <c r="H31" i="4" s="1"/>
  <c r="F30" i="4"/>
  <c r="H30" i="4" s="1"/>
  <c r="E30" i="4"/>
  <c r="F29" i="4"/>
  <c r="E29" i="4"/>
  <c r="H29" i="4" s="1"/>
  <c r="F28" i="4"/>
  <c r="H28" i="4" s="1"/>
  <c r="E28" i="4"/>
  <c r="F27" i="4"/>
  <c r="E27" i="4"/>
  <c r="H27" i="4" s="1"/>
  <c r="F26" i="4"/>
  <c r="H26" i="4" s="1"/>
  <c r="E26" i="4"/>
  <c r="F25" i="4"/>
  <c r="E25" i="4"/>
  <c r="H25" i="4" s="1"/>
  <c r="F24" i="4"/>
  <c r="H24" i="4" s="1"/>
  <c r="E24" i="4"/>
  <c r="F23" i="4"/>
  <c r="E23" i="4"/>
  <c r="H23" i="4" s="1"/>
  <c r="F22" i="4"/>
  <c r="H22" i="4" s="1"/>
  <c r="E22" i="4"/>
  <c r="F21" i="4"/>
  <c r="E21" i="4"/>
  <c r="H21" i="4" s="1"/>
  <c r="F20" i="4"/>
  <c r="H20" i="4" s="1"/>
  <c r="E20" i="4"/>
  <c r="F19" i="4"/>
  <c r="E19" i="4"/>
  <c r="H19" i="4" s="1"/>
  <c r="F18" i="4"/>
  <c r="H18" i="4" s="1"/>
  <c r="E18" i="4"/>
  <c r="F17" i="4"/>
  <c r="E17" i="4"/>
  <c r="H17" i="4" s="1"/>
  <c r="F16" i="4"/>
  <c r="H16" i="4" s="1"/>
  <c r="E16" i="4"/>
  <c r="F15" i="4"/>
  <c r="E15" i="4"/>
  <c r="H15" i="4" s="1"/>
  <c r="F14" i="4"/>
  <c r="H14" i="4" s="1"/>
  <c r="E14" i="4"/>
  <c r="F13" i="4"/>
  <c r="E13" i="4"/>
  <c r="H13" i="4" s="1"/>
  <c r="F12" i="4"/>
  <c r="H12" i="4" s="1"/>
  <c r="E12" i="4"/>
  <c r="F11" i="4"/>
  <c r="E11" i="4"/>
  <c r="H11" i="4" s="1"/>
  <c r="F10" i="4"/>
  <c r="H10" i="4" s="1"/>
  <c r="E10" i="4"/>
  <c r="F9" i="4"/>
  <c r="E9" i="4"/>
  <c r="H9" i="4" s="1"/>
  <c r="F8" i="4"/>
  <c r="H8" i="4" s="1"/>
  <c r="I8" i="4" s="1"/>
  <c r="J8" i="4" s="1"/>
  <c r="E8" i="4"/>
  <c r="F7" i="4"/>
  <c r="E7" i="4"/>
  <c r="H7" i="4" s="1"/>
  <c r="F6" i="4"/>
  <c r="H6" i="4" s="1"/>
  <c r="E6" i="4"/>
  <c r="F5" i="4"/>
  <c r="E5" i="4"/>
  <c r="H5" i="4" s="1"/>
  <c r="F4" i="4"/>
  <c r="H4" i="4" s="1"/>
  <c r="E4" i="4"/>
  <c r="F3" i="4"/>
  <c r="E3" i="4"/>
  <c r="H3" i="4" s="1"/>
  <c r="F2" i="4"/>
  <c r="H2" i="4" s="1"/>
  <c r="E2" i="4"/>
  <c r="I5" i="1" l="1"/>
  <c r="J5" i="1" s="1"/>
  <c r="I4" i="1"/>
  <c r="J4" i="1" s="1"/>
  <c r="I9" i="1"/>
  <c r="J9" i="1" s="1"/>
  <c r="I13" i="1"/>
  <c r="J13" i="1" s="1"/>
  <c r="I17" i="1"/>
  <c r="J17" i="1" s="1"/>
  <c r="I21" i="1"/>
  <c r="J21" i="1" s="1"/>
  <c r="I25" i="1"/>
  <c r="J25" i="1" s="1"/>
  <c r="I29" i="1"/>
  <c r="J29" i="1" s="1"/>
  <c r="I33" i="1"/>
  <c r="J33" i="1" s="1"/>
  <c r="I37" i="1"/>
  <c r="J37" i="1" s="1"/>
  <c r="I41" i="1"/>
  <c r="J41" i="1" s="1"/>
  <c r="I45" i="1"/>
  <c r="J45" i="1" s="1"/>
  <c r="I49" i="1"/>
  <c r="J49" i="1" s="1"/>
  <c r="I53" i="1"/>
  <c r="J53" i="1" s="1"/>
  <c r="I57" i="1"/>
  <c r="J57" i="1" s="1"/>
  <c r="I61" i="1"/>
  <c r="J61" i="1" s="1"/>
  <c r="I65" i="1"/>
  <c r="J65" i="1" s="1"/>
  <c r="I69" i="1"/>
  <c r="J69" i="1" s="1"/>
  <c r="I73" i="1"/>
  <c r="J73" i="1" s="1"/>
  <c r="I77" i="1"/>
  <c r="J77" i="1" s="1"/>
  <c r="I81" i="1"/>
  <c r="J81" i="1" s="1"/>
  <c r="I85" i="1"/>
  <c r="J85" i="1" s="1"/>
  <c r="I89" i="1"/>
  <c r="J89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J80" i="1" s="1"/>
  <c r="I84" i="1"/>
  <c r="J84" i="1" s="1"/>
  <c r="I88" i="1"/>
  <c r="J88" i="1" s="1"/>
  <c r="I5" i="4"/>
  <c r="J5" i="4" s="1"/>
  <c r="I4" i="4"/>
  <c r="J4" i="4" s="1"/>
  <c r="I9" i="4"/>
  <c r="J9" i="4" s="1"/>
  <c r="I13" i="4"/>
  <c r="J13" i="4" s="1"/>
  <c r="I17" i="4"/>
  <c r="J17" i="4" s="1"/>
  <c r="I21" i="4"/>
  <c r="J21" i="4" s="1"/>
  <c r="I25" i="4"/>
  <c r="J25" i="4" s="1"/>
  <c r="I29" i="4"/>
  <c r="J29" i="4" s="1"/>
  <c r="I33" i="4"/>
  <c r="J33" i="4" s="1"/>
  <c r="I37" i="4"/>
  <c r="J37" i="4" s="1"/>
  <c r="I41" i="4"/>
  <c r="J41" i="4" s="1"/>
  <c r="I45" i="4"/>
  <c r="J45" i="4" s="1"/>
  <c r="I49" i="4"/>
  <c r="J49" i="4" s="1"/>
  <c r="I53" i="4"/>
  <c r="J53" i="4" s="1"/>
  <c r="I57" i="4"/>
  <c r="J57" i="4" s="1"/>
  <c r="I61" i="4"/>
  <c r="J61" i="4" s="1"/>
  <c r="I65" i="4"/>
  <c r="J65" i="4" s="1"/>
  <c r="I69" i="4"/>
  <c r="J69" i="4" s="1"/>
  <c r="I73" i="4"/>
  <c r="J73" i="4" s="1"/>
  <c r="I77" i="4"/>
  <c r="J77" i="4" s="1"/>
  <c r="I81" i="4"/>
  <c r="J81" i="4" s="1"/>
  <c r="I12" i="4"/>
  <c r="J12" i="4" s="1"/>
  <c r="I16" i="4"/>
  <c r="J16" i="4" s="1"/>
  <c r="I20" i="4"/>
  <c r="J20" i="4" s="1"/>
  <c r="I24" i="4"/>
  <c r="J24" i="4" s="1"/>
  <c r="I28" i="4"/>
  <c r="J28" i="4" s="1"/>
  <c r="I32" i="4"/>
  <c r="J32" i="4" s="1"/>
  <c r="I36" i="4"/>
  <c r="J36" i="4" s="1"/>
  <c r="I40" i="4"/>
  <c r="J40" i="4" s="1"/>
  <c r="I44" i="4"/>
  <c r="J44" i="4" s="1"/>
  <c r="I48" i="4"/>
  <c r="J48" i="4" s="1"/>
  <c r="I52" i="4"/>
  <c r="J52" i="4" s="1"/>
  <c r="I56" i="4"/>
  <c r="J56" i="4" s="1"/>
  <c r="I60" i="4"/>
  <c r="J60" i="4" s="1"/>
  <c r="I64" i="4"/>
  <c r="J64" i="4" s="1"/>
  <c r="I68" i="4"/>
  <c r="J68" i="4" s="1"/>
  <c r="I72" i="4"/>
  <c r="J72" i="4" s="1"/>
  <c r="I76" i="4"/>
  <c r="J76" i="4" s="1"/>
  <c r="I80" i="4"/>
  <c r="J80" i="4" s="1"/>
  <c r="I84" i="4"/>
  <c r="J84" i="4" s="1"/>
  <c r="I85" i="4"/>
  <c r="J85" i="4" s="1"/>
  <c r="I88" i="4"/>
  <c r="J88" i="4" s="1"/>
  <c r="I89" i="4"/>
  <c r="J89" i="4" s="1"/>
  <c r="O4" i="1" l="1"/>
  <c r="N9" i="1"/>
  <c r="N11" i="1"/>
  <c r="N15" i="1"/>
  <c r="N19" i="1"/>
  <c r="O19" i="1"/>
  <c r="O18" i="1" l="1"/>
  <c r="O16" i="1"/>
  <c r="O13" i="1"/>
  <c r="N13" i="1"/>
  <c r="O6" i="1"/>
  <c r="N7" i="1"/>
  <c r="N17" i="1"/>
  <c r="O17" i="1"/>
  <c r="O20" i="1"/>
  <c r="O21" i="1"/>
  <c r="N8" i="1"/>
  <c r="O15" i="1"/>
  <c r="N4" i="1"/>
  <c r="O11" i="1"/>
  <c r="O9" i="1"/>
  <c r="N3" i="1"/>
  <c r="N6" i="1"/>
  <c r="O7" i="1"/>
  <c r="O12" i="1"/>
  <c r="O10" i="1"/>
  <c r="O8" i="1"/>
  <c r="N5" i="1"/>
  <c r="N21" i="1"/>
  <c r="O14" i="1"/>
  <c r="N20" i="1"/>
  <c r="N18" i="1"/>
  <c r="N16" i="1"/>
  <c r="N14" i="1"/>
  <c r="N12" i="1"/>
  <c r="N10" i="1"/>
  <c r="O5" i="1"/>
  <c r="O3" i="1"/>
  <c r="N21" i="4" l="1"/>
  <c r="N20" i="4"/>
  <c r="N19" i="4"/>
  <c r="N3" i="4" l="1"/>
  <c r="O3" i="4" l="1"/>
</calcChain>
</file>

<file path=xl/sharedStrings.xml><?xml version="1.0" encoding="utf-8"?>
<sst xmlns="http://schemas.openxmlformats.org/spreadsheetml/2006/main" count="192" uniqueCount="72">
  <si>
    <t xml:space="preserve">K7 </t>
  </si>
  <si>
    <t>Co 7</t>
  </si>
  <si>
    <t>K6</t>
  </si>
  <si>
    <t>Co 6</t>
  </si>
  <si>
    <t>K5</t>
  </si>
  <si>
    <t>Co5</t>
  </si>
  <si>
    <t>Karla</t>
  </si>
  <si>
    <t>weeks</t>
  </si>
  <si>
    <t>2 e delta delta</t>
  </si>
  <si>
    <t>Co0</t>
  </si>
  <si>
    <t>K0</t>
  </si>
  <si>
    <t>Co 1</t>
  </si>
  <si>
    <t>K1</t>
  </si>
  <si>
    <t>Co2</t>
  </si>
  <si>
    <t>K2</t>
  </si>
  <si>
    <t>K3</t>
  </si>
  <si>
    <t>Co4</t>
  </si>
  <si>
    <t>K4</t>
  </si>
  <si>
    <t>18S</t>
  </si>
  <si>
    <t>TPS1</t>
  </si>
  <si>
    <t>TPS1-18S</t>
  </si>
  <si>
    <t>Co3</t>
  </si>
  <si>
    <t>Co 8</t>
  </si>
  <si>
    <t xml:space="preserve">K8 </t>
  </si>
  <si>
    <t>Co 9</t>
  </si>
  <si>
    <t xml:space="preserve">K9 </t>
  </si>
  <si>
    <t xml:space="preserve">K10 </t>
  </si>
  <si>
    <t>Co 10</t>
  </si>
  <si>
    <t>Co 11</t>
  </si>
  <si>
    <t xml:space="preserve">K11 </t>
  </si>
  <si>
    <t>Co 12</t>
  </si>
  <si>
    <t xml:space="preserve">K12 </t>
  </si>
  <si>
    <t>Co 13</t>
  </si>
  <si>
    <t xml:space="preserve">K13 </t>
  </si>
  <si>
    <t>Co 14</t>
  </si>
  <si>
    <t xml:space="preserve">K14 </t>
  </si>
  <si>
    <t>Co 15</t>
  </si>
  <si>
    <t xml:space="preserve">K15 </t>
  </si>
  <si>
    <t>Co 16</t>
  </si>
  <si>
    <t>K 16</t>
  </si>
  <si>
    <t>Co 17</t>
  </si>
  <si>
    <t>K 17</t>
  </si>
  <si>
    <t>Co18</t>
  </si>
  <si>
    <t>Co</t>
  </si>
  <si>
    <t>K 18</t>
  </si>
  <si>
    <t>K</t>
  </si>
  <si>
    <t>Co19</t>
  </si>
  <si>
    <t>K 19</t>
  </si>
  <si>
    <t>Co 20</t>
  </si>
  <si>
    <t>K 20</t>
  </si>
  <si>
    <t>Co21</t>
  </si>
  <si>
    <t>K 21</t>
  </si>
  <si>
    <t>PAL1</t>
  </si>
  <si>
    <t>PAL1-18S</t>
  </si>
  <si>
    <t>Co 2</t>
  </si>
  <si>
    <t>Co 3</t>
  </si>
  <si>
    <t>Co 4</t>
  </si>
  <si>
    <t>K7</t>
  </si>
  <si>
    <t>K8</t>
  </si>
  <si>
    <t>K9</t>
  </si>
  <si>
    <t>K 10</t>
  </si>
  <si>
    <t>Co12</t>
  </si>
  <si>
    <t>K12</t>
  </si>
  <si>
    <t>Co13</t>
  </si>
  <si>
    <t>K13</t>
  </si>
  <si>
    <t>Co14</t>
  </si>
  <si>
    <t>K14</t>
  </si>
  <si>
    <t>Co15</t>
  </si>
  <si>
    <t>K15</t>
  </si>
  <si>
    <t>Co17</t>
  </si>
  <si>
    <t>K17</t>
  </si>
  <si>
    <t>Co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</si>
</sst>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Font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3" xfId="0" applyFont="1" applyBorder="1"/>
    <xf numFmtId="0" fontId="0" fillId="3" borderId="0" xfId="0" applyFill="1" applyBorder="1"/>
    <xf numFmtId="0" fontId="0" fillId="0" borderId="5" xfId="0" applyFont="1" applyBorder="1"/>
    <xf numFmtId="0" fontId="0" fillId="3" borderId="7" xfId="0" applyFill="1" applyBorder="1"/>
    <xf numFmtId="0" fontId="0" fillId="0" borderId="8" xfId="0" applyFon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1" fillId="2" borderId="0" xfId="0" applyFont="1" applyFill="1" applyAlignment="1"/>
    <xf numFmtId="16" fontId="0" fillId="0" borderId="0" xfId="0" applyNumberFormat="1"/>
    <xf numFmtId="0" fontId="1" fillId="0" borderId="0" xfId="0" applyFont="1"/>
    <xf numFmtId="0" fontId="0" fillId="3" borderId="0" xfId="0" applyFill="1" applyAlignment="1">
      <alignment horizontal="center"/>
    </xf>
    <xf numFmtId="0" fontId="0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2" fontId="1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0" fontId="5" fillId="3" borderId="0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2" xfId="0" applyFont="1" applyFill="1" applyBorder="1"/>
    <xf numFmtId="0" fontId="5" fillId="0" borderId="0" xfId="0" applyFont="1"/>
    <xf numFmtId="0" fontId="5" fillId="3" borderId="7" xfId="0" applyFont="1" applyFill="1" applyBorder="1"/>
    <xf numFmtId="2" fontId="5" fillId="0" borderId="2" xfId="0" applyNumberFormat="1" applyFont="1" applyBorder="1"/>
    <xf numFmtId="0" fontId="5" fillId="0" borderId="2" xfId="0" applyFont="1" applyBorder="1"/>
    <xf numFmtId="2" fontId="3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0" fillId="0" borderId="0" xfId="0" applyFont="1" applyFill="1" applyBorder="1"/>
    <xf numFmtId="2" fontId="5" fillId="0" borderId="0" xfId="0" applyNumberFormat="1" applyFont="1" applyAlignment="1">
      <alignment horizontal="center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0" xfId="0" applyNumberFormat="1" applyFont="1" applyAlignment="1"/>
    <xf numFmtId="2" fontId="5" fillId="0" borderId="7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FF6600"/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9317585301836"/>
          <c:y val="5.2025896762904637E-2"/>
          <c:w val="0.79459492563429557"/>
          <c:h val="0.74699422572178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'TPS1'!$O$3:$O$24</c:f>
                <c:numCache>
                  <c:formatCode>General</c:formatCode>
                  <c:ptCount val="22"/>
                  <c:pt idx="0">
                    <c:v>0.65213500111030553</c:v>
                  </c:pt>
                  <c:pt idx="1">
                    <c:v>0.83</c:v>
                  </c:pt>
                  <c:pt idx="2">
                    <c:v>0.39</c:v>
                  </c:pt>
                  <c:pt idx="3">
                    <c:v>1.29</c:v>
                  </c:pt>
                  <c:pt idx="4">
                    <c:v>0.76</c:v>
                  </c:pt>
                  <c:pt idx="5">
                    <c:v>0.55000000000000004</c:v>
                  </c:pt>
                  <c:pt idx="6">
                    <c:v>0.5</c:v>
                  </c:pt>
                  <c:pt idx="7">
                    <c:v>0.79</c:v>
                  </c:pt>
                  <c:pt idx="8">
                    <c:v>0.8</c:v>
                  </c:pt>
                  <c:pt idx="9">
                    <c:v>0.99</c:v>
                  </c:pt>
                  <c:pt idx="10">
                    <c:v>0.43</c:v>
                  </c:pt>
                  <c:pt idx="11">
                    <c:v>1.24</c:v>
                  </c:pt>
                  <c:pt idx="12">
                    <c:v>0.75</c:v>
                  </c:pt>
                  <c:pt idx="13">
                    <c:v>0.76</c:v>
                  </c:pt>
                  <c:pt idx="14">
                    <c:v>0.62</c:v>
                  </c:pt>
                  <c:pt idx="15">
                    <c:v>0.75</c:v>
                  </c:pt>
                  <c:pt idx="16">
                    <c:v>0.74</c:v>
                  </c:pt>
                  <c:pt idx="17">
                    <c:v>0.8</c:v>
                  </c:pt>
                  <c:pt idx="18">
                    <c:v>0.67</c:v>
                  </c:pt>
                  <c:pt idx="19">
                    <c:v>0.60591047046653201</c:v>
                  </c:pt>
                  <c:pt idx="20">
                    <c:v>0.5941471843568108</c:v>
                  </c:pt>
                  <c:pt idx="21">
                    <c:v>0.57130130388650668</c:v>
                  </c:pt>
                </c:numCache>
              </c:numRef>
            </c:plus>
            <c:minus>
              <c:numRef>
                <c:f>'TPS1'!$O$3:$O$24</c:f>
                <c:numCache>
                  <c:formatCode>General</c:formatCode>
                  <c:ptCount val="22"/>
                  <c:pt idx="0">
                    <c:v>0.65213500111030553</c:v>
                  </c:pt>
                  <c:pt idx="1">
                    <c:v>0.83</c:v>
                  </c:pt>
                  <c:pt idx="2">
                    <c:v>0.39</c:v>
                  </c:pt>
                  <c:pt idx="3">
                    <c:v>1.29</c:v>
                  </c:pt>
                  <c:pt idx="4">
                    <c:v>0.76</c:v>
                  </c:pt>
                  <c:pt idx="5">
                    <c:v>0.55000000000000004</c:v>
                  </c:pt>
                  <c:pt idx="6">
                    <c:v>0.5</c:v>
                  </c:pt>
                  <c:pt idx="7">
                    <c:v>0.79</c:v>
                  </c:pt>
                  <c:pt idx="8">
                    <c:v>0.8</c:v>
                  </c:pt>
                  <c:pt idx="9">
                    <c:v>0.99</c:v>
                  </c:pt>
                  <c:pt idx="10">
                    <c:v>0.43</c:v>
                  </c:pt>
                  <c:pt idx="11">
                    <c:v>1.24</c:v>
                  </c:pt>
                  <c:pt idx="12">
                    <c:v>0.75</c:v>
                  </c:pt>
                  <c:pt idx="13">
                    <c:v>0.76</c:v>
                  </c:pt>
                  <c:pt idx="14">
                    <c:v>0.62</c:v>
                  </c:pt>
                  <c:pt idx="15">
                    <c:v>0.75</c:v>
                  </c:pt>
                  <c:pt idx="16">
                    <c:v>0.74</c:v>
                  </c:pt>
                  <c:pt idx="17">
                    <c:v>0.8</c:v>
                  </c:pt>
                  <c:pt idx="18">
                    <c:v>0.67</c:v>
                  </c:pt>
                  <c:pt idx="19">
                    <c:v>0.60591047046653201</c:v>
                  </c:pt>
                  <c:pt idx="20">
                    <c:v>0.5941471843568108</c:v>
                  </c:pt>
                  <c:pt idx="21">
                    <c:v>0.57130130388650668</c:v>
                  </c:pt>
                </c:numCache>
              </c:numRef>
            </c:minus>
          </c:errBars>
          <c:xVal>
            <c:numRef>
              <c:f>'TPS1'!$M$3:$M$24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'TPS1'!$N$3:$N$24</c:f>
              <c:numCache>
                <c:formatCode>0.00</c:formatCode>
                <c:ptCount val="22"/>
                <c:pt idx="0">
                  <c:v>1.6301446648052527</c:v>
                </c:pt>
                <c:pt idx="1">
                  <c:v>1.1000000000000001</c:v>
                </c:pt>
                <c:pt idx="2">
                  <c:v>3.1</c:v>
                </c:pt>
                <c:pt idx="3">
                  <c:v>12.55</c:v>
                </c:pt>
                <c:pt idx="4">
                  <c:v>2.69</c:v>
                </c:pt>
                <c:pt idx="5">
                  <c:v>2.27</c:v>
                </c:pt>
                <c:pt idx="6">
                  <c:v>5.43</c:v>
                </c:pt>
                <c:pt idx="7">
                  <c:v>1.1000000000000001</c:v>
                </c:pt>
                <c:pt idx="8">
                  <c:v>1.47</c:v>
                </c:pt>
                <c:pt idx="9">
                  <c:v>2.25</c:v>
                </c:pt>
                <c:pt idx="10">
                  <c:v>13.32</c:v>
                </c:pt>
                <c:pt idx="11">
                  <c:v>5.28</c:v>
                </c:pt>
                <c:pt idx="12">
                  <c:v>5.46</c:v>
                </c:pt>
                <c:pt idx="13">
                  <c:v>5.37</c:v>
                </c:pt>
                <c:pt idx="14">
                  <c:v>7.36</c:v>
                </c:pt>
                <c:pt idx="15">
                  <c:v>1.27</c:v>
                </c:pt>
                <c:pt idx="16">
                  <c:v>1.3472335768656867</c:v>
                </c:pt>
                <c:pt idx="17">
                  <c:v>1.0754943904573786</c:v>
                </c:pt>
                <c:pt idx="18">
                  <c:v>1.5157165665103995</c:v>
                </c:pt>
                <c:pt idx="19">
                  <c:v>1.0424657608411243</c:v>
                </c:pt>
                <c:pt idx="20">
                  <c:v>1.547564993542387</c:v>
                </c:pt>
                <c:pt idx="21">
                  <c:v>0.9201876506248744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62304"/>
        <c:axId val="18695680"/>
      </c:scatterChart>
      <c:valAx>
        <c:axId val="196562304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L"/>
          </a:p>
        </c:txPr>
        <c:crossAx val="18695680"/>
        <c:crosses val="autoZero"/>
        <c:crossBetween val="midCat"/>
        <c:majorUnit val="1"/>
        <c:minorUnit val="1"/>
      </c:valAx>
      <c:valAx>
        <c:axId val="18695680"/>
        <c:scaling>
          <c:orientation val="minMax"/>
          <c:max val="2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level</a:t>
                </a:r>
              </a:p>
            </c:rich>
          </c:tx>
          <c:layout>
            <c:manualLayout>
              <c:xMode val="edge"/>
              <c:yMode val="edge"/>
              <c:x val="4.3874890638670165E-2"/>
              <c:y val="0.2972783902012248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s-CL"/>
          </a:p>
        </c:txPr>
        <c:crossAx val="196562304"/>
        <c:crosses val="autoZero"/>
        <c:crossBetween val="midCat"/>
        <c:majorUnit val="5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9317585301836"/>
          <c:y val="5.2025896762904637E-2"/>
          <c:w val="0.79459492563429557"/>
          <c:h val="0.74699422572178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'PAL1'!$O$3:$O$24</c:f>
                <c:numCache>
                  <c:formatCode>General</c:formatCode>
                  <c:ptCount val="22"/>
                  <c:pt idx="0">
                    <c:v>0.5657284352059051</c:v>
                  </c:pt>
                  <c:pt idx="1">
                    <c:v>0.62399351828699101</c:v>
                  </c:pt>
                  <c:pt idx="2">
                    <c:v>0.68489428958823662</c:v>
                  </c:pt>
                  <c:pt idx="3">
                    <c:v>0.60591047046653046</c:v>
                  </c:pt>
                  <c:pt idx="4">
                    <c:v>0.85066014166430071</c:v>
                  </c:pt>
                  <c:pt idx="5">
                    <c:v>0.64261624421901475</c:v>
                  </c:pt>
                  <c:pt idx="6">
                    <c:v>0.32996024836355936</c:v>
                  </c:pt>
                  <c:pt idx="7">
                    <c:v>0.76287401551142464</c:v>
                  </c:pt>
                  <c:pt idx="8">
                    <c:v>0.70880009945522804</c:v>
                  </c:pt>
                  <c:pt idx="9">
                    <c:v>0.71228266235805637</c:v>
                  </c:pt>
                  <c:pt idx="10">
                    <c:v>0.56850804099749208</c:v>
                  </c:pt>
                  <c:pt idx="11">
                    <c:v>0.38979309476060492</c:v>
                  </c:pt>
                  <c:pt idx="12">
                    <c:v>0.63323642594105134</c:v>
                  </c:pt>
                  <c:pt idx="13">
                    <c:v>0.61790665324519567</c:v>
                  </c:pt>
                  <c:pt idx="14">
                    <c:v>0.53080641466361722</c:v>
                  </c:pt>
                  <c:pt idx="15">
                    <c:v>0.6</c:v>
                  </c:pt>
                  <c:pt idx="16">
                    <c:v>0.40737237300529733</c:v>
                  </c:pt>
                  <c:pt idx="17">
                    <c:v>0.80908856762743453</c:v>
                  </c:pt>
                  <c:pt idx="18">
                    <c:v>0.57130130388650613</c:v>
                  </c:pt>
                  <c:pt idx="19">
                    <c:v>0.43845055642885095</c:v>
                  </c:pt>
                  <c:pt idx="20">
                    <c:v>0.6088875035235306</c:v>
                  </c:pt>
                  <c:pt idx="21">
                    <c:v>0.39170827362787064</c:v>
                  </c:pt>
                </c:numCache>
              </c:numRef>
            </c:plus>
            <c:minus>
              <c:numRef>
                <c:f>'PAL1'!$O$3:$O$24</c:f>
                <c:numCache>
                  <c:formatCode>General</c:formatCode>
                  <c:ptCount val="22"/>
                  <c:pt idx="0">
                    <c:v>0.5657284352059051</c:v>
                  </c:pt>
                  <c:pt idx="1">
                    <c:v>0.62399351828699101</c:v>
                  </c:pt>
                  <c:pt idx="2">
                    <c:v>0.68489428958823662</c:v>
                  </c:pt>
                  <c:pt idx="3">
                    <c:v>0.60591047046653046</c:v>
                  </c:pt>
                  <c:pt idx="4">
                    <c:v>0.85066014166430071</c:v>
                  </c:pt>
                  <c:pt idx="5">
                    <c:v>0.64261624421901475</c:v>
                  </c:pt>
                  <c:pt idx="6">
                    <c:v>0.32996024836355936</c:v>
                  </c:pt>
                  <c:pt idx="7">
                    <c:v>0.76287401551142464</c:v>
                  </c:pt>
                  <c:pt idx="8">
                    <c:v>0.70880009945522804</c:v>
                  </c:pt>
                  <c:pt idx="9">
                    <c:v>0.71228266235805637</c:v>
                  </c:pt>
                  <c:pt idx="10">
                    <c:v>0.56850804099749208</c:v>
                  </c:pt>
                  <c:pt idx="11">
                    <c:v>0.38979309476060492</c:v>
                  </c:pt>
                  <c:pt idx="12">
                    <c:v>0.63323642594105134</c:v>
                  </c:pt>
                  <c:pt idx="13">
                    <c:v>0.61790665324519567</c:v>
                  </c:pt>
                  <c:pt idx="14">
                    <c:v>0.53080641466361722</c:v>
                  </c:pt>
                  <c:pt idx="15">
                    <c:v>0.6</c:v>
                  </c:pt>
                  <c:pt idx="16">
                    <c:v>0.40737237300529733</c:v>
                  </c:pt>
                  <c:pt idx="17">
                    <c:v>0.80908856762743453</c:v>
                  </c:pt>
                  <c:pt idx="18">
                    <c:v>0.57130130388650613</c:v>
                  </c:pt>
                  <c:pt idx="19">
                    <c:v>0.43845055642885095</c:v>
                  </c:pt>
                  <c:pt idx="20">
                    <c:v>0.6088875035235306</c:v>
                  </c:pt>
                  <c:pt idx="21">
                    <c:v>0.39170827362787064</c:v>
                  </c:pt>
                </c:numCache>
              </c:numRef>
            </c:minus>
          </c:errBars>
          <c:xVal>
            <c:numRef>
              <c:f>'PAL1'!$M$3:$M$24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'PAL1'!$N$3:$N$24</c:f>
              <c:numCache>
                <c:formatCode>0.00</c:formatCode>
                <c:ptCount val="22"/>
                <c:pt idx="0">
                  <c:v>1.5475649935423925</c:v>
                </c:pt>
                <c:pt idx="1">
                  <c:v>1.5157165665103958</c:v>
                </c:pt>
                <c:pt idx="2">
                  <c:v>2.5936791093020255</c:v>
                </c:pt>
                <c:pt idx="3">
                  <c:v>5.0280534980873197</c:v>
                </c:pt>
                <c:pt idx="4">
                  <c:v>1.9520635215524491</c:v>
                </c:pt>
                <c:pt idx="5">
                  <c:v>1.3013418554419358</c:v>
                </c:pt>
                <c:pt idx="6">
                  <c:v>4.7568284600108841</c:v>
                </c:pt>
                <c:pt idx="7">
                  <c:v>3.4223801027304139</c:v>
                </c:pt>
                <c:pt idx="8">
                  <c:v>0.95263799804393956</c:v>
                </c:pt>
                <c:pt idx="9">
                  <c:v>2.5403019650775773</c:v>
                </c:pt>
                <c:pt idx="10">
                  <c:v>8.6638003642073649</c:v>
                </c:pt>
                <c:pt idx="11">
                  <c:v>2.6207868077167209</c:v>
                </c:pt>
                <c:pt idx="12">
                  <c:v>1.7592981518448685</c:v>
                </c:pt>
                <c:pt idx="13">
                  <c:v>1.3851094681109235</c:v>
                </c:pt>
                <c:pt idx="14">
                  <c:v>1.2968395546510065</c:v>
                </c:pt>
                <c:pt idx="15">
                  <c:v>1.8921152934511847</c:v>
                </c:pt>
                <c:pt idx="16">
                  <c:v>1.351910833028128</c:v>
                </c:pt>
                <c:pt idx="17">
                  <c:v>1.3899182198423383</c:v>
                </c:pt>
                <c:pt idx="18">
                  <c:v>4.1988667344922748</c:v>
                </c:pt>
                <c:pt idx="19">
                  <c:v>1.5910729675098392</c:v>
                </c:pt>
                <c:pt idx="20">
                  <c:v>1.0034717485094997</c:v>
                </c:pt>
                <c:pt idx="21">
                  <c:v>1.1933357430317268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27616"/>
        <c:axId val="18929536"/>
      </c:scatterChart>
      <c:valAx>
        <c:axId val="18927616"/>
        <c:scaling>
          <c:orientation val="minMax"/>
          <c:max val="2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L"/>
          </a:p>
        </c:txPr>
        <c:crossAx val="18929536"/>
        <c:crosses val="autoZero"/>
        <c:crossBetween val="midCat"/>
        <c:majorUnit val="1"/>
        <c:minorUnit val="1"/>
      </c:valAx>
      <c:valAx>
        <c:axId val="18929536"/>
        <c:scaling>
          <c:orientation val="minMax"/>
          <c:max val="2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level</a:t>
                </a:r>
              </a:p>
            </c:rich>
          </c:tx>
          <c:layout>
            <c:manualLayout>
              <c:xMode val="edge"/>
              <c:yMode val="edge"/>
              <c:x val="4.3874890638670165E-2"/>
              <c:y val="0.2972783902012248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s-CL"/>
          </a:p>
        </c:txPr>
        <c:crossAx val="18927616"/>
        <c:crosses val="autoZero"/>
        <c:crossBetween val="midCat"/>
        <c:majorUnit val="5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22</xdr:col>
      <xdr:colOff>19050</xdr:colOff>
      <xdr:row>17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0.45695</cdr:x>
      <cdr:y>0.06999</cdr:y>
    </cdr:from>
    <cdr:to>
      <cdr:x>0.65695</cdr:x>
      <cdr:y>0.17333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58607" y="200006"/>
          <a:ext cx="857250" cy="29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600" b="1"/>
            <a:t>TPS1</a:t>
          </a:r>
        </a:p>
      </cdr:txBody>
    </cdr:sp>
  </cdr:relSizeAnchor>
  <cdr:relSizeAnchor xmlns:cdr="http://schemas.openxmlformats.org/drawingml/2006/chartDrawing">
    <cdr:from>
      <cdr:x>0.49185</cdr:x>
      <cdr:y>0.25778</cdr:y>
    </cdr:from>
    <cdr:to>
      <cdr:x>0.56957</cdr:x>
      <cdr:y>0.34778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108200" y="73660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10</a:t>
          </a:r>
        </a:p>
      </cdr:txBody>
    </cdr:sp>
  </cdr:relSizeAnchor>
  <cdr:relSizeAnchor xmlns:cdr="http://schemas.openxmlformats.org/drawingml/2006/chartDrawing">
    <cdr:from>
      <cdr:x>0.22296</cdr:x>
      <cdr:y>0.27111</cdr:y>
    </cdr:from>
    <cdr:to>
      <cdr:x>0.30068</cdr:x>
      <cdr:y>0.36111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955675" y="77470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3</a:t>
          </a:r>
        </a:p>
      </cdr:txBody>
    </cdr:sp>
  </cdr:relSizeAnchor>
  <cdr:relSizeAnchor xmlns:cdr="http://schemas.openxmlformats.org/drawingml/2006/chartDrawing">
    <cdr:from>
      <cdr:x>0.33852</cdr:x>
      <cdr:y>0.51778</cdr:y>
    </cdr:from>
    <cdr:to>
      <cdr:x>0.41624</cdr:x>
      <cdr:y>0.60778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50975" y="147955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6</a:t>
          </a:r>
        </a:p>
      </cdr:txBody>
    </cdr:sp>
  </cdr:relSizeAnchor>
  <cdr:relSizeAnchor xmlns:cdr="http://schemas.openxmlformats.org/drawingml/2006/chartDrawing">
    <cdr:from>
      <cdr:x>0.64296</cdr:x>
      <cdr:y>0.45111</cdr:y>
    </cdr:from>
    <cdr:to>
      <cdr:x>0.72068</cdr:x>
      <cdr:y>0.54111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2755900" y="1289050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22</xdr:col>
      <xdr:colOff>19050</xdr:colOff>
      <xdr:row>16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0.45695</cdr:x>
      <cdr:y>0.06999</cdr:y>
    </cdr:from>
    <cdr:to>
      <cdr:x>0.65695</cdr:x>
      <cdr:y>0.17333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58607" y="200006"/>
          <a:ext cx="857250" cy="29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600" b="1"/>
            <a:t>PAL 1</a:t>
          </a:r>
        </a:p>
      </cdr:txBody>
    </cdr:sp>
  </cdr:relSizeAnchor>
  <cdr:relSizeAnchor xmlns:cdr="http://schemas.openxmlformats.org/drawingml/2006/chartDrawing">
    <cdr:from>
      <cdr:x>0.22518</cdr:x>
      <cdr:y>0.53777</cdr:y>
    </cdr:from>
    <cdr:to>
      <cdr:x>0.3029</cdr:x>
      <cdr:y>0.62777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965168" y="1536687"/>
          <a:ext cx="333128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3</a:t>
          </a:r>
        </a:p>
      </cdr:txBody>
    </cdr:sp>
  </cdr:relSizeAnchor>
  <cdr:relSizeAnchor xmlns:cdr="http://schemas.openxmlformats.org/drawingml/2006/chartDrawing">
    <cdr:from>
      <cdr:x>0.34296</cdr:x>
      <cdr:y>0.55111</cdr:y>
    </cdr:from>
    <cdr:to>
      <cdr:x>0.42068</cdr:x>
      <cdr:y>0.64111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70031" y="1574806"/>
          <a:ext cx="333128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6</a:t>
          </a:r>
        </a:p>
      </cdr:txBody>
    </cdr:sp>
  </cdr:relSizeAnchor>
  <cdr:relSizeAnchor xmlns:cdr="http://schemas.openxmlformats.org/drawingml/2006/chartDrawing">
    <cdr:from>
      <cdr:x>0.49185</cdr:x>
      <cdr:y>0.41444</cdr:y>
    </cdr:from>
    <cdr:to>
      <cdr:x>0.56957</cdr:x>
      <cdr:y>0.50444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2108173" y="1184272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109</a:t>
          </a:r>
        </a:p>
      </cdr:txBody>
    </cdr:sp>
  </cdr:relSizeAnchor>
  <cdr:relSizeAnchor xmlns:cdr="http://schemas.openxmlformats.org/drawingml/2006/chartDrawing">
    <cdr:from>
      <cdr:x>0.79185</cdr:x>
      <cdr:y>0.55444</cdr:y>
    </cdr:from>
    <cdr:to>
      <cdr:x>0.86957</cdr:x>
      <cdr:y>0.64444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394075" y="1584325"/>
          <a:ext cx="3331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 b="1"/>
            <a:t>189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Q18" sqref="Q18"/>
    </sheetView>
  </sheetViews>
  <sheetFormatPr baseColWidth="10" defaultColWidth="9.140625" defaultRowHeight="15" x14ac:dyDescent="0.25"/>
  <cols>
    <col min="1" max="1" width="5.85546875" style="6" customWidth="1"/>
    <col min="2" max="2" width="9.140625" style="5"/>
    <col min="3" max="3" width="9.140625" style="2"/>
    <col min="4" max="4" width="1.5703125" style="4" customWidth="1"/>
    <col min="5" max="6" width="9.140625" style="2"/>
    <col min="7" max="7" width="1.42578125" style="3" customWidth="1"/>
    <col min="8" max="9" width="9.140625" style="2"/>
    <col min="10" max="10" width="9.5703125" style="1" bestFit="1" customWidth="1"/>
    <col min="13" max="13" width="6.85546875" customWidth="1"/>
  </cols>
  <sheetData>
    <row r="1" spans="1:15" x14ac:dyDescent="0.25">
      <c r="A1" s="24"/>
      <c r="B1" s="23" t="s">
        <v>18</v>
      </c>
      <c r="C1" s="25" t="s">
        <v>19</v>
      </c>
      <c r="D1" s="7"/>
      <c r="E1" s="2" t="s">
        <v>18</v>
      </c>
      <c r="F1" s="2" t="s">
        <v>19</v>
      </c>
      <c r="G1" s="19"/>
      <c r="H1" s="2" t="s">
        <v>20</v>
      </c>
      <c r="J1" s="1" t="s">
        <v>8</v>
      </c>
    </row>
    <row r="2" spans="1:15" x14ac:dyDescent="0.25">
      <c r="A2" s="20" t="s">
        <v>9</v>
      </c>
      <c r="B2" s="28">
        <v>18.7</v>
      </c>
      <c r="C2" s="73">
        <v>16.71</v>
      </c>
      <c r="D2" s="41"/>
      <c r="E2" s="42">
        <f>AVERAGE(B2:B3)</f>
        <v>18.68</v>
      </c>
      <c r="F2" s="42">
        <f>AVERAGE(C2:C3)</f>
        <v>16.78</v>
      </c>
      <c r="G2" s="43"/>
      <c r="H2" s="44">
        <f t="shared" ref="H2:H65" si="0">F2-E2</f>
        <v>-1.8999999999999986</v>
      </c>
      <c r="I2" s="45"/>
      <c r="J2" s="46"/>
      <c r="M2" s="18" t="s">
        <v>7</v>
      </c>
      <c r="N2" s="18" t="s">
        <v>6</v>
      </c>
    </row>
    <row r="3" spans="1:15" x14ac:dyDescent="0.25">
      <c r="A3" s="6" t="s">
        <v>9</v>
      </c>
      <c r="B3" s="26">
        <v>18.66</v>
      </c>
      <c r="C3" s="74">
        <v>16.850000000000001</v>
      </c>
      <c r="D3" s="47"/>
      <c r="E3" s="48">
        <f>STDEV(B2:B3)</f>
        <v>2.8284271247461298E-2</v>
      </c>
      <c r="F3" s="48">
        <f>STDEV(C2:C3)</f>
        <v>9.8994949366117052E-2</v>
      </c>
      <c r="G3" s="41"/>
      <c r="H3" s="49">
        <f t="shared" si="0"/>
        <v>7.0710678118655751E-2</v>
      </c>
      <c r="I3" s="50"/>
      <c r="J3" s="51"/>
      <c r="M3" s="16">
        <v>0</v>
      </c>
      <c r="N3" s="68">
        <f>J4</f>
        <v>1.6301446648052527</v>
      </c>
      <c r="O3" s="40">
        <f>J5</f>
        <v>0.65213500111030553</v>
      </c>
    </row>
    <row r="4" spans="1:15" x14ac:dyDescent="0.25">
      <c r="A4" s="6" t="s">
        <v>10</v>
      </c>
      <c r="B4" s="26">
        <v>18.82</v>
      </c>
      <c r="C4" s="74">
        <v>16.18</v>
      </c>
      <c r="D4" s="47"/>
      <c r="E4" s="48">
        <f>AVERAGE(B4:B5)</f>
        <v>18.600000000000001</v>
      </c>
      <c r="F4" s="48">
        <f>AVERAGE(C4:C5)</f>
        <v>15.995000000000001</v>
      </c>
      <c r="G4" s="41"/>
      <c r="H4" s="49">
        <f t="shared" si="0"/>
        <v>-2.6050000000000004</v>
      </c>
      <c r="I4" s="49">
        <f>H4-H2</f>
        <v>-0.70500000000000185</v>
      </c>
      <c r="J4" s="56">
        <f>2^-I4</f>
        <v>1.6301446648052527</v>
      </c>
      <c r="L4" s="17"/>
      <c r="M4" s="16">
        <v>1</v>
      </c>
      <c r="N4" s="68">
        <v>1.1000000000000001</v>
      </c>
      <c r="O4" s="40">
        <v>0.83</v>
      </c>
    </row>
    <row r="5" spans="1:15" x14ac:dyDescent="0.25">
      <c r="A5" s="24" t="s">
        <v>10</v>
      </c>
      <c r="B5" s="27">
        <v>18.38</v>
      </c>
      <c r="C5" s="75">
        <v>15.81</v>
      </c>
      <c r="D5" s="52"/>
      <c r="E5" s="53">
        <f>STDEV(B4:B5)</f>
        <v>0.31112698372208181</v>
      </c>
      <c r="F5" s="53">
        <f>STDEV(C4:C5)</f>
        <v>0.26162950903902205</v>
      </c>
      <c r="G5" s="52"/>
      <c r="H5" s="54">
        <f t="shared" si="0"/>
        <v>-4.9497474683059761E-2</v>
      </c>
      <c r="I5" s="54">
        <f>H5-H3</f>
        <v>-0.12020815280171551</v>
      </c>
      <c r="J5" s="55">
        <f>0.6*2^-I5</f>
        <v>0.65213500111030553</v>
      </c>
      <c r="L5" s="17"/>
      <c r="M5" s="16">
        <v>2</v>
      </c>
      <c r="N5" s="68">
        <v>3.1</v>
      </c>
      <c r="O5" s="40">
        <v>0.39</v>
      </c>
    </row>
    <row r="6" spans="1:15" x14ac:dyDescent="0.25">
      <c r="A6" s="11" t="s">
        <v>11</v>
      </c>
      <c r="B6" s="29">
        <v>17.72</v>
      </c>
      <c r="C6" s="73">
        <v>15.94</v>
      </c>
      <c r="D6" s="41"/>
      <c r="E6" s="42">
        <f>AVERAGE(B6:B7)</f>
        <v>17.71</v>
      </c>
      <c r="F6" s="48">
        <f>AVERAGE(C6:C7)</f>
        <v>15.545</v>
      </c>
      <c r="G6" s="41"/>
      <c r="H6" s="49">
        <f t="shared" si="0"/>
        <v>-2.1650000000000009</v>
      </c>
      <c r="I6" s="45"/>
      <c r="J6" s="63"/>
      <c r="L6" s="17"/>
      <c r="M6" s="16">
        <v>3</v>
      </c>
      <c r="N6" s="65">
        <v>12.55</v>
      </c>
      <c r="O6" s="66">
        <v>1.29</v>
      </c>
    </row>
    <row r="7" spans="1:15" x14ac:dyDescent="0.25">
      <c r="A7" s="11" t="s">
        <v>11</v>
      </c>
      <c r="B7" s="29">
        <v>17.7</v>
      </c>
      <c r="C7" s="74">
        <v>15.15</v>
      </c>
      <c r="D7" s="47"/>
      <c r="E7" s="48">
        <f>STDEV(B6:B7)</f>
        <v>1.4142135623730649E-2</v>
      </c>
      <c r="F7" s="48">
        <f>STDEV(C6:C7)</f>
        <v>0.55861435713737195</v>
      </c>
      <c r="G7" s="41"/>
      <c r="H7" s="49">
        <f t="shared" si="0"/>
        <v>0.54447222151364127</v>
      </c>
      <c r="I7" s="50"/>
      <c r="J7" s="56"/>
      <c r="L7" s="17"/>
      <c r="M7" s="16">
        <v>4</v>
      </c>
      <c r="N7" s="68">
        <v>2.69</v>
      </c>
      <c r="O7" s="40">
        <v>0.76</v>
      </c>
    </row>
    <row r="8" spans="1:15" x14ac:dyDescent="0.25">
      <c r="A8" s="11" t="s">
        <v>12</v>
      </c>
      <c r="B8" s="29">
        <v>18.38</v>
      </c>
      <c r="C8" s="74">
        <v>16.05</v>
      </c>
      <c r="D8" s="47"/>
      <c r="E8" s="48">
        <f>AVERAGE(B8:B9)</f>
        <v>18.375</v>
      </c>
      <c r="F8" s="48">
        <f>AVERAGE(C8:C9)</f>
        <v>16.11</v>
      </c>
      <c r="G8" s="41"/>
      <c r="H8" s="49">
        <f t="shared" si="0"/>
        <v>-2.2650000000000006</v>
      </c>
      <c r="I8" s="49">
        <f>H8-H6</f>
        <v>-9.9999999999999645E-2</v>
      </c>
      <c r="J8" s="56">
        <f>2^-I8</f>
        <v>1.0717734625362929</v>
      </c>
      <c r="L8" s="17"/>
      <c r="M8" s="16">
        <v>5</v>
      </c>
      <c r="N8" s="68">
        <v>2.27</v>
      </c>
      <c r="O8" s="40">
        <v>0.55000000000000004</v>
      </c>
    </row>
    <row r="9" spans="1:15" x14ac:dyDescent="0.25">
      <c r="A9" s="9" t="s">
        <v>12</v>
      </c>
      <c r="B9" s="30">
        <v>18.37</v>
      </c>
      <c r="C9" s="75">
        <v>16.170000000000002</v>
      </c>
      <c r="D9" s="52"/>
      <c r="E9" s="48">
        <f>STDEV(B8:B9)</f>
        <v>7.0710678118640685E-3</v>
      </c>
      <c r="F9" s="53">
        <f>STDEV(C8:C9)</f>
        <v>8.4852813742386402E-2</v>
      </c>
      <c r="G9" s="52"/>
      <c r="H9" s="54">
        <f t="shared" si="0"/>
        <v>7.7781745930522339E-2</v>
      </c>
      <c r="I9" s="54">
        <f>H9-H7</f>
        <v>-0.46669047558311894</v>
      </c>
      <c r="J9" s="55">
        <f>0.6*2^-I9</f>
        <v>0.82916141158760814</v>
      </c>
      <c r="L9" s="17"/>
      <c r="M9" s="16">
        <v>6</v>
      </c>
      <c r="N9" s="68">
        <v>5.43</v>
      </c>
      <c r="O9" s="40">
        <v>0.5</v>
      </c>
    </row>
    <row r="10" spans="1:15" x14ac:dyDescent="0.25">
      <c r="A10" s="11" t="s">
        <v>13</v>
      </c>
      <c r="B10" s="26">
        <v>16.989999999999998</v>
      </c>
      <c r="C10" s="73">
        <v>13.79</v>
      </c>
      <c r="D10" s="41"/>
      <c r="E10" s="42">
        <f>AVERAGE(B10:B11)</f>
        <v>16.979999999999997</v>
      </c>
      <c r="F10" s="48">
        <f>AVERAGE(C10:C11)</f>
        <v>13.79</v>
      </c>
      <c r="G10" s="41"/>
      <c r="H10" s="49">
        <f t="shared" si="0"/>
        <v>-3.1899999999999977</v>
      </c>
      <c r="I10" s="45"/>
      <c r="J10" s="63"/>
      <c r="L10" s="17"/>
      <c r="M10" s="16">
        <v>7</v>
      </c>
      <c r="N10" s="68">
        <v>1.1000000000000001</v>
      </c>
      <c r="O10" s="40">
        <v>0.79</v>
      </c>
    </row>
    <row r="11" spans="1:15" x14ac:dyDescent="0.25">
      <c r="A11" s="11" t="s">
        <v>13</v>
      </c>
      <c r="B11" s="26">
        <v>16.97</v>
      </c>
      <c r="C11" s="74">
        <v>13.79</v>
      </c>
      <c r="D11" s="47"/>
      <c r="E11" s="48">
        <f>STDEV(B10:B11)</f>
        <v>1.4142135623730649E-2</v>
      </c>
      <c r="F11" s="48">
        <f>STDEV(C10:C11)</f>
        <v>0</v>
      </c>
      <c r="G11" s="41"/>
      <c r="H11" s="49">
        <f t="shared" si="0"/>
        <v>-1.4142135623730649E-2</v>
      </c>
      <c r="I11" s="50"/>
      <c r="J11" s="56"/>
      <c r="L11" s="17"/>
      <c r="M11" s="16">
        <v>8</v>
      </c>
      <c r="N11" s="68">
        <v>1.47</v>
      </c>
      <c r="O11" s="40">
        <v>0.8</v>
      </c>
    </row>
    <row r="12" spans="1:15" x14ac:dyDescent="0.25">
      <c r="A12" s="11" t="s">
        <v>14</v>
      </c>
      <c r="B12" s="26">
        <v>17.73</v>
      </c>
      <c r="C12" s="74">
        <v>13.35</v>
      </c>
      <c r="D12" s="47"/>
      <c r="E12" s="48">
        <f>AVERAGE(B12:B13)</f>
        <v>17.734999999999999</v>
      </c>
      <c r="F12" s="48">
        <f>AVERAGE(C12:C13)</f>
        <v>12.914999999999999</v>
      </c>
      <c r="G12" s="41"/>
      <c r="H12" s="49">
        <f t="shared" si="0"/>
        <v>-4.82</v>
      </c>
      <c r="I12" s="49">
        <f>H12-H10</f>
        <v>-1.6300000000000026</v>
      </c>
      <c r="J12" s="56">
        <f>2^-I12</f>
        <v>3.0951299870847855</v>
      </c>
      <c r="L12" s="17"/>
      <c r="M12" s="16">
        <v>9</v>
      </c>
      <c r="N12" s="68">
        <v>2.25</v>
      </c>
      <c r="O12" s="40">
        <v>0.99</v>
      </c>
    </row>
    <row r="13" spans="1:15" x14ac:dyDescent="0.25">
      <c r="A13" s="9" t="s">
        <v>14</v>
      </c>
      <c r="B13" s="27">
        <v>17.739999999999998</v>
      </c>
      <c r="C13" s="75">
        <v>12.48</v>
      </c>
      <c r="D13" s="52"/>
      <c r="E13" s="53">
        <f>STDEV(B12:B13)</f>
        <v>7.0710678118640685E-3</v>
      </c>
      <c r="F13" s="53">
        <f>STDEV(C12:C13)</f>
        <v>0.61518289963229578</v>
      </c>
      <c r="G13" s="52"/>
      <c r="H13" s="54">
        <f t="shared" si="0"/>
        <v>0.60811183182043171</v>
      </c>
      <c r="I13" s="54">
        <f>H13-H11</f>
        <v>0.62225396744416239</v>
      </c>
      <c r="J13" s="55">
        <f>0.6*2^-I13</f>
        <v>0.38979309476060459</v>
      </c>
      <c r="M13" s="16">
        <v>10</v>
      </c>
      <c r="N13" s="68">
        <v>13.32</v>
      </c>
      <c r="O13" s="40">
        <v>0.43</v>
      </c>
    </row>
    <row r="14" spans="1:15" x14ac:dyDescent="0.25">
      <c r="A14" s="11" t="s">
        <v>21</v>
      </c>
      <c r="B14" s="32">
        <v>20.84</v>
      </c>
      <c r="C14" s="73">
        <v>12.94</v>
      </c>
      <c r="D14" s="41"/>
      <c r="E14" s="48">
        <f>AVERAGE(B14:B15)</f>
        <v>20.3</v>
      </c>
      <c r="F14" s="48">
        <f>AVERAGE(C14:C15)</f>
        <v>14.035</v>
      </c>
      <c r="G14" s="41"/>
      <c r="H14" s="49">
        <f t="shared" si="0"/>
        <v>-6.2650000000000006</v>
      </c>
      <c r="I14" s="45"/>
      <c r="J14" s="63"/>
      <c r="M14" s="16">
        <v>11</v>
      </c>
      <c r="N14" s="65">
        <v>5.28</v>
      </c>
      <c r="O14" s="66">
        <v>1.24</v>
      </c>
    </row>
    <row r="15" spans="1:15" x14ac:dyDescent="0.25">
      <c r="A15" s="11" t="s">
        <v>21</v>
      </c>
      <c r="B15" s="32">
        <v>19.760000000000002</v>
      </c>
      <c r="C15" s="74">
        <v>15.13</v>
      </c>
      <c r="D15" s="47"/>
      <c r="E15" s="48">
        <f>STDEV(B14:B15)</f>
        <v>0.76367532368147018</v>
      </c>
      <c r="F15" s="48">
        <f>STDEV(C14:C15)</f>
        <v>1.54856385079854</v>
      </c>
      <c r="G15" s="41"/>
      <c r="H15" s="49">
        <f t="shared" si="0"/>
        <v>0.7848885271170698</v>
      </c>
      <c r="I15" s="50"/>
      <c r="J15" s="56"/>
      <c r="M15" s="16">
        <v>12</v>
      </c>
      <c r="N15" s="68">
        <v>5.46</v>
      </c>
      <c r="O15" s="40">
        <v>0.75</v>
      </c>
    </row>
    <row r="16" spans="1:15" x14ac:dyDescent="0.25">
      <c r="A16" s="11" t="s">
        <v>15</v>
      </c>
      <c r="B16" s="32">
        <v>22.69</v>
      </c>
      <c r="C16" s="74">
        <v>12.16</v>
      </c>
      <c r="D16" s="47"/>
      <c r="E16" s="48">
        <f>AVERAGE(B16:B17)</f>
        <v>22.270000000000003</v>
      </c>
      <c r="F16" s="48">
        <f>AVERAGE(C16:C17)</f>
        <v>12.355</v>
      </c>
      <c r="G16" s="41"/>
      <c r="H16" s="49">
        <f t="shared" si="0"/>
        <v>-9.9150000000000027</v>
      </c>
      <c r="I16" s="50">
        <f>H16-H14</f>
        <v>-3.6500000000000021</v>
      </c>
      <c r="J16" s="38">
        <f>2^-I16</f>
        <v>12.553345566348026</v>
      </c>
      <c r="M16" s="16">
        <v>13</v>
      </c>
      <c r="N16" s="68">
        <v>5.37</v>
      </c>
      <c r="O16" s="40">
        <v>0.76</v>
      </c>
    </row>
    <row r="17" spans="1:17" x14ac:dyDescent="0.25">
      <c r="A17" s="9" t="s">
        <v>15</v>
      </c>
      <c r="B17" s="33">
        <v>21.85</v>
      </c>
      <c r="C17" s="75">
        <v>12.55</v>
      </c>
      <c r="D17" s="52"/>
      <c r="E17" s="53">
        <f>STDEV(B16:B17)</f>
        <v>0.59396969619669981</v>
      </c>
      <c r="F17" s="53">
        <f>STDEV(C16:C17)</f>
        <v>0.27577164466275395</v>
      </c>
      <c r="G17" s="52"/>
      <c r="H17" s="54">
        <f t="shared" si="0"/>
        <v>-0.31819805153394587</v>
      </c>
      <c r="I17" s="54">
        <f>H17-H15</f>
        <v>-1.1030865786510158</v>
      </c>
      <c r="J17" s="39">
        <f>0.6*2^-I17</f>
        <v>1.2888827117276003</v>
      </c>
      <c r="M17" s="16">
        <v>14</v>
      </c>
      <c r="N17" s="68">
        <v>7.36</v>
      </c>
      <c r="O17" s="40">
        <v>0.62</v>
      </c>
    </row>
    <row r="18" spans="1:17" x14ac:dyDescent="0.25">
      <c r="A18" s="20" t="s">
        <v>16</v>
      </c>
      <c r="B18" s="28">
        <v>17.28</v>
      </c>
      <c r="C18" s="76">
        <v>16.3</v>
      </c>
      <c r="D18" s="41"/>
      <c r="E18" s="48">
        <f>AVERAGE(B18:B19)</f>
        <v>17.315000000000001</v>
      </c>
      <c r="F18" s="48">
        <f>AVERAGE(C18:C19)</f>
        <v>16.29</v>
      </c>
      <c r="G18" s="41"/>
      <c r="H18" s="49">
        <f t="shared" si="0"/>
        <v>-1.0250000000000021</v>
      </c>
      <c r="I18" s="50"/>
      <c r="J18" s="56"/>
      <c r="M18" s="16">
        <v>15</v>
      </c>
      <c r="N18" s="68">
        <v>1.27</v>
      </c>
      <c r="O18" s="40">
        <v>0.75</v>
      </c>
    </row>
    <row r="19" spans="1:17" x14ac:dyDescent="0.25">
      <c r="A19" s="20" t="s">
        <v>16</v>
      </c>
      <c r="B19" s="26">
        <v>17.350000000000001</v>
      </c>
      <c r="C19" s="77">
        <v>16.28</v>
      </c>
      <c r="D19" s="47"/>
      <c r="E19" s="48">
        <f>STDEV(B18:B19)</f>
        <v>4.9497474683058526E-2</v>
      </c>
      <c r="F19" s="48">
        <f>STDEV(C18:C19)</f>
        <v>1.4142135623730649E-2</v>
      </c>
      <c r="G19" s="41"/>
      <c r="H19" s="49">
        <f t="shared" si="0"/>
        <v>-3.5355339059327875E-2</v>
      </c>
      <c r="I19" s="50"/>
      <c r="J19" s="56"/>
      <c r="M19" s="16">
        <v>16</v>
      </c>
      <c r="N19" s="68">
        <f>J68</f>
        <v>1.3472335768656867</v>
      </c>
      <c r="O19" s="40">
        <v>0.74</v>
      </c>
    </row>
    <row r="20" spans="1:17" x14ac:dyDescent="0.25">
      <c r="A20" s="11" t="s">
        <v>17</v>
      </c>
      <c r="B20" s="26">
        <v>17.82</v>
      </c>
      <c r="C20" s="77">
        <v>15</v>
      </c>
      <c r="D20" s="47"/>
      <c r="E20" s="48">
        <f>AVERAGE(B20:B21)</f>
        <v>17.759999999999998</v>
      </c>
      <c r="F20" s="48">
        <f>AVERAGE(C20:C21)</f>
        <v>15.309999999999999</v>
      </c>
      <c r="G20" s="41"/>
      <c r="H20" s="49">
        <f t="shared" si="0"/>
        <v>-2.4499999999999993</v>
      </c>
      <c r="I20" s="50">
        <f>H20-H18</f>
        <v>-1.4249999999999972</v>
      </c>
      <c r="J20" s="56">
        <f>2^-I20</f>
        <v>2.6851450055605217</v>
      </c>
      <c r="M20" s="16">
        <v>17</v>
      </c>
      <c r="N20" s="68">
        <f>J72</f>
        <v>1.0754943904573786</v>
      </c>
      <c r="O20" s="40">
        <v>0.8</v>
      </c>
    </row>
    <row r="21" spans="1:17" x14ac:dyDescent="0.25">
      <c r="A21" s="9" t="s">
        <v>17</v>
      </c>
      <c r="B21" s="27">
        <v>17.7</v>
      </c>
      <c r="C21" s="78">
        <v>15.62</v>
      </c>
      <c r="D21" s="52"/>
      <c r="E21" s="53">
        <f>STDEV(B20:B21)</f>
        <v>8.4852813742386402E-2</v>
      </c>
      <c r="F21" s="53">
        <f>STDEV(C20:C21)</f>
        <v>0.43840620433565891</v>
      </c>
      <c r="G21" s="52"/>
      <c r="H21" s="54">
        <f t="shared" si="0"/>
        <v>0.35355339059327251</v>
      </c>
      <c r="I21" s="54">
        <f>H21-H19</f>
        <v>0.38890872965260037</v>
      </c>
      <c r="J21" s="55">
        <f>2^-I21</f>
        <v>0.76370706245070208</v>
      </c>
      <c r="M21" s="16">
        <v>18</v>
      </c>
      <c r="N21" s="68">
        <f>J76</f>
        <v>1.5157165665103995</v>
      </c>
      <c r="O21" s="40">
        <v>0.67</v>
      </c>
      <c r="Q21" s="15"/>
    </row>
    <row r="22" spans="1:17" x14ac:dyDescent="0.25">
      <c r="A22" s="11" t="s">
        <v>5</v>
      </c>
      <c r="B22" s="31">
        <v>20.350000000000001</v>
      </c>
      <c r="C22" s="76">
        <v>16.14</v>
      </c>
      <c r="D22" s="57"/>
      <c r="E22" s="48">
        <f>AVERAGE(B22:B23)</f>
        <v>20.344999999999999</v>
      </c>
      <c r="F22" s="48">
        <f>AVERAGE(C22:C23)</f>
        <v>16.170000000000002</v>
      </c>
      <c r="G22" s="41"/>
      <c r="H22" s="49">
        <f t="shared" si="0"/>
        <v>-4.1749999999999972</v>
      </c>
      <c r="I22" s="50"/>
      <c r="J22" s="56"/>
      <c r="M22" s="16">
        <v>19</v>
      </c>
      <c r="N22" s="68">
        <f>J80</f>
        <v>1.0424657608411243</v>
      </c>
      <c r="O22" s="40">
        <f>J81</f>
        <v>0.60591047046653201</v>
      </c>
      <c r="Q22" s="5"/>
    </row>
    <row r="23" spans="1:17" x14ac:dyDescent="0.25">
      <c r="A23" s="11" t="s">
        <v>5</v>
      </c>
      <c r="B23" s="31">
        <v>20.34</v>
      </c>
      <c r="C23" s="77">
        <v>16.2</v>
      </c>
      <c r="D23" s="57"/>
      <c r="E23" s="48">
        <f>STDEV(B22:B23)</f>
        <v>7.0710678118665812E-3</v>
      </c>
      <c r="F23" s="48">
        <f>STDEV(C22:C23)</f>
        <v>4.2426406871191945E-2</v>
      </c>
      <c r="G23" s="41"/>
      <c r="H23" s="49">
        <f t="shared" si="0"/>
        <v>3.5355339059325364E-2</v>
      </c>
      <c r="I23" s="50"/>
      <c r="J23" s="56"/>
      <c r="M23" s="16">
        <v>20</v>
      </c>
      <c r="N23" s="68">
        <f>J84</f>
        <v>1.547564993542387</v>
      </c>
      <c r="O23" s="40">
        <f>J85</f>
        <v>0.5941471843568108</v>
      </c>
      <c r="Q23" s="5"/>
    </row>
    <row r="24" spans="1:17" x14ac:dyDescent="0.25">
      <c r="A24" s="11" t="s">
        <v>4</v>
      </c>
      <c r="B24" s="31">
        <v>20.69</v>
      </c>
      <c r="C24" s="77">
        <v>15.09</v>
      </c>
      <c r="D24" s="57"/>
      <c r="E24" s="48">
        <f>AVERAGE(B24:B25)</f>
        <v>20.625</v>
      </c>
      <c r="F24" s="48">
        <f>AVERAGE(C24:C25)</f>
        <v>15.265000000000001</v>
      </c>
      <c r="G24" s="41"/>
      <c r="H24" s="49">
        <f t="shared" si="0"/>
        <v>-5.3599999999999994</v>
      </c>
      <c r="I24" s="49">
        <f>H24-H22</f>
        <v>-1.1850000000000023</v>
      </c>
      <c r="J24" s="56">
        <f>2^-I24</f>
        <v>2.2736339464720317</v>
      </c>
      <c r="M24" s="16">
        <v>21</v>
      </c>
      <c r="N24" s="68">
        <f>J88</f>
        <v>0.9201876506248744</v>
      </c>
      <c r="O24" s="40">
        <f>J89</f>
        <v>0.57130130388650668</v>
      </c>
      <c r="Q24" s="15"/>
    </row>
    <row r="25" spans="1:17" x14ac:dyDescent="0.25">
      <c r="A25" s="9" t="s">
        <v>4</v>
      </c>
      <c r="B25" s="31">
        <v>20.56</v>
      </c>
      <c r="C25" s="78">
        <v>15.44</v>
      </c>
      <c r="D25" s="58"/>
      <c r="E25" s="53">
        <f>STDEV(B24:B25)</f>
        <v>9.192388155425299E-2</v>
      </c>
      <c r="F25" s="53">
        <f>STDEV(C24:C25)</f>
        <v>0.24748737341529137</v>
      </c>
      <c r="G25" s="52"/>
      <c r="H25" s="54">
        <f t="shared" si="0"/>
        <v>0.15556349186103838</v>
      </c>
      <c r="I25" s="54">
        <f>H25-H23</f>
        <v>0.12020815280171301</v>
      </c>
      <c r="J25" s="55">
        <f>0.6*2^-I25</f>
        <v>0.55203293702542477</v>
      </c>
      <c r="N25" s="59"/>
      <c r="O25" s="59"/>
      <c r="Q25" s="15"/>
    </row>
    <row r="26" spans="1:17" x14ac:dyDescent="0.25">
      <c r="A26" s="11" t="s">
        <v>3</v>
      </c>
      <c r="B26" s="28">
        <v>18.64</v>
      </c>
      <c r="C26" s="73">
        <v>13.74</v>
      </c>
      <c r="D26" s="57"/>
      <c r="E26" s="48">
        <f>AVERAGE(B26:B27)</f>
        <v>18.715</v>
      </c>
      <c r="F26" s="42">
        <f>AVERAGE(C26:C27)</f>
        <v>13.71</v>
      </c>
      <c r="G26" s="43"/>
      <c r="H26" s="44">
        <f t="shared" si="0"/>
        <v>-5.004999999999999</v>
      </c>
      <c r="I26" s="45"/>
      <c r="J26" s="63"/>
      <c r="Q26" s="15"/>
    </row>
    <row r="27" spans="1:17" x14ac:dyDescent="0.25">
      <c r="A27" s="11" t="s">
        <v>3</v>
      </c>
      <c r="B27" s="28">
        <v>18.79</v>
      </c>
      <c r="C27" s="74">
        <v>13.68</v>
      </c>
      <c r="D27" s="57"/>
      <c r="E27" s="48">
        <f>STDEV(B26:B27)</f>
        <v>0.10606601717798111</v>
      </c>
      <c r="F27" s="48">
        <f>STDEV(C26:C27)</f>
        <v>4.2426406871193201E-2</v>
      </c>
      <c r="G27" s="41"/>
      <c r="H27" s="49">
        <f t="shared" si="0"/>
        <v>-6.3639610306787914E-2</v>
      </c>
      <c r="I27" s="50"/>
      <c r="J27" s="56"/>
      <c r="Q27" s="15"/>
    </row>
    <row r="28" spans="1:17" x14ac:dyDescent="0.25">
      <c r="A28" s="11" t="s">
        <v>2</v>
      </c>
      <c r="B28" s="28">
        <v>20.62</v>
      </c>
      <c r="C28" s="74">
        <v>13.03</v>
      </c>
      <c r="D28" s="57"/>
      <c r="E28" s="48">
        <f>AVERAGE(B28:B29)</f>
        <v>20.65</v>
      </c>
      <c r="F28" s="48">
        <f>AVERAGE(C28:C29)</f>
        <v>13.205</v>
      </c>
      <c r="G28" s="41"/>
      <c r="H28" s="49">
        <f t="shared" si="0"/>
        <v>-7.4449999999999985</v>
      </c>
      <c r="I28" s="49">
        <f>H28-H26</f>
        <v>-2.4399999999999995</v>
      </c>
      <c r="J28" s="56">
        <f>2^-I28</f>
        <v>5.4264173097906845</v>
      </c>
      <c r="M28" s="22"/>
      <c r="N28" s="22"/>
      <c r="Q28" s="15"/>
    </row>
    <row r="29" spans="1:17" x14ac:dyDescent="0.25">
      <c r="A29" s="9" t="s">
        <v>2</v>
      </c>
      <c r="B29" s="27">
        <v>20.68</v>
      </c>
      <c r="C29" s="75">
        <v>13.38</v>
      </c>
      <c r="D29" s="58"/>
      <c r="E29" s="53">
        <f>STDEV(B28:B29)</f>
        <v>4.2426406871191945E-2</v>
      </c>
      <c r="F29" s="53">
        <f>STDEV(C28:C29)</f>
        <v>0.24748737341529264</v>
      </c>
      <c r="G29" s="52"/>
      <c r="H29" s="54">
        <f t="shared" si="0"/>
        <v>0.20506096654410069</v>
      </c>
      <c r="I29" s="54">
        <f>H29-H27</f>
        <v>0.26870057685088861</v>
      </c>
      <c r="J29" s="55">
        <f>0.6*2^-I29</f>
        <v>0.49804010601923543</v>
      </c>
      <c r="M29" s="20"/>
      <c r="N29" s="21"/>
      <c r="Q29" s="15"/>
    </row>
    <row r="30" spans="1:17" x14ac:dyDescent="0.25">
      <c r="A30" s="11" t="s">
        <v>1</v>
      </c>
      <c r="B30" s="28">
        <v>20.62</v>
      </c>
      <c r="C30" s="73">
        <v>12.87</v>
      </c>
      <c r="D30" s="60"/>
      <c r="E30" s="42">
        <f>AVERAGE(B30:B31)</f>
        <v>20.64</v>
      </c>
      <c r="F30" s="42">
        <f>AVERAGE(C30:C31)</f>
        <v>12.895</v>
      </c>
      <c r="G30" s="43"/>
      <c r="H30" s="44">
        <f t="shared" si="0"/>
        <v>-7.745000000000001</v>
      </c>
      <c r="I30" s="45"/>
      <c r="J30" s="63"/>
      <c r="M30" s="20"/>
      <c r="N30" s="21"/>
      <c r="Q30" s="15"/>
    </row>
    <row r="31" spans="1:17" x14ac:dyDescent="0.25">
      <c r="A31" s="11" t="s">
        <v>1</v>
      </c>
      <c r="B31" s="28">
        <v>20.66</v>
      </c>
      <c r="C31" s="74">
        <v>12.92</v>
      </c>
      <c r="D31" s="57"/>
      <c r="E31" s="48">
        <f>STDEV(B30:B31)</f>
        <v>2.8284271247461298E-2</v>
      </c>
      <c r="F31" s="48">
        <f>STDEV(C30:C31)</f>
        <v>3.5355339059327882E-2</v>
      </c>
      <c r="G31" s="41"/>
      <c r="H31" s="49">
        <f t="shared" si="0"/>
        <v>7.0710678118665847E-3</v>
      </c>
      <c r="I31" s="50"/>
      <c r="J31" s="56"/>
      <c r="M31" s="20"/>
      <c r="N31" s="21"/>
      <c r="Q31" s="15"/>
    </row>
    <row r="32" spans="1:17" x14ac:dyDescent="0.25">
      <c r="A32" s="11" t="s">
        <v>0</v>
      </c>
      <c r="B32" s="28">
        <v>20.36</v>
      </c>
      <c r="C32" s="74">
        <v>12.27</v>
      </c>
      <c r="D32" s="57"/>
      <c r="E32" s="48">
        <f>AVERAGE(B32:B33)</f>
        <v>20.079999999999998</v>
      </c>
      <c r="F32" s="48">
        <f>AVERAGE(C32:C33)</f>
        <v>12.265000000000001</v>
      </c>
      <c r="G32" s="41"/>
      <c r="H32" s="49">
        <f t="shared" si="0"/>
        <v>-7.8149999999999977</v>
      </c>
      <c r="I32" s="49">
        <f>H32-H30</f>
        <v>-6.9999999999996732E-2</v>
      </c>
      <c r="J32" s="56">
        <f>2^-I32</f>
        <v>1.0497166836230649</v>
      </c>
      <c r="M32" s="20"/>
      <c r="N32" s="21"/>
      <c r="Q32" s="15"/>
    </row>
    <row r="33" spans="1:17" x14ac:dyDescent="0.25">
      <c r="A33" s="9" t="s">
        <v>0</v>
      </c>
      <c r="B33" s="27">
        <v>19.8</v>
      </c>
      <c r="C33" s="75">
        <v>12.26</v>
      </c>
      <c r="D33" s="58"/>
      <c r="E33" s="53">
        <f>STDEV(B32:B33)</f>
        <v>0.39597979746446571</v>
      </c>
      <c r="F33" s="53">
        <f>STDEV(C32:C33)</f>
        <v>7.0710678118653244E-3</v>
      </c>
      <c r="G33" s="52"/>
      <c r="H33" s="54">
        <f t="shared" si="0"/>
        <v>-0.38890872965260037</v>
      </c>
      <c r="I33" s="54">
        <f>H33-H31</f>
        <v>-0.39597979746446693</v>
      </c>
      <c r="J33" s="55">
        <f>0.6*2^-I33</f>
        <v>0.78950165928729577</v>
      </c>
      <c r="M33" s="20"/>
      <c r="N33" s="21"/>
      <c r="Q33" s="15"/>
    </row>
    <row r="34" spans="1:17" x14ac:dyDescent="0.25">
      <c r="A34" s="11" t="s">
        <v>22</v>
      </c>
      <c r="B34" s="28">
        <v>19.82</v>
      </c>
      <c r="C34" s="77">
        <v>13.74</v>
      </c>
      <c r="D34" s="60"/>
      <c r="E34" s="42">
        <f>AVERAGE(B34:B35)</f>
        <v>19.795000000000002</v>
      </c>
      <c r="F34" s="42">
        <f>AVERAGE(C34:C35)</f>
        <v>13.395</v>
      </c>
      <c r="G34" s="43"/>
      <c r="H34" s="44">
        <f t="shared" si="0"/>
        <v>-6.4000000000000021</v>
      </c>
      <c r="I34" s="45"/>
      <c r="J34" s="63"/>
      <c r="M34" s="20"/>
      <c r="N34" s="21"/>
      <c r="Q34" s="15"/>
    </row>
    <row r="35" spans="1:17" x14ac:dyDescent="0.25">
      <c r="A35" s="11" t="s">
        <v>22</v>
      </c>
      <c r="B35" s="28">
        <v>19.77</v>
      </c>
      <c r="C35" s="77">
        <v>13.05</v>
      </c>
      <c r="D35" s="57"/>
      <c r="E35" s="48">
        <f>STDEV(B34:B35)</f>
        <v>3.5355339059327882E-2</v>
      </c>
      <c r="F35" s="48">
        <f>STDEV(C34:C35)</f>
        <v>0.48790367901871745</v>
      </c>
      <c r="G35" s="41"/>
      <c r="H35" s="49">
        <f t="shared" si="0"/>
        <v>0.45254833995938959</v>
      </c>
      <c r="I35" s="50"/>
      <c r="J35" s="56"/>
      <c r="M35" s="20"/>
      <c r="N35" s="21"/>
      <c r="Q35" s="15"/>
    </row>
    <row r="36" spans="1:17" x14ac:dyDescent="0.25">
      <c r="A36" s="11" t="s">
        <v>23</v>
      </c>
      <c r="B36" s="28">
        <v>19.739999999999998</v>
      </c>
      <c r="C36" s="77">
        <v>12.83</v>
      </c>
      <c r="D36" s="57"/>
      <c r="E36" s="48">
        <f>AVERAGE(B36:B37)</f>
        <v>19.75</v>
      </c>
      <c r="F36" s="48">
        <f>AVERAGE(C36:C37)</f>
        <v>12.79</v>
      </c>
      <c r="G36" s="41"/>
      <c r="H36" s="49">
        <f t="shared" si="0"/>
        <v>-6.9600000000000009</v>
      </c>
      <c r="I36" s="49">
        <f>H36-H34</f>
        <v>-0.55999999999999872</v>
      </c>
      <c r="J36" s="56">
        <f>2^-I36</f>
        <v>1.4742692172910998</v>
      </c>
      <c r="M36" s="20"/>
      <c r="N36" s="21"/>
      <c r="Q36" s="15"/>
    </row>
    <row r="37" spans="1:17" x14ac:dyDescent="0.25">
      <c r="A37" s="9" t="s">
        <v>23</v>
      </c>
      <c r="B37" s="27">
        <v>19.760000000000002</v>
      </c>
      <c r="C37" s="78">
        <v>12.75</v>
      </c>
      <c r="D37" s="58"/>
      <c r="E37" s="53">
        <f>STDEV(B36:B37)</f>
        <v>1.4142135623733162E-2</v>
      </c>
      <c r="F37" s="53">
        <f>STDEV(C36:C37)</f>
        <v>5.6568542494923851E-2</v>
      </c>
      <c r="G37" s="52"/>
      <c r="H37" s="54">
        <f t="shared" si="0"/>
        <v>4.2426406871190689E-2</v>
      </c>
      <c r="I37" s="54">
        <f>H37-H35</f>
        <v>-0.41012193308819889</v>
      </c>
      <c r="J37" s="55">
        <f>0.6*2^-I37</f>
        <v>0.79727886968812056</v>
      </c>
      <c r="M37" s="20"/>
      <c r="Q37" s="15"/>
    </row>
    <row r="38" spans="1:17" x14ac:dyDescent="0.25">
      <c r="A38" s="11" t="s">
        <v>24</v>
      </c>
      <c r="B38" s="29">
        <v>16.75</v>
      </c>
      <c r="C38" s="77">
        <v>13.88</v>
      </c>
      <c r="D38" s="60"/>
      <c r="E38" s="42">
        <f>AVERAGE(B38:B39)</f>
        <v>16.725000000000001</v>
      </c>
      <c r="F38" s="42">
        <f>AVERAGE(C38:C39)</f>
        <v>13.370000000000001</v>
      </c>
      <c r="G38" s="43"/>
      <c r="H38" s="44">
        <f t="shared" si="0"/>
        <v>-3.3550000000000004</v>
      </c>
      <c r="I38" s="45"/>
      <c r="J38" s="63"/>
      <c r="M38" s="20"/>
      <c r="Q38" s="15"/>
    </row>
    <row r="39" spans="1:17" x14ac:dyDescent="0.25">
      <c r="A39" s="11" t="s">
        <v>24</v>
      </c>
      <c r="B39" s="29">
        <v>16.7</v>
      </c>
      <c r="C39" s="77">
        <v>12.86</v>
      </c>
      <c r="D39" s="57"/>
      <c r="E39" s="48">
        <f>STDEV(B38:B39)</f>
        <v>3.5355339059327882E-2</v>
      </c>
      <c r="F39" s="48">
        <f>STDEV(C38:C39)</f>
        <v>0.72124891681027936</v>
      </c>
      <c r="G39" s="41"/>
      <c r="H39" s="49">
        <f t="shared" si="0"/>
        <v>0.6858935777509515</v>
      </c>
      <c r="I39" s="50"/>
      <c r="J39" s="56"/>
      <c r="M39" s="20"/>
      <c r="Q39" s="15"/>
    </row>
    <row r="40" spans="1:17" x14ac:dyDescent="0.25">
      <c r="A40" s="11" t="s">
        <v>25</v>
      </c>
      <c r="B40" s="29">
        <v>16.55</v>
      </c>
      <c r="C40" s="77">
        <v>12.05</v>
      </c>
      <c r="D40" s="57"/>
      <c r="E40" s="48">
        <f>AVERAGE(B40:B41)</f>
        <v>16.585000000000001</v>
      </c>
      <c r="F40" s="48">
        <f>AVERAGE(C40:C41)</f>
        <v>12.06</v>
      </c>
      <c r="G40" s="41"/>
      <c r="H40" s="49">
        <f t="shared" si="0"/>
        <v>-4.5250000000000004</v>
      </c>
      <c r="I40" s="49">
        <f>H40-H38</f>
        <v>-1.17</v>
      </c>
      <c r="J40" s="56">
        <f>2^-I40</f>
        <v>2.2501169693776188</v>
      </c>
      <c r="M40" s="20"/>
      <c r="Q40" s="15"/>
    </row>
    <row r="41" spans="1:17" x14ac:dyDescent="0.25">
      <c r="A41" s="9" t="s">
        <v>25</v>
      </c>
      <c r="B41" s="29">
        <v>16.62</v>
      </c>
      <c r="C41" s="78">
        <v>12.07</v>
      </c>
      <c r="D41" s="58"/>
      <c r="E41" s="53">
        <f>STDEV(B40:B41)</f>
        <v>4.9497474683058526E-2</v>
      </c>
      <c r="F41" s="53">
        <f>STDEV(C40:C41)</f>
        <v>1.4142135623730649E-2</v>
      </c>
      <c r="G41" s="52"/>
      <c r="H41" s="54">
        <f t="shared" si="0"/>
        <v>-3.5355339059327875E-2</v>
      </c>
      <c r="I41" s="54">
        <f>H41-H39</f>
        <v>-0.72124891681027936</v>
      </c>
      <c r="J41" s="55">
        <f>0.6*2^-I41</f>
        <v>0.98916515380604764</v>
      </c>
      <c r="M41" s="20"/>
      <c r="Q41" s="15"/>
    </row>
    <row r="42" spans="1:17" x14ac:dyDescent="0.25">
      <c r="A42" s="11" t="s">
        <v>27</v>
      </c>
      <c r="B42" s="34">
        <v>14.35</v>
      </c>
      <c r="C42" s="77">
        <v>13.79</v>
      </c>
      <c r="D42" s="60"/>
      <c r="E42" s="42">
        <f>AVERAGE(B42:B43)</f>
        <v>14.39</v>
      </c>
      <c r="F42" s="42">
        <f>AVERAGE(C42:C43)</f>
        <v>13.79</v>
      </c>
      <c r="G42" s="43"/>
      <c r="H42" s="44">
        <f t="shared" si="0"/>
        <v>-0.60000000000000142</v>
      </c>
      <c r="I42" s="45"/>
      <c r="J42" s="63"/>
      <c r="M42" s="20"/>
      <c r="Q42" s="15"/>
    </row>
    <row r="43" spans="1:17" x14ac:dyDescent="0.25">
      <c r="A43" s="11" t="s">
        <v>27</v>
      </c>
      <c r="B43" s="28">
        <v>14.43</v>
      </c>
      <c r="C43" s="77">
        <v>13.79</v>
      </c>
      <c r="D43" s="57"/>
      <c r="E43" s="48">
        <f>STDEV(B42:B43)</f>
        <v>5.6568542494923851E-2</v>
      </c>
      <c r="F43" s="48">
        <f>STDEV(C42:C43)</f>
        <v>0</v>
      </c>
      <c r="G43" s="41"/>
      <c r="H43" s="49">
        <f t="shared" si="0"/>
        <v>-5.6568542494923851E-2</v>
      </c>
      <c r="I43" s="50"/>
      <c r="J43" s="56"/>
      <c r="M43" s="20"/>
      <c r="Q43" s="15"/>
    </row>
    <row r="44" spans="1:17" x14ac:dyDescent="0.25">
      <c r="A44" s="11" t="s">
        <v>26</v>
      </c>
      <c r="B44" s="28">
        <v>17.690000000000001</v>
      </c>
      <c r="C44" s="77">
        <v>13.66</v>
      </c>
      <c r="D44" s="57"/>
      <c r="E44" s="48">
        <f>AVERAGE(B44:B45)</f>
        <v>17.68</v>
      </c>
      <c r="F44" s="48">
        <f>AVERAGE(C44:C45)</f>
        <v>13.344999999999999</v>
      </c>
      <c r="G44" s="41"/>
      <c r="H44" s="49">
        <f t="shared" si="0"/>
        <v>-4.3350000000000009</v>
      </c>
      <c r="I44" s="49">
        <f>H44-H42</f>
        <v>-3.7349999999999994</v>
      </c>
      <c r="J44" s="56">
        <f>2^-I44</f>
        <v>13.315179755384385</v>
      </c>
      <c r="M44" s="20"/>
      <c r="Q44" s="15"/>
    </row>
    <row r="45" spans="1:17" x14ac:dyDescent="0.25">
      <c r="A45" s="9" t="s">
        <v>26</v>
      </c>
      <c r="B45" s="27">
        <v>17.670000000000002</v>
      </c>
      <c r="C45" s="78">
        <v>13.03</v>
      </c>
      <c r="D45" s="58"/>
      <c r="E45" s="53">
        <f>STDEV(B44:B45)</f>
        <v>1.4142135623730649E-2</v>
      </c>
      <c r="F45" s="53">
        <f>STDEV(C44:C45)</f>
        <v>0.44547727214752553</v>
      </c>
      <c r="G45" s="52"/>
      <c r="H45" s="54">
        <f t="shared" si="0"/>
        <v>0.4313351365237949</v>
      </c>
      <c r="I45" s="54">
        <f>H45-H43</f>
        <v>0.48790367901871878</v>
      </c>
      <c r="J45" s="55">
        <f>0.6*2^-I45</f>
        <v>0.42783627858082901</v>
      </c>
      <c r="M45" s="20"/>
      <c r="Q45" s="15"/>
    </row>
    <row r="46" spans="1:17" x14ac:dyDescent="0.25">
      <c r="A46" s="11" t="s">
        <v>28</v>
      </c>
      <c r="B46" s="34">
        <v>17.350000000000001</v>
      </c>
      <c r="C46" s="77">
        <v>12.14</v>
      </c>
      <c r="D46" s="60"/>
      <c r="E46" s="42">
        <f t="shared" ref="E46:F46" si="1">AVERAGE(B46:B47)</f>
        <v>17.39</v>
      </c>
      <c r="F46" s="42">
        <f t="shared" si="1"/>
        <v>12.91</v>
      </c>
      <c r="G46" s="43"/>
      <c r="H46" s="44">
        <f t="shared" si="0"/>
        <v>-4.4800000000000004</v>
      </c>
      <c r="I46" s="45"/>
      <c r="J46" s="63"/>
      <c r="M46" s="20"/>
      <c r="Q46" s="15"/>
    </row>
    <row r="47" spans="1:17" x14ac:dyDescent="0.25">
      <c r="A47" s="11" t="s">
        <v>28</v>
      </c>
      <c r="B47" s="28">
        <v>17.43</v>
      </c>
      <c r="C47" s="77">
        <v>13.68</v>
      </c>
      <c r="D47" s="57"/>
      <c r="E47" s="48">
        <f t="shared" ref="E47:F47" si="2">STDEV(B46:B47)</f>
        <v>5.6568542494922595E-2</v>
      </c>
      <c r="F47" s="48">
        <f t="shared" si="2"/>
        <v>1.0889444430272825</v>
      </c>
      <c r="G47" s="41"/>
      <c r="H47" s="49">
        <f t="shared" si="0"/>
        <v>1.0323759005323601</v>
      </c>
      <c r="I47" s="50"/>
      <c r="J47" s="56"/>
      <c r="M47" s="20"/>
      <c r="Q47" s="15"/>
    </row>
    <row r="48" spans="1:17" x14ac:dyDescent="0.25">
      <c r="A48" s="11" t="s">
        <v>29</v>
      </c>
      <c r="B48" s="28">
        <v>18.690000000000001</v>
      </c>
      <c r="C48" s="77">
        <v>11.8</v>
      </c>
      <c r="D48" s="57"/>
      <c r="E48" s="48">
        <f t="shared" ref="E48:F48" si="3">AVERAGE(B48:B49)</f>
        <v>18.68</v>
      </c>
      <c r="F48" s="48">
        <f t="shared" si="3"/>
        <v>11.8</v>
      </c>
      <c r="G48" s="41"/>
      <c r="H48" s="49">
        <f t="shared" si="0"/>
        <v>-6.879999999999999</v>
      </c>
      <c r="I48" s="49">
        <f t="shared" ref="I48:I49" si="4">H48-H46</f>
        <v>-2.3999999999999986</v>
      </c>
      <c r="J48" s="38">
        <f t="shared" ref="J48" si="5">2^-I48</f>
        <v>5.2780316430915715</v>
      </c>
      <c r="M48" s="20"/>
      <c r="Q48" s="15"/>
    </row>
    <row r="49" spans="1:17" x14ac:dyDescent="0.25">
      <c r="A49" s="9" t="s">
        <v>29</v>
      </c>
      <c r="B49" s="27">
        <v>18.670000000000002</v>
      </c>
      <c r="C49" s="78">
        <v>11.8</v>
      </c>
      <c r="D49" s="58"/>
      <c r="E49" s="53">
        <f t="shared" ref="E49:F49" si="6">STDEV(B48:B49)</f>
        <v>1.4142135623730649E-2</v>
      </c>
      <c r="F49" s="53">
        <f t="shared" si="6"/>
        <v>0</v>
      </c>
      <c r="G49" s="52"/>
      <c r="H49" s="54">
        <f t="shared" si="0"/>
        <v>-1.4142135623730649E-2</v>
      </c>
      <c r="I49" s="54">
        <f t="shared" si="4"/>
        <v>-1.0465180361560906</v>
      </c>
      <c r="J49" s="39">
        <f t="shared" ref="J49" si="7">0.6*2^-I49</f>
        <v>1.2393231730347625</v>
      </c>
      <c r="M49" s="20"/>
      <c r="Q49" s="15"/>
    </row>
    <row r="50" spans="1:17" x14ac:dyDescent="0.25">
      <c r="A50" s="11" t="s">
        <v>30</v>
      </c>
      <c r="B50" s="34">
        <v>16.350000000000001</v>
      </c>
      <c r="C50" s="74">
        <v>14.71</v>
      </c>
      <c r="D50" s="60"/>
      <c r="E50" s="42">
        <f t="shared" ref="E50:F50" si="8">AVERAGE(B50:B51)</f>
        <v>16.89</v>
      </c>
      <c r="F50" s="42">
        <f t="shared" si="8"/>
        <v>13.82</v>
      </c>
      <c r="G50" s="43"/>
      <c r="H50" s="44">
        <f t="shared" si="0"/>
        <v>-3.0700000000000003</v>
      </c>
      <c r="I50" s="45"/>
      <c r="J50" s="63"/>
      <c r="M50" s="20"/>
      <c r="Q50" s="15"/>
    </row>
    <row r="51" spans="1:17" x14ac:dyDescent="0.25">
      <c r="A51" s="11" t="s">
        <v>30</v>
      </c>
      <c r="B51" s="28">
        <v>17.43</v>
      </c>
      <c r="C51" s="74">
        <v>12.93</v>
      </c>
      <c r="D51" s="57"/>
      <c r="E51" s="48">
        <f t="shared" ref="E51:F51" si="9">STDEV(B50:B51)</f>
        <v>0.76367532368147018</v>
      </c>
      <c r="F51" s="48">
        <f t="shared" si="9"/>
        <v>1.2586500705120554</v>
      </c>
      <c r="G51" s="41"/>
      <c r="H51" s="49">
        <f t="shared" si="0"/>
        <v>0.49497474683058518</v>
      </c>
      <c r="I51" s="50"/>
      <c r="J51" s="56"/>
      <c r="M51" s="20"/>
      <c r="Q51" s="15"/>
    </row>
    <row r="52" spans="1:17" x14ac:dyDescent="0.25">
      <c r="A52" s="11" t="s">
        <v>31</v>
      </c>
      <c r="B52" s="28">
        <v>18.690000000000001</v>
      </c>
      <c r="C52" s="74">
        <v>13.29</v>
      </c>
      <c r="D52" s="57"/>
      <c r="E52" s="48">
        <f t="shared" ref="E52:F52" si="10">AVERAGE(B52:B53)</f>
        <v>18.68</v>
      </c>
      <c r="F52" s="48">
        <f t="shared" si="10"/>
        <v>13.16</v>
      </c>
      <c r="G52" s="41"/>
      <c r="H52" s="49">
        <f t="shared" si="0"/>
        <v>-5.52</v>
      </c>
      <c r="I52" s="49">
        <f t="shared" ref="I52:I53" si="11">H52-H50</f>
        <v>-2.4499999999999993</v>
      </c>
      <c r="J52" s="56">
        <f t="shared" ref="J52" si="12">2^-I52</f>
        <v>5.46416102701758</v>
      </c>
      <c r="M52" s="20"/>
      <c r="Q52" s="15"/>
    </row>
    <row r="53" spans="1:17" x14ac:dyDescent="0.25">
      <c r="A53" s="9" t="s">
        <v>31</v>
      </c>
      <c r="B53" s="27">
        <v>18.670000000000002</v>
      </c>
      <c r="C53" s="74">
        <v>13.03</v>
      </c>
      <c r="D53" s="58"/>
      <c r="E53" s="53">
        <f t="shared" ref="E53:F53" si="13">STDEV(B52:B53)</f>
        <v>1.4142135623730649E-2</v>
      </c>
      <c r="F53" s="53">
        <f t="shared" si="13"/>
        <v>0.1838477631085022</v>
      </c>
      <c r="G53" s="52"/>
      <c r="H53" s="54">
        <f t="shared" si="0"/>
        <v>0.16970562748477155</v>
      </c>
      <c r="I53" s="54">
        <f t="shared" si="11"/>
        <v>-0.3252691193458136</v>
      </c>
      <c r="J53" s="55">
        <f t="shared" ref="J53" si="14">0.6*2^-I53</f>
        <v>0.75173887895232105</v>
      </c>
      <c r="M53" s="20"/>
      <c r="Q53" s="15"/>
    </row>
    <row r="54" spans="1:17" x14ac:dyDescent="0.25">
      <c r="A54" s="11" t="s">
        <v>32</v>
      </c>
      <c r="B54" s="34">
        <v>17.350000000000001</v>
      </c>
      <c r="C54" s="74">
        <v>13.82</v>
      </c>
      <c r="D54" s="57"/>
      <c r="E54" s="42">
        <f t="shared" ref="E54:F54" si="15">AVERAGE(B54:B55)</f>
        <v>17.39</v>
      </c>
      <c r="F54" s="42">
        <f t="shared" si="15"/>
        <v>14.145</v>
      </c>
      <c r="G54" s="43"/>
      <c r="H54" s="44">
        <f t="shared" si="0"/>
        <v>-3.245000000000001</v>
      </c>
      <c r="I54" s="45"/>
      <c r="J54" s="63"/>
      <c r="M54" s="20"/>
      <c r="Q54" s="15"/>
    </row>
    <row r="55" spans="1:17" x14ac:dyDescent="0.25">
      <c r="A55" s="11" t="s">
        <v>32</v>
      </c>
      <c r="B55" s="28">
        <v>17.43</v>
      </c>
      <c r="C55" s="74">
        <v>14.47</v>
      </c>
      <c r="D55" s="57"/>
      <c r="E55" s="48">
        <f t="shared" ref="E55:F55" si="16">STDEV(B54:B55)</f>
        <v>5.6568542494922595E-2</v>
      </c>
      <c r="F55" s="48">
        <f t="shared" si="16"/>
        <v>0.45961940777125615</v>
      </c>
      <c r="G55" s="41"/>
      <c r="H55" s="49">
        <f t="shared" si="0"/>
        <v>0.40305086527633355</v>
      </c>
      <c r="I55" s="50"/>
      <c r="J55" s="56"/>
      <c r="M55" s="20"/>
    </row>
    <row r="56" spans="1:17" x14ac:dyDescent="0.25">
      <c r="A56" s="11" t="s">
        <v>33</v>
      </c>
      <c r="B56" s="28">
        <v>18.690000000000001</v>
      </c>
      <c r="C56" s="74">
        <v>12.95</v>
      </c>
      <c r="D56" s="57"/>
      <c r="E56" s="48">
        <f t="shared" ref="E56:F56" si="17">AVERAGE(B56:B57)</f>
        <v>18.68</v>
      </c>
      <c r="F56" s="48">
        <f t="shared" si="17"/>
        <v>13.01</v>
      </c>
      <c r="G56" s="41"/>
      <c r="H56" s="49">
        <f t="shared" si="0"/>
        <v>-5.67</v>
      </c>
      <c r="I56" s="49">
        <f t="shared" ref="I56:I57" si="18">H56-H54</f>
        <v>-2.4249999999999989</v>
      </c>
      <c r="J56" s="56">
        <f t="shared" ref="J56" si="19">2^-I56</f>
        <v>5.3702900111210488</v>
      </c>
      <c r="M56" s="20"/>
    </row>
    <row r="57" spans="1:17" x14ac:dyDescent="0.25">
      <c r="A57" s="9" t="s">
        <v>33</v>
      </c>
      <c r="B57" s="27">
        <v>18.670000000000002</v>
      </c>
      <c r="C57" s="75">
        <v>13.07</v>
      </c>
      <c r="D57" s="58"/>
      <c r="E57" s="53">
        <f t="shared" ref="E57:F57" si="20">STDEV(B56:B57)</f>
        <v>1.4142135623730649E-2</v>
      </c>
      <c r="F57" s="53">
        <f t="shared" si="20"/>
        <v>8.4852813742386402E-2</v>
      </c>
      <c r="G57" s="52"/>
      <c r="H57" s="54">
        <f t="shared" si="0"/>
        <v>7.0710678118655751E-2</v>
      </c>
      <c r="I57" s="54">
        <f t="shared" si="18"/>
        <v>-0.33234018715767777</v>
      </c>
      <c r="J57" s="55">
        <f t="shared" ref="J57" si="21">0.6*2^-I57</f>
        <v>0.75543241389181293</v>
      </c>
      <c r="M57" s="20"/>
    </row>
    <row r="58" spans="1:17" x14ac:dyDescent="0.25">
      <c r="A58" s="11" t="s">
        <v>34</v>
      </c>
      <c r="B58" s="28">
        <v>16.670000000000002</v>
      </c>
      <c r="C58" s="74">
        <v>14.12</v>
      </c>
      <c r="D58" s="60"/>
      <c r="E58" s="42">
        <f t="shared" ref="E58:F58" si="22">AVERAGE(B58:B59)</f>
        <v>16.68</v>
      </c>
      <c r="F58" s="42">
        <f t="shared" si="22"/>
        <v>14.02</v>
      </c>
      <c r="G58" s="43"/>
      <c r="H58" s="44">
        <f t="shared" si="0"/>
        <v>-2.66</v>
      </c>
      <c r="I58" s="45"/>
      <c r="J58" s="63"/>
      <c r="M58" s="20"/>
    </row>
    <row r="59" spans="1:17" x14ac:dyDescent="0.25">
      <c r="A59" s="11" t="s">
        <v>34</v>
      </c>
      <c r="B59" s="28">
        <v>16.690000000000001</v>
      </c>
      <c r="C59" s="74">
        <v>13.92</v>
      </c>
      <c r="D59" s="57"/>
      <c r="E59" s="48">
        <f t="shared" ref="E59:F59" si="23">STDEV(B58:B59)</f>
        <v>1.4142135623730649E-2</v>
      </c>
      <c r="F59" s="48">
        <f t="shared" si="23"/>
        <v>0.141421356237309</v>
      </c>
      <c r="G59" s="41"/>
      <c r="H59" s="49">
        <f t="shared" si="0"/>
        <v>0.12727922061357835</v>
      </c>
      <c r="I59" s="50"/>
      <c r="J59" s="56"/>
      <c r="M59" s="20"/>
    </row>
    <row r="60" spans="1:17" x14ac:dyDescent="0.25">
      <c r="A60" s="11" t="s">
        <v>35</v>
      </c>
      <c r="B60" s="28">
        <v>19.649999999999999</v>
      </c>
      <c r="C60" s="74">
        <v>14.16</v>
      </c>
      <c r="D60" s="57"/>
      <c r="E60" s="48">
        <f t="shared" ref="E60:F60" si="24">AVERAGE(B60:B61)</f>
        <v>19.614999999999998</v>
      </c>
      <c r="F60" s="48">
        <f t="shared" si="24"/>
        <v>14.074999999999999</v>
      </c>
      <c r="G60" s="41"/>
      <c r="H60" s="49">
        <f t="shared" si="0"/>
        <v>-5.5399999999999991</v>
      </c>
      <c r="I60" s="49">
        <f t="shared" ref="I60:I61" si="25">H60-H58</f>
        <v>-2.879999999999999</v>
      </c>
      <c r="J60" s="56">
        <f t="shared" ref="J60" si="26">2^-I60</f>
        <v>7.3615012049989952</v>
      </c>
      <c r="M60" s="20"/>
    </row>
    <row r="61" spans="1:17" x14ac:dyDescent="0.25">
      <c r="A61" s="9" t="s">
        <v>35</v>
      </c>
      <c r="B61" s="27">
        <v>19.579999999999998</v>
      </c>
      <c r="C61" s="75">
        <v>13.99</v>
      </c>
      <c r="D61" s="58"/>
      <c r="E61" s="53">
        <f t="shared" ref="E61:F61" si="27">STDEV(B60:B61)</f>
        <v>4.9497474683058526E-2</v>
      </c>
      <c r="F61" s="53">
        <f t="shared" si="27"/>
        <v>0.12020815280171303</v>
      </c>
      <c r="G61" s="52"/>
      <c r="H61" s="54">
        <f t="shared" si="0"/>
        <v>7.0710678118654502E-2</v>
      </c>
      <c r="I61" s="54">
        <f t="shared" si="25"/>
        <v>-5.6568542494923851E-2</v>
      </c>
      <c r="J61" s="55">
        <f t="shared" ref="J61" si="28">0.6*2^-I61</f>
        <v>0.62399351828699157</v>
      </c>
      <c r="M61" s="20"/>
    </row>
    <row r="62" spans="1:17" x14ac:dyDescent="0.25">
      <c r="A62" s="11" t="s">
        <v>36</v>
      </c>
      <c r="B62" s="34">
        <v>19.670000000000002</v>
      </c>
      <c r="C62" s="74">
        <v>13.75</v>
      </c>
      <c r="D62" s="60"/>
      <c r="E62" s="42">
        <f t="shared" ref="E62:F62" si="29">AVERAGE(B62:B63)</f>
        <v>19.68</v>
      </c>
      <c r="F62" s="42">
        <f t="shared" si="29"/>
        <v>13.5</v>
      </c>
      <c r="G62" s="43"/>
      <c r="H62" s="44">
        <f t="shared" si="0"/>
        <v>-6.18</v>
      </c>
      <c r="I62" s="45"/>
      <c r="J62" s="63"/>
      <c r="M62" s="20"/>
    </row>
    <row r="63" spans="1:17" x14ac:dyDescent="0.25">
      <c r="A63" s="11" t="s">
        <v>36</v>
      </c>
      <c r="B63" s="28">
        <v>19.690000000000001</v>
      </c>
      <c r="C63" s="74">
        <v>13.25</v>
      </c>
      <c r="D63" s="57"/>
      <c r="E63" s="48">
        <f t="shared" ref="E63:F63" si="30">STDEV(B62:B63)</f>
        <v>1.4142135623730649E-2</v>
      </c>
      <c r="F63" s="48">
        <f t="shared" si="30"/>
        <v>0.35355339059327379</v>
      </c>
      <c r="G63" s="41"/>
      <c r="H63" s="49">
        <f t="shared" si="0"/>
        <v>0.33941125496954316</v>
      </c>
      <c r="I63" s="50"/>
      <c r="J63" s="56"/>
      <c r="M63" s="20"/>
    </row>
    <row r="64" spans="1:17" x14ac:dyDescent="0.25">
      <c r="A64" s="11" t="s">
        <v>37</v>
      </c>
      <c r="B64" s="28">
        <v>19.649999999999999</v>
      </c>
      <c r="C64" s="74">
        <v>13.05</v>
      </c>
      <c r="D64" s="57"/>
      <c r="E64" s="48">
        <f t="shared" ref="E64:F64" si="31">AVERAGE(B64:B65)</f>
        <v>19.614999999999998</v>
      </c>
      <c r="F64" s="48">
        <f t="shared" si="31"/>
        <v>13.095000000000001</v>
      </c>
      <c r="G64" s="41"/>
      <c r="H64" s="49">
        <f t="shared" si="0"/>
        <v>-6.5199999999999978</v>
      </c>
      <c r="I64" s="49">
        <f t="shared" ref="I64:I65" si="32">H64-H62</f>
        <v>-0.33999999999999808</v>
      </c>
      <c r="J64" s="56">
        <f t="shared" ref="J64" si="33">2^-I64</f>
        <v>1.2657565939702782</v>
      </c>
      <c r="M64" s="20"/>
    </row>
    <row r="65" spans="1:13" x14ac:dyDescent="0.25">
      <c r="A65" s="9" t="s">
        <v>37</v>
      </c>
      <c r="B65" s="27">
        <v>19.579999999999998</v>
      </c>
      <c r="C65" s="75">
        <v>13.14</v>
      </c>
      <c r="D65" s="58"/>
      <c r="E65" s="53">
        <f t="shared" ref="E65:F65" si="34">STDEV(B64:B65)</f>
        <v>4.9497474683058526E-2</v>
      </c>
      <c r="F65" s="53">
        <f t="shared" si="34"/>
        <v>6.3639610306789177E-2</v>
      </c>
      <c r="G65" s="52"/>
      <c r="H65" s="54">
        <f t="shared" si="0"/>
        <v>1.4142135623730651E-2</v>
      </c>
      <c r="I65" s="54">
        <f t="shared" si="32"/>
        <v>-0.32526911934581249</v>
      </c>
      <c r="J65" s="55">
        <f t="shared" ref="J65" si="35">0.6*2^-I65</f>
        <v>0.75173887895232061</v>
      </c>
      <c r="M65" s="20"/>
    </row>
    <row r="66" spans="1:13" x14ac:dyDescent="0.25">
      <c r="A66" s="13" t="s">
        <v>38</v>
      </c>
      <c r="B66" s="34">
        <v>16.3</v>
      </c>
      <c r="C66" s="77">
        <v>10.24</v>
      </c>
      <c r="D66" s="60"/>
      <c r="E66" s="42">
        <f t="shared" ref="E66:F66" si="36">AVERAGE(B66:B67)</f>
        <v>16.325000000000003</v>
      </c>
      <c r="F66" s="42">
        <f t="shared" si="36"/>
        <v>10.535</v>
      </c>
      <c r="G66" s="43"/>
      <c r="H66" s="44">
        <f t="shared" ref="H66:H89" si="37">F66-E66</f>
        <v>-5.7900000000000027</v>
      </c>
      <c r="I66" s="45"/>
      <c r="J66" s="63"/>
      <c r="M66" s="20"/>
    </row>
    <row r="67" spans="1:13" x14ac:dyDescent="0.25">
      <c r="A67" s="11" t="s">
        <v>38</v>
      </c>
      <c r="B67" s="28">
        <v>16.350000000000001</v>
      </c>
      <c r="C67" s="77">
        <v>10.83</v>
      </c>
      <c r="D67" s="57"/>
      <c r="E67" s="48">
        <f t="shared" ref="E67:F67" si="38">STDEV(B66:B67)</f>
        <v>3.5355339059327882E-2</v>
      </c>
      <c r="F67" s="48">
        <f t="shared" si="38"/>
        <v>0.41719300090006295</v>
      </c>
      <c r="G67" s="41"/>
      <c r="H67" s="49">
        <f t="shared" si="37"/>
        <v>0.38183766184073509</v>
      </c>
      <c r="I67" s="50"/>
      <c r="J67" s="56"/>
      <c r="M67" s="20"/>
    </row>
    <row r="68" spans="1:13" x14ac:dyDescent="0.25">
      <c r="A68" s="11" t="s">
        <v>39</v>
      </c>
      <c r="B68" s="35">
        <v>18.23</v>
      </c>
      <c r="C68" s="77">
        <v>11.86</v>
      </c>
      <c r="D68" s="57"/>
      <c r="E68" s="48">
        <f t="shared" ref="E68:F68" si="39">AVERAGE(B68:B69)</f>
        <v>18.18</v>
      </c>
      <c r="F68" s="48">
        <f t="shared" si="39"/>
        <v>11.96</v>
      </c>
      <c r="G68" s="41"/>
      <c r="H68" s="49">
        <f t="shared" si="37"/>
        <v>-6.2199999999999989</v>
      </c>
      <c r="I68" s="49">
        <f t="shared" ref="I68:I69" si="40">H68-H66</f>
        <v>-0.42999999999999616</v>
      </c>
      <c r="J68" s="56">
        <f t="shared" ref="J68" si="41">2^-I68</f>
        <v>1.3472335768656867</v>
      </c>
      <c r="M68" s="20"/>
    </row>
    <row r="69" spans="1:13" x14ac:dyDescent="0.25">
      <c r="A69" s="9" t="s">
        <v>39</v>
      </c>
      <c r="B69" s="36">
        <v>18.13</v>
      </c>
      <c r="C69" s="78">
        <v>12.06</v>
      </c>
      <c r="D69" s="58"/>
      <c r="E69" s="53">
        <f t="shared" ref="E69:F69" si="42">STDEV(B68:B69)</f>
        <v>7.0710678118655765E-2</v>
      </c>
      <c r="F69" s="53">
        <f t="shared" si="42"/>
        <v>0.14142135623731025</v>
      </c>
      <c r="G69" s="52"/>
      <c r="H69" s="54">
        <f t="shared" si="37"/>
        <v>7.0710678118654488E-2</v>
      </c>
      <c r="I69" s="54">
        <f t="shared" si="40"/>
        <v>-0.31112698372208059</v>
      </c>
      <c r="J69" s="55">
        <f t="shared" ref="J69" si="43">0.6*2^-I69</f>
        <v>0.74440589716844441</v>
      </c>
      <c r="M69" s="20"/>
    </row>
    <row r="70" spans="1:13" x14ac:dyDescent="0.25">
      <c r="A70" s="13" t="s">
        <v>40</v>
      </c>
      <c r="B70" s="29">
        <v>17.940000000000001</v>
      </c>
      <c r="C70" s="77">
        <v>13.67</v>
      </c>
      <c r="D70" s="60"/>
      <c r="E70" s="42">
        <f t="shared" ref="E70:F70" si="44">AVERAGE(B70:B71)</f>
        <v>17.954999999999998</v>
      </c>
      <c r="F70" s="42">
        <f t="shared" si="44"/>
        <v>13.66</v>
      </c>
      <c r="G70" s="43"/>
      <c r="H70" s="44">
        <f t="shared" si="37"/>
        <v>-4.2949999999999982</v>
      </c>
      <c r="I70" s="45"/>
      <c r="J70" s="63"/>
      <c r="M70" s="20"/>
    </row>
    <row r="71" spans="1:13" x14ac:dyDescent="0.25">
      <c r="A71" s="11" t="s">
        <v>40</v>
      </c>
      <c r="B71" s="29">
        <v>17.97</v>
      </c>
      <c r="C71" s="77">
        <v>13.65</v>
      </c>
      <c r="D71" s="57"/>
      <c r="E71" s="48">
        <f t="shared" ref="E71:F71" si="45">STDEV(B70:B71)</f>
        <v>2.1213203435594716E-2</v>
      </c>
      <c r="F71" s="48">
        <f t="shared" si="45"/>
        <v>1.4142135623730649E-2</v>
      </c>
      <c r="G71" s="41"/>
      <c r="H71" s="49">
        <f t="shared" si="37"/>
        <v>-7.0710678118640676E-3</v>
      </c>
      <c r="I71" s="50"/>
      <c r="J71" s="56"/>
      <c r="M71" s="20"/>
    </row>
    <row r="72" spans="1:13" x14ac:dyDescent="0.25">
      <c r="A72" s="11" t="s">
        <v>41</v>
      </c>
      <c r="B72" s="29">
        <v>17.059999999999999</v>
      </c>
      <c r="C72" s="77">
        <v>12.99</v>
      </c>
      <c r="D72" s="57"/>
      <c r="E72" s="48">
        <f t="shared" ref="E72:F72" si="46">AVERAGE(B72:B73)</f>
        <v>17.375</v>
      </c>
      <c r="F72" s="48">
        <f t="shared" si="46"/>
        <v>12.975000000000001</v>
      </c>
      <c r="G72" s="41"/>
      <c r="H72" s="49">
        <f t="shared" si="37"/>
        <v>-4.3999999999999986</v>
      </c>
      <c r="I72" s="49">
        <f t="shared" ref="I72:I73" si="47">H72-H70</f>
        <v>-0.10500000000000043</v>
      </c>
      <c r="J72" s="56">
        <f t="shared" ref="J72" si="48">2^-I72</f>
        <v>1.0754943904573786</v>
      </c>
      <c r="M72" s="20"/>
    </row>
    <row r="73" spans="1:13" x14ac:dyDescent="0.25">
      <c r="A73" s="9" t="s">
        <v>41</v>
      </c>
      <c r="B73" s="30">
        <v>17.690000000000001</v>
      </c>
      <c r="C73" s="78">
        <v>12.96</v>
      </c>
      <c r="D73" s="58"/>
      <c r="E73" s="53">
        <f t="shared" ref="E73:F73" si="49">STDEV(B72:B73)</f>
        <v>0.44547727214752675</v>
      </c>
      <c r="F73" s="53">
        <f t="shared" si="49"/>
        <v>2.1213203435595972E-2</v>
      </c>
      <c r="G73" s="52"/>
      <c r="H73" s="54">
        <f t="shared" si="37"/>
        <v>-0.42426406871193079</v>
      </c>
      <c r="I73" s="54">
        <f t="shared" si="47"/>
        <v>-0.41719300090006672</v>
      </c>
      <c r="J73" s="55">
        <f t="shared" ref="J73" si="50">0.6*2^-I73</f>
        <v>0.80119615725187832</v>
      </c>
      <c r="M73" s="20"/>
    </row>
    <row r="74" spans="1:13" x14ac:dyDescent="0.25">
      <c r="A74" s="13" t="s">
        <v>42</v>
      </c>
      <c r="B74" s="29">
        <v>17</v>
      </c>
      <c r="C74" s="77">
        <v>9.4700000000000006</v>
      </c>
      <c r="D74" s="60"/>
      <c r="E74" s="42">
        <f t="shared" ref="E74:F74" si="51">AVERAGE(B74:B75)</f>
        <v>16.93</v>
      </c>
      <c r="F74" s="42">
        <f t="shared" si="51"/>
        <v>9.495000000000001</v>
      </c>
      <c r="G74" s="43"/>
      <c r="H74" s="44">
        <f t="shared" si="37"/>
        <v>-7.4349999999999987</v>
      </c>
      <c r="I74" s="45"/>
      <c r="J74" s="63"/>
      <c r="M74" s="20"/>
    </row>
    <row r="75" spans="1:13" x14ac:dyDescent="0.25">
      <c r="A75" s="11" t="s">
        <v>43</v>
      </c>
      <c r="B75" s="29">
        <v>16.86</v>
      </c>
      <c r="C75" s="77">
        <v>9.52</v>
      </c>
      <c r="D75" s="57"/>
      <c r="E75" s="48">
        <f t="shared" ref="E75:F75" si="52">STDEV(B74:B75)</f>
        <v>9.8994949366117052E-2</v>
      </c>
      <c r="F75" s="48">
        <f t="shared" si="52"/>
        <v>3.5355339059326626E-2</v>
      </c>
      <c r="G75" s="41"/>
      <c r="H75" s="49">
        <f t="shared" si="37"/>
        <v>-6.3639610306790426E-2</v>
      </c>
      <c r="I75" s="50"/>
      <c r="J75" s="56"/>
      <c r="M75" s="20"/>
    </row>
    <row r="76" spans="1:13" x14ac:dyDescent="0.25">
      <c r="A76" s="11" t="s">
        <v>44</v>
      </c>
      <c r="B76" s="29">
        <v>19.96</v>
      </c>
      <c r="C76" s="77">
        <v>11.77</v>
      </c>
      <c r="D76" s="57"/>
      <c r="E76" s="48">
        <f t="shared" ref="E76:F76" si="53">AVERAGE(B76:B77)</f>
        <v>19.805</v>
      </c>
      <c r="F76" s="48">
        <f t="shared" si="53"/>
        <v>11.77</v>
      </c>
      <c r="G76" s="41"/>
      <c r="H76" s="49">
        <f t="shared" si="37"/>
        <v>-8.0350000000000001</v>
      </c>
      <c r="I76" s="49">
        <f t="shared" ref="I76:I77" si="54">H76-H74</f>
        <v>-0.60000000000000142</v>
      </c>
      <c r="J76" s="56">
        <f t="shared" ref="J76" si="55">2^-I76</f>
        <v>1.5157165665103995</v>
      </c>
      <c r="M76" s="20"/>
    </row>
    <row r="77" spans="1:13" x14ac:dyDescent="0.25">
      <c r="A77" s="9" t="s">
        <v>45</v>
      </c>
      <c r="B77" s="30">
        <v>19.649999999999999</v>
      </c>
      <c r="C77" s="78">
        <v>11.77</v>
      </c>
      <c r="D77" s="58"/>
      <c r="E77" s="53">
        <f t="shared" ref="E77:F77" si="56">STDEV(B76:B77)</f>
        <v>0.21920310216783134</v>
      </c>
      <c r="F77" s="53">
        <f t="shared" si="56"/>
        <v>0</v>
      </c>
      <c r="G77" s="52"/>
      <c r="H77" s="54">
        <f t="shared" si="37"/>
        <v>-0.21920310216783134</v>
      </c>
      <c r="I77" s="54">
        <f t="shared" si="54"/>
        <v>-0.1555634918610409</v>
      </c>
      <c r="J77" s="55">
        <f t="shared" ref="J77" si="57">0.6*2^-I77</f>
        <v>0.66831395189765941</v>
      </c>
      <c r="M77" s="20"/>
    </row>
    <row r="78" spans="1:13" x14ac:dyDescent="0.25">
      <c r="A78" s="13" t="s">
        <v>46</v>
      </c>
      <c r="B78" s="29">
        <v>16.760000000000002</v>
      </c>
      <c r="C78" s="40">
        <v>13.13</v>
      </c>
      <c r="D78" s="60"/>
      <c r="E78" s="42">
        <f t="shared" ref="E78:F78" si="58">AVERAGE(B78:B79)</f>
        <v>16.829999999999998</v>
      </c>
      <c r="F78" s="42">
        <f t="shared" si="58"/>
        <v>13.065000000000001</v>
      </c>
      <c r="G78" s="43"/>
      <c r="H78" s="44">
        <f t="shared" si="37"/>
        <v>-3.764999999999997</v>
      </c>
      <c r="I78" s="45"/>
      <c r="J78" s="63"/>
      <c r="M78" s="20"/>
    </row>
    <row r="79" spans="1:13" x14ac:dyDescent="0.25">
      <c r="A79" s="11" t="s">
        <v>43</v>
      </c>
      <c r="B79" s="29">
        <v>16.899999999999999</v>
      </c>
      <c r="C79" s="40">
        <v>13</v>
      </c>
      <c r="D79" s="57"/>
      <c r="E79" s="48">
        <f t="shared" ref="E79:F79" si="59">STDEV(B78:B79)</f>
        <v>9.8994949366114554E-2</v>
      </c>
      <c r="F79" s="48">
        <f t="shared" si="59"/>
        <v>9.1923881554251727E-2</v>
      </c>
      <c r="G79" s="41"/>
      <c r="H79" s="49">
        <f t="shared" si="37"/>
        <v>-7.0710678118628273E-3</v>
      </c>
      <c r="I79" s="50"/>
      <c r="J79" s="56"/>
      <c r="M79" s="20"/>
    </row>
    <row r="80" spans="1:13" x14ac:dyDescent="0.25">
      <c r="A80" s="11" t="s">
        <v>47</v>
      </c>
      <c r="B80" s="29">
        <v>16.53</v>
      </c>
      <c r="C80" s="40">
        <v>12.62</v>
      </c>
      <c r="D80" s="57"/>
      <c r="E80" s="48">
        <f t="shared" ref="E80:F80" si="60">AVERAGE(B80:B81)</f>
        <v>16.48</v>
      </c>
      <c r="F80" s="48">
        <f t="shared" si="60"/>
        <v>12.654999999999999</v>
      </c>
      <c r="G80" s="41"/>
      <c r="H80" s="49">
        <f t="shared" si="37"/>
        <v>-3.8250000000000011</v>
      </c>
      <c r="I80" s="49">
        <f t="shared" ref="I80:I81" si="61">H80-H78</f>
        <v>-6.000000000000405E-2</v>
      </c>
      <c r="J80" s="56">
        <f t="shared" ref="J80" si="62">2^-I80</f>
        <v>1.0424657608411243</v>
      </c>
      <c r="M80" s="20"/>
    </row>
    <row r="81" spans="1:14" x14ac:dyDescent="0.25">
      <c r="A81" s="9" t="s">
        <v>45</v>
      </c>
      <c r="B81" s="30">
        <v>16.43</v>
      </c>
      <c r="C81" s="61">
        <v>12.69</v>
      </c>
      <c r="D81" s="58"/>
      <c r="E81" s="53">
        <f t="shared" ref="E81:F81" si="63">STDEV(B80:B81)</f>
        <v>7.0710678118655765E-2</v>
      </c>
      <c r="F81" s="53">
        <f t="shared" si="63"/>
        <v>4.9497474683058526E-2</v>
      </c>
      <c r="G81" s="52"/>
      <c r="H81" s="54">
        <f t="shared" si="37"/>
        <v>-2.1213203435597239E-2</v>
      </c>
      <c r="I81" s="54">
        <f t="shared" si="61"/>
        <v>-1.4142135623734411E-2</v>
      </c>
      <c r="J81" s="55">
        <f t="shared" ref="J81" si="64">0.6*2^-I81</f>
        <v>0.60591047046653201</v>
      </c>
      <c r="M81" s="20"/>
    </row>
    <row r="82" spans="1:14" x14ac:dyDescent="0.25">
      <c r="A82" s="13" t="s">
        <v>48</v>
      </c>
      <c r="B82" s="29">
        <v>16.21</v>
      </c>
      <c r="C82" s="77">
        <v>11.34</v>
      </c>
      <c r="D82" s="60"/>
      <c r="E82" s="42">
        <f t="shared" ref="E82:F82" si="65">AVERAGE(B82:B83)</f>
        <v>16.190000000000001</v>
      </c>
      <c r="F82" s="42">
        <f t="shared" si="65"/>
        <v>11.34</v>
      </c>
      <c r="G82" s="43"/>
      <c r="H82" s="44">
        <f t="shared" si="37"/>
        <v>-4.8500000000000014</v>
      </c>
      <c r="I82" s="45"/>
      <c r="J82" s="63"/>
      <c r="M82" s="20"/>
    </row>
    <row r="83" spans="1:14" x14ac:dyDescent="0.25">
      <c r="A83" s="11" t="s">
        <v>48</v>
      </c>
      <c r="B83" s="29">
        <v>16.170000000000002</v>
      </c>
      <c r="C83" s="77">
        <v>11.34</v>
      </c>
      <c r="D83" s="57"/>
      <c r="E83" s="48">
        <f t="shared" ref="E83:F83" si="66">STDEV(B82:B83)</f>
        <v>2.8284271247461298E-2</v>
      </c>
      <c r="F83" s="48">
        <f t="shared" si="66"/>
        <v>0</v>
      </c>
      <c r="G83" s="41"/>
      <c r="H83" s="49">
        <f t="shared" si="37"/>
        <v>-2.8284271247461298E-2</v>
      </c>
      <c r="I83" s="50"/>
      <c r="J83" s="56"/>
      <c r="M83" s="20"/>
    </row>
    <row r="84" spans="1:14" x14ac:dyDescent="0.25">
      <c r="A84" s="11" t="s">
        <v>49</v>
      </c>
      <c r="B84" s="29">
        <v>16.04</v>
      </c>
      <c r="C84" s="77">
        <v>10.5</v>
      </c>
      <c r="D84" s="57"/>
      <c r="E84" s="48">
        <f t="shared" ref="E84:F84" si="67">AVERAGE(B84:B85)</f>
        <v>16.004999999999999</v>
      </c>
      <c r="F84" s="48">
        <f t="shared" si="67"/>
        <v>10.525</v>
      </c>
      <c r="G84" s="41"/>
      <c r="H84" s="49">
        <f t="shared" si="37"/>
        <v>-5.4799999999999986</v>
      </c>
      <c r="I84" s="49">
        <f t="shared" ref="I84:I85" si="68">H84-H82</f>
        <v>-0.62999999999999723</v>
      </c>
      <c r="J84" s="56">
        <f t="shared" ref="J84" si="69">2^-I84</f>
        <v>1.547564993542387</v>
      </c>
      <c r="M84" s="20"/>
    </row>
    <row r="85" spans="1:14" x14ac:dyDescent="0.25">
      <c r="A85" s="9" t="s">
        <v>49</v>
      </c>
      <c r="B85" s="30">
        <v>15.97</v>
      </c>
      <c r="C85" s="78">
        <v>10.55</v>
      </c>
      <c r="D85" s="58"/>
      <c r="E85" s="53">
        <f t="shared" ref="E85:F85" si="70">STDEV(B84:B85)</f>
        <v>4.9497474683057277E-2</v>
      </c>
      <c r="F85" s="53">
        <f t="shared" si="70"/>
        <v>3.5355339059327882E-2</v>
      </c>
      <c r="G85" s="52"/>
      <c r="H85" s="54">
        <f t="shared" si="37"/>
        <v>-1.4142135623729395E-2</v>
      </c>
      <c r="I85" s="54">
        <f t="shared" si="68"/>
        <v>1.4142135623731903E-2</v>
      </c>
      <c r="J85" s="55">
        <f t="shared" ref="J85" si="71">0.6*2^-I85</f>
        <v>0.5941471843568108</v>
      </c>
      <c r="M85" s="20"/>
      <c r="N85" s="14"/>
    </row>
    <row r="86" spans="1:14" x14ac:dyDescent="0.25">
      <c r="A86" s="13" t="s">
        <v>50</v>
      </c>
      <c r="B86" s="29">
        <v>16.72</v>
      </c>
      <c r="C86" s="40">
        <v>14.27</v>
      </c>
      <c r="D86" s="60"/>
      <c r="E86" s="42">
        <f t="shared" ref="E86:F86" si="72">AVERAGE(B86:B87)</f>
        <v>16.61</v>
      </c>
      <c r="F86" s="42">
        <f t="shared" si="72"/>
        <v>14.29</v>
      </c>
      <c r="G86" s="43"/>
      <c r="H86" s="44">
        <f t="shared" si="37"/>
        <v>-2.3200000000000003</v>
      </c>
      <c r="I86" s="45"/>
      <c r="J86" s="63"/>
      <c r="M86" s="20"/>
      <c r="N86" s="14"/>
    </row>
    <row r="87" spans="1:14" x14ac:dyDescent="0.25">
      <c r="A87" s="11" t="s">
        <v>43</v>
      </c>
      <c r="B87" s="29">
        <v>16.5</v>
      </c>
      <c r="C87" s="40">
        <v>14.31</v>
      </c>
      <c r="D87" s="57"/>
      <c r="E87" s="48">
        <f t="shared" ref="E87:F87" si="73">STDEV(B86:B87)</f>
        <v>0.15556349186103965</v>
      </c>
      <c r="F87" s="48">
        <f t="shared" si="73"/>
        <v>2.8284271247462554E-2</v>
      </c>
      <c r="G87" s="41"/>
      <c r="H87" s="49">
        <f t="shared" si="37"/>
        <v>-0.1272792206135771</v>
      </c>
      <c r="I87" s="50"/>
      <c r="J87" s="56"/>
      <c r="M87" s="22"/>
      <c r="N87" s="22"/>
    </row>
    <row r="88" spans="1:14" x14ac:dyDescent="0.25">
      <c r="A88" s="11" t="s">
        <v>51</v>
      </c>
      <c r="B88" s="29">
        <v>15.84</v>
      </c>
      <c r="C88" s="40">
        <v>13.6</v>
      </c>
      <c r="D88" s="57"/>
      <c r="E88" s="48">
        <f t="shared" ref="E88:F88" si="74">AVERAGE(B88:B89)</f>
        <v>15.785</v>
      </c>
      <c r="F88" s="48">
        <f t="shared" si="74"/>
        <v>13.585000000000001</v>
      </c>
      <c r="G88" s="41"/>
      <c r="H88" s="49">
        <f t="shared" si="37"/>
        <v>-2.1999999999999993</v>
      </c>
      <c r="I88" s="49">
        <f t="shared" ref="I88:I89" si="75">H88-H86</f>
        <v>0.12000000000000099</v>
      </c>
      <c r="J88" s="56">
        <f t="shared" ref="J88" si="76">2^-I88</f>
        <v>0.9201876506248744</v>
      </c>
      <c r="M88" s="22"/>
      <c r="N88" s="22"/>
    </row>
    <row r="89" spans="1:14" x14ac:dyDescent="0.25">
      <c r="A89" s="9" t="s">
        <v>45</v>
      </c>
      <c r="B89" s="30">
        <v>15.73</v>
      </c>
      <c r="C89" s="61">
        <v>13.57</v>
      </c>
      <c r="D89" s="58"/>
      <c r="E89" s="53">
        <f t="shared" ref="E89:F89" si="77">STDEV(B88:B89)</f>
        <v>7.7781745930519827E-2</v>
      </c>
      <c r="F89" s="53">
        <f t="shared" si="77"/>
        <v>2.1213203435595972E-2</v>
      </c>
      <c r="G89" s="52"/>
      <c r="H89" s="54">
        <f t="shared" si="37"/>
        <v>-5.6568542494923851E-2</v>
      </c>
      <c r="I89" s="54">
        <f t="shared" si="75"/>
        <v>7.0710678118653253E-2</v>
      </c>
      <c r="J89" s="55">
        <f t="shared" ref="J89" si="78">0.6*2^-I89</f>
        <v>0.57130130388650668</v>
      </c>
      <c r="M89" s="22"/>
      <c r="N89" s="22"/>
    </row>
    <row r="90" spans="1:14" x14ac:dyDescent="0.25">
      <c r="M90" s="22"/>
      <c r="N90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zoomScaleNormal="100" workbookViewId="0">
      <selection activeCell="W9" sqref="W9"/>
    </sheetView>
  </sheetViews>
  <sheetFormatPr baseColWidth="10" defaultColWidth="9.140625" defaultRowHeight="15" x14ac:dyDescent="0.25"/>
  <cols>
    <col min="1" max="1" width="4.85546875" customWidth="1"/>
    <col min="4" max="4" width="2.7109375" customWidth="1"/>
    <col min="7" max="7" width="2.28515625" customWidth="1"/>
    <col min="13" max="13" width="6.140625" customWidth="1"/>
  </cols>
  <sheetData>
    <row r="1" spans="1:15" x14ac:dyDescent="0.25">
      <c r="A1" s="24"/>
      <c r="B1" s="23" t="s">
        <v>18</v>
      </c>
      <c r="C1" s="25" t="s">
        <v>52</v>
      </c>
      <c r="D1" s="7"/>
      <c r="E1" s="2" t="s">
        <v>18</v>
      </c>
      <c r="F1" s="2" t="s">
        <v>52</v>
      </c>
      <c r="G1" s="19"/>
      <c r="H1" s="2" t="s">
        <v>53</v>
      </c>
      <c r="I1" s="2"/>
      <c r="J1" s="1" t="s">
        <v>8</v>
      </c>
    </row>
    <row r="2" spans="1:15" x14ac:dyDescent="0.25">
      <c r="A2" s="6" t="s">
        <v>9</v>
      </c>
      <c r="B2" s="28">
        <v>18.7</v>
      </c>
      <c r="C2" s="40">
        <v>25</v>
      </c>
      <c r="D2" s="41"/>
      <c r="E2" s="42">
        <f>AVERAGE(B2:B3)</f>
        <v>18.68</v>
      </c>
      <c r="F2" s="42">
        <f>AVERAGE(C2:C3)</f>
        <v>24.92</v>
      </c>
      <c r="G2" s="43"/>
      <c r="H2" s="44">
        <f t="shared" ref="H2:H65" si="0">F2-E2</f>
        <v>6.240000000000002</v>
      </c>
      <c r="I2" s="45"/>
      <c r="J2" s="46"/>
      <c r="M2" s="18" t="s">
        <v>7</v>
      </c>
      <c r="N2" s="18" t="s">
        <v>6</v>
      </c>
    </row>
    <row r="3" spans="1:15" x14ac:dyDescent="0.25">
      <c r="A3" s="6" t="s">
        <v>9</v>
      </c>
      <c r="B3" s="26">
        <v>18.66</v>
      </c>
      <c r="C3" s="40">
        <v>24.84</v>
      </c>
      <c r="D3" s="47"/>
      <c r="E3" s="48">
        <f>STDEV(B2:B3)</f>
        <v>2.8284271247461298E-2</v>
      </c>
      <c r="F3" s="48">
        <f>STDEV(C2:C3)</f>
        <v>0.1131370849898477</v>
      </c>
      <c r="G3" s="41"/>
      <c r="H3" s="49">
        <f t="shared" si="0"/>
        <v>8.4852813742386402E-2</v>
      </c>
      <c r="I3" s="50"/>
      <c r="J3" s="51"/>
      <c r="L3" s="17"/>
      <c r="M3" s="16">
        <v>0</v>
      </c>
      <c r="N3" s="68">
        <f>J4</f>
        <v>1.5475649935423925</v>
      </c>
      <c r="O3" s="40">
        <f>J5</f>
        <v>0.5657284352059051</v>
      </c>
    </row>
    <row r="4" spans="1:15" x14ac:dyDescent="0.25">
      <c r="A4" s="6" t="s">
        <v>10</v>
      </c>
      <c r="B4" s="26">
        <v>18.82</v>
      </c>
      <c r="C4" s="40">
        <v>24.55</v>
      </c>
      <c r="D4" s="47"/>
      <c r="E4" s="48">
        <f>AVERAGE(B4:B5)</f>
        <v>18.600000000000001</v>
      </c>
      <c r="F4" s="48">
        <f>AVERAGE(C4:C5)</f>
        <v>24.21</v>
      </c>
      <c r="G4" s="41"/>
      <c r="H4" s="49">
        <f t="shared" si="0"/>
        <v>5.6099999999999994</v>
      </c>
      <c r="I4" s="49">
        <f>H4-H2</f>
        <v>-0.63000000000000256</v>
      </c>
      <c r="J4" s="56">
        <f>2^-I4</f>
        <v>1.5475649935423925</v>
      </c>
      <c r="L4" s="17"/>
      <c r="M4" s="16">
        <v>1</v>
      </c>
      <c r="N4" s="68">
        <f>J8</f>
        <v>1.5157165665103958</v>
      </c>
      <c r="O4" s="40">
        <f>J9</f>
        <v>0.62399351828699101</v>
      </c>
    </row>
    <row r="5" spans="1:15" x14ac:dyDescent="0.25">
      <c r="A5" s="24" t="s">
        <v>10</v>
      </c>
      <c r="B5" s="27">
        <v>18.38</v>
      </c>
      <c r="C5" s="61">
        <v>23.87</v>
      </c>
      <c r="D5" s="52"/>
      <c r="E5" s="53">
        <f>STDEV(B4:B5)</f>
        <v>0.31112698372208181</v>
      </c>
      <c r="F5" s="53">
        <f>STDEV(C4:C5)</f>
        <v>0.48083261120685211</v>
      </c>
      <c r="G5" s="52"/>
      <c r="H5" s="54">
        <f t="shared" si="0"/>
        <v>0.16970562748477031</v>
      </c>
      <c r="I5" s="54">
        <f>H5-H3</f>
        <v>8.4852813742383904E-2</v>
      </c>
      <c r="J5" s="55">
        <f>0.6*2^-I5</f>
        <v>0.5657284352059051</v>
      </c>
      <c r="L5" s="17"/>
      <c r="M5" s="16">
        <v>2</v>
      </c>
      <c r="N5" s="68">
        <f>J12</f>
        <v>2.5936791093020255</v>
      </c>
      <c r="O5" s="40">
        <f>J13</f>
        <v>0.68489428958823662</v>
      </c>
    </row>
    <row r="6" spans="1:15" x14ac:dyDescent="0.25">
      <c r="A6" s="13" t="s">
        <v>11</v>
      </c>
      <c r="B6" s="29">
        <v>17.72</v>
      </c>
      <c r="C6" s="40">
        <v>23.79</v>
      </c>
      <c r="D6" s="41"/>
      <c r="E6" s="42">
        <f>AVERAGE(B6:B7)</f>
        <v>17.71</v>
      </c>
      <c r="F6" s="48">
        <f>AVERAGE(C6:C7)</f>
        <v>23.744999999999997</v>
      </c>
      <c r="G6" s="41"/>
      <c r="H6" s="49">
        <f t="shared" si="0"/>
        <v>6.0349999999999966</v>
      </c>
      <c r="I6" s="45"/>
      <c r="J6" s="63"/>
      <c r="L6" s="17"/>
      <c r="M6" s="16">
        <v>3</v>
      </c>
      <c r="N6" s="68">
        <f>J16</f>
        <v>5.0280534980873197</v>
      </c>
      <c r="O6" s="40">
        <f>J17</f>
        <v>0.60591047046653046</v>
      </c>
    </row>
    <row r="7" spans="1:15" x14ac:dyDescent="0.25">
      <c r="A7" s="11" t="s">
        <v>11</v>
      </c>
      <c r="B7" s="29">
        <v>17.7</v>
      </c>
      <c r="C7" s="40">
        <v>23.7</v>
      </c>
      <c r="D7" s="47"/>
      <c r="E7" s="48">
        <f>STDEV(B6:B7)</f>
        <v>1.4142135623730649E-2</v>
      </c>
      <c r="F7" s="48">
        <f>STDEV(C6:C7)</f>
        <v>6.3639610306789177E-2</v>
      </c>
      <c r="G7" s="41"/>
      <c r="H7" s="49">
        <f t="shared" si="0"/>
        <v>4.9497474683058526E-2</v>
      </c>
      <c r="I7" s="50"/>
      <c r="J7" s="56"/>
      <c r="L7" s="17"/>
      <c r="M7" s="16">
        <v>4</v>
      </c>
      <c r="N7" s="68">
        <f>J20</f>
        <v>1.9520635215524491</v>
      </c>
      <c r="O7" s="40">
        <f>J21</f>
        <v>0.85066014166430071</v>
      </c>
    </row>
    <row r="8" spans="1:15" x14ac:dyDescent="0.25">
      <c r="A8" s="11" t="s">
        <v>12</v>
      </c>
      <c r="B8" s="29">
        <v>18.38</v>
      </c>
      <c r="C8" s="40">
        <v>23.81</v>
      </c>
      <c r="D8" s="47"/>
      <c r="E8" s="48">
        <f>AVERAGE(B8:B9)</f>
        <v>18.375</v>
      </c>
      <c r="F8" s="48">
        <f>AVERAGE(C8:C9)</f>
        <v>23.81</v>
      </c>
      <c r="G8" s="41"/>
      <c r="H8" s="49">
        <f t="shared" si="0"/>
        <v>5.4349999999999987</v>
      </c>
      <c r="I8" s="49">
        <f>H8-H6</f>
        <v>-0.59999999999999787</v>
      </c>
      <c r="J8" s="56">
        <f>2^-I8</f>
        <v>1.5157165665103958</v>
      </c>
      <c r="L8" s="17"/>
      <c r="M8" s="16">
        <v>5</v>
      </c>
      <c r="N8" s="68">
        <f>J24</f>
        <v>1.3013418554419358</v>
      </c>
      <c r="O8" s="40">
        <f>J25</f>
        <v>0.64261624421901475</v>
      </c>
    </row>
    <row r="9" spans="1:15" x14ac:dyDescent="0.25">
      <c r="A9" s="9" t="s">
        <v>12</v>
      </c>
      <c r="B9" s="30">
        <v>18.37</v>
      </c>
      <c r="C9" s="61">
        <v>23.81</v>
      </c>
      <c r="D9" s="52"/>
      <c r="E9" s="48">
        <f>STDEV(B8:B9)</f>
        <v>7.0710678118640685E-3</v>
      </c>
      <c r="F9" s="53">
        <f>STDEV(C8:C9)</f>
        <v>0</v>
      </c>
      <c r="G9" s="52"/>
      <c r="H9" s="54">
        <f t="shared" si="0"/>
        <v>-7.0710678118640685E-3</v>
      </c>
      <c r="I9" s="54">
        <f>H9-H7</f>
        <v>-5.6568542494922595E-2</v>
      </c>
      <c r="J9" s="55">
        <f>0.6*2^-I9</f>
        <v>0.62399351828699101</v>
      </c>
      <c r="L9" s="17"/>
      <c r="M9" s="16">
        <v>6</v>
      </c>
      <c r="N9" s="68">
        <f>J28</f>
        <v>4.7568284600108841</v>
      </c>
      <c r="O9" s="40">
        <f>J29</f>
        <v>0.32996024836355936</v>
      </c>
    </row>
    <row r="10" spans="1:15" x14ac:dyDescent="0.25">
      <c r="A10" s="13" t="s">
        <v>54</v>
      </c>
      <c r="B10" s="26">
        <v>16.989999999999998</v>
      </c>
      <c r="C10" s="40">
        <v>24.02</v>
      </c>
      <c r="D10" s="41"/>
      <c r="E10" s="42">
        <f>AVERAGE(B10:B11)</f>
        <v>16.979999999999997</v>
      </c>
      <c r="F10" s="48">
        <f>AVERAGE(C10:C11)</f>
        <v>24.335000000000001</v>
      </c>
      <c r="G10" s="41"/>
      <c r="H10" s="49">
        <f t="shared" si="0"/>
        <v>7.355000000000004</v>
      </c>
      <c r="I10" s="45"/>
      <c r="J10" s="63"/>
      <c r="L10" s="17"/>
      <c r="M10" s="16">
        <v>7</v>
      </c>
      <c r="N10" s="68">
        <f>J32</f>
        <v>3.4223801027304139</v>
      </c>
      <c r="O10" s="40">
        <f>J33</f>
        <v>0.76287401551142464</v>
      </c>
    </row>
    <row r="11" spans="1:15" x14ac:dyDescent="0.25">
      <c r="A11" s="11" t="s">
        <v>54</v>
      </c>
      <c r="B11" s="26">
        <v>16.97</v>
      </c>
      <c r="C11" s="40">
        <v>24.65</v>
      </c>
      <c r="D11" s="47"/>
      <c r="E11" s="48">
        <f>STDEV(B10:B11)</f>
        <v>1.4142135623730649E-2</v>
      </c>
      <c r="F11" s="48">
        <f>STDEV(C10:C11)</f>
        <v>0.44547727214752425</v>
      </c>
      <c r="G11" s="41"/>
      <c r="H11" s="49">
        <f t="shared" si="0"/>
        <v>0.43133513652379363</v>
      </c>
      <c r="I11" s="50"/>
      <c r="J11" s="56"/>
      <c r="L11" s="17"/>
      <c r="M11" s="16">
        <v>8</v>
      </c>
      <c r="N11" s="65">
        <f>J36</f>
        <v>0.95263799804393956</v>
      </c>
      <c r="O11" s="66">
        <f>J37</f>
        <v>0.70880009945522804</v>
      </c>
    </row>
    <row r="12" spans="1:15" x14ac:dyDescent="0.25">
      <c r="A12" s="11" t="s">
        <v>14</v>
      </c>
      <c r="B12" s="26">
        <v>17.73</v>
      </c>
      <c r="C12" s="40">
        <v>23.54</v>
      </c>
      <c r="D12" s="47"/>
      <c r="E12" s="48">
        <f>AVERAGE(B12:B13)</f>
        <v>17.734999999999999</v>
      </c>
      <c r="F12" s="48">
        <f>AVERAGE(C12:C13)</f>
        <v>23.715</v>
      </c>
      <c r="G12" s="41"/>
      <c r="H12" s="49">
        <f t="shared" si="0"/>
        <v>5.98</v>
      </c>
      <c r="I12" s="49">
        <f>H12-H10</f>
        <v>-1.3750000000000036</v>
      </c>
      <c r="J12" s="56">
        <f>2^-I12</f>
        <v>2.5936791093020255</v>
      </c>
      <c r="M12" s="16">
        <v>9</v>
      </c>
      <c r="N12" s="68">
        <f>J40</f>
        <v>2.5403019650775773</v>
      </c>
      <c r="O12" s="40">
        <f>J41</f>
        <v>0.71228266235805637</v>
      </c>
    </row>
    <row r="13" spans="1:15" x14ac:dyDescent="0.25">
      <c r="A13" s="11" t="s">
        <v>14</v>
      </c>
      <c r="B13" s="27">
        <v>17.739999999999998</v>
      </c>
      <c r="C13" s="61">
        <v>23.89</v>
      </c>
      <c r="D13" s="52"/>
      <c r="E13" s="53">
        <f>STDEV(B12:B13)</f>
        <v>7.0710678118640685E-3</v>
      </c>
      <c r="F13" s="53">
        <f>STDEV(C12:C13)</f>
        <v>0.24748737341529264</v>
      </c>
      <c r="G13" s="52"/>
      <c r="H13" s="54">
        <f t="shared" si="0"/>
        <v>0.24041630560342858</v>
      </c>
      <c r="I13" s="54">
        <f>H13-H11</f>
        <v>-0.19091883092036505</v>
      </c>
      <c r="J13" s="55">
        <f>0.6*2^-I13</f>
        <v>0.68489428958823662</v>
      </c>
      <c r="M13" s="16">
        <v>10</v>
      </c>
      <c r="N13" s="68">
        <f>J44</f>
        <v>8.6638003642073649</v>
      </c>
      <c r="O13" s="40">
        <f>J45</f>
        <v>0.56850804099749208</v>
      </c>
    </row>
    <row r="14" spans="1:15" x14ac:dyDescent="0.25">
      <c r="A14" s="13" t="s">
        <v>55</v>
      </c>
      <c r="B14" s="32">
        <v>20.84</v>
      </c>
      <c r="C14" s="40">
        <v>25.56</v>
      </c>
      <c r="D14" s="41"/>
      <c r="E14" s="48">
        <f>AVERAGE(B14:B15)</f>
        <v>20.3</v>
      </c>
      <c r="F14" s="48">
        <f>AVERAGE(C14:C15)</f>
        <v>25.295000000000002</v>
      </c>
      <c r="G14" s="41"/>
      <c r="H14" s="49">
        <f t="shared" si="0"/>
        <v>4.995000000000001</v>
      </c>
      <c r="I14" s="45"/>
      <c r="J14" s="63"/>
      <c r="M14" s="16">
        <v>11</v>
      </c>
      <c r="N14" s="68">
        <f>J48</f>
        <v>2.6207868077167209</v>
      </c>
      <c r="O14" s="40">
        <f>J49</f>
        <v>0.38979309476060492</v>
      </c>
    </row>
    <row r="15" spans="1:15" x14ac:dyDescent="0.25">
      <c r="A15" s="11" t="s">
        <v>55</v>
      </c>
      <c r="B15" s="32">
        <v>19.760000000000002</v>
      </c>
      <c r="C15" s="40">
        <v>25.03</v>
      </c>
      <c r="D15" s="47"/>
      <c r="E15" s="48">
        <f>STDEV(B14:B15)</f>
        <v>0.76367532368147018</v>
      </c>
      <c r="F15" s="48">
        <f>STDEV(C14:C15)</f>
        <v>0.37476659402886847</v>
      </c>
      <c r="G15" s="41"/>
      <c r="H15" s="49">
        <f t="shared" si="0"/>
        <v>-0.3889087296526017</v>
      </c>
      <c r="I15" s="50"/>
      <c r="J15" s="56"/>
      <c r="M15" s="16">
        <v>12</v>
      </c>
      <c r="N15" s="68">
        <f>J52</f>
        <v>1.7592981518448685</v>
      </c>
      <c r="O15" s="40">
        <f>J53</f>
        <v>0.63323642594105134</v>
      </c>
    </row>
    <row r="16" spans="1:15" x14ac:dyDescent="0.25">
      <c r="A16" s="11" t="s">
        <v>15</v>
      </c>
      <c r="B16" s="32">
        <v>22.69</v>
      </c>
      <c r="C16" s="40">
        <v>25.07</v>
      </c>
      <c r="D16" s="47"/>
      <c r="E16" s="48">
        <f>AVERAGE(B16:B17)</f>
        <v>22.270000000000003</v>
      </c>
      <c r="F16" s="48">
        <f>AVERAGE(C16:C17)</f>
        <v>24.935000000000002</v>
      </c>
      <c r="G16" s="41"/>
      <c r="H16" s="49">
        <f t="shared" si="0"/>
        <v>2.6649999999999991</v>
      </c>
      <c r="I16" s="50">
        <f>H16-H14</f>
        <v>-2.3300000000000018</v>
      </c>
      <c r="J16" s="56">
        <f>2^-I16</f>
        <v>5.0280534980873197</v>
      </c>
      <c r="M16" s="16">
        <v>13</v>
      </c>
      <c r="N16" s="68">
        <f>J56</f>
        <v>1.3851094681109235</v>
      </c>
      <c r="O16" s="40">
        <f>J57</f>
        <v>0.61790665324519567</v>
      </c>
    </row>
    <row r="17" spans="1:18" x14ac:dyDescent="0.25">
      <c r="A17" s="9" t="s">
        <v>15</v>
      </c>
      <c r="B17" s="33">
        <v>21.85</v>
      </c>
      <c r="C17" s="61">
        <v>24.8</v>
      </c>
      <c r="D17" s="52"/>
      <c r="E17" s="53">
        <f>STDEV(B16:B17)</f>
        <v>0.59396969619669981</v>
      </c>
      <c r="F17" s="53">
        <f>STDEV(C16:C17)</f>
        <v>0.19091883092036754</v>
      </c>
      <c r="G17" s="52"/>
      <c r="H17" s="54">
        <f t="shared" si="0"/>
        <v>-0.40305086527633227</v>
      </c>
      <c r="I17" s="54">
        <f>H17-H15</f>
        <v>-1.4142135623730567E-2</v>
      </c>
      <c r="J17" s="55">
        <f>0.6*2^-I17</f>
        <v>0.60591047046653046</v>
      </c>
      <c r="M17" s="16">
        <v>14</v>
      </c>
      <c r="N17" s="68">
        <f>J60</f>
        <v>1.2968395546510065</v>
      </c>
      <c r="O17" s="40">
        <f>J61</f>
        <v>0.53080641466361722</v>
      </c>
    </row>
    <row r="18" spans="1:18" x14ac:dyDescent="0.25">
      <c r="A18" s="13" t="s">
        <v>56</v>
      </c>
      <c r="B18" s="29">
        <v>18.79</v>
      </c>
      <c r="C18" s="40">
        <v>23.88</v>
      </c>
      <c r="D18" s="41"/>
      <c r="E18" s="48">
        <f>AVERAGE(B18:B19)</f>
        <v>18.88</v>
      </c>
      <c r="F18" s="48">
        <f>AVERAGE(C18:C19)</f>
        <v>23.85</v>
      </c>
      <c r="G18" s="41"/>
      <c r="H18" s="49">
        <f t="shared" si="0"/>
        <v>4.9700000000000024</v>
      </c>
      <c r="I18" s="50"/>
      <c r="J18" s="56"/>
      <c r="L18" s="15"/>
      <c r="M18" s="16">
        <v>15</v>
      </c>
      <c r="N18" s="68">
        <f>J64</f>
        <v>1.8921152934511847</v>
      </c>
      <c r="O18" s="40">
        <f>J65</f>
        <v>0.6</v>
      </c>
    </row>
    <row r="19" spans="1:18" x14ac:dyDescent="0.25">
      <c r="A19" s="11" t="s">
        <v>56</v>
      </c>
      <c r="B19" s="29">
        <v>18.97</v>
      </c>
      <c r="C19" s="40">
        <v>23.82</v>
      </c>
      <c r="D19" s="47"/>
      <c r="E19" s="48">
        <f>STDEV(B18:B19)</f>
        <v>0.12727922061357835</v>
      </c>
      <c r="F19" s="48">
        <f>STDEV(C18:C19)</f>
        <v>4.2426406871191945E-2</v>
      </c>
      <c r="G19" s="41"/>
      <c r="H19" s="49">
        <f t="shared" si="0"/>
        <v>-8.4852813742386402E-2</v>
      </c>
      <c r="I19" s="50"/>
      <c r="J19" s="56"/>
      <c r="L19" s="15"/>
      <c r="M19" s="16">
        <v>16</v>
      </c>
      <c r="N19" s="68">
        <f>J68</f>
        <v>1.351910833028128</v>
      </c>
      <c r="O19" s="40">
        <f>J69</f>
        <v>0.40737237300529733</v>
      </c>
    </row>
    <row r="20" spans="1:18" x14ac:dyDescent="0.25">
      <c r="A20" s="11" t="s">
        <v>17</v>
      </c>
      <c r="B20" s="29">
        <v>19.55</v>
      </c>
      <c r="C20" s="40">
        <v>23.43</v>
      </c>
      <c r="D20" s="47"/>
      <c r="E20" s="48">
        <f>AVERAGE(B20:B21)</f>
        <v>19.54</v>
      </c>
      <c r="F20" s="48">
        <f>AVERAGE(C20:C21)</f>
        <v>23.545000000000002</v>
      </c>
      <c r="G20" s="41"/>
      <c r="H20" s="49">
        <f t="shared" si="0"/>
        <v>4.0050000000000026</v>
      </c>
      <c r="I20" s="50">
        <f>H20-H18</f>
        <v>-0.96499999999999986</v>
      </c>
      <c r="J20" s="56">
        <f>2^-I20</f>
        <v>1.9520635215524491</v>
      </c>
      <c r="L20" s="15"/>
      <c r="M20" s="16">
        <v>17</v>
      </c>
      <c r="N20" s="68">
        <f>J72</f>
        <v>1.3899182198423383</v>
      </c>
      <c r="O20" s="40">
        <f>J73</f>
        <v>0.80908856762743453</v>
      </c>
      <c r="Q20" s="15"/>
    </row>
    <row r="21" spans="1:18" x14ac:dyDescent="0.25">
      <c r="A21" s="9" t="s">
        <v>17</v>
      </c>
      <c r="B21" s="30">
        <v>19.53</v>
      </c>
      <c r="C21" s="61">
        <v>23.66</v>
      </c>
      <c r="D21" s="52"/>
      <c r="E21" s="53">
        <f>STDEV(B20:B21)</f>
        <v>1.4142135623730649E-2</v>
      </c>
      <c r="F21" s="53">
        <f>STDEV(C20:C21)</f>
        <v>0.16263455967290624</v>
      </c>
      <c r="G21" s="52"/>
      <c r="H21" s="54">
        <f t="shared" si="0"/>
        <v>0.14849242404917559</v>
      </c>
      <c r="I21" s="54">
        <f>H21-H19</f>
        <v>0.23334523779156199</v>
      </c>
      <c r="J21" s="55">
        <f>2^-I21</f>
        <v>0.85066014166430071</v>
      </c>
      <c r="L21" s="15"/>
      <c r="M21" s="16">
        <v>18</v>
      </c>
      <c r="N21" s="68">
        <f>J76</f>
        <v>4.1988667344922748</v>
      </c>
      <c r="O21" s="40">
        <f>J77</f>
        <v>0.57130130388650613</v>
      </c>
      <c r="Q21" s="5"/>
    </row>
    <row r="22" spans="1:18" x14ac:dyDescent="0.25">
      <c r="A22" s="13" t="s">
        <v>5</v>
      </c>
      <c r="B22" s="31">
        <v>20.350000000000001</v>
      </c>
      <c r="C22" s="40">
        <v>24.29</v>
      </c>
      <c r="D22" s="57"/>
      <c r="E22" s="48">
        <f>AVERAGE(B22:B23)</f>
        <v>20.344999999999999</v>
      </c>
      <c r="F22" s="48">
        <f>AVERAGE(C22:C23)</f>
        <v>24.03</v>
      </c>
      <c r="G22" s="41"/>
      <c r="H22" s="49">
        <f t="shared" si="0"/>
        <v>3.6850000000000023</v>
      </c>
      <c r="I22" s="50"/>
      <c r="J22" s="56"/>
      <c r="M22" s="16">
        <v>19</v>
      </c>
      <c r="N22" s="68">
        <f>J80</f>
        <v>1.5910729675098392</v>
      </c>
      <c r="O22" s="40">
        <f>J81</f>
        <v>0.43845055642885095</v>
      </c>
      <c r="Q22" s="5"/>
    </row>
    <row r="23" spans="1:18" x14ac:dyDescent="0.25">
      <c r="A23" s="11" t="s">
        <v>5</v>
      </c>
      <c r="B23" s="31">
        <v>20.34</v>
      </c>
      <c r="C23" s="40">
        <v>23.77</v>
      </c>
      <c r="D23" s="57"/>
      <c r="E23" s="48">
        <f>STDEV(B22:B23)</f>
        <v>7.0710678118665812E-3</v>
      </c>
      <c r="F23" s="48">
        <f>STDEV(C22:C23)</f>
        <v>0.36769552621700441</v>
      </c>
      <c r="G23" s="41"/>
      <c r="H23" s="49">
        <f t="shared" si="0"/>
        <v>0.36062445840513785</v>
      </c>
      <c r="I23" s="50"/>
      <c r="J23" s="56"/>
      <c r="M23" s="16">
        <v>20</v>
      </c>
      <c r="N23" s="68">
        <f>J84</f>
        <v>1.0034717485094997</v>
      </c>
      <c r="O23" s="40">
        <f>J85</f>
        <v>0.6088875035235306</v>
      </c>
      <c r="Q23" s="15"/>
    </row>
    <row r="24" spans="1:18" x14ac:dyDescent="0.25">
      <c r="A24" s="11" t="s">
        <v>4</v>
      </c>
      <c r="B24" s="31">
        <v>20.69</v>
      </c>
      <c r="C24" s="40">
        <v>23.68</v>
      </c>
      <c r="D24" s="57"/>
      <c r="E24" s="48">
        <f>AVERAGE(B24:B25)</f>
        <v>20.625</v>
      </c>
      <c r="F24" s="48">
        <f>AVERAGE(C24:C25)</f>
        <v>23.93</v>
      </c>
      <c r="G24" s="41"/>
      <c r="H24" s="49">
        <f t="shared" si="0"/>
        <v>3.3049999999999997</v>
      </c>
      <c r="I24" s="49">
        <f>H24-H22</f>
        <v>-0.38000000000000256</v>
      </c>
      <c r="J24" s="56">
        <f>2^-I24</f>
        <v>1.3013418554419358</v>
      </c>
      <c r="M24" s="16">
        <v>21</v>
      </c>
      <c r="N24" s="68">
        <f>J88</f>
        <v>1.1933357430317268</v>
      </c>
      <c r="O24" s="40">
        <f>J89</f>
        <v>0.39170827362787064</v>
      </c>
      <c r="Q24" s="15"/>
    </row>
    <row r="25" spans="1:18" x14ac:dyDescent="0.25">
      <c r="A25" s="9" t="s">
        <v>4</v>
      </c>
      <c r="B25" s="36">
        <v>20.56</v>
      </c>
      <c r="C25" s="61">
        <v>24.18</v>
      </c>
      <c r="D25" s="58"/>
      <c r="E25" s="53">
        <f>STDEV(B24:B25)</f>
        <v>9.192388155425299E-2</v>
      </c>
      <c r="F25" s="53">
        <f>STDEV(C24:C25)</f>
        <v>0.35355339059327379</v>
      </c>
      <c r="G25" s="52"/>
      <c r="H25" s="54">
        <f t="shared" si="0"/>
        <v>0.26162950903902082</v>
      </c>
      <c r="I25" s="54">
        <f>H25-H23</f>
        <v>-9.8994949366117024E-2</v>
      </c>
      <c r="J25" s="55">
        <f>0.6*2^-I25</f>
        <v>0.64261624421901475</v>
      </c>
      <c r="Q25" s="15"/>
    </row>
    <row r="26" spans="1:18" x14ac:dyDescent="0.25">
      <c r="A26" s="13" t="s">
        <v>3</v>
      </c>
      <c r="B26" s="28">
        <v>18.64</v>
      </c>
      <c r="C26" s="40">
        <v>22.78</v>
      </c>
      <c r="D26" s="57"/>
      <c r="E26" s="48">
        <f>AVERAGE(B26:B27)</f>
        <v>18.715</v>
      </c>
      <c r="F26" s="42">
        <f>AVERAGE(C26:C27)</f>
        <v>22.835000000000001</v>
      </c>
      <c r="G26" s="43"/>
      <c r="H26" s="44">
        <f t="shared" si="0"/>
        <v>4.120000000000001</v>
      </c>
      <c r="I26" s="45"/>
      <c r="J26" s="63"/>
      <c r="R26" s="15"/>
    </row>
    <row r="27" spans="1:18" x14ac:dyDescent="0.25">
      <c r="A27" s="11" t="s">
        <v>3</v>
      </c>
      <c r="B27" s="28">
        <v>18.79</v>
      </c>
      <c r="C27" s="40">
        <v>22.89</v>
      </c>
      <c r="D27" s="57"/>
      <c r="E27" s="48">
        <f>STDEV(B26:B27)</f>
        <v>0.10606601717798111</v>
      </c>
      <c r="F27" s="48">
        <f>STDEV(C26:C27)</f>
        <v>7.7781745930519827E-2</v>
      </c>
      <c r="G27" s="41"/>
      <c r="H27" s="49">
        <f t="shared" si="0"/>
        <v>-2.8284271247461287E-2</v>
      </c>
      <c r="I27" s="50"/>
      <c r="J27" s="56"/>
      <c r="M27" s="22"/>
      <c r="N27" s="22"/>
      <c r="R27" s="15"/>
    </row>
    <row r="28" spans="1:18" x14ac:dyDescent="0.25">
      <c r="A28" s="11" t="s">
        <v>2</v>
      </c>
      <c r="B28" s="28">
        <v>20.62</v>
      </c>
      <c r="C28" s="40">
        <v>23.14</v>
      </c>
      <c r="D28" s="57"/>
      <c r="E28" s="48">
        <f>AVERAGE(B28:B29)</f>
        <v>20.65</v>
      </c>
      <c r="F28" s="48">
        <f>AVERAGE(C28:C29)</f>
        <v>22.52</v>
      </c>
      <c r="G28" s="41"/>
      <c r="H28" s="49">
        <f t="shared" si="0"/>
        <v>1.870000000000001</v>
      </c>
      <c r="I28" s="49">
        <f>H28-H26</f>
        <v>-2.25</v>
      </c>
      <c r="J28" s="56">
        <f>2^-I28</f>
        <v>4.7568284600108841</v>
      </c>
      <c r="M28" s="20"/>
      <c r="N28" s="21"/>
      <c r="R28" s="15"/>
    </row>
    <row r="29" spans="1:18" x14ac:dyDescent="0.25">
      <c r="A29" s="9" t="s">
        <v>2</v>
      </c>
      <c r="B29" s="27">
        <v>20.68</v>
      </c>
      <c r="C29" s="61">
        <v>21.9</v>
      </c>
      <c r="D29" s="58"/>
      <c r="E29" s="53">
        <f>STDEV(B28:B29)</f>
        <v>4.2426406871191945E-2</v>
      </c>
      <c r="F29" s="53">
        <f>STDEV(C28:C29)</f>
        <v>0.87681240867132038</v>
      </c>
      <c r="G29" s="52"/>
      <c r="H29" s="54">
        <f t="shared" si="0"/>
        <v>0.83438600180012845</v>
      </c>
      <c r="I29" s="54">
        <f>H29-H27</f>
        <v>0.8626702730475897</v>
      </c>
      <c r="J29" s="55">
        <f>0.6*2^-I29</f>
        <v>0.32996024836355936</v>
      </c>
      <c r="M29" s="70"/>
      <c r="R29" s="15"/>
    </row>
    <row r="30" spans="1:18" x14ac:dyDescent="0.25">
      <c r="A30" s="13" t="s">
        <v>1</v>
      </c>
      <c r="B30" s="32">
        <v>20.22</v>
      </c>
      <c r="C30" s="59">
        <v>25.02</v>
      </c>
      <c r="D30" s="60"/>
      <c r="E30" s="42">
        <f>AVERAGE(B30:B31)</f>
        <v>20.434999999999999</v>
      </c>
      <c r="F30" s="42">
        <f>AVERAGE(C30:C31)</f>
        <v>24.545000000000002</v>
      </c>
      <c r="G30" s="43"/>
      <c r="H30" s="44">
        <f t="shared" si="0"/>
        <v>4.110000000000003</v>
      </c>
      <c r="I30" s="45"/>
      <c r="J30" s="63"/>
      <c r="M30" s="71"/>
      <c r="N30" s="21"/>
      <c r="R30" s="15"/>
    </row>
    <row r="31" spans="1:18" x14ac:dyDescent="0.25">
      <c r="A31" s="11" t="s">
        <v>1</v>
      </c>
      <c r="B31" s="32">
        <v>20.65</v>
      </c>
      <c r="C31" s="59">
        <v>24.07</v>
      </c>
      <c r="D31" s="57"/>
      <c r="E31" s="48">
        <f>STDEV(B30:B31)</f>
        <v>0.30405591591021525</v>
      </c>
      <c r="F31" s="48">
        <f>STDEV(C30:C31)</f>
        <v>0.6717514421272196</v>
      </c>
      <c r="G31" s="41"/>
      <c r="H31" s="49">
        <f t="shared" si="0"/>
        <v>0.36769552621700435</v>
      </c>
      <c r="I31" s="50"/>
      <c r="J31" s="56"/>
      <c r="M31" s="71"/>
      <c r="N31" s="21"/>
      <c r="R31" s="15"/>
    </row>
    <row r="32" spans="1:18" x14ac:dyDescent="0.25">
      <c r="A32" s="11" t="s">
        <v>57</v>
      </c>
      <c r="B32" s="37">
        <v>20.36</v>
      </c>
      <c r="C32" s="59">
        <v>22.71</v>
      </c>
      <c r="D32" s="57"/>
      <c r="E32" s="48">
        <f>AVERAGE(B32:B33)</f>
        <v>20.36</v>
      </c>
      <c r="F32" s="48">
        <f>AVERAGE(C32:C33)</f>
        <v>22.695</v>
      </c>
      <c r="G32" s="41"/>
      <c r="H32" s="49">
        <f t="shared" si="0"/>
        <v>2.3350000000000009</v>
      </c>
      <c r="I32" s="49">
        <f>H32-H30</f>
        <v>-1.7750000000000021</v>
      </c>
      <c r="J32" s="56">
        <f>2^-I32</f>
        <v>3.4223801027304139</v>
      </c>
      <c r="M32" s="72"/>
      <c r="N32" s="21"/>
      <c r="R32" s="15"/>
    </row>
    <row r="33" spans="1:18" x14ac:dyDescent="0.25">
      <c r="A33" s="9" t="s">
        <v>57</v>
      </c>
      <c r="B33" s="30">
        <v>20.36</v>
      </c>
      <c r="C33" s="62">
        <v>22.68</v>
      </c>
      <c r="D33" s="58"/>
      <c r="E33" s="53">
        <f>STDEV(B32:B33)</f>
        <v>0</v>
      </c>
      <c r="F33" s="53">
        <f>STDEV(C32:C33)</f>
        <v>2.1213203435597228E-2</v>
      </c>
      <c r="G33" s="52"/>
      <c r="H33" s="54">
        <f t="shared" si="0"/>
        <v>2.1213203435597228E-2</v>
      </c>
      <c r="I33" s="54">
        <f>H33-H31</f>
        <v>-0.34648232278140711</v>
      </c>
      <c r="J33" s="55">
        <f>0.6*2^-I33</f>
        <v>0.76287401551142464</v>
      </c>
      <c r="M33" s="72"/>
      <c r="N33" s="21"/>
      <c r="R33" s="15"/>
    </row>
    <row r="34" spans="1:18" x14ac:dyDescent="0.25">
      <c r="A34" s="13" t="s">
        <v>22</v>
      </c>
      <c r="B34" s="29">
        <v>22.47</v>
      </c>
      <c r="C34" s="40">
        <v>26.55</v>
      </c>
      <c r="D34" s="60"/>
      <c r="E34" s="42">
        <f>AVERAGE(B34:B35)</f>
        <v>22.619999999999997</v>
      </c>
      <c r="F34" s="42">
        <f>AVERAGE(C34:C35)</f>
        <v>26.34</v>
      </c>
      <c r="G34" s="43"/>
      <c r="H34" s="44">
        <f t="shared" si="0"/>
        <v>3.7200000000000024</v>
      </c>
      <c r="I34" s="45"/>
      <c r="J34" s="63"/>
      <c r="M34" s="67"/>
      <c r="N34" s="21"/>
      <c r="R34" s="15"/>
    </row>
    <row r="35" spans="1:18" x14ac:dyDescent="0.25">
      <c r="A35" s="11" t="s">
        <v>22</v>
      </c>
      <c r="B35" s="29">
        <v>22.77</v>
      </c>
      <c r="C35" s="40">
        <v>26.13</v>
      </c>
      <c r="D35" s="57"/>
      <c r="E35" s="48">
        <f>STDEV(B34:B35)</f>
        <v>0.21213203435596475</v>
      </c>
      <c r="F35" s="48">
        <f>STDEV(C34:C35)</f>
        <v>0.29698484809835118</v>
      </c>
      <c r="G35" s="41"/>
      <c r="H35" s="49">
        <f t="shared" si="0"/>
        <v>8.4852813742386429E-2</v>
      </c>
      <c r="I35" s="50"/>
      <c r="J35" s="56"/>
      <c r="M35" s="67"/>
      <c r="N35" s="21"/>
      <c r="R35" s="15"/>
    </row>
    <row r="36" spans="1:18" x14ac:dyDescent="0.25">
      <c r="A36" s="11" t="s">
        <v>58</v>
      </c>
      <c r="B36" s="29">
        <v>22.68</v>
      </c>
      <c r="C36" s="40">
        <v>26.36</v>
      </c>
      <c r="D36" s="57"/>
      <c r="E36" s="48">
        <f>AVERAGE(B36:B37)</f>
        <v>22.5</v>
      </c>
      <c r="F36" s="48">
        <f>AVERAGE(C36:C37)</f>
        <v>26.29</v>
      </c>
      <c r="G36" s="41"/>
      <c r="H36" s="49">
        <f t="shared" si="0"/>
        <v>3.7899999999999991</v>
      </c>
      <c r="I36" s="49">
        <f>H36-H34</f>
        <v>6.9999999999996732E-2</v>
      </c>
      <c r="J36" s="38">
        <f>2^-I36</f>
        <v>0.95263799804393956</v>
      </c>
      <c r="M36" s="67"/>
      <c r="N36" s="21"/>
      <c r="R36" s="15"/>
    </row>
    <row r="37" spans="1:18" x14ac:dyDescent="0.25">
      <c r="A37" s="9" t="s">
        <v>58</v>
      </c>
      <c r="B37" s="30">
        <v>22.32</v>
      </c>
      <c r="C37" s="61">
        <v>26.22</v>
      </c>
      <c r="D37" s="58"/>
      <c r="E37" s="53">
        <f>STDEV(B36:B37)</f>
        <v>0.25455844122715671</v>
      </c>
      <c r="F37" s="53">
        <f>STDEV(C36:C37)</f>
        <v>9.8994949366117052E-2</v>
      </c>
      <c r="G37" s="52"/>
      <c r="H37" s="54">
        <f t="shared" si="0"/>
        <v>-0.15556349186103965</v>
      </c>
      <c r="I37" s="54">
        <f>H37-H35</f>
        <v>-0.24041630560342608</v>
      </c>
      <c r="J37" s="39">
        <f>0.6*2^-I37</f>
        <v>0.70880009945522804</v>
      </c>
      <c r="M37" s="20"/>
      <c r="R37" s="15"/>
    </row>
    <row r="38" spans="1:18" x14ac:dyDescent="0.25">
      <c r="A38" s="11" t="s">
        <v>24</v>
      </c>
      <c r="B38" s="29">
        <v>16.75</v>
      </c>
      <c r="C38" s="59">
        <v>23.14</v>
      </c>
      <c r="D38" s="60"/>
      <c r="E38" s="42">
        <f>AVERAGE(B38:B39)</f>
        <v>16.725000000000001</v>
      </c>
      <c r="F38" s="42">
        <f>AVERAGE(C38:C39)</f>
        <v>23.43</v>
      </c>
      <c r="G38" s="43"/>
      <c r="H38" s="44">
        <f t="shared" si="0"/>
        <v>6.7049999999999983</v>
      </c>
      <c r="I38" s="45"/>
      <c r="J38" s="63"/>
      <c r="M38" s="20"/>
      <c r="R38" s="15"/>
    </row>
    <row r="39" spans="1:18" x14ac:dyDescent="0.25">
      <c r="A39" s="11" t="s">
        <v>24</v>
      </c>
      <c r="B39" s="29">
        <v>16.7</v>
      </c>
      <c r="C39" s="59">
        <v>23.72</v>
      </c>
      <c r="D39" s="57"/>
      <c r="E39" s="48">
        <f>STDEV(B38:B39)</f>
        <v>3.5355339059327882E-2</v>
      </c>
      <c r="F39" s="48">
        <f>STDEV(C38:C39)</f>
        <v>0.41012193308819639</v>
      </c>
      <c r="G39" s="41"/>
      <c r="H39" s="49">
        <f t="shared" si="0"/>
        <v>0.37476659402886853</v>
      </c>
      <c r="I39" s="50"/>
      <c r="J39" s="56"/>
      <c r="M39" s="20"/>
      <c r="R39" s="15"/>
    </row>
    <row r="40" spans="1:18" x14ac:dyDescent="0.25">
      <c r="A40" s="11" t="s">
        <v>59</v>
      </c>
      <c r="B40" s="29">
        <v>16.55</v>
      </c>
      <c r="C40" s="59">
        <v>22.07</v>
      </c>
      <c r="D40" s="57"/>
      <c r="E40" s="48">
        <f>AVERAGE(B40:B41)</f>
        <v>16.585000000000001</v>
      </c>
      <c r="F40" s="48">
        <f>AVERAGE(C40:C41)</f>
        <v>21.945</v>
      </c>
      <c r="G40" s="41"/>
      <c r="H40" s="49">
        <f t="shared" si="0"/>
        <v>5.3599999999999994</v>
      </c>
      <c r="I40" s="49">
        <f>H40-H38</f>
        <v>-1.3449999999999989</v>
      </c>
      <c r="J40" s="56">
        <f>2^-I40</f>
        <v>2.5403019650775773</v>
      </c>
      <c r="M40" s="20"/>
      <c r="R40" s="15"/>
    </row>
    <row r="41" spans="1:18" x14ac:dyDescent="0.25">
      <c r="A41" s="9" t="s">
        <v>59</v>
      </c>
      <c r="B41" s="30">
        <v>16.62</v>
      </c>
      <c r="C41" s="62">
        <v>21.82</v>
      </c>
      <c r="D41" s="58"/>
      <c r="E41" s="53">
        <f>STDEV(B40:B41)</f>
        <v>4.9497474683058526E-2</v>
      </c>
      <c r="F41" s="53">
        <f>STDEV(C40:C41)</f>
        <v>0.17677669529663689</v>
      </c>
      <c r="G41" s="52"/>
      <c r="H41" s="54">
        <f t="shared" si="0"/>
        <v>0.12727922061357838</v>
      </c>
      <c r="I41" s="54">
        <f>H41-H39</f>
        <v>-0.24748737341529015</v>
      </c>
      <c r="J41" s="55">
        <f>0.6*2^-I41</f>
        <v>0.71228266235805637</v>
      </c>
      <c r="M41" s="20"/>
      <c r="R41" s="15"/>
    </row>
    <row r="42" spans="1:18" x14ac:dyDescent="0.25">
      <c r="A42" s="13" t="s">
        <v>27</v>
      </c>
      <c r="B42" s="32">
        <v>17.59</v>
      </c>
      <c r="C42" s="59">
        <v>23.04</v>
      </c>
      <c r="D42" s="60"/>
      <c r="E42" s="42">
        <f>AVERAGE(B42:B43)</f>
        <v>17.725000000000001</v>
      </c>
      <c r="F42" s="42">
        <f>AVERAGE(C42:C43)</f>
        <v>22.96</v>
      </c>
      <c r="G42" s="43"/>
      <c r="H42" s="44">
        <f t="shared" si="0"/>
        <v>5.2349999999999994</v>
      </c>
      <c r="I42" s="45"/>
      <c r="J42" s="63"/>
      <c r="R42" s="15"/>
    </row>
    <row r="43" spans="1:18" x14ac:dyDescent="0.25">
      <c r="A43" s="11" t="s">
        <v>27</v>
      </c>
      <c r="B43" s="32">
        <v>17.86</v>
      </c>
      <c r="C43" s="59">
        <v>22.88</v>
      </c>
      <c r="D43" s="57"/>
      <c r="E43" s="48">
        <f>STDEV(B42:B43)</f>
        <v>0.19091883092036754</v>
      </c>
      <c r="F43" s="48">
        <f>STDEV(C42:C43)</f>
        <v>0.1131370849898477</v>
      </c>
      <c r="G43" s="41"/>
      <c r="H43" s="49">
        <f t="shared" si="0"/>
        <v>-7.7781745930519841E-2</v>
      </c>
      <c r="I43" s="50"/>
      <c r="J43" s="56"/>
      <c r="R43" s="15"/>
    </row>
    <row r="44" spans="1:18" x14ac:dyDescent="0.25">
      <c r="A44" s="11" t="s">
        <v>60</v>
      </c>
      <c r="B44" s="29">
        <v>20.399999999999999</v>
      </c>
      <c r="C44" s="59">
        <v>22.57</v>
      </c>
      <c r="D44" s="57"/>
      <c r="E44" s="48">
        <f>AVERAGE(B44:B45)</f>
        <v>20.424999999999997</v>
      </c>
      <c r="F44" s="48">
        <f>AVERAGE(C44:C45)</f>
        <v>22.545000000000002</v>
      </c>
      <c r="G44" s="41"/>
      <c r="H44" s="49">
        <f t="shared" si="0"/>
        <v>2.1200000000000045</v>
      </c>
      <c r="I44" s="49">
        <f>H44-H42</f>
        <v>-3.1149999999999949</v>
      </c>
      <c r="J44" s="56">
        <f>2^-I44</f>
        <v>8.6638003642073649</v>
      </c>
      <c r="R44" s="15"/>
    </row>
    <row r="45" spans="1:18" x14ac:dyDescent="0.25">
      <c r="A45" s="9" t="s">
        <v>60</v>
      </c>
      <c r="B45" s="30">
        <v>20.45</v>
      </c>
      <c r="C45" s="62">
        <v>22.52</v>
      </c>
      <c r="D45" s="58"/>
      <c r="E45" s="53">
        <f>STDEV(B44:B45)</f>
        <v>3.5355339059327882E-2</v>
      </c>
      <c r="F45" s="53">
        <f>STDEV(C44:C45)</f>
        <v>3.5355339059327882E-2</v>
      </c>
      <c r="G45" s="52"/>
      <c r="H45" s="54">
        <f t="shared" si="0"/>
        <v>0</v>
      </c>
      <c r="I45" s="54">
        <f>H45-H43</f>
        <v>7.7781745930519841E-2</v>
      </c>
      <c r="J45" s="55">
        <f>0.6*2^-I45</f>
        <v>0.56850804099749208</v>
      </c>
      <c r="R45" s="15"/>
    </row>
    <row r="46" spans="1:18" x14ac:dyDescent="0.25">
      <c r="A46" s="11" t="s">
        <v>28</v>
      </c>
      <c r="B46" s="32">
        <v>19.63</v>
      </c>
      <c r="C46" s="80">
        <v>27.09</v>
      </c>
      <c r="D46" s="60"/>
      <c r="E46" s="42">
        <f t="shared" ref="E46:F46" si="1">AVERAGE(B46:B47)</f>
        <v>18.77</v>
      </c>
      <c r="F46" s="42">
        <f t="shared" si="1"/>
        <v>27.484999999999999</v>
      </c>
      <c r="G46" s="43"/>
      <c r="H46" s="44">
        <f t="shared" si="0"/>
        <v>8.7149999999999999</v>
      </c>
      <c r="I46" s="45"/>
      <c r="J46" s="64"/>
      <c r="M46" s="69"/>
      <c r="R46" s="15"/>
    </row>
    <row r="47" spans="1:18" x14ac:dyDescent="0.25">
      <c r="A47" s="11" t="s">
        <v>28</v>
      </c>
      <c r="B47" s="32">
        <v>17.91</v>
      </c>
      <c r="C47" s="81">
        <v>27.88</v>
      </c>
      <c r="D47" s="57"/>
      <c r="E47" s="48">
        <f t="shared" ref="E47:F47" si="2">STDEV(B46:B47)</f>
        <v>1.216223663640861</v>
      </c>
      <c r="F47" s="48">
        <f t="shared" si="2"/>
        <v>0.55861435713737195</v>
      </c>
      <c r="G47" s="41"/>
      <c r="H47" s="49">
        <f t="shared" si="0"/>
        <v>-0.65760930650348903</v>
      </c>
      <c r="I47" s="50"/>
      <c r="J47" s="38"/>
      <c r="M47" s="69"/>
      <c r="R47" s="15"/>
    </row>
    <row r="48" spans="1:18" x14ac:dyDescent="0.25">
      <c r="A48" s="11" t="s">
        <v>29</v>
      </c>
      <c r="B48" s="32">
        <v>17.13</v>
      </c>
      <c r="C48" s="82">
        <v>24.43</v>
      </c>
      <c r="D48" s="57"/>
      <c r="E48" s="48">
        <f t="shared" ref="E48:F48" si="3">AVERAGE(B48:B49)</f>
        <v>17.094999999999999</v>
      </c>
      <c r="F48" s="48">
        <f t="shared" si="3"/>
        <v>24.42</v>
      </c>
      <c r="G48" s="41"/>
      <c r="H48" s="49">
        <f t="shared" si="0"/>
        <v>7.3250000000000028</v>
      </c>
      <c r="I48" s="49">
        <f t="shared" ref="I48:I49" si="4">H48-H46</f>
        <v>-1.389999999999997</v>
      </c>
      <c r="J48" s="56">
        <f t="shared" ref="J48" si="5">2^-I48</f>
        <v>2.6207868077167209</v>
      </c>
      <c r="M48" s="69"/>
      <c r="R48" s="15"/>
    </row>
    <row r="49" spans="1:18" x14ac:dyDescent="0.25">
      <c r="A49" s="9" t="s">
        <v>29</v>
      </c>
      <c r="B49" s="33">
        <v>17.059999999999999</v>
      </c>
      <c r="C49" s="83">
        <v>24.41</v>
      </c>
      <c r="D49" s="58"/>
      <c r="E49" s="53">
        <f t="shared" ref="E49:F49" si="6">STDEV(B48:B49)</f>
        <v>4.9497474683058526E-2</v>
      </c>
      <c r="F49" s="53">
        <f t="shared" si="6"/>
        <v>1.4142135623730649E-2</v>
      </c>
      <c r="G49" s="52"/>
      <c r="H49" s="54">
        <f t="shared" si="0"/>
        <v>-3.5355339059327875E-2</v>
      </c>
      <c r="I49" s="54">
        <f t="shared" si="4"/>
        <v>0.62225396744416117</v>
      </c>
      <c r="J49" s="55">
        <f t="shared" ref="J49" si="7">0.6*2^-I49</f>
        <v>0.38979309476060492</v>
      </c>
      <c r="M49" s="69"/>
      <c r="R49" s="15"/>
    </row>
    <row r="50" spans="1:18" x14ac:dyDescent="0.25">
      <c r="A50" s="13" t="s">
        <v>61</v>
      </c>
      <c r="B50" s="29">
        <v>18</v>
      </c>
      <c r="C50" s="59">
        <v>19.86</v>
      </c>
      <c r="D50" s="60"/>
      <c r="E50" s="42">
        <f t="shared" ref="E50:F50" si="8">AVERAGE(B50:B51)</f>
        <v>18.32</v>
      </c>
      <c r="F50" s="42">
        <f t="shared" si="8"/>
        <v>19.79</v>
      </c>
      <c r="G50" s="43"/>
      <c r="H50" s="44">
        <f t="shared" si="0"/>
        <v>1.4699999999999989</v>
      </c>
      <c r="I50" s="45"/>
      <c r="J50" s="63"/>
      <c r="M50" s="20"/>
      <c r="R50" s="15"/>
    </row>
    <row r="51" spans="1:18" x14ac:dyDescent="0.25">
      <c r="A51" s="11" t="s">
        <v>61</v>
      </c>
      <c r="B51" s="29">
        <v>18.64</v>
      </c>
      <c r="C51" s="59">
        <v>19.72</v>
      </c>
      <c r="D51" s="57"/>
      <c r="E51" s="48">
        <f t="shared" ref="E51:F51" si="9">STDEV(B50:B51)</f>
        <v>0.45254833995939081</v>
      </c>
      <c r="F51" s="48">
        <f t="shared" si="9"/>
        <v>9.8994949366117052E-2</v>
      </c>
      <c r="G51" s="41"/>
      <c r="H51" s="49">
        <f t="shared" si="0"/>
        <v>-0.35355339059327373</v>
      </c>
      <c r="I51" s="50"/>
      <c r="J51" s="56"/>
      <c r="M51" s="20"/>
      <c r="R51" s="15"/>
    </row>
    <row r="52" spans="1:18" x14ac:dyDescent="0.25">
      <c r="A52" s="11" t="s">
        <v>62</v>
      </c>
      <c r="B52" s="29">
        <v>19.46</v>
      </c>
      <c r="C52" s="59">
        <v>19.61</v>
      </c>
      <c r="D52" s="57"/>
      <c r="E52" s="48">
        <f t="shared" ref="E52:F52" si="10">AVERAGE(B52:B53)</f>
        <v>19.055</v>
      </c>
      <c r="F52" s="48">
        <f t="shared" si="10"/>
        <v>19.71</v>
      </c>
      <c r="G52" s="41"/>
      <c r="H52" s="49">
        <f t="shared" si="0"/>
        <v>0.65500000000000114</v>
      </c>
      <c r="I52" s="49">
        <f t="shared" ref="I52:I53" si="11">H52-H50</f>
        <v>-0.81499999999999773</v>
      </c>
      <c r="J52" s="56">
        <f t="shared" ref="J52" si="12">2^-I52</f>
        <v>1.7592981518448685</v>
      </c>
      <c r="M52" s="20"/>
      <c r="R52" s="15"/>
    </row>
    <row r="53" spans="1:18" x14ac:dyDescent="0.25">
      <c r="A53" s="9" t="s">
        <v>62</v>
      </c>
      <c r="B53" s="30">
        <v>18.649999999999999</v>
      </c>
      <c r="C53" s="62">
        <v>19.809999999999999</v>
      </c>
      <c r="D53" s="58"/>
      <c r="E53" s="53">
        <f t="shared" ref="E53:F53" si="13">STDEV(B52:B53)</f>
        <v>0.57275649276110507</v>
      </c>
      <c r="F53" s="53">
        <f t="shared" si="13"/>
        <v>0.141421356237309</v>
      </c>
      <c r="G53" s="52"/>
      <c r="H53" s="54">
        <f t="shared" si="0"/>
        <v>-0.43133513652379607</v>
      </c>
      <c r="I53" s="54">
        <f t="shared" si="11"/>
        <v>-7.7781745930522339E-2</v>
      </c>
      <c r="J53" s="55">
        <f t="shared" ref="J53" si="14">0.6*2^-I53</f>
        <v>0.63323642594105134</v>
      </c>
      <c r="M53" s="20"/>
      <c r="R53" s="15"/>
    </row>
    <row r="54" spans="1:18" x14ac:dyDescent="0.25">
      <c r="A54" s="13" t="s">
        <v>63</v>
      </c>
      <c r="B54" s="28">
        <v>17.350000000000001</v>
      </c>
      <c r="C54" s="59">
        <v>24.71</v>
      </c>
      <c r="D54" s="57"/>
      <c r="E54" s="42">
        <f t="shared" ref="E54:F54" si="15">AVERAGE(B54:B55)</f>
        <v>17.39</v>
      </c>
      <c r="F54" s="42">
        <f t="shared" si="15"/>
        <v>24.384999999999998</v>
      </c>
      <c r="G54" s="43"/>
      <c r="H54" s="44">
        <f t="shared" si="0"/>
        <v>6.9949999999999974</v>
      </c>
      <c r="I54" s="45"/>
      <c r="J54" s="63"/>
      <c r="M54" s="20"/>
      <c r="Q54" s="15"/>
    </row>
    <row r="55" spans="1:18" x14ac:dyDescent="0.25">
      <c r="A55" s="11" t="s">
        <v>63</v>
      </c>
      <c r="B55" s="28">
        <v>17.43</v>
      </c>
      <c r="C55" s="59">
        <v>24.06</v>
      </c>
      <c r="D55" s="57"/>
      <c r="E55" s="48">
        <f t="shared" ref="E55:F55" si="16">STDEV(B54:B55)</f>
        <v>5.6568542494922595E-2</v>
      </c>
      <c r="F55" s="48">
        <f t="shared" si="16"/>
        <v>0.45961940777125737</v>
      </c>
      <c r="G55" s="41"/>
      <c r="H55" s="49">
        <f t="shared" si="0"/>
        <v>0.40305086527633477</v>
      </c>
      <c r="I55" s="50"/>
      <c r="J55" s="56"/>
      <c r="M55" s="20"/>
    </row>
    <row r="56" spans="1:18" x14ac:dyDescent="0.25">
      <c r="A56" s="11" t="s">
        <v>64</v>
      </c>
      <c r="B56" s="28">
        <v>18.690000000000001</v>
      </c>
      <c r="C56" s="59">
        <v>24.94</v>
      </c>
      <c r="D56" s="57"/>
      <c r="E56" s="48">
        <f t="shared" ref="E56:F56" si="17">AVERAGE(B56:B57)</f>
        <v>18.68</v>
      </c>
      <c r="F56" s="48">
        <f t="shared" si="17"/>
        <v>25.204999999999998</v>
      </c>
      <c r="G56" s="41"/>
      <c r="H56" s="49">
        <f t="shared" si="0"/>
        <v>6.5249999999999986</v>
      </c>
      <c r="I56" s="49">
        <f t="shared" ref="I56:I57" si="18">H56-H54</f>
        <v>-0.46999999999999886</v>
      </c>
      <c r="J56" s="56">
        <f t="shared" ref="J56" si="19">2^-I56</f>
        <v>1.3851094681109235</v>
      </c>
      <c r="M56" s="20"/>
    </row>
    <row r="57" spans="1:18" x14ac:dyDescent="0.25">
      <c r="A57" s="9" t="s">
        <v>64</v>
      </c>
      <c r="B57" s="27">
        <v>18.670000000000002</v>
      </c>
      <c r="C57" s="62">
        <v>25.47</v>
      </c>
      <c r="D57" s="58"/>
      <c r="E57" s="53">
        <f t="shared" ref="E57:F57" si="20">STDEV(B56:B57)</f>
        <v>1.4142135623730649E-2</v>
      </c>
      <c r="F57" s="53">
        <f t="shared" si="20"/>
        <v>0.37476659402886847</v>
      </c>
      <c r="G57" s="52"/>
      <c r="H57" s="54">
        <f t="shared" si="0"/>
        <v>0.36062445840513785</v>
      </c>
      <c r="I57" s="54">
        <f t="shared" si="18"/>
        <v>-4.242640687119692E-2</v>
      </c>
      <c r="J57" s="55">
        <f t="shared" ref="J57" si="21">0.6*2^-I57</f>
        <v>0.61790665324519567</v>
      </c>
      <c r="M57" s="20"/>
    </row>
    <row r="58" spans="1:18" x14ac:dyDescent="0.25">
      <c r="A58" s="13" t="s">
        <v>65</v>
      </c>
      <c r="B58" s="32">
        <v>17.96</v>
      </c>
      <c r="C58" s="59">
        <v>24.29</v>
      </c>
      <c r="D58" s="60"/>
      <c r="E58" s="42">
        <f t="shared" ref="E58:F58" si="22">AVERAGE(B58:B59)</f>
        <v>17.805</v>
      </c>
      <c r="F58" s="42">
        <f t="shared" si="22"/>
        <v>24.04</v>
      </c>
      <c r="G58" s="43"/>
      <c r="H58" s="44">
        <f t="shared" si="0"/>
        <v>6.2349999999999994</v>
      </c>
      <c r="I58" s="45"/>
      <c r="J58" s="63"/>
      <c r="M58" s="59"/>
    </row>
    <row r="59" spans="1:18" x14ac:dyDescent="0.25">
      <c r="A59" s="11" t="s">
        <v>65</v>
      </c>
      <c r="B59" s="32">
        <v>17.649999999999999</v>
      </c>
      <c r="C59" s="59">
        <v>23.79</v>
      </c>
      <c r="D59" s="57"/>
      <c r="E59" s="48">
        <f t="shared" ref="E59:F59" si="23">STDEV(B58:B59)</f>
        <v>0.21920310216783134</v>
      </c>
      <c r="F59" s="48">
        <f t="shared" si="23"/>
        <v>0.35355339059327379</v>
      </c>
      <c r="G59" s="41"/>
      <c r="H59" s="49">
        <f t="shared" si="0"/>
        <v>0.13435028842544244</v>
      </c>
      <c r="I59" s="50"/>
      <c r="J59" s="56"/>
      <c r="M59" s="59"/>
    </row>
    <row r="60" spans="1:18" x14ac:dyDescent="0.25">
      <c r="A60" s="11" t="s">
        <v>66</v>
      </c>
      <c r="B60" s="32">
        <v>17.09</v>
      </c>
      <c r="C60" s="40">
        <v>23.42</v>
      </c>
      <c r="D60" s="57"/>
      <c r="E60" s="48">
        <f t="shared" ref="E60:F60" si="24">AVERAGE(B60:B61)</f>
        <v>17.215</v>
      </c>
      <c r="F60" s="48">
        <f t="shared" si="24"/>
        <v>23.075000000000003</v>
      </c>
      <c r="G60" s="41"/>
      <c r="H60" s="49">
        <f t="shared" si="0"/>
        <v>5.860000000000003</v>
      </c>
      <c r="I60" s="49">
        <f t="shared" ref="I60:I61" si="25">H60-H58</f>
        <v>-0.37499999999999645</v>
      </c>
      <c r="J60" s="56">
        <f t="shared" ref="J60" si="26">2^-I60</f>
        <v>1.2968395546510065</v>
      </c>
      <c r="M60" s="59"/>
    </row>
    <row r="61" spans="1:18" x14ac:dyDescent="0.25">
      <c r="A61" s="9" t="s">
        <v>66</v>
      </c>
      <c r="B61" s="33">
        <v>17.34</v>
      </c>
      <c r="C61" s="61">
        <v>22.73</v>
      </c>
      <c r="D61" s="58"/>
      <c r="E61" s="53">
        <f t="shared" ref="E61:F61" si="27">STDEV(B60:B61)</f>
        <v>0.17677669529663689</v>
      </c>
      <c r="F61" s="53">
        <f t="shared" si="27"/>
        <v>0.48790367901871867</v>
      </c>
      <c r="G61" s="52"/>
      <c r="H61" s="54">
        <f t="shared" si="0"/>
        <v>0.31112698372208181</v>
      </c>
      <c r="I61" s="54">
        <f t="shared" si="25"/>
        <v>0.17677669529663936</v>
      </c>
      <c r="J61" s="55">
        <f t="shared" ref="J61" si="28">0.6*2^-I61</f>
        <v>0.53080641466361722</v>
      </c>
      <c r="M61" s="59"/>
    </row>
    <row r="62" spans="1:18" x14ac:dyDescent="0.25">
      <c r="A62" s="11" t="s">
        <v>67</v>
      </c>
      <c r="B62" s="28">
        <v>19.670000000000002</v>
      </c>
      <c r="C62" s="59">
        <v>24.49</v>
      </c>
      <c r="D62" s="60"/>
      <c r="E62" s="42">
        <f t="shared" ref="E62:F62" si="29">AVERAGE(B62:B63)</f>
        <v>19.68</v>
      </c>
      <c r="F62" s="42">
        <f t="shared" si="29"/>
        <v>24.49</v>
      </c>
      <c r="G62" s="43"/>
      <c r="H62" s="44">
        <f t="shared" si="0"/>
        <v>4.8099999999999987</v>
      </c>
      <c r="I62" s="45"/>
      <c r="J62" s="63"/>
      <c r="M62" s="59"/>
    </row>
    <row r="63" spans="1:18" x14ac:dyDescent="0.25">
      <c r="A63" s="11" t="s">
        <v>67</v>
      </c>
      <c r="B63" s="28">
        <v>19.690000000000001</v>
      </c>
      <c r="C63" s="59">
        <v>24.49</v>
      </c>
      <c r="D63" s="57"/>
      <c r="E63" s="48">
        <f t="shared" ref="E63:F63" si="30">STDEV(B62:B63)</f>
        <v>1.4142135623730649E-2</v>
      </c>
      <c r="F63" s="48">
        <f t="shared" si="30"/>
        <v>0</v>
      </c>
      <c r="G63" s="41"/>
      <c r="H63" s="49">
        <f t="shared" si="0"/>
        <v>-1.4142135623730649E-2</v>
      </c>
      <c r="I63" s="50"/>
      <c r="J63" s="56"/>
      <c r="M63" s="59"/>
    </row>
    <row r="64" spans="1:18" x14ac:dyDescent="0.25">
      <c r="A64" s="11" t="s">
        <v>68</v>
      </c>
      <c r="B64" s="28">
        <v>19.649999999999999</v>
      </c>
      <c r="C64" s="59">
        <v>23.48</v>
      </c>
      <c r="D64" s="57"/>
      <c r="E64" s="48">
        <f t="shared" ref="E64:F64" si="31">AVERAGE(B64:B65)</f>
        <v>19.614999999999998</v>
      </c>
      <c r="F64" s="48">
        <f t="shared" si="31"/>
        <v>23.505000000000003</v>
      </c>
      <c r="G64" s="41"/>
      <c r="H64" s="49">
        <f t="shared" si="0"/>
        <v>3.8900000000000041</v>
      </c>
      <c r="I64" s="49">
        <f t="shared" ref="I64:I65" si="32">H64-H62</f>
        <v>-0.9199999999999946</v>
      </c>
      <c r="J64" s="56">
        <f t="shared" ref="J64" si="33">2^-I64</f>
        <v>1.8921152934511847</v>
      </c>
      <c r="M64" s="59"/>
    </row>
    <row r="65" spans="1:13" x14ac:dyDescent="0.25">
      <c r="A65" s="9" t="s">
        <v>68</v>
      </c>
      <c r="B65" s="27">
        <v>19.579999999999998</v>
      </c>
      <c r="C65" s="62">
        <v>23.53</v>
      </c>
      <c r="D65" s="58"/>
      <c r="E65" s="53">
        <f t="shared" ref="E65:F65" si="34">STDEV(B64:B65)</f>
        <v>4.9497474683058526E-2</v>
      </c>
      <c r="F65" s="53">
        <f t="shared" si="34"/>
        <v>3.5355339059327882E-2</v>
      </c>
      <c r="G65" s="52"/>
      <c r="H65" s="54">
        <f t="shared" si="0"/>
        <v>-1.4142135623730644E-2</v>
      </c>
      <c r="I65" s="54">
        <f t="shared" si="32"/>
        <v>0</v>
      </c>
      <c r="J65" s="55">
        <f t="shared" ref="J65" si="35">0.6*2^-I65</f>
        <v>0.6</v>
      </c>
      <c r="M65" s="59"/>
    </row>
    <row r="66" spans="1:13" x14ac:dyDescent="0.25">
      <c r="A66" s="13" t="s">
        <v>38</v>
      </c>
      <c r="B66" s="29">
        <v>15.98</v>
      </c>
      <c r="C66" s="59">
        <v>24.36</v>
      </c>
      <c r="D66" s="60"/>
      <c r="E66" s="42">
        <f t="shared" ref="E66:F66" si="36">AVERAGE(B66:B67)</f>
        <v>16.094999999999999</v>
      </c>
      <c r="F66" s="42">
        <f t="shared" si="36"/>
        <v>24.395</v>
      </c>
      <c r="G66" s="43"/>
      <c r="H66" s="44">
        <f t="shared" ref="H66:H89" si="37">F66-E66</f>
        <v>8.3000000000000007</v>
      </c>
      <c r="I66" s="45"/>
      <c r="J66" s="63"/>
      <c r="M66" s="20"/>
    </row>
    <row r="67" spans="1:13" x14ac:dyDescent="0.25">
      <c r="A67" s="11" t="s">
        <v>38</v>
      </c>
      <c r="B67" s="29">
        <v>16.21</v>
      </c>
      <c r="C67" s="59">
        <v>24.43</v>
      </c>
      <c r="D67" s="57"/>
      <c r="E67" s="48">
        <f t="shared" ref="E67:F67" si="38">STDEV(B66:B67)</f>
        <v>0.16263455967290624</v>
      </c>
      <c r="F67" s="48">
        <f t="shared" si="38"/>
        <v>4.9497474683058526E-2</v>
      </c>
      <c r="G67" s="41"/>
      <c r="H67" s="49">
        <f t="shared" si="37"/>
        <v>-0.11313708498984772</v>
      </c>
      <c r="I67" s="50"/>
      <c r="J67" s="56"/>
      <c r="M67" s="20"/>
    </row>
    <row r="68" spans="1:13" x14ac:dyDescent="0.25">
      <c r="A68" s="11" t="s">
        <v>39</v>
      </c>
      <c r="B68" s="29">
        <v>16.07</v>
      </c>
      <c r="C68" s="59">
        <v>24.46</v>
      </c>
      <c r="D68" s="57"/>
      <c r="E68" s="48">
        <f t="shared" ref="E68:F68" si="39">AVERAGE(B68:B69)</f>
        <v>16.175000000000001</v>
      </c>
      <c r="F68" s="48">
        <f t="shared" si="39"/>
        <v>24.04</v>
      </c>
      <c r="G68" s="41"/>
      <c r="H68" s="49">
        <f t="shared" si="37"/>
        <v>7.8649999999999984</v>
      </c>
      <c r="I68" s="49">
        <f t="shared" ref="I68:I69" si="40">H68-H66</f>
        <v>-0.43500000000000227</v>
      </c>
      <c r="J68" s="56">
        <f t="shared" ref="J68" si="41">2^-I68</f>
        <v>1.351910833028128</v>
      </c>
      <c r="M68" s="20"/>
    </row>
    <row r="69" spans="1:13" x14ac:dyDescent="0.25">
      <c r="A69" s="9" t="s">
        <v>39</v>
      </c>
      <c r="B69" s="30">
        <v>16.28</v>
      </c>
      <c r="C69" s="62">
        <v>23.62</v>
      </c>
      <c r="D69" s="58"/>
      <c r="E69" s="53">
        <f t="shared" ref="E69:F69" si="42">STDEV(B68:B69)</f>
        <v>0.14849242404917559</v>
      </c>
      <c r="F69" s="53">
        <f t="shared" si="42"/>
        <v>0.59396969619669981</v>
      </c>
      <c r="G69" s="52"/>
      <c r="H69" s="54">
        <f t="shared" si="37"/>
        <v>0.44547727214752419</v>
      </c>
      <c r="I69" s="54">
        <f t="shared" si="40"/>
        <v>0.55861435713737195</v>
      </c>
      <c r="J69" s="55">
        <f t="shared" ref="J69" si="43">0.6*2^-I69</f>
        <v>0.40737237300529733</v>
      </c>
      <c r="M69" s="20"/>
    </row>
    <row r="70" spans="1:13" x14ac:dyDescent="0.25">
      <c r="A70" s="13" t="s">
        <v>69</v>
      </c>
      <c r="B70" s="68">
        <v>17.61</v>
      </c>
      <c r="C70" s="40">
        <v>22.8</v>
      </c>
      <c r="D70" s="60"/>
      <c r="E70" s="42">
        <f t="shared" ref="E70:F70" si="44">AVERAGE(B70:B71)</f>
        <v>17.685000000000002</v>
      </c>
      <c r="F70" s="42">
        <f t="shared" si="44"/>
        <v>22.655000000000001</v>
      </c>
      <c r="G70" s="43"/>
      <c r="H70" s="44">
        <f t="shared" si="37"/>
        <v>4.9699999999999989</v>
      </c>
      <c r="I70" s="45"/>
      <c r="J70" s="63"/>
      <c r="M70" s="20"/>
    </row>
    <row r="71" spans="1:13" x14ac:dyDescent="0.25">
      <c r="A71" s="11" t="s">
        <v>69</v>
      </c>
      <c r="B71" s="68">
        <v>17.760000000000002</v>
      </c>
      <c r="C71" s="40">
        <v>22.51</v>
      </c>
      <c r="D71" s="57"/>
      <c r="E71" s="48">
        <f t="shared" ref="E71:F71" si="45">STDEV(B70:B71)</f>
        <v>0.10606601717798363</v>
      </c>
      <c r="F71" s="48">
        <f t="shared" si="45"/>
        <v>0.20506096654409819</v>
      </c>
      <c r="G71" s="41"/>
      <c r="H71" s="49">
        <f t="shared" si="37"/>
        <v>9.8994949366114568E-2</v>
      </c>
      <c r="I71" s="50"/>
      <c r="J71" s="56"/>
      <c r="M71" s="20"/>
    </row>
    <row r="72" spans="1:13" x14ac:dyDescent="0.25">
      <c r="A72" s="11" t="s">
        <v>70</v>
      </c>
      <c r="B72" s="68">
        <v>17.57</v>
      </c>
      <c r="C72" s="40">
        <v>21.83</v>
      </c>
      <c r="D72" s="57"/>
      <c r="E72" s="48">
        <f t="shared" ref="E72:F72" si="46">AVERAGE(B72:B73)</f>
        <v>17.32</v>
      </c>
      <c r="F72" s="48">
        <f t="shared" si="46"/>
        <v>21.814999999999998</v>
      </c>
      <c r="G72" s="41"/>
      <c r="H72" s="49">
        <f t="shared" si="37"/>
        <v>4.4949999999999974</v>
      </c>
      <c r="I72" s="49">
        <f t="shared" ref="I72:I73" si="47">H72-H70</f>
        <v>-0.47500000000000142</v>
      </c>
      <c r="J72" s="56">
        <f t="shared" ref="J72" si="48">2^-I72</f>
        <v>1.3899182198423383</v>
      </c>
      <c r="M72" s="20"/>
    </row>
    <row r="73" spans="1:13" x14ac:dyDescent="0.25">
      <c r="A73" s="9" t="s">
        <v>70</v>
      </c>
      <c r="B73" s="84">
        <v>17.07</v>
      </c>
      <c r="C73" s="61">
        <v>21.8</v>
      </c>
      <c r="D73" s="58"/>
      <c r="E73" s="53">
        <f t="shared" ref="E73:F73" si="49">STDEV(B72:B73)</f>
        <v>0.35355339059327379</v>
      </c>
      <c r="F73" s="53">
        <f t="shared" si="49"/>
        <v>2.1213203435594716E-2</v>
      </c>
      <c r="G73" s="52"/>
      <c r="H73" s="54">
        <f t="shared" si="37"/>
        <v>-0.33234018715767905</v>
      </c>
      <c r="I73" s="54">
        <f t="shared" si="47"/>
        <v>-0.43133513652379363</v>
      </c>
      <c r="J73" s="55">
        <f t="shared" ref="J73" si="50">0.6*2^-I73</f>
        <v>0.80908856762743453</v>
      </c>
      <c r="M73" s="20"/>
    </row>
    <row r="74" spans="1:13" x14ac:dyDescent="0.25">
      <c r="A74" s="13" t="s">
        <v>42</v>
      </c>
      <c r="B74" s="29">
        <v>15.67</v>
      </c>
      <c r="C74" s="59">
        <v>25.44</v>
      </c>
      <c r="D74" s="60"/>
      <c r="E74" s="42">
        <f t="shared" ref="E74:F74" si="51">AVERAGE(B74:B75)</f>
        <v>15.324999999999999</v>
      </c>
      <c r="F74" s="42">
        <f t="shared" si="51"/>
        <v>25.25</v>
      </c>
      <c r="G74" s="43"/>
      <c r="H74" s="44">
        <f t="shared" si="37"/>
        <v>9.9250000000000007</v>
      </c>
      <c r="I74" s="45"/>
      <c r="J74" s="64"/>
      <c r="M74" s="20"/>
    </row>
    <row r="75" spans="1:13" x14ac:dyDescent="0.25">
      <c r="A75" s="11" t="s">
        <v>43</v>
      </c>
      <c r="B75" s="29">
        <v>14.98</v>
      </c>
      <c r="C75" s="59">
        <v>25.06</v>
      </c>
      <c r="D75" s="57"/>
      <c r="E75" s="48">
        <f t="shared" ref="E75:F75" si="52">STDEV(B74:B75)</f>
        <v>0.48790367901871745</v>
      </c>
      <c r="F75" s="48">
        <f t="shared" si="52"/>
        <v>0.26870057685088988</v>
      </c>
      <c r="G75" s="41"/>
      <c r="H75" s="49">
        <f t="shared" si="37"/>
        <v>-0.21920310216782757</v>
      </c>
      <c r="I75" s="50"/>
      <c r="J75" s="38"/>
      <c r="M75" s="20"/>
    </row>
    <row r="76" spans="1:13" x14ac:dyDescent="0.25">
      <c r="A76" s="11" t="s">
        <v>44</v>
      </c>
      <c r="B76" s="29">
        <v>15.17</v>
      </c>
      <c r="C76" s="59">
        <v>22.88</v>
      </c>
      <c r="D76" s="57"/>
      <c r="E76" s="48">
        <f t="shared" ref="E76:F76" si="53">AVERAGE(B76:B77)</f>
        <v>15.045</v>
      </c>
      <c r="F76" s="48">
        <f t="shared" si="53"/>
        <v>22.9</v>
      </c>
      <c r="G76" s="41"/>
      <c r="H76" s="49">
        <f t="shared" si="37"/>
        <v>7.8549999999999986</v>
      </c>
      <c r="I76" s="49">
        <f t="shared" ref="I76:I77" si="54">H76-H74</f>
        <v>-2.0700000000000021</v>
      </c>
      <c r="J76" s="56">
        <f t="shared" ref="J76" si="55">2^-I76</f>
        <v>4.1988667344922748</v>
      </c>
      <c r="M76" s="20"/>
    </row>
    <row r="77" spans="1:13" x14ac:dyDescent="0.25">
      <c r="A77" s="9" t="s">
        <v>45</v>
      </c>
      <c r="B77" s="30">
        <v>14.92</v>
      </c>
      <c r="C77" s="62">
        <v>22.92</v>
      </c>
      <c r="D77" s="58"/>
      <c r="E77" s="53">
        <f t="shared" ref="E77:F77" si="56">STDEV(B76:B77)</f>
        <v>0.17677669529663689</v>
      </c>
      <c r="F77" s="53">
        <f t="shared" si="56"/>
        <v>2.828427124746381E-2</v>
      </c>
      <c r="G77" s="52"/>
      <c r="H77" s="54">
        <f t="shared" si="37"/>
        <v>-0.14849242404917309</v>
      </c>
      <c r="I77" s="54">
        <f t="shared" si="54"/>
        <v>7.0710678118654474E-2</v>
      </c>
      <c r="J77" s="55">
        <f t="shared" ref="J77" si="57">0.6*2^-I77</f>
        <v>0.57130130388650613</v>
      </c>
      <c r="M77" s="20"/>
    </row>
    <row r="78" spans="1:13" x14ac:dyDescent="0.25">
      <c r="A78" s="13" t="s">
        <v>46</v>
      </c>
      <c r="B78" s="68">
        <v>16.760000000000002</v>
      </c>
      <c r="C78" s="79">
        <v>23.06</v>
      </c>
      <c r="D78" s="60"/>
      <c r="E78" s="42">
        <f t="shared" ref="E78:F78" si="58">AVERAGE(B78:B79)</f>
        <v>16.829999999999998</v>
      </c>
      <c r="F78" s="42">
        <f t="shared" si="58"/>
        <v>23.004999999999999</v>
      </c>
      <c r="G78" s="43"/>
      <c r="H78" s="44">
        <f t="shared" si="37"/>
        <v>6.1750000000000007</v>
      </c>
      <c r="I78" s="45"/>
      <c r="J78" s="64"/>
      <c r="M78" s="20"/>
    </row>
    <row r="79" spans="1:13" x14ac:dyDescent="0.25">
      <c r="A79" s="11" t="s">
        <v>43</v>
      </c>
      <c r="B79" s="68">
        <v>16.899999999999999</v>
      </c>
      <c r="C79" s="79">
        <v>22.95</v>
      </c>
      <c r="D79" s="57"/>
      <c r="E79" s="48">
        <f t="shared" ref="E79:F79" si="59">STDEV(B78:B79)</f>
        <v>9.8994949366114554E-2</v>
      </c>
      <c r="F79" s="48">
        <f t="shared" si="59"/>
        <v>7.7781745930519827E-2</v>
      </c>
      <c r="G79" s="41"/>
      <c r="H79" s="49">
        <f t="shared" si="37"/>
        <v>-2.1213203435594727E-2</v>
      </c>
      <c r="I79" s="50"/>
      <c r="J79" s="56"/>
      <c r="M79" s="20"/>
    </row>
    <row r="80" spans="1:13" x14ac:dyDescent="0.25">
      <c r="A80" s="11" t="s">
        <v>47</v>
      </c>
      <c r="B80" s="68">
        <v>16.53</v>
      </c>
      <c r="C80" s="40">
        <v>21.63</v>
      </c>
      <c r="D80" s="57"/>
      <c r="E80" s="48">
        <f t="shared" ref="E80:F80" si="60">AVERAGE(B80:B81)</f>
        <v>16.48</v>
      </c>
      <c r="F80" s="48">
        <f t="shared" si="60"/>
        <v>21.984999999999999</v>
      </c>
      <c r="G80" s="41"/>
      <c r="H80" s="49">
        <f t="shared" si="37"/>
        <v>5.504999999999999</v>
      </c>
      <c r="I80" s="49">
        <f t="shared" ref="I80:I81" si="61">H80-H78</f>
        <v>-0.67000000000000171</v>
      </c>
      <c r="J80" s="56">
        <f t="shared" ref="J80" si="62">2^-I80</f>
        <v>1.5910729675098392</v>
      </c>
      <c r="M80" s="20"/>
    </row>
    <row r="81" spans="1:14" x14ac:dyDescent="0.25">
      <c r="A81" s="9" t="s">
        <v>45</v>
      </c>
      <c r="B81" s="84">
        <v>16.43</v>
      </c>
      <c r="C81" s="61">
        <v>22.34</v>
      </c>
      <c r="D81" s="58"/>
      <c r="E81" s="53">
        <f t="shared" ref="E81:F81" si="63">STDEV(B80:B81)</f>
        <v>7.0710678118655765E-2</v>
      </c>
      <c r="F81" s="53">
        <f t="shared" si="63"/>
        <v>0.50204581464244935</v>
      </c>
      <c r="G81" s="52"/>
      <c r="H81" s="54">
        <f t="shared" si="37"/>
        <v>0.43133513652379357</v>
      </c>
      <c r="I81" s="54">
        <f t="shared" si="61"/>
        <v>0.45254833995938831</v>
      </c>
      <c r="J81" s="55">
        <f t="shared" ref="J81" si="64">0.6*2^-I81</f>
        <v>0.43845055642885095</v>
      </c>
      <c r="M81" s="20"/>
    </row>
    <row r="82" spans="1:14" x14ac:dyDescent="0.25">
      <c r="A82" s="13" t="s">
        <v>48</v>
      </c>
      <c r="B82" s="68">
        <v>16.21</v>
      </c>
      <c r="C82" s="79">
        <v>23.16</v>
      </c>
      <c r="D82" s="12"/>
      <c r="E82" s="42">
        <f t="shared" ref="E82:F82" si="65">AVERAGE(B82:B83)</f>
        <v>16.190000000000001</v>
      </c>
      <c r="F82" s="42">
        <f t="shared" si="65"/>
        <v>22.93</v>
      </c>
      <c r="G82" s="43"/>
      <c r="H82" s="44">
        <f t="shared" si="37"/>
        <v>6.7399999999999984</v>
      </c>
      <c r="I82" s="45"/>
      <c r="J82" s="63"/>
      <c r="M82" s="20"/>
    </row>
    <row r="83" spans="1:14" x14ac:dyDescent="0.25">
      <c r="A83" s="11" t="s">
        <v>48</v>
      </c>
      <c r="B83" s="68">
        <v>16.170000000000002</v>
      </c>
      <c r="C83" s="79">
        <v>22.7</v>
      </c>
      <c r="D83" s="10"/>
      <c r="E83" s="48">
        <f t="shared" ref="E83:F83" si="66">STDEV(B82:B83)</f>
        <v>2.8284271247461298E-2</v>
      </c>
      <c r="F83" s="48">
        <f t="shared" si="66"/>
        <v>0.32526911934581249</v>
      </c>
      <c r="G83" s="41"/>
      <c r="H83" s="49">
        <f t="shared" si="37"/>
        <v>0.29698484809835118</v>
      </c>
      <c r="I83" s="50"/>
      <c r="J83" s="56"/>
      <c r="M83" s="20"/>
    </row>
    <row r="84" spans="1:14" x14ac:dyDescent="0.25">
      <c r="A84" s="11" t="s">
        <v>49</v>
      </c>
      <c r="B84" s="68">
        <v>16.04</v>
      </c>
      <c r="C84" s="79">
        <v>22.97</v>
      </c>
      <c r="D84" s="10"/>
      <c r="E84" s="48">
        <f t="shared" ref="E84:F84" si="67">AVERAGE(B84:B85)</f>
        <v>16.004999999999999</v>
      </c>
      <c r="F84" s="48">
        <f t="shared" si="67"/>
        <v>22.740000000000002</v>
      </c>
      <c r="G84" s="41"/>
      <c r="H84" s="49">
        <f t="shared" si="37"/>
        <v>6.735000000000003</v>
      </c>
      <c r="I84" s="49">
        <f t="shared" ref="I84:I85" si="68">H84-H82</f>
        <v>-4.9999999999954525E-3</v>
      </c>
      <c r="J84" s="56">
        <f t="shared" ref="J84" si="69">2^-I84</f>
        <v>1.0034717485094997</v>
      </c>
      <c r="M84" s="20"/>
    </row>
    <row r="85" spans="1:14" x14ac:dyDescent="0.25">
      <c r="A85" s="9" t="s">
        <v>49</v>
      </c>
      <c r="B85" s="84">
        <v>15.97</v>
      </c>
      <c r="C85" s="83">
        <v>22.51</v>
      </c>
      <c r="D85" s="8"/>
      <c r="E85" s="53">
        <f t="shared" ref="E85:F85" si="70">STDEV(B84:B85)</f>
        <v>4.9497474683057277E-2</v>
      </c>
      <c r="F85" s="53">
        <f t="shared" si="70"/>
        <v>0.32526911934580993</v>
      </c>
      <c r="G85" s="52"/>
      <c r="H85" s="54">
        <f t="shared" si="37"/>
        <v>0.27577164466275267</v>
      </c>
      <c r="I85" s="54">
        <f t="shared" si="68"/>
        <v>-2.1213203435598516E-2</v>
      </c>
      <c r="J85" s="55">
        <f t="shared" ref="J85" si="71">0.6*2^-I85</f>
        <v>0.6088875035235306</v>
      </c>
      <c r="M85" s="20"/>
      <c r="N85" s="14"/>
    </row>
    <row r="86" spans="1:14" x14ac:dyDescent="0.25">
      <c r="A86" s="13" t="s">
        <v>71</v>
      </c>
      <c r="B86" s="68">
        <v>16.72</v>
      </c>
      <c r="C86" s="79">
        <v>22.28</v>
      </c>
      <c r="D86" s="60"/>
      <c r="E86" s="42">
        <f t="shared" ref="E86:F86" si="72">AVERAGE(B86:B87)</f>
        <v>16.61</v>
      </c>
      <c r="F86" s="42">
        <f t="shared" si="72"/>
        <v>21.895000000000003</v>
      </c>
      <c r="G86" s="43"/>
      <c r="H86" s="44">
        <f t="shared" si="37"/>
        <v>5.2850000000000037</v>
      </c>
      <c r="I86" s="45"/>
      <c r="J86" s="63"/>
      <c r="M86" s="20"/>
      <c r="N86" s="14"/>
    </row>
    <row r="87" spans="1:14" x14ac:dyDescent="0.25">
      <c r="A87" s="11" t="s">
        <v>71</v>
      </c>
      <c r="B87" s="68">
        <v>16.5</v>
      </c>
      <c r="C87" s="79">
        <v>21.51</v>
      </c>
      <c r="D87" s="57"/>
      <c r="E87" s="48">
        <f t="shared" ref="E87:F87" si="73">STDEV(B86:B87)</f>
        <v>0.15556349186103965</v>
      </c>
      <c r="F87" s="48">
        <f t="shared" si="73"/>
        <v>0.54447222151364127</v>
      </c>
      <c r="G87" s="41"/>
      <c r="H87" s="49">
        <f t="shared" si="37"/>
        <v>0.38890872965260159</v>
      </c>
      <c r="I87" s="50"/>
      <c r="J87" s="56"/>
      <c r="M87" s="22"/>
      <c r="N87" s="22"/>
    </row>
    <row r="88" spans="1:14" x14ac:dyDescent="0.25">
      <c r="A88" s="11" t="s">
        <v>51</v>
      </c>
      <c r="B88" s="68">
        <v>15.84</v>
      </c>
      <c r="C88" s="40">
        <v>20.05</v>
      </c>
      <c r="D88" s="57"/>
      <c r="E88" s="48">
        <f t="shared" ref="E88:F88" si="74">AVERAGE(B88:B89)</f>
        <v>15.785</v>
      </c>
      <c r="F88" s="48">
        <f t="shared" si="74"/>
        <v>20.814999999999998</v>
      </c>
      <c r="G88" s="41"/>
      <c r="H88" s="49">
        <f t="shared" si="37"/>
        <v>5.0299999999999976</v>
      </c>
      <c r="I88" s="49">
        <f t="shared" ref="I88:I89" si="75">H88-H86</f>
        <v>-0.25500000000000611</v>
      </c>
      <c r="J88" s="56">
        <f t="shared" ref="J88" si="76">2^-I88</f>
        <v>1.1933357430317268</v>
      </c>
      <c r="M88" s="22"/>
      <c r="N88" s="22"/>
    </row>
    <row r="89" spans="1:14" x14ac:dyDescent="0.25">
      <c r="A89" s="9" t="s">
        <v>51</v>
      </c>
      <c r="B89" s="84">
        <v>15.73</v>
      </c>
      <c r="C89" s="61">
        <v>21.58</v>
      </c>
      <c r="D89" s="58"/>
      <c r="E89" s="53">
        <f t="shared" ref="E89:F89" si="77">STDEV(B88:B89)</f>
        <v>7.7781745930519827E-2</v>
      </c>
      <c r="F89" s="53">
        <f t="shared" si="77"/>
        <v>1.0818733752154159</v>
      </c>
      <c r="G89" s="52"/>
      <c r="H89" s="54">
        <f t="shared" si="37"/>
        <v>1.004091629284896</v>
      </c>
      <c r="I89" s="54">
        <f t="shared" si="75"/>
        <v>0.61518289963229444</v>
      </c>
      <c r="J89" s="55">
        <f t="shared" ref="J89" si="78">0.6*2^-I89</f>
        <v>0.39170827362787064</v>
      </c>
      <c r="M89" s="22"/>
      <c r="N89" s="22"/>
    </row>
    <row r="90" spans="1:14" x14ac:dyDescent="0.25">
      <c r="A90" s="6"/>
      <c r="B90" s="5"/>
      <c r="C90" s="2"/>
      <c r="D90" s="4"/>
      <c r="E90" s="2"/>
      <c r="F90" s="2"/>
      <c r="G90" s="3"/>
      <c r="H90" s="2"/>
      <c r="I90" s="2"/>
      <c r="J90" s="1"/>
      <c r="M90" s="22"/>
      <c r="N90" s="22"/>
    </row>
    <row r="91" spans="1:14" x14ac:dyDescent="0.25">
      <c r="A91" s="6"/>
      <c r="B91" s="5"/>
      <c r="C91" s="2"/>
      <c r="D91" s="4"/>
      <c r="E91" s="2"/>
      <c r="F91" s="2"/>
      <c r="G91" s="3"/>
      <c r="H91" s="2"/>
      <c r="I91" s="2"/>
      <c r="J91" s="1"/>
    </row>
    <row r="92" spans="1:14" x14ac:dyDescent="0.25">
      <c r="A92" s="6"/>
      <c r="B92" s="5"/>
      <c r="C92" s="2"/>
      <c r="D92" s="4"/>
      <c r="E92" s="2"/>
      <c r="F92" s="2"/>
      <c r="G92" s="3"/>
      <c r="H92" s="2"/>
      <c r="I92" s="2"/>
      <c r="J92" s="1"/>
    </row>
    <row r="93" spans="1:14" x14ac:dyDescent="0.25">
      <c r="A93" s="6"/>
      <c r="B93" s="5"/>
      <c r="C93" s="2"/>
      <c r="D93" s="4"/>
      <c r="E93" s="2"/>
      <c r="F93" s="2"/>
      <c r="G93" s="3"/>
      <c r="H93" s="2"/>
      <c r="I93" s="2"/>
      <c r="J93" s="1"/>
    </row>
    <row r="94" spans="1:14" x14ac:dyDescent="0.25">
      <c r="A94" s="6"/>
      <c r="B94" s="5"/>
      <c r="C94" s="2"/>
      <c r="D94" s="4"/>
      <c r="E94" s="2"/>
      <c r="F94" s="2"/>
      <c r="G94" s="3"/>
      <c r="H94" s="2"/>
      <c r="I94" s="2"/>
      <c r="J94" s="1"/>
    </row>
    <row r="95" spans="1:14" x14ac:dyDescent="0.25">
      <c r="A95" s="6"/>
      <c r="B95" s="5"/>
      <c r="C95" s="2"/>
      <c r="D95" s="4"/>
      <c r="E95" s="2"/>
      <c r="F95" s="2"/>
      <c r="G95" s="3"/>
      <c r="H95" s="2"/>
      <c r="I95" s="2"/>
      <c r="J95" s="1"/>
    </row>
    <row r="96" spans="1:14" x14ac:dyDescent="0.25">
      <c r="A96" s="6"/>
      <c r="B96" s="5"/>
      <c r="C96" s="2"/>
      <c r="D96" s="4"/>
      <c r="E96" s="2"/>
      <c r="F96" s="2"/>
      <c r="G96" s="3"/>
      <c r="H96" s="2"/>
      <c r="I96" s="2"/>
      <c r="J96" s="1"/>
    </row>
    <row r="97" spans="1:10" x14ac:dyDescent="0.25">
      <c r="A97" s="6"/>
      <c r="B97" s="5"/>
      <c r="C97" s="2"/>
      <c r="D97" s="4"/>
      <c r="E97" s="2"/>
      <c r="F97" s="2"/>
      <c r="G97" s="3"/>
      <c r="H97" s="2"/>
      <c r="I97" s="2"/>
      <c r="J97" s="1"/>
    </row>
    <row r="98" spans="1:10" x14ac:dyDescent="0.25">
      <c r="A98" s="6"/>
      <c r="B98" s="5"/>
      <c r="C98" s="2"/>
      <c r="D98" s="4"/>
      <c r="E98" s="2"/>
      <c r="F98" s="2"/>
      <c r="G98" s="3"/>
      <c r="H98" s="2"/>
      <c r="I98" s="2"/>
      <c r="J98" s="1"/>
    </row>
    <row r="99" spans="1:10" x14ac:dyDescent="0.25">
      <c r="A99" s="6"/>
      <c r="B99" s="5"/>
      <c r="C99" s="2"/>
      <c r="D99" s="4"/>
      <c r="E99" s="2"/>
      <c r="F99" s="2"/>
      <c r="G99" s="3"/>
      <c r="H99" s="2"/>
      <c r="I99" s="2"/>
      <c r="J99" s="1"/>
    </row>
    <row r="100" spans="1:10" x14ac:dyDescent="0.25">
      <c r="A100" s="6"/>
      <c r="B100" s="5"/>
      <c r="C100" s="2"/>
      <c r="D100" s="4"/>
      <c r="E100" s="2"/>
      <c r="F100" s="2"/>
      <c r="G100" s="3"/>
      <c r="H100" s="2"/>
      <c r="I100" s="2"/>
      <c r="J100" s="1"/>
    </row>
    <row r="101" spans="1:10" x14ac:dyDescent="0.25">
      <c r="A101" s="6"/>
      <c r="B101" s="5"/>
      <c r="C101" s="2"/>
      <c r="D101" s="4"/>
      <c r="E101" s="2"/>
      <c r="F101" s="2"/>
      <c r="G101" s="3"/>
      <c r="H101" s="2"/>
      <c r="I101" s="2"/>
      <c r="J101" s="1"/>
    </row>
    <row r="102" spans="1:10" x14ac:dyDescent="0.25">
      <c r="A102" s="6"/>
      <c r="B102" s="5"/>
      <c r="C102" s="2"/>
      <c r="D102" s="4"/>
      <c r="E102" s="2"/>
      <c r="F102" s="2"/>
      <c r="G102" s="3"/>
      <c r="H102" s="2"/>
      <c r="I102" s="2"/>
      <c r="J102" s="1"/>
    </row>
    <row r="103" spans="1:10" x14ac:dyDescent="0.25">
      <c r="A103" s="6"/>
      <c r="B103" s="5"/>
      <c r="C103" s="2"/>
      <c r="D103" s="4"/>
      <c r="E103" s="2"/>
      <c r="F103" s="2"/>
      <c r="G103" s="3"/>
      <c r="H103" s="2"/>
      <c r="I103" s="2"/>
      <c r="J103" s="1"/>
    </row>
    <row r="104" spans="1:10" x14ac:dyDescent="0.25">
      <c r="A104" s="6"/>
      <c r="B104" s="5"/>
      <c r="C104" s="2"/>
      <c r="D104" s="4"/>
      <c r="E104" s="2"/>
      <c r="F104" s="2"/>
      <c r="G104" s="3"/>
      <c r="H104" s="2"/>
      <c r="I104" s="2"/>
      <c r="J104" s="1"/>
    </row>
    <row r="105" spans="1:10" x14ac:dyDescent="0.25">
      <c r="A105" s="6"/>
      <c r="B105" s="5"/>
      <c r="C105" s="2"/>
      <c r="D105" s="4"/>
      <c r="E105" s="2"/>
      <c r="F105" s="2"/>
      <c r="G105" s="3"/>
      <c r="H105" s="2"/>
      <c r="I105" s="2"/>
      <c r="J105" s="1"/>
    </row>
    <row r="106" spans="1:10" x14ac:dyDescent="0.25">
      <c r="A106" s="6"/>
      <c r="B106" s="5"/>
      <c r="C106" s="2"/>
      <c r="D106" s="4"/>
      <c r="E106" s="2"/>
      <c r="F106" s="2"/>
      <c r="G106" s="3"/>
      <c r="H106" s="2"/>
      <c r="I106" s="2"/>
      <c r="J106" s="1"/>
    </row>
    <row r="107" spans="1:10" x14ac:dyDescent="0.25">
      <c r="A107" s="6"/>
      <c r="B107" s="5"/>
      <c r="C107" s="2"/>
      <c r="D107" s="4"/>
      <c r="E107" s="2"/>
      <c r="F107" s="2"/>
      <c r="G107" s="3"/>
      <c r="H107" s="2"/>
      <c r="I107" s="2"/>
      <c r="J107" s="1"/>
    </row>
    <row r="108" spans="1:10" x14ac:dyDescent="0.25">
      <c r="A108" s="6"/>
      <c r="B108" s="5"/>
      <c r="C108" s="2"/>
      <c r="D108" s="4"/>
      <c r="E108" s="2"/>
      <c r="F108" s="2"/>
      <c r="G108" s="3"/>
      <c r="H108" s="2"/>
      <c r="I108" s="2"/>
      <c r="J108" s="1"/>
    </row>
    <row r="109" spans="1:10" x14ac:dyDescent="0.25">
      <c r="A109" s="6"/>
      <c r="B109" s="5"/>
      <c r="C109" s="2"/>
      <c r="D109" s="4"/>
      <c r="E109" s="2"/>
      <c r="F109" s="2"/>
      <c r="G109" s="3"/>
      <c r="H109" s="2"/>
      <c r="I109" s="2"/>
      <c r="J109" s="1"/>
    </row>
    <row r="110" spans="1:10" x14ac:dyDescent="0.25">
      <c r="A110" s="6"/>
      <c r="B110" s="5"/>
      <c r="C110" s="2"/>
      <c r="D110" s="4"/>
      <c r="E110" s="2"/>
      <c r="F110" s="2"/>
      <c r="G110" s="3"/>
      <c r="H110" s="2"/>
      <c r="I110" s="2"/>
      <c r="J110" s="1"/>
    </row>
    <row r="111" spans="1:10" x14ac:dyDescent="0.25">
      <c r="A111" s="6"/>
      <c r="B111" s="5"/>
      <c r="C111" s="2"/>
      <c r="D111" s="4"/>
      <c r="E111" s="2"/>
      <c r="F111" s="2"/>
      <c r="G111" s="3"/>
      <c r="H111" s="2"/>
      <c r="I111" s="2"/>
      <c r="J111" s="1"/>
    </row>
    <row r="112" spans="1:10" x14ac:dyDescent="0.25">
      <c r="A112" s="6"/>
      <c r="B112" s="5"/>
      <c r="C112" s="2"/>
      <c r="D112" s="4"/>
      <c r="E112" s="2"/>
      <c r="F112" s="2"/>
      <c r="G112" s="3"/>
      <c r="H112" s="2"/>
      <c r="I112" s="2"/>
      <c r="J112" s="1"/>
    </row>
    <row r="113" spans="1:10" x14ac:dyDescent="0.25">
      <c r="A113" s="6"/>
      <c r="B113" s="5"/>
      <c r="C113" s="2"/>
      <c r="D113" s="4"/>
      <c r="E113" s="2"/>
      <c r="F113" s="2"/>
      <c r="G113" s="3"/>
      <c r="H113" s="2"/>
      <c r="I113" s="2"/>
      <c r="J113" s="1"/>
    </row>
    <row r="114" spans="1:10" x14ac:dyDescent="0.25">
      <c r="A114" s="6"/>
      <c r="B114" s="5"/>
      <c r="C114" s="2"/>
      <c r="D114" s="4"/>
      <c r="E114" s="2"/>
      <c r="F114" s="2"/>
      <c r="G114" s="3"/>
      <c r="H114" s="2"/>
      <c r="I114" s="2"/>
      <c r="J1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TPS1</vt:lpstr>
      <vt:lpstr>PAL1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2016-12-20T14:46:00Z</dcterms:modified>
</cp:coreProperties>
</file>