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8053F89E-FBE9-4201-B41F-6D0FA2A1F7AA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Sheet1!$A$57:$U$68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7" i="1" l="1"/>
  <c r="V10" i="1"/>
  <c r="V9" i="1"/>
  <c r="V8" i="1"/>
  <c r="X50" i="1" l="1"/>
  <c r="V43" i="1"/>
  <c r="W43" i="1" s="1"/>
  <c r="X43" i="1" s="1"/>
  <c r="V44" i="1"/>
  <c r="W44" i="1"/>
  <c r="X44" i="1" s="1"/>
  <c r="V45" i="1"/>
  <c r="W45" i="1" s="1"/>
  <c r="X45" i="1" s="1"/>
  <c r="V46" i="1"/>
  <c r="W46" i="1"/>
  <c r="X46" i="1" s="1"/>
  <c r="V47" i="1"/>
  <c r="W47" i="1" s="1"/>
  <c r="X47" i="1" s="1"/>
  <c r="V48" i="1"/>
  <c r="W48" i="1"/>
  <c r="X48" i="1" s="1"/>
  <c r="V49" i="1"/>
  <c r="W49" i="1" s="1"/>
  <c r="X49" i="1" s="1"/>
  <c r="X42" i="1"/>
  <c r="W42" i="1"/>
  <c r="V42" i="1"/>
  <c r="T50" i="1"/>
  <c r="R31" i="1"/>
  <c r="S31" i="1" s="1"/>
  <c r="T31" i="1" s="1"/>
  <c r="R32" i="1"/>
  <c r="S32" i="1"/>
  <c r="T32" i="1" s="1"/>
  <c r="R33" i="1"/>
  <c r="S33" i="1" s="1"/>
  <c r="T33" i="1" s="1"/>
  <c r="R34" i="1"/>
  <c r="S34" i="1"/>
  <c r="T34" i="1" s="1"/>
  <c r="R35" i="1"/>
  <c r="S35" i="1"/>
  <c r="T35" i="1"/>
  <c r="R36" i="1"/>
  <c r="S36" i="1"/>
  <c r="T36" i="1"/>
  <c r="R37" i="1"/>
  <c r="S37" i="1" s="1"/>
  <c r="T37" i="1" s="1"/>
  <c r="R38" i="1"/>
  <c r="S38" i="1"/>
  <c r="T38" i="1" s="1"/>
  <c r="R39" i="1"/>
  <c r="S39" i="1"/>
  <c r="T39" i="1"/>
  <c r="R40" i="1"/>
  <c r="S40" i="1"/>
  <c r="T40" i="1"/>
  <c r="R41" i="1"/>
  <c r="S41" i="1" s="1"/>
  <c r="T41" i="1" s="1"/>
  <c r="R42" i="1"/>
  <c r="S42" i="1"/>
  <c r="T42" i="1" s="1"/>
  <c r="R43" i="1"/>
  <c r="S43" i="1"/>
  <c r="T43" i="1"/>
  <c r="R44" i="1"/>
  <c r="S44" i="1"/>
  <c r="T44" i="1"/>
  <c r="R45" i="1"/>
  <c r="S45" i="1" s="1"/>
  <c r="T45" i="1" s="1"/>
  <c r="R46" i="1"/>
  <c r="S46" i="1"/>
  <c r="T46" i="1" s="1"/>
  <c r="R47" i="1"/>
  <c r="S47" i="1"/>
  <c r="T47" i="1"/>
  <c r="R48" i="1"/>
  <c r="S48" i="1"/>
  <c r="T48" i="1"/>
  <c r="R49" i="1"/>
  <c r="S49" i="1" s="1"/>
  <c r="T49" i="1" s="1"/>
  <c r="T30" i="1"/>
  <c r="S30" i="1"/>
  <c r="R30" i="1"/>
  <c r="P50" i="1"/>
  <c r="N15" i="1"/>
  <c r="O15" i="1" s="1"/>
  <c r="P15" i="1" s="1"/>
  <c r="N16" i="1"/>
  <c r="O16" i="1" s="1"/>
  <c r="P16" i="1" s="1"/>
  <c r="N17" i="1"/>
  <c r="O17" i="1" s="1"/>
  <c r="P17" i="1" s="1"/>
  <c r="N18" i="1"/>
  <c r="O18" i="1"/>
  <c r="P18" i="1" s="1"/>
  <c r="N19" i="1"/>
  <c r="O19" i="1" s="1"/>
  <c r="P19" i="1" s="1"/>
  <c r="N20" i="1"/>
  <c r="O20" i="1"/>
  <c r="P20" i="1" s="1"/>
  <c r="N21" i="1"/>
  <c r="O21" i="1" s="1"/>
  <c r="P21" i="1" s="1"/>
  <c r="N22" i="1"/>
  <c r="O22" i="1"/>
  <c r="P22" i="1" s="1"/>
  <c r="N23" i="1"/>
  <c r="O23" i="1" s="1"/>
  <c r="P23" i="1" s="1"/>
  <c r="N24" i="1"/>
  <c r="O24" i="1"/>
  <c r="P24" i="1" s="1"/>
  <c r="N25" i="1"/>
  <c r="O25" i="1" s="1"/>
  <c r="P25" i="1" s="1"/>
  <c r="N26" i="1"/>
  <c r="O26" i="1"/>
  <c r="P26" i="1" s="1"/>
  <c r="N27" i="1"/>
  <c r="O27" i="1" s="1"/>
  <c r="P27" i="1" s="1"/>
  <c r="N28" i="1"/>
  <c r="O28" i="1"/>
  <c r="P28" i="1" s="1"/>
  <c r="N29" i="1"/>
  <c r="O29" i="1" s="1"/>
  <c r="P29" i="1" s="1"/>
  <c r="N30" i="1"/>
  <c r="O30" i="1"/>
  <c r="P30" i="1" s="1"/>
  <c r="N31" i="1"/>
  <c r="O31" i="1" s="1"/>
  <c r="P31" i="1" s="1"/>
  <c r="N32" i="1"/>
  <c r="O32" i="1"/>
  <c r="P32" i="1" s="1"/>
  <c r="N33" i="1"/>
  <c r="O33" i="1" s="1"/>
  <c r="P33" i="1" s="1"/>
  <c r="N34" i="1"/>
  <c r="O34" i="1"/>
  <c r="P34" i="1" s="1"/>
  <c r="N35" i="1"/>
  <c r="O35" i="1" s="1"/>
  <c r="P35" i="1" s="1"/>
  <c r="N36" i="1"/>
  <c r="O36" i="1"/>
  <c r="P36" i="1" s="1"/>
  <c r="N37" i="1"/>
  <c r="O37" i="1" s="1"/>
  <c r="P37" i="1" s="1"/>
  <c r="N38" i="1"/>
  <c r="O38" i="1"/>
  <c r="P38" i="1" s="1"/>
  <c r="N39" i="1"/>
  <c r="O39" i="1" s="1"/>
  <c r="P39" i="1" s="1"/>
  <c r="N40" i="1"/>
  <c r="O40" i="1"/>
  <c r="P40" i="1" s="1"/>
  <c r="N41" i="1"/>
  <c r="O41" i="1" s="1"/>
  <c r="P41" i="1" s="1"/>
  <c r="N42" i="1"/>
  <c r="O42" i="1"/>
  <c r="P42" i="1" s="1"/>
  <c r="N43" i="1"/>
  <c r="O43" i="1" s="1"/>
  <c r="P43" i="1" s="1"/>
  <c r="N44" i="1"/>
  <c r="O44" i="1"/>
  <c r="P44" i="1" s="1"/>
  <c r="N45" i="1"/>
  <c r="O45" i="1" s="1"/>
  <c r="P45" i="1" s="1"/>
  <c r="N46" i="1"/>
  <c r="O46" i="1"/>
  <c r="P46" i="1" s="1"/>
  <c r="N47" i="1"/>
  <c r="O47" i="1" s="1"/>
  <c r="P47" i="1" s="1"/>
  <c r="N48" i="1"/>
  <c r="O48" i="1"/>
  <c r="P48" i="1" s="1"/>
  <c r="N49" i="1"/>
  <c r="O49" i="1" s="1"/>
  <c r="P49" i="1" s="1"/>
  <c r="P14" i="1"/>
  <c r="O14" i="1"/>
  <c r="N14" i="1"/>
  <c r="L50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4" i="1"/>
</calcChain>
</file>

<file path=xl/sharedStrings.xml><?xml version="1.0" encoding="utf-8"?>
<sst xmlns="http://schemas.openxmlformats.org/spreadsheetml/2006/main" count="208" uniqueCount="65">
  <si>
    <t>NI</t>
  </si>
  <si>
    <t>NNI</t>
  </si>
  <si>
    <t>FNNI</t>
  </si>
  <si>
    <t>EFNNI</t>
  </si>
  <si>
    <t>KEFNNI</t>
  </si>
  <si>
    <t>a-b</t>
  </si>
  <si>
    <t>a-c</t>
  </si>
  <si>
    <t>a-d</t>
  </si>
  <si>
    <t>a-e</t>
  </si>
  <si>
    <t>a-f</t>
  </si>
  <si>
    <t>a-g</t>
  </si>
  <si>
    <t>a-h</t>
  </si>
  <si>
    <t>a-i</t>
  </si>
  <si>
    <t>b-d</t>
  </si>
  <si>
    <t>b-e</t>
  </si>
  <si>
    <t>b-f</t>
  </si>
  <si>
    <t>b-g</t>
  </si>
  <si>
    <t>b-h</t>
  </si>
  <si>
    <t>b-i</t>
  </si>
  <si>
    <t>c-d</t>
  </si>
  <si>
    <t>c-e</t>
  </si>
  <si>
    <t>c-f</t>
  </si>
  <si>
    <t>c-g</t>
  </si>
  <si>
    <t>c-h</t>
  </si>
  <si>
    <t>c-i</t>
  </si>
  <si>
    <t>d-f</t>
  </si>
  <si>
    <t>d-g</t>
  </si>
  <si>
    <t>d-h</t>
  </si>
  <si>
    <t>d-i</t>
  </si>
  <si>
    <t>e-f</t>
  </si>
  <si>
    <t>e-g</t>
  </si>
  <si>
    <t>e-h</t>
  </si>
  <si>
    <t>e-i</t>
  </si>
  <si>
    <t>f-h</t>
  </si>
  <si>
    <t>f-i</t>
  </si>
  <si>
    <t>g-h</t>
  </si>
  <si>
    <t>g-i</t>
  </si>
  <si>
    <t>-</t>
  </si>
  <si>
    <t>a-j</t>
  </si>
  <si>
    <t>a-k</t>
  </si>
  <si>
    <t>b-j</t>
  </si>
  <si>
    <t>b-k</t>
  </si>
  <si>
    <t>c-j</t>
  </si>
  <si>
    <t>c-k</t>
  </si>
  <si>
    <t>d-j</t>
  </si>
  <si>
    <t>d-k</t>
  </si>
  <si>
    <t>e-j</t>
  </si>
  <si>
    <t>e-k</t>
  </si>
  <si>
    <t>f-j</t>
  </si>
  <si>
    <t>f-k</t>
  </si>
  <si>
    <t>g-j</t>
  </si>
  <si>
    <t>g-k</t>
  </si>
  <si>
    <t>O-E</t>
  </si>
  <si>
    <r>
      <t>(O-E)</t>
    </r>
    <r>
      <rPr>
        <vertAlign val="superscript"/>
        <sz val="11"/>
        <color theme="1"/>
        <rFont val="Calibri"/>
        <family val="2"/>
        <scheme val="minor"/>
      </rPr>
      <t>2</t>
    </r>
  </si>
  <si>
    <r>
      <t>(O-E)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/E</t>
    </r>
  </si>
  <si>
    <t>dof</t>
  </si>
  <si>
    <r>
      <t>%(O-E)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&gt;10</t>
    </r>
  </si>
  <si>
    <t>null hypothesis</t>
  </si>
  <si>
    <t>ACCEPTED</t>
  </si>
  <si>
    <t>REJECTED</t>
  </si>
  <si>
    <t>confidence</t>
  </si>
  <si>
    <r>
      <t>Chi</t>
    </r>
    <r>
      <rPr>
        <b/>
        <vertAlign val="superscript"/>
        <sz val="11"/>
        <color theme="1"/>
        <rFont val="Calibri"/>
        <family val="2"/>
        <scheme val="minor"/>
      </rPr>
      <t xml:space="preserve"> 2</t>
    </r>
  </si>
  <si>
    <t>null hypothesis: There is no correlation between the named fragment and EPL001</t>
  </si>
  <si>
    <t>EPL001</t>
  </si>
  <si>
    <t>INTERATOMIC DISTANCES    CHI-SQUARED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</si>
</sst>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2" fontId="0" fillId="0" borderId="3" xfId="0" applyNumberFormat="1" applyBorder="1"/>
    <xf numFmtId="1" fontId="0" fillId="0" borderId="4" xfId="0" applyNumberFormat="1" applyBorder="1"/>
    <xf numFmtId="2" fontId="0" fillId="0" borderId="5" xfId="0" applyNumberFormat="1" applyBorder="1"/>
    <xf numFmtId="1" fontId="0" fillId="0" borderId="6" xfId="0" applyNumberFormat="1" applyBorder="1"/>
    <xf numFmtId="0" fontId="0" fillId="0" borderId="2" xfId="0" applyBorder="1" applyAlignment="1">
      <alignment horizontal="right"/>
    </xf>
    <xf numFmtId="2" fontId="2" fillId="0" borderId="0" xfId="0" applyNumberFormat="1" applyFont="1"/>
    <xf numFmtId="0" fontId="0" fillId="0" borderId="0" xfId="0" applyAlignment="1">
      <alignment horizontal="right"/>
    </xf>
    <xf numFmtId="10" fontId="0" fillId="0" borderId="0" xfId="0" applyNumberFormat="1"/>
    <xf numFmtId="0" fontId="3" fillId="0" borderId="0" xfId="0" applyFont="1"/>
    <xf numFmtId="2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7"/>
  <sheetViews>
    <sheetView tabSelected="1" topLeftCell="E1" zoomScale="95" zoomScaleNormal="95" workbookViewId="0">
      <selection activeCell="N55" sqref="N55"/>
    </sheetView>
  </sheetViews>
  <sheetFormatPr defaultRowHeight="15" x14ac:dyDescent="0.25"/>
  <sheetData>
    <row r="1" spans="1:25" ht="26.25" x14ac:dyDescent="0.4">
      <c r="H1" s="11" t="s">
        <v>64</v>
      </c>
    </row>
    <row r="2" spans="1:25" ht="17.25" x14ac:dyDescent="0.25">
      <c r="C2" s="13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3" t="s">
        <v>63</v>
      </c>
      <c r="I2" s="13"/>
      <c r="J2" s="13" t="s">
        <v>52</v>
      </c>
      <c r="K2" s="13" t="s">
        <v>53</v>
      </c>
      <c r="L2" s="13" t="s">
        <v>54</v>
      </c>
      <c r="M2" s="13"/>
      <c r="N2" s="13" t="s">
        <v>52</v>
      </c>
      <c r="O2" s="13" t="s">
        <v>53</v>
      </c>
      <c r="P2" s="13" t="s">
        <v>54</v>
      </c>
      <c r="Q2" s="13"/>
      <c r="R2" s="13" t="s">
        <v>52</v>
      </c>
      <c r="S2" s="13" t="s">
        <v>53</v>
      </c>
      <c r="T2" s="13" t="s">
        <v>54</v>
      </c>
      <c r="U2" s="13"/>
      <c r="V2" s="13" t="s">
        <v>52</v>
      </c>
      <c r="W2" s="13" t="s">
        <v>53</v>
      </c>
      <c r="X2" s="13" t="s">
        <v>54</v>
      </c>
      <c r="Y2" s="13"/>
    </row>
    <row r="3" spans="1:25" ht="17.25" x14ac:dyDescent="0.25">
      <c r="C3" s="13"/>
      <c r="D3" s="13"/>
      <c r="E3" s="13"/>
      <c r="F3" s="13"/>
      <c r="G3" s="13"/>
      <c r="H3" s="13"/>
      <c r="I3" s="13"/>
      <c r="J3" s="13"/>
      <c r="K3" s="13" t="s">
        <v>4</v>
      </c>
      <c r="L3" s="13"/>
      <c r="M3" s="13"/>
      <c r="N3" s="13"/>
      <c r="O3" s="13" t="s">
        <v>3</v>
      </c>
      <c r="P3" s="13"/>
      <c r="Q3" s="13"/>
      <c r="R3" s="13"/>
      <c r="S3" s="13" t="s">
        <v>2</v>
      </c>
      <c r="T3" s="13"/>
      <c r="U3" s="13"/>
      <c r="V3" s="13"/>
      <c r="W3" s="13" t="s">
        <v>1</v>
      </c>
      <c r="X3" s="13"/>
      <c r="Y3" s="13"/>
    </row>
    <row r="4" spans="1:25" x14ac:dyDescent="0.25">
      <c r="A4" t="s">
        <v>5</v>
      </c>
      <c r="C4" t="s">
        <v>37</v>
      </c>
      <c r="D4" t="s">
        <v>37</v>
      </c>
      <c r="E4" t="s">
        <v>37</v>
      </c>
      <c r="F4" t="s">
        <v>37</v>
      </c>
      <c r="G4">
        <v>8.41</v>
      </c>
      <c r="H4">
        <v>11.09</v>
      </c>
      <c r="J4" s="1">
        <f>G4-H4</f>
        <v>-2.6799999999999997</v>
      </c>
      <c r="K4" s="1">
        <f>J4^2</f>
        <v>7.1823999999999986</v>
      </c>
      <c r="L4" s="1">
        <f>K4/H4</f>
        <v>0.64764652840396741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.75" thickBot="1" x14ac:dyDescent="0.3">
      <c r="A5" t="s">
        <v>6</v>
      </c>
      <c r="C5" t="s">
        <v>37</v>
      </c>
      <c r="D5" t="s">
        <v>37</v>
      </c>
      <c r="E5" t="s">
        <v>37</v>
      </c>
      <c r="F5" t="s">
        <v>37</v>
      </c>
      <c r="G5">
        <v>7.54</v>
      </c>
      <c r="H5">
        <v>12.24</v>
      </c>
      <c r="J5" s="1">
        <f t="shared" ref="J5:J49" si="0">G5-H5</f>
        <v>-4.7</v>
      </c>
      <c r="K5" s="1">
        <f t="shared" ref="K5:K49" si="1">J5^2</f>
        <v>22.090000000000003</v>
      </c>
      <c r="L5" s="1">
        <f t="shared" ref="L5:L49" si="2">K5/H5</f>
        <v>1.8047385620915035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8" thickTop="1" x14ac:dyDescent="0.25">
      <c r="A6" t="s">
        <v>7</v>
      </c>
      <c r="C6" t="s">
        <v>37</v>
      </c>
      <c r="D6" t="s">
        <v>37</v>
      </c>
      <c r="E6" t="s">
        <v>37</v>
      </c>
      <c r="F6" t="s">
        <v>37</v>
      </c>
      <c r="G6">
        <v>8.69</v>
      </c>
      <c r="H6">
        <v>11.38</v>
      </c>
      <c r="J6" s="1">
        <f t="shared" si="0"/>
        <v>-2.6900000000000013</v>
      </c>
      <c r="K6" s="1">
        <f t="shared" si="1"/>
        <v>7.2361000000000066</v>
      </c>
      <c r="L6" s="1">
        <f t="shared" si="2"/>
        <v>0.63586115992970182</v>
      </c>
      <c r="M6" s="1"/>
      <c r="N6" s="1"/>
      <c r="O6" s="1"/>
      <c r="P6" s="1"/>
      <c r="Q6" s="1"/>
      <c r="R6" s="1"/>
      <c r="S6" s="1"/>
      <c r="T6" s="1"/>
      <c r="U6" s="2"/>
      <c r="V6" s="7" t="s">
        <v>56</v>
      </c>
      <c r="X6" s="1"/>
      <c r="Y6" s="1"/>
    </row>
    <row r="7" spans="1:25" x14ac:dyDescent="0.25">
      <c r="A7" t="s">
        <v>8</v>
      </c>
      <c r="C7" t="s">
        <v>37</v>
      </c>
      <c r="D7" t="s">
        <v>37</v>
      </c>
      <c r="E7" t="s">
        <v>37</v>
      </c>
      <c r="F7" t="s">
        <v>37</v>
      </c>
      <c r="G7">
        <v>11.14</v>
      </c>
      <c r="H7">
        <v>10.37</v>
      </c>
      <c r="J7" s="1">
        <f t="shared" si="0"/>
        <v>0.77000000000000135</v>
      </c>
      <c r="K7" s="1">
        <f t="shared" si="1"/>
        <v>0.59290000000000209</v>
      </c>
      <c r="L7" s="1">
        <f t="shared" si="2"/>
        <v>5.717454194792692E-2</v>
      </c>
      <c r="M7" s="1"/>
      <c r="N7" s="1"/>
      <c r="O7" s="1"/>
      <c r="P7" s="1"/>
      <c r="Q7" s="1"/>
      <c r="R7" s="1"/>
      <c r="S7" s="1"/>
      <c r="T7" s="1"/>
      <c r="U7" s="3" t="s">
        <v>4</v>
      </c>
      <c r="V7" s="4">
        <f>1800/46</f>
        <v>39.130434782608695</v>
      </c>
      <c r="X7" s="1"/>
      <c r="Y7" s="1"/>
    </row>
    <row r="8" spans="1:25" x14ac:dyDescent="0.25">
      <c r="A8" t="s">
        <v>9</v>
      </c>
      <c r="C8" t="s">
        <v>37</v>
      </c>
      <c r="D8" t="s">
        <v>37</v>
      </c>
      <c r="E8" t="s">
        <v>37</v>
      </c>
      <c r="F8" t="s">
        <v>37</v>
      </c>
      <c r="G8">
        <v>3.14</v>
      </c>
      <c r="H8">
        <v>11.61</v>
      </c>
      <c r="J8" s="1">
        <f t="shared" si="0"/>
        <v>-8.4699999999999989</v>
      </c>
      <c r="K8" s="1">
        <f t="shared" si="1"/>
        <v>71.740899999999982</v>
      </c>
      <c r="L8" s="1">
        <f t="shared" si="2"/>
        <v>6.1792334194659766</v>
      </c>
      <c r="M8" s="1"/>
      <c r="N8" s="1"/>
      <c r="O8" s="1"/>
      <c r="P8" s="1"/>
      <c r="Q8" s="1"/>
      <c r="R8" s="1"/>
      <c r="S8" s="1"/>
      <c r="T8" s="1"/>
      <c r="U8" s="3" t="s">
        <v>3</v>
      </c>
      <c r="V8" s="4">
        <f>400/36</f>
        <v>11.111111111111111</v>
      </c>
      <c r="X8" s="1"/>
      <c r="Y8" s="1"/>
    </row>
    <row r="9" spans="1:25" x14ac:dyDescent="0.25">
      <c r="A9" t="s">
        <v>10</v>
      </c>
      <c r="C9" t="s">
        <v>37</v>
      </c>
      <c r="D9" t="s">
        <v>37</v>
      </c>
      <c r="E9" t="s">
        <v>37</v>
      </c>
      <c r="F9" t="s">
        <v>37</v>
      </c>
      <c r="G9">
        <v>8.14</v>
      </c>
      <c r="H9">
        <v>18.62</v>
      </c>
      <c r="J9" s="1">
        <f t="shared" si="0"/>
        <v>-10.48</v>
      </c>
      <c r="K9" s="1">
        <f t="shared" si="1"/>
        <v>109.83040000000001</v>
      </c>
      <c r="L9" s="1">
        <f t="shared" si="2"/>
        <v>5.8985177228786254</v>
      </c>
      <c r="M9" s="1"/>
      <c r="N9" s="1"/>
      <c r="O9" s="1"/>
      <c r="P9" s="1"/>
      <c r="Q9" s="1"/>
      <c r="R9" s="1"/>
      <c r="S9" s="1"/>
      <c r="T9" s="1"/>
      <c r="U9" s="3" t="s">
        <v>2</v>
      </c>
      <c r="V9" s="4">
        <f>100/20</f>
        <v>5</v>
      </c>
      <c r="X9" s="1"/>
      <c r="Y9" s="1"/>
    </row>
    <row r="10" spans="1:25" ht="15.75" thickBot="1" x14ac:dyDescent="0.3">
      <c r="A10" t="s">
        <v>11</v>
      </c>
      <c r="C10" t="s">
        <v>37</v>
      </c>
      <c r="D10" t="s">
        <v>37</v>
      </c>
      <c r="E10" t="s">
        <v>37</v>
      </c>
      <c r="F10" t="s">
        <v>37</v>
      </c>
      <c r="G10">
        <v>6.98</v>
      </c>
      <c r="H10">
        <v>13.95</v>
      </c>
      <c r="J10" s="1">
        <f t="shared" si="0"/>
        <v>-6.9699999999999989</v>
      </c>
      <c r="K10" s="1">
        <f t="shared" si="1"/>
        <v>48.580899999999986</v>
      </c>
      <c r="L10" s="1">
        <f t="shared" si="2"/>
        <v>3.4825017921146944</v>
      </c>
      <c r="M10" s="1"/>
      <c r="N10" s="1"/>
      <c r="O10" s="1"/>
      <c r="P10" s="1"/>
      <c r="Q10" s="1"/>
      <c r="R10" s="1"/>
      <c r="S10" s="1"/>
      <c r="T10" s="1"/>
      <c r="U10" s="5" t="s">
        <v>1</v>
      </c>
      <c r="V10" s="6">
        <f>200/8</f>
        <v>25</v>
      </c>
      <c r="X10" s="1"/>
      <c r="Y10" s="1"/>
    </row>
    <row r="11" spans="1:25" ht="15.75" thickTop="1" x14ac:dyDescent="0.25">
      <c r="A11" t="s">
        <v>12</v>
      </c>
      <c r="C11" t="s">
        <v>37</v>
      </c>
      <c r="D11" t="s">
        <v>37</v>
      </c>
      <c r="E11" t="s">
        <v>37</v>
      </c>
      <c r="F11" t="s">
        <v>37</v>
      </c>
      <c r="G11">
        <v>7.9</v>
      </c>
      <c r="H11">
        <v>14.6</v>
      </c>
      <c r="J11" s="1">
        <f t="shared" si="0"/>
        <v>-6.6999999999999993</v>
      </c>
      <c r="K11" s="1">
        <f t="shared" si="1"/>
        <v>44.889999999999993</v>
      </c>
      <c r="L11" s="1">
        <f t="shared" si="2"/>
        <v>3.0746575342465752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25">
      <c r="A12" t="s">
        <v>38</v>
      </c>
      <c r="C12" t="s">
        <v>37</v>
      </c>
      <c r="D12" t="s">
        <v>37</v>
      </c>
      <c r="E12" t="s">
        <v>37</v>
      </c>
      <c r="F12" t="s">
        <v>37</v>
      </c>
      <c r="G12">
        <v>4.47</v>
      </c>
      <c r="H12">
        <v>11.82</v>
      </c>
      <c r="J12" s="1">
        <f t="shared" si="0"/>
        <v>-7.3500000000000005</v>
      </c>
      <c r="K12" s="1">
        <f t="shared" si="1"/>
        <v>54.022500000000008</v>
      </c>
      <c r="L12" s="1">
        <f t="shared" si="2"/>
        <v>4.5704314720812187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25">
      <c r="A13" t="s">
        <v>39</v>
      </c>
      <c r="C13" t="s">
        <v>37</v>
      </c>
      <c r="D13" t="s">
        <v>37</v>
      </c>
      <c r="E13" t="s">
        <v>37</v>
      </c>
      <c r="F13" t="s">
        <v>37</v>
      </c>
      <c r="G13">
        <v>4.33</v>
      </c>
      <c r="H13">
        <v>13.12</v>
      </c>
      <c r="J13" s="1">
        <f t="shared" si="0"/>
        <v>-8.7899999999999991</v>
      </c>
      <c r="K13" s="1">
        <f t="shared" si="1"/>
        <v>77.264099999999985</v>
      </c>
      <c r="L13" s="1">
        <f t="shared" si="2"/>
        <v>5.8890320121951207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25">
      <c r="A14" t="s">
        <v>13</v>
      </c>
      <c r="C14" t="s">
        <v>37</v>
      </c>
      <c r="D14" t="s">
        <v>37</v>
      </c>
      <c r="E14" t="s">
        <v>37</v>
      </c>
      <c r="F14">
        <v>7.75</v>
      </c>
      <c r="G14">
        <v>6.89</v>
      </c>
      <c r="H14">
        <v>7.31</v>
      </c>
      <c r="J14" s="1">
        <f t="shared" si="0"/>
        <v>-0.41999999999999993</v>
      </c>
      <c r="K14" s="1">
        <f t="shared" si="1"/>
        <v>0.17639999999999995</v>
      </c>
      <c r="L14" s="1">
        <f t="shared" si="2"/>
        <v>2.4131326949384399E-2</v>
      </c>
      <c r="M14" s="1"/>
      <c r="N14" s="1">
        <f>F14-H14</f>
        <v>0.44000000000000039</v>
      </c>
      <c r="O14" s="1">
        <f>N14^2</f>
        <v>0.19360000000000036</v>
      </c>
      <c r="P14" s="1">
        <f>O14/H14</f>
        <v>2.6484268125855043E-2</v>
      </c>
      <c r="Q14" s="1"/>
      <c r="R14" s="1"/>
      <c r="S14" s="1"/>
      <c r="T14" s="1"/>
      <c r="U14" s="1"/>
      <c r="V14" s="1"/>
      <c r="W14" s="1"/>
      <c r="X14" s="1"/>
      <c r="Y14" s="1"/>
    </row>
    <row r="15" spans="1:25" x14ac:dyDescent="0.25">
      <c r="A15" t="s">
        <v>14</v>
      </c>
      <c r="C15" t="s">
        <v>37</v>
      </c>
      <c r="D15" t="s">
        <v>37</v>
      </c>
      <c r="E15" t="s">
        <v>37</v>
      </c>
      <c r="F15">
        <v>11.61</v>
      </c>
      <c r="G15">
        <v>11.21</v>
      </c>
      <c r="H15">
        <v>11.21</v>
      </c>
      <c r="J15" s="1">
        <f t="shared" si="0"/>
        <v>0</v>
      </c>
      <c r="K15" s="1">
        <f t="shared" si="1"/>
        <v>0</v>
      </c>
      <c r="L15" s="1">
        <f t="shared" si="2"/>
        <v>0</v>
      </c>
      <c r="M15" s="1"/>
      <c r="N15" s="1">
        <f t="shared" ref="N15:N49" si="3">F15-H15</f>
        <v>0.39999999999999858</v>
      </c>
      <c r="O15" s="1">
        <f t="shared" ref="O15:O49" si="4">N15^2</f>
        <v>0.15999999999999887</v>
      </c>
      <c r="P15" s="1">
        <f t="shared" ref="P15:P49" si="5">O15/H15</f>
        <v>1.4272970561998114E-2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x14ac:dyDescent="0.25">
      <c r="A16" t="s">
        <v>15</v>
      </c>
      <c r="C16" t="s">
        <v>37</v>
      </c>
      <c r="D16" t="s">
        <v>37</v>
      </c>
      <c r="E16" t="s">
        <v>37</v>
      </c>
      <c r="F16">
        <v>10.7</v>
      </c>
      <c r="G16">
        <v>11.25</v>
      </c>
      <c r="H16">
        <v>10.25</v>
      </c>
      <c r="J16" s="1">
        <f t="shared" si="0"/>
        <v>1</v>
      </c>
      <c r="K16" s="1">
        <f t="shared" si="1"/>
        <v>1</v>
      </c>
      <c r="L16" s="1">
        <f t="shared" si="2"/>
        <v>9.7560975609756101E-2</v>
      </c>
      <c r="M16" s="1"/>
      <c r="N16" s="1">
        <f t="shared" si="3"/>
        <v>0.44999999999999929</v>
      </c>
      <c r="O16" s="1">
        <f t="shared" si="4"/>
        <v>0.20249999999999935</v>
      </c>
      <c r="P16" s="1">
        <f t="shared" si="5"/>
        <v>1.9756097560975548E-2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25">
      <c r="A17" t="s">
        <v>16</v>
      </c>
      <c r="C17" t="s">
        <v>37</v>
      </c>
      <c r="D17" t="s">
        <v>37</v>
      </c>
      <c r="E17" t="s">
        <v>37</v>
      </c>
      <c r="F17">
        <v>10.68</v>
      </c>
      <c r="G17">
        <v>15.57</v>
      </c>
      <c r="H17">
        <v>5.25</v>
      </c>
      <c r="J17" s="1">
        <f t="shared" si="0"/>
        <v>10.32</v>
      </c>
      <c r="K17" s="1">
        <f t="shared" si="1"/>
        <v>106.50240000000001</v>
      </c>
      <c r="L17" s="1">
        <f t="shared" si="2"/>
        <v>20.286171428571429</v>
      </c>
      <c r="M17" s="1"/>
      <c r="N17" s="1">
        <f t="shared" si="3"/>
        <v>5.43</v>
      </c>
      <c r="O17" s="1">
        <f t="shared" si="4"/>
        <v>29.484899999999996</v>
      </c>
      <c r="P17" s="1">
        <f t="shared" si="5"/>
        <v>5.6161714285714277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25">
      <c r="A18" t="s">
        <v>17</v>
      </c>
      <c r="C18" t="s">
        <v>37</v>
      </c>
      <c r="D18" t="s">
        <v>37</v>
      </c>
      <c r="E18" t="s">
        <v>37</v>
      </c>
      <c r="F18">
        <v>9.4700000000000006</v>
      </c>
      <c r="G18">
        <v>9.74</v>
      </c>
      <c r="H18">
        <v>12.08</v>
      </c>
      <c r="J18" s="1">
        <f t="shared" si="0"/>
        <v>-2.34</v>
      </c>
      <c r="K18" s="1">
        <f t="shared" si="1"/>
        <v>5.4755999999999991</v>
      </c>
      <c r="L18" s="1">
        <f t="shared" si="2"/>
        <v>0.45327814569536418</v>
      </c>
      <c r="M18" s="1"/>
      <c r="N18" s="1">
        <f t="shared" si="3"/>
        <v>-2.6099999999999994</v>
      </c>
      <c r="O18" s="1">
        <f t="shared" si="4"/>
        <v>6.8120999999999974</v>
      </c>
      <c r="P18" s="1">
        <f t="shared" si="5"/>
        <v>0.5639155629139071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t="s">
        <v>18</v>
      </c>
      <c r="C19" t="s">
        <v>37</v>
      </c>
      <c r="D19" t="s">
        <v>37</v>
      </c>
      <c r="E19" t="s">
        <v>37</v>
      </c>
      <c r="F19">
        <v>10.31</v>
      </c>
      <c r="G19">
        <v>10.15</v>
      </c>
      <c r="H19">
        <v>12.62</v>
      </c>
      <c r="J19" s="1">
        <f t="shared" si="0"/>
        <v>-2.4699999999999989</v>
      </c>
      <c r="K19" s="1">
        <f t="shared" si="1"/>
        <v>6.100899999999994</v>
      </c>
      <c r="L19" s="1">
        <f t="shared" si="2"/>
        <v>0.48343106180665568</v>
      </c>
      <c r="M19" s="1"/>
      <c r="N19" s="1">
        <f t="shared" si="3"/>
        <v>-2.3099999999999987</v>
      </c>
      <c r="O19" s="1">
        <f t="shared" si="4"/>
        <v>5.3360999999999938</v>
      </c>
      <c r="P19" s="1">
        <f t="shared" si="5"/>
        <v>0.42282884310618019</v>
      </c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5">
      <c r="A20" t="s">
        <v>40</v>
      </c>
      <c r="C20" t="s">
        <v>37</v>
      </c>
      <c r="D20" t="s">
        <v>37</v>
      </c>
      <c r="E20" t="s">
        <v>37</v>
      </c>
      <c r="F20">
        <v>7.84</v>
      </c>
      <c r="G20">
        <v>10.47</v>
      </c>
      <c r="H20">
        <v>9.0399999999999991</v>
      </c>
      <c r="J20" s="1">
        <f t="shared" si="0"/>
        <v>1.4300000000000015</v>
      </c>
      <c r="K20" s="1">
        <f t="shared" si="1"/>
        <v>2.0449000000000042</v>
      </c>
      <c r="L20" s="1">
        <f t="shared" si="2"/>
        <v>0.22620575221238987</v>
      </c>
      <c r="M20" s="1"/>
      <c r="N20" s="1">
        <f t="shared" si="3"/>
        <v>-1.1999999999999993</v>
      </c>
      <c r="O20" s="1">
        <f t="shared" si="4"/>
        <v>1.4399999999999984</v>
      </c>
      <c r="P20" s="1">
        <f t="shared" si="5"/>
        <v>0.15929203539822992</v>
      </c>
      <c r="Q20" s="1"/>
      <c r="R20" s="1"/>
      <c r="S20" s="1"/>
      <c r="T20" s="1"/>
      <c r="U20" s="1"/>
      <c r="X20" s="1"/>
      <c r="Y20" s="1"/>
    </row>
    <row r="21" spans="1:25" x14ac:dyDescent="0.25">
      <c r="A21" t="s">
        <v>41</v>
      </c>
      <c r="C21" t="s">
        <v>37</v>
      </c>
      <c r="D21" t="s">
        <v>37</v>
      </c>
      <c r="E21" t="s">
        <v>37</v>
      </c>
      <c r="F21">
        <v>9.09</v>
      </c>
      <c r="G21">
        <v>5.69</v>
      </c>
      <c r="H21">
        <v>10.130000000000001</v>
      </c>
      <c r="J21" s="1">
        <f t="shared" si="0"/>
        <v>-4.4400000000000004</v>
      </c>
      <c r="K21" s="1">
        <f t="shared" si="1"/>
        <v>19.713600000000003</v>
      </c>
      <c r="L21" s="1">
        <f t="shared" si="2"/>
        <v>1.9460612043435341</v>
      </c>
      <c r="M21" s="1"/>
      <c r="N21" s="1">
        <f t="shared" si="3"/>
        <v>-1.0400000000000009</v>
      </c>
      <c r="O21" s="1">
        <f t="shared" si="4"/>
        <v>1.0816000000000019</v>
      </c>
      <c r="P21" s="1">
        <f t="shared" si="5"/>
        <v>0.10677196446199426</v>
      </c>
      <c r="Q21" s="1"/>
      <c r="R21" s="1"/>
      <c r="S21" s="1"/>
      <c r="T21" s="1"/>
      <c r="U21" s="1"/>
      <c r="X21" s="1"/>
      <c r="Y21" s="1"/>
    </row>
    <row r="22" spans="1:25" x14ac:dyDescent="0.25">
      <c r="A22" t="s">
        <v>19</v>
      </c>
      <c r="C22" t="s">
        <v>37</v>
      </c>
      <c r="D22" t="s">
        <v>37</v>
      </c>
      <c r="E22" t="s">
        <v>37</v>
      </c>
      <c r="F22">
        <v>8.82</v>
      </c>
      <c r="G22">
        <v>7.74</v>
      </c>
      <c r="H22">
        <v>7.59</v>
      </c>
      <c r="J22" s="1">
        <f t="shared" si="0"/>
        <v>0.15000000000000036</v>
      </c>
      <c r="K22" s="1">
        <f t="shared" si="1"/>
        <v>2.2500000000000107E-2</v>
      </c>
      <c r="L22" s="1">
        <f t="shared" si="2"/>
        <v>2.9644268774703698E-3</v>
      </c>
      <c r="M22" s="1"/>
      <c r="N22" s="1">
        <f t="shared" si="3"/>
        <v>1.2300000000000004</v>
      </c>
      <c r="O22" s="1">
        <f t="shared" si="4"/>
        <v>1.512900000000001</v>
      </c>
      <c r="P22" s="1">
        <f t="shared" si="5"/>
        <v>0.19932806324110686</v>
      </c>
      <c r="Q22" s="1"/>
      <c r="R22" s="1"/>
      <c r="S22" s="1"/>
      <c r="T22" s="1"/>
      <c r="U22" s="1"/>
      <c r="X22" s="1"/>
      <c r="Y22" s="1"/>
    </row>
    <row r="23" spans="1:25" x14ac:dyDescent="0.25">
      <c r="A23" t="s">
        <v>20</v>
      </c>
      <c r="C23" t="s">
        <v>37</v>
      </c>
      <c r="D23" t="s">
        <v>37</v>
      </c>
      <c r="E23" t="s">
        <v>37</v>
      </c>
      <c r="F23">
        <v>12.65</v>
      </c>
      <c r="G23">
        <v>11.77</v>
      </c>
      <c r="H23">
        <v>11.2</v>
      </c>
      <c r="J23" s="1">
        <f t="shared" si="0"/>
        <v>0.57000000000000028</v>
      </c>
      <c r="K23" s="1">
        <f t="shared" si="1"/>
        <v>0.3249000000000003</v>
      </c>
      <c r="L23" s="1">
        <f t="shared" si="2"/>
        <v>2.9008928571428599E-2</v>
      </c>
      <c r="M23" s="1"/>
      <c r="N23" s="1">
        <f t="shared" si="3"/>
        <v>1.4500000000000011</v>
      </c>
      <c r="O23" s="1">
        <f t="shared" si="4"/>
        <v>2.1025000000000031</v>
      </c>
      <c r="P23" s="1">
        <f t="shared" si="5"/>
        <v>0.18772321428571459</v>
      </c>
      <c r="Q23" s="1"/>
      <c r="R23" s="1"/>
      <c r="S23" s="1"/>
      <c r="T23" s="1"/>
      <c r="U23" s="1"/>
      <c r="X23" s="1"/>
      <c r="Y23" s="1"/>
    </row>
    <row r="24" spans="1:25" x14ac:dyDescent="0.25">
      <c r="A24" t="s">
        <v>21</v>
      </c>
      <c r="C24" t="s">
        <v>37</v>
      </c>
      <c r="D24" t="s">
        <v>37</v>
      </c>
      <c r="E24" t="s">
        <v>37</v>
      </c>
      <c r="F24">
        <v>11.56</v>
      </c>
      <c r="G24">
        <v>11.72</v>
      </c>
      <c r="H24">
        <v>10.37</v>
      </c>
      <c r="J24" s="1">
        <f t="shared" si="0"/>
        <v>1.3500000000000014</v>
      </c>
      <c r="K24" s="1">
        <f t="shared" si="1"/>
        <v>1.8225000000000038</v>
      </c>
      <c r="L24" s="1">
        <f t="shared" si="2"/>
        <v>0.17574734811957607</v>
      </c>
      <c r="M24" s="1"/>
      <c r="N24" s="1">
        <f t="shared" si="3"/>
        <v>1.1900000000000013</v>
      </c>
      <c r="O24" s="1">
        <f t="shared" si="4"/>
        <v>1.416100000000003</v>
      </c>
      <c r="P24" s="1">
        <f t="shared" si="5"/>
        <v>0.13655737704918064</v>
      </c>
      <c r="Q24" s="1"/>
      <c r="R24" s="1"/>
      <c r="S24" s="1"/>
      <c r="T24" s="1"/>
      <c r="U24" s="1"/>
      <c r="X24" s="1"/>
      <c r="Y24" s="1"/>
    </row>
    <row r="25" spans="1:25" x14ac:dyDescent="0.25">
      <c r="A25" t="s">
        <v>22</v>
      </c>
      <c r="C25" t="s">
        <v>37</v>
      </c>
      <c r="D25" t="s">
        <v>37</v>
      </c>
      <c r="E25" t="s">
        <v>37</v>
      </c>
      <c r="F25">
        <v>11.06</v>
      </c>
      <c r="G25">
        <v>14.88</v>
      </c>
      <c r="H25">
        <v>5.37</v>
      </c>
      <c r="J25" s="1">
        <f t="shared" si="0"/>
        <v>9.5100000000000016</v>
      </c>
      <c r="K25" s="1">
        <f t="shared" si="1"/>
        <v>90.440100000000029</v>
      </c>
      <c r="L25" s="1">
        <f t="shared" si="2"/>
        <v>16.841731843575424</v>
      </c>
      <c r="M25" s="1"/>
      <c r="N25" s="1">
        <f t="shared" si="3"/>
        <v>5.69</v>
      </c>
      <c r="O25" s="1">
        <f t="shared" si="4"/>
        <v>32.376100000000001</v>
      </c>
      <c r="P25" s="1">
        <f t="shared" si="5"/>
        <v>6.0290689013035381</v>
      </c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t="s">
        <v>23</v>
      </c>
      <c r="C26" t="s">
        <v>37</v>
      </c>
      <c r="D26" t="s">
        <v>37</v>
      </c>
      <c r="E26" t="s">
        <v>37</v>
      </c>
      <c r="F26">
        <v>10.65</v>
      </c>
      <c r="G26">
        <v>9.7799999999999994</v>
      </c>
      <c r="H26">
        <v>12.78</v>
      </c>
      <c r="J26" s="1">
        <f t="shared" si="0"/>
        <v>-3</v>
      </c>
      <c r="K26" s="1">
        <f t="shared" si="1"/>
        <v>9</v>
      </c>
      <c r="L26" s="1">
        <f t="shared" si="2"/>
        <v>0.70422535211267612</v>
      </c>
      <c r="M26" s="1"/>
      <c r="N26" s="1">
        <f t="shared" si="3"/>
        <v>-2.129999999999999</v>
      </c>
      <c r="O26" s="1">
        <f t="shared" si="4"/>
        <v>4.5368999999999957</v>
      </c>
      <c r="P26" s="1">
        <f t="shared" si="5"/>
        <v>0.3549999999999997</v>
      </c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t="s">
        <v>24</v>
      </c>
      <c r="C27" t="s">
        <v>37</v>
      </c>
      <c r="D27" t="s">
        <v>37</v>
      </c>
      <c r="E27" t="s">
        <v>37</v>
      </c>
      <c r="F27">
        <v>11.46</v>
      </c>
      <c r="G27">
        <v>9.98</v>
      </c>
      <c r="H27">
        <v>13.37</v>
      </c>
      <c r="J27" s="1">
        <f t="shared" si="0"/>
        <v>-3.3899999999999988</v>
      </c>
      <c r="K27" s="1">
        <f t="shared" si="1"/>
        <v>11.492099999999992</v>
      </c>
      <c r="L27" s="1">
        <f t="shared" si="2"/>
        <v>0.85954375467464417</v>
      </c>
      <c r="M27" s="1"/>
      <c r="N27" s="1">
        <f t="shared" si="3"/>
        <v>-1.9099999999999984</v>
      </c>
      <c r="O27" s="1">
        <f t="shared" si="4"/>
        <v>3.6480999999999937</v>
      </c>
      <c r="P27" s="1">
        <f t="shared" si="5"/>
        <v>0.27285714285714241</v>
      </c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t="s">
        <v>42</v>
      </c>
      <c r="C28" t="s">
        <v>37</v>
      </c>
      <c r="D28" t="s">
        <v>37</v>
      </c>
      <c r="E28" t="s">
        <v>37</v>
      </c>
      <c r="F28">
        <v>8.36</v>
      </c>
      <c r="G28">
        <v>9.85</v>
      </c>
      <c r="H28">
        <v>9.58</v>
      </c>
      <c r="J28" s="1">
        <f t="shared" si="0"/>
        <v>0.26999999999999957</v>
      </c>
      <c r="K28" s="1">
        <f t="shared" si="1"/>
        <v>7.2899999999999771E-2</v>
      </c>
      <c r="L28" s="1">
        <f t="shared" si="2"/>
        <v>7.6096033402922513E-3</v>
      </c>
      <c r="M28" s="1"/>
      <c r="N28" s="1">
        <f t="shared" si="3"/>
        <v>-1.2200000000000006</v>
      </c>
      <c r="O28" s="1">
        <f t="shared" si="4"/>
        <v>1.4884000000000015</v>
      </c>
      <c r="P28" s="1">
        <f t="shared" si="5"/>
        <v>0.15536534446764108</v>
      </c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t="s">
        <v>43</v>
      </c>
      <c r="C29" t="s">
        <v>37</v>
      </c>
      <c r="D29" t="s">
        <v>37</v>
      </c>
      <c r="E29" t="s">
        <v>37</v>
      </c>
      <c r="F29">
        <v>9.57</v>
      </c>
      <c r="G29">
        <v>8.85</v>
      </c>
      <c r="H29">
        <v>10.71</v>
      </c>
      <c r="J29" s="1">
        <f t="shared" si="0"/>
        <v>-1.8600000000000012</v>
      </c>
      <c r="K29" s="1">
        <f t="shared" si="1"/>
        <v>3.4596000000000044</v>
      </c>
      <c r="L29" s="1">
        <f t="shared" si="2"/>
        <v>0.32302521008403401</v>
      </c>
      <c r="M29" s="1"/>
      <c r="N29" s="1">
        <f t="shared" si="3"/>
        <v>-1.1400000000000006</v>
      </c>
      <c r="O29" s="1">
        <f t="shared" si="4"/>
        <v>1.2996000000000012</v>
      </c>
      <c r="P29" s="1">
        <f t="shared" si="5"/>
        <v>0.12134453781512615</v>
      </c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t="s">
        <v>25</v>
      </c>
      <c r="C30" t="s">
        <v>37</v>
      </c>
      <c r="D30" t="s">
        <v>37</v>
      </c>
      <c r="E30">
        <v>6.56</v>
      </c>
      <c r="F30">
        <v>5.73</v>
      </c>
      <c r="G30">
        <v>10.57</v>
      </c>
      <c r="H30">
        <v>6.79</v>
      </c>
      <c r="J30" s="1">
        <f t="shared" si="0"/>
        <v>3.7800000000000002</v>
      </c>
      <c r="K30" s="1">
        <f t="shared" si="1"/>
        <v>14.288400000000001</v>
      </c>
      <c r="L30" s="1">
        <f t="shared" si="2"/>
        <v>2.1043298969072168</v>
      </c>
      <c r="M30" s="1"/>
      <c r="N30" s="1">
        <f t="shared" si="3"/>
        <v>-1.0599999999999996</v>
      </c>
      <c r="O30" s="1">
        <f t="shared" si="4"/>
        <v>1.1235999999999993</v>
      </c>
      <c r="P30" s="1">
        <f t="shared" si="5"/>
        <v>0.16547864506627383</v>
      </c>
      <c r="Q30" s="1"/>
      <c r="R30" s="1">
        <f>E30-H30</f>
        <v>-0.23000000000000043</v>
      </c>
      <c r="S30" s="1">
        <f>R30^2</f>
        <v>5.2900000000000197E-2</v>
      </c>
      <c r="T30" s="1">
        <f>S30/H30</f>
        <v>7.7908689248895723E-3</v>
      </c>
      <c r="U30" s="1"/>
      <c r="X30" s="1"/>
    </row>
    <row r="31" spans="1:25" x14ac:dyDescent="0.25">
      <c r="A31" t="s">
        <v>26</v>
      </c>
      <c r="C31" t="s">
        <v>37</v>
      </c>
      <c r="D31" t="s">
        <v>37</v>
      </c>
      <c r="E31">
        <v>4.7699999999999996</v>
      </c>
      <c r="F31">
        <v>9.1</v>
      </c>
      <c r="G31">
        <v>13.56</v>
      </c>
      <c r="H31">
        <v>5.49</v>
      </c>
      <c r="J31" s="1">
        <f t="shared" si="0"/>
        <v>8.07</v>
      </c>
      <c r="K31" s="1">
        <f t="shared" si="1"/>
        <v>65.124900000000011</v>
      </c>
      <c r="L31" s="1">
        <f t="shared" si="2"/>
        <v>11.862459016393444</v>
      </c>
      <c r="M31" s="1"/>
      <c r="N31" s="1">
        <f t="shared" si="3"/>
        <v>3.6099999999999994</v>
      </c>
      <c r="O31" s="1">
        <f t="shared" si="4"/>
        <v>13.032099999999996</v>
      </c>
      <c r="P31" s="1">
        <f t="shared" si="5"/>
        <v>2.3737887067395258</v>
      </c>
      <c r="Q31" s="1"/>
      <c r="R31" s="1">
        <f t="shared" ref="R31:R49" si="6">E31-H31</f>
        <v>-0.72000000000000064</v>
      </c>
      <c r="S31" s="1">
        <f t="shared" ref="S31:S49" si="7">R31^2</f>
        <v>0.51840000000000097</v>
      </c>
      <c r="T31" s="1">
        <f t="shared" ref="T31:T49" si="8">S31/H31</f>
        <v>9.4426229508196888E-2</v>
      </c>
      <c r="U31" s="1"/>
      <c r="X31" s="1"/>
    </row>
    <row r="32" spans="1:25" x14ac:dyDescent="0.25">
      <c r="A32" t="s">
        <v>27</v>
      </c>
      <c r="C32" t="s">
        <v>37</v>
      </c>
      <c r="D32" t="s">
        <v>37</v>
      </c>
      <c r="E32">
        <v>5.35</v>
      </c>
      <c r="F32">
        <v>8.6999999999999993</v>
      </c>
      <c r="G32">
        <v>4.47</v>
      </c>
      <c r="H32">
        <v>6.3</v>
      </c>
      <c r="J32" s="1">
        <f t="shared" si="0"/>
        <v>-1.83</v>
      </c>
      <c r="K32" s="1">
        <f t="shared" si="1"/>
        <v>3.3489000000000004</v>
      </c>
      <c r="L32" s="1">
        <f t="shared" si="2"/>
        <v>0.53157142857142869</v>
      </c>
      <c r="M32" s="1"/>
      <c r="N32" s="1">
        <f t="shared" si="3"/>
        <v>2.3999999999999995</v>
      </c>
      <c r="O32" s="1">
        <f t="shared" si="4"/>
        <v>5.7599999999999971</v>
      </c>
      <c r="P32" s="1">
        <f t="shared" si="5"/>
        <v>0.91428571428571381</v>
      </c>
      <c r="Q32" s="1"/>
      <c r="R32" s="1">
        <f t="shared" si="6"/>
        <v>-0.95000000000000018</v>
      </c>
      <c r="S32" s="1">
        <f t="shared" si="7"/>
        <v>0.9025000000000003</v>
      </c>
      <c r="T32" s="1">
        <f t="shared" si="8"/>
        <v>0.1432539682539683</v>
      </c>
      <c r="U32" s="1"/>
      <c r="X32" s="1"/>
    </row>
    <row r="33" spans="1:25" x14ac:dyDescent="0.25">
      <c r="A33" t="s">
        <v>28</v>
      </c>
      <c r="C33" t="s">
        <v>37</v>
      </c>
      <c r="D33" t="s">
        <v>37</v>
      </c>
      <c r="E33">
        <v>6.4</v>
      </c>
      <c r="F33">
        <v>9.3800000000000008</v>
      </c>
      <c r="G33">
        <v>4.28</v>
      </c>
      <c r="H33">
        <v>7.39</v>
      </c>
      <c r="J33" s="1">
        <f t="shared" si="0"/>
        <v>-3.1099999999999994</v>
      </c>
      <c r="K33" s="1">
        <f t="shared" si="1"/>
        <v>9.6720999999999968</v>
      </c>
      <c r="L33" s="1">
        <f t="shared" si="2"/>
        <v>1.3088092016238155</v>
      </c>
      <c r="M33" s="1"/>
      <c r="N33" s="1">
        <f t="shared" si="3"/>
        <v>1.9900000000000011</v>
      </c>
      <c r="O33" s="1">
        <f t="shared" si="4"/>
        <v>3.9601000000000042</v>
      </c>
      <c r="P33" s="1">
        <f t="shared" si="5"/>
        <v>0.53587280108254454</v>
      </c>
      <c r="Q33" s="1"/>
      <c r="R33" s="1">
        <f t="shared" si="6"/>
        <v>-0.98999999999999932</v>
      </c>
      <c r="S33" s="1">
        <f t="shared" si="7"/>
        <v>0.98009999999999864</v>
      </c>
      <c r="T33" s="1">
        <f t="shared" si="8"/>
        <v>0.13262516914749645</v>
      </c>
      <c r="U33" s="1"/>
      <c r="X33" s="1"/>
    </row>
    <row r="34" spans="1:25" x14ac:dyDescent="0.25">
      <c r="A34" t="s">
        <v>44</v>
      </c>
      <c r="C34" t="s">
        <v>37</v>
      </c>
      <c r="D34" t="s">
        <v>37</v>
      </c>
      <c r="E34">
        <v>6.96</v>
      </c>
      <c r="F34">
        <v>6.23</v>
      </c>
      <c r="G34">
        <v>9.08</v>
      </c>
      <c r="H34">
        <v>6.9</v>
      </c>
      <c r="J34" s="1">
        <f t="shared" si="0"/>
        <v>2.1799999999999997</v>
      </c>
      <c r="K34" s="1">
        <f t="shared" si="1"/>
        <v>4.7523999999999988</v>
      </c>
      <c r="L34" s="1">
        <f t="shared" si="2"/>
        <v>0.68875362318840561</v>
      </c>
      <c r="M34" s="1"/>
      <c r="N34" s="1">
        <f t="shared" si="3"/>
        <v>-0.66999999999999993</v>
      </c>
      <c r="O34" s="1">
        <f t="shared" si="4"/>
        <v>0.44889999999999991</v>
      </c>
      <c r="P34" s="1">
        <f t="shared" si="5"/>
        <v>6.5057971014492733E-2</v>
      </c>
      <c r="Q34" s="1"/>
      <c r="R34" s="1">
        <f t="shared" si="6"/>
        <v>5.9999999999999609E-2</v>
      </c>
      <c r="S34" s="1">
        <f t="shared" si="7"/>
        <v>3.5999999999999531E-3</v>
      </c>
      <c r="T34" s="1">
        <f t="shared" si="8"/>
        <v>5.2173913043477573E-4</v>
      </c>
      <c r="U34" s="1"/>
      <c r="X34" s="1"/>
    </row>
    <row r="35" spans="1:25" x14ac:dyDescent="0.25">
      <c r="A35" t="s">
        <v>45</v>
      </c>
      <c r="C35" t="s">
        <v>37</v>
      </c>
      <c r="D35" t="s">
        <v>37</v>
      </c>
      <c r="E35">
        <v>9.9600000000000009</v>
      </c>
      <c r="F35">
        <v>6.9</v>
      </c>
      <c r="G35">
        <v>4.2699999999999996</v>
      </c>
      <c r="H35">
        <v>9.4499999999999993</v>
      </c>
      <c r="J35" s="1">
        <f t="shared" si="0"/>
        <v>-5.18</v>
      </c>
      <c r="K35" s="1">
        <f t="shared" si="1"/>
        <v>26.832399999999996</v>
      </c>
      <c r="L35" s="1">
        <f t="shared" si="2"/>
        <v>2.8394074074074074</v>
      </c>
      <c r="M35" s="1"/>
      <c r="N35" s="1">
        <f t="shared" si="3"/>
        <v>-2.5499999999999989</v>
      </c>
      <c r="O35" s="1">
        <f t="shared" si="4"/>
        <v>6.5024999999999942</v>
      </c>
      <c r="P35" s="1">
        <f t="shared" si="5"/>
        <v>0.68809523809523754</v>
      </c>
      <c r="Q35" s="1"/>
      <c r="R35" s="1">
        <f t="shared" si="6"/>
        <v>0.51000000000000156</v>
      </c>
      <c r="S35" s="1">
        <f t="shared" si="7"/>
        <v>0.26010000000000161</v>
      </c>
      <c r="T35" s="1">
        <f t="shared" si="8"/>
        <v>2.7523809523809697E-2</v>
      </c>
      <c r="U35" s="1"/>
      <c r="V35" s="1"/>
      <c r="W35" s="1"/>
      <c r="X35" s="1"/>
      <c r="Y35" s="1"/>
    </row>
    <row r="36" spans="1:25" x14ac:dyDescent="0.25">
      <c r="A36" t="s">
        <v>29</v>
      </c>
      <c r="C36" t="s">
        <v>37</v>
      </c>
      <c r="D36" t="s">
        <v>37</v>
      </c>
      <c r="E36">
        <v>6.57</v>
      </c>
      <c r="F36">
        <v>3.97</v>
      </c>
      <c r="G36">
        <v>12.21</v>
      </c>
      <c r="H36">
        <v>7.45</v>
      </c>
      <c r="J36" s="1">
        <f t="shared" si="0"/>
        <v>4.7600000000000007</v>
      </c>
      <c r="K36" s="1">
        <f t="shared" si="1"/>
        <v>22.657600000000006</v>
      </c>
      <c r="L36" s="1">
        <f t="shared" si="2"/>
        <v>3.0412885906040277</v>
      </c>
      <c r="M36" s="1"/>
      <c r="N36" s="1">
        <f t="shared" si="3"/>
        <v>-3.48</v>
      </c>
      <c r="O36" s="1">
        <f t="shared" si="4"/>
        <v>12.1104</v>
      </c>
      <c r="P36" s="1">
        <f t="shared" si="5"/>
        <v>1.6255570469798657</v>
      </c>
      <c r="Q36" s="1"/>
      <c r="R36" s="1">
        <f t="shared" si="6"/>
        <v>-0.87999999999999989</v>
      </c>
      <c r="S36" s="1">
        <f t="shared" si="7"/>
        <v>0.77439999999999987</v>
      </c>
      <c r="T36" s="1">
        <f t="shared" si="8"/>
        <v>0.1039463087248322</v>
      </c>
      <c r="U36" s="1"/>
      <c r="V36" s="1"/>
      <c r="W36" s="1"/>
      <c r="X36" s="1"/>
      <c r="Y36" s="1"/>
    </row>
    <row r="37" spans="1:25" x14ac:dyDescent="0.25">
      <c r="A37" t="s">
        <v>30</v>
      </c>
      <c r="C37" t="s">
        <v>37</v>
      </c>
      <c r="D37" t="s">
        <v>37</v>
      </c>
      <c r="E37">
        <v>4.87</v>
      </c>
      <c r="F37">
        <v>8.8699999999999992</v>
      </c>
      <c r="G37">
        <v>14.01</v>
      </c>
      <c r="H37">
        <v>8.4499999999999993</v>
      </c>
      <c r="J37" s="1">
        <f t="shared" si="0"/>
        <v>5.5600000000000005</v>
      </c>
      <c r="K37" s="1">
        <f t="shared" si="1"/>
        <v>30.913600000000006</v>
      </c>
      <c r="L37" s="1">
        <f t="shared" si="2"/>
        <v>3.6584142011834331</v>
      </c>
      <c r="M37" s="1"/>
      <c r="N37" s="1">
        <f t="shared" si="3"/>
        <v>0.41999999999999993</v>
      </c>
      <c r="O37" s="1">
        <f t="shared" si="4"/>
        <v>0.17639999999999995</v>
      </c>
      <c r="P37" s="1">
        <f t="shared" si="5"/>
        <v>2.0875739644970411E-2</v>
      </c>
      <c r="Q37" s="1"/>
      <c r="R37" s="1">
        <f t="shared" si="6"/>
        <v>-3.5799999999999992</v>
      </c>
      <c r="S37" s="1">
        <f t="shared" si="7"/>
        <v>12.816399999999994</v>
      </c>
      <c r="T37" s="1">
        <f t="shared" si="8"/>
        <v>1.5167337278106503</v>
      </c>
      <c r="U37" s="1"/>
      <c r="V37" s="1"/>
      <c r="W37" s="1"/>
      <c r="X37" s="1"/>
      <c r="Y37" s="1"/>
    </row>
    <row r="38" spans="1:25" x14ac:dyDescent="0.25">
      <c r="A38" t="s">
        <v>31</v>
      </c>
      <c r="C38" t="s">
        <v>37</v>
      </c>
      <c r="D38" t="s">
        <v>37</v>
      </c>
      <c r="E38">
        <v>8.67</v>
      </c>
      <c r="F38">
        <v>9.73</v>
      </c>
      <c r="G38">
        <v>4.43</v>
      </c>
      <c r="H38">
        <v>7.29</v>
      </c>
      <c r="J38" s="1">
        <f t="shared" si="0"/>
        <v>-2.8600000000000003</v>
      </c>
      <c r="K38" s="1">
        <f t="shared" si="1"/>
        <v>8.1796000000000024</v>
      </c>
      <c r="L38" s="1">
        <f t="shared" si="2"/>
        <v>1.122030178326475</v>
      </c>
      <c r="M38" s="1"/>
      <c r="N38" s="1">
        <f t="shared" si="3"/>
        <v>2.4400000000000004</v>
      </c>
      <c r="O38" s="1">
        <f t="shared" si="4"/>
        <v>5.9536000000000016</v>
      </c>
      <c r="P38" s="1">
        <f t="shared" si="5"/>
        <v>0.81668038408779176</v>
      </c>
      <c r="Q38" s="1"/>
      <c r="R38" s="1">
        <f t="shared" si="6"/>
        <v>1.38</v>
      </c>
      <c r="S38" s="1">
        <f t="shared" si="7"/>
        <v>1.9043999999999996</v>
      </c>
      <c r="T38" s="1">
        <f t="shared" si="8"/>
        <v>0.2612345679012345</v>
      </c>
      <c r="U38" s="1"/>
      <c r="V38" s="1"/>
      <c r="W38" s="1"/>
      <c r="X38" s="1"/>
      <c r="Y38" s="1"/>
    </row>
    <row r="39" spans="1:25" x14ac:dyDescent="0.25">
      <c r="A39" t="s">
        <v>32</v>
      </c>
      <c r="C39" t="s">
        <v>37</v>
      </c>
      <c r="D39" t="s">
        <v>37</v>
      </c>
      <c r="E39">
        <v>9.69</v>
      </c>
      <c r="F39">
        <v>9.86</v>
      </c>
      <c r="G39">
        <v>3.61</v>
      </c>
      <c r="H39">
        <v>11.89</v>
      </c>
      <c r="J39" s="1">
        <f t="shared" si="0"/>
        <v>-8.2800000000000011</v>
      </c>
      <c r="K39" s="1">
        <f t="shared" si="1"/>
        <v>68.55840000000002</v>
      </c>
      <c r="L39" s="1">
        <f t="shared" si="2"/>
        <v>5.7660555088309522</v>
      </c>
      <c r="M39" s="1"/>
      <c r="N39" s="1">
        <f t="shared" si="3"/>
        <v>-2.0300000000000011</v>
      </c>
      <c r="O39" s="1">
        <f t="shared" si="4"/>
        <v>4.1209000000000042</v>
      </c>
      <c r="P39" s="1">
        <f t="shared" si="5"/>
        <v>0.3465853658536589</v>
      </c>
      <c r="Q39" s="1"/>
      <c r="R39" s="1">
        <f t="shared" si="6"/>
        <v>-2.2000000000000011</v>
      </c>
      <c r="S39" s="1">
        <f t="shared" si="7"/>
        <v>4.8400000000000043</v>
      </c>
      <c r="T39" s="1">
        <f t="shared" si="8"/>
        <v>0.40706476030277577</v>
      </c>
      <c r="U39" s="1"/>
      <c r="V39" s="1"/>
      <c r="W39" s="1"/>
      <c r="X39" s="1"/>
      <c r="Y39" s="1"/>
    </row>
    <row r="40" spans="1:25" x14ac:dyDescent="0.25">
      <c r="A40" t="s">
        <v>46</v>
      </c>
      <c r="C40" t="s">
        <v>37</v>
      </c>
      <c r="D40" t="s">
        <v>37</v>
      </c>
      <c r="E40">
        <v>6.38</v>
      </c>
      <c r="F40">
        <v>6.86</v>
      </c>
      <c r="G40">
        <v>10.74</v>
      </c>
      <c r="H40">
        <v>7.45</v>
      </c>
      <c r="J40" s="1">
        <f t="shared" si="0"/>
        <v>3.29</v>
      </c>
      <c r="K40" s="1">
        <f t="shared" si="1"/>
        <v>10.8241</v>
      </c>
      <c r="L40" s="1">
        <f t="shared" si="2"/>
        <v>1.4528993288590604</v>
      </c>
      <c r="M40" s="1"/>
      <c r="N40" s="1">
        <f t="shared" si="3"/>
        <v>-0.58999999999999986</v>
      </c>
      <c r="O40" s="1">
        <f t="shared" si="4"/>
        <v>0.34809999999999985</v>
      </c>
      <c r="P40" s="1">
        <f t="shared" si="5"/>
        <v>4.6724832214765082E-2</v>
      </c>
      <c r="Q40" s="1"/>
      <c r="R40" s="1">
        <f t="shared" si="6"/>
        <v>-1.0700000000000003</v>
      </c>
      <c r="S40" s="1">
        <f t="shared" si="7"/>
        <v>1.1449000000000007</v>
      </c>
      <c r="T40" s="1">
        <f t="shared" si="8"/>
        <v>0.15367785234899337</v>
      </c>
      <c r="U40" s="1"/>
      <c r="V40" s="1"/>
      <c r="W40" s="1"/>
      <c r="X40" s="1"/>
      <c r="Y40" s="1"/>
    </row>
    <row r="41" spans="1:25" x14ac:dyDescent="0.25">
      <c r="A41" t="s">
        <v>47</v>
      </c>
      <c r="C41" t="s">
        <v>37</v>
      </c>
      <c r="D41" t="s">
        <v>37</v>
      </c>
      <c r="E41">
        <v>10.98</v>
      </c>
      <c r="F41">
        <v>9.86</v>
      </c>
      <c r="G41">
        <v>9.51</v>
      </c>
      <c r="H41">
        <v>12.1</v>
      </c>
      <c r="J41" s="1">
        <f t="shared" si="0"/>
        <v>-2.59</v>
      </c>
      <c r="K41" s="1">
        <f t="shared" si="1"/>
        <v>6.7080999999999991</v>
      </c>
      <c r="L41" s="1">
        <f t="shared" si="2"/>
        <v>0.55438842975206604</v>
      </c>
      <c r="M41" s="1"/>
      <c r="N41" s="1">
        <f t="shared" si="3"/>
        <v>-2.2400000000000002</v>
      </c>
      <c r="O41" s="1">
        <f t="shared" si="4"/>
        <v>5.0176000000000007</v>
      </c>
      <c r="P41" s="1">
        <f t="shared" si="5"/>
        <v>0.41467768595041332</v>
      </c>
      <c r="Q41" s="1"/>
      <c r="R41" s="1">
        <f t="shared" si="6"/>
        <v>-1.1199999999999992</v>
      </c>
      <c r="S41" s="1">
        <f t="shared" si="7"/>
        <v>1.2543999999999982</v>
      </c>
      <c r="T41" s="1">
        <f t="shared" si="8"/>
        <v>0.10366942148760316</v>
      </c>
      <c r="U41" s="1"/>
      <c r="V41" s="1"/>
      <c r="W41" s="1"/>
      <c r="X41" s="1"/>
      <c r="Y41" s="1"/>
    </row>
    <row r="42" spans="1:25" x14ac:dyDescent="0.25">
      <c r="A42" t="s">
        <v>33</v>
      </c>
      <c r="C42" t="s">
        <v>37</v>
      </c>
      <c r="D42">
        <v>3.89</v>
      </c>
      <c r="E42">
        <v>6.94</v>
      </c>
      <c r="F42">
        <v>7.11</v>
      </c>
      <c r="G42">
        <v>7.9</v>
      </c>
      <c r="H42">
        <v>8.01</v>
      </c>
      <c r="J42" s="1">
        <f t="shared" si="0"/>
        <v>-0.10999999999999943</v>
      </c>
      <c r="K42" s="1">
        <f t="shared" si="1"/>
        <v>1.2099999999999875E-2</v>
      </c>
      <c r="L42" s="1">
        <f t="shared" si="2"/>
        <v>1.5106117353308208E-3</v>
      </c>
      <c r="M42" s="1"/>
      <c r="N42" s="1">
        <f t="shared" si="3"/>
        <v>-0.89999999999999947</v>
      </c>
      <c r="O42" s="1">
        <f t="shared" si="4"/>
        <v>0.80999999999999905</v>
      </c>
      <c r="P42" s="1">
        <f t="shared" si="5"/>
        <v>0.10112359550561786</v>
      </c>
      <c r="Q42" s="1"/>
      <c r="R42" s="1">
        <f t="shared" si="6"/>
        <v>-1.0699999999999994</v>
      </c>
      <c r="S42" s="1">
        <f t="shared" si="7"/>
        <v>1.1448999999999987</v>
      </c>
      <c r="T42" s="1">
        <f t="shared" si="8"/>
        <v>0.14293383270911345</v>
      </c>
      <c r="U42" s="1"/>
      <c r="V42" s="1">
        <f>D42-H42</f>
        <v>-4.1199999999999992</v>
      </c>
      <c r="W42" s="1">
        <f>V42^2</f>
        <v>16.974399999999992</v>
      </c>
      <c r="X42" s="1">
        <f>W42/H42</f>
        <v>2.119151061173532</v>
      </c>
      <c r="Y42" s="1"/>
    </row>
    <row r="43" spans="1:25" x14ac:dyDescent="0.25">
      <c r="A43" t="s">
        <v>34</v>
      </c>
      <c r="C43" t="s">
        <v>37</v>
      </c>
      <c r="D43">
        <v>4.67</v>
      </c>
      <c r="E43">
        <v>9.3800000000000008</v>
      </c>
      <c r="F43">
        <v>6.69</v>
      </c>
      <c r="G43">
        <v>8.64</v>
      </c>
      <c r="H43">
        <v>8.16</v>
      </c>
      <c r="J43" s="1">
        <f t="shared" si="0"/>
        <v>0.48000000000000043</v>
      </c>
      <c r="K43" s="1">
        <f t="shared" si="1"/>
        <v>0.23040000000000041</v>
      </c>
      <c r="L43" s="1">
        <f t="shared" si="2"/>
        <v>2.8235294117647108E-2</v>
      </c>
      <c r="M43" s="1"/>
      <c r="N43" s="1">
        <f t="shared" si="3"/>
        <v>-1.4699999999999998</v>
      </c>
      <c r="O43" s="1">
        <f t="shared" si="4"/>
        <v>2.1608999999999994</v>
      </c>
      <c r="P43" s="1">
        <f t="shared" si="5"/>
        <v>0.26481617647058814</v>
      </c>
      <c r="Q43" s="1"/>
      <c r="R43" s="1">
        <f t="shared" si="6"/>
        <v>1.2200000000000006</v>
      </c>
      <c r="S43" s="1">
        <f t="shared" si="7"/>
        <v>1.4884000000000015</v>
      </c>
      <c r="T43" s="1">
        <f t="shared" si="8"/>
        <v>0.18240196078431389</v>
      </c>
      <c r="U43" s="1"/>
      <c r="V43" s="1">
        <f t="shared" ref="V43:V49" si="9">D43-H43</f>
        <v>-3.49</v>
      </c>
      <c r="W43" s="1">
        <f t="shared" ref="W43:W49" si="10">V43^2</f>
        <v>12.180100000000001</v>
      </c>
      <c r="X43" s="1">
        <f t="shared" ref="X43:X49" si="11">W43/H43</f>
        <v>1.4926593137254904</v>
      </c>
      <c r="Y43" s="1"/>
    </row>
    <row r="44" spans="1:25" x14ac:dyDescent="0.25">
      <c r="A44" t="s">
        <v>48</v>
      </c>
      <c r="C44">
        <v>3.63</v>
      </c>
      <c r="D44">
        <v>3.65</v>
      </c>
      <c r="E44">
        <v>3.08</v>
      </c>
      <c r="F44">
        <v>3.65</v>
      </c>
      <c r="G44">
        <v>3.26</v>
      </c>
      <c r="H44">
        <v>3.68</v>
      </c>
      <c r="J44" s="1">
        <f t="shared" si="0"/>
        <v>-0.42000000000000037</v>
      </c>
      <c r="K44" s="1">
        <f t="shared" si="1"/>
        <v>0.17640000000000031</v>
      </c>
      <c r="L44" s="1">
        <f t="shared" si="2"/>
        <v>4.7934782608695735E-2</v>
      </c>
      <c r="M44" s="1"/>
      <c r="N44" s="1">
        <f t="shared" si="3"/>
        <v>-3.0000000000000249E-2</v>
      </c>
      <c r="O44" s="1">
        <f t="shared" si="4"/>
        <v>9.0000000000001494E-4</v>
      </c>
      <c r="P44" s="1">
        <f t="shared" si="5"/>
        <v>2.4456521739130838E-4</v>
      </c>
      <c r="Q44" s="1"/>
      <c r="R44" s="1">
        <f t="shared" si="6"/>
        <v>-0.60000000000000009</v>
      </c>
      <c r="S44" s="1">
        <f t="shared" si="7"/>
        <v>0.3600000000000001</v>
      </c>
      <c r="T44" s="1">
        <f t="shared" si="8"/>
        <v>9.7826086956521757E-2</v>
      </c>
      <c r="U44" s="1"/>
      <c r="V44" s="1">
        <f t="shared" si="9"/>
        <v>-3.0000000000000249E-2</v>
      </c>
      <c r="W44" s="1">
        <f t="shared" si="10"/>
        <v>9.0000000000001494E-4</v>
      </c>
      <c r="X44" s="1">
        <f t="shared" si="11"/>
        <v>2.4456521739130838E-4</v>
      </c>
      <c r="Y44" s="1"/>
    </row>
    <row r="45" spans="1:25" x14ac:dyDescent="0.25">
      <c r="A45" t="s">
        <v>49</v>
      </c>
      <c r="C45">
        <v>7.92</v>
      </c>
      <c r="D45">
        <v>7.96</v>
      </c>
      <c r="E45">
        <v>7.79</v>
      </c>
      <c r="F45">
        <v>6.42</v>
      </c>
      <c r="G45">
        <v>6.23</v>
      </c>
      <c r="H45">
        <v>6.75</v>
      </c>
      <c r="J45" s="1">
        <f t="shared" si="0"/>
        <v>-0.51999999999999957</v>
      </c>
      <c r="K45" s="1">
        <f t="shared" si="1"/>
        <v>0.27039999999999953</v>
      </c>
      <c r="L45" s="1">
        <f t="shared" si="2"/>
        <v>4.005925925925919E-2</v>
      </c>
      <c r="M45" s="1"/>
      <c r="N45" s="1">
        <f t="shared" si="3"/>
        <v>-0.33000000000000007</v>
      </c>
      <c r="O45" s="1">
        <f t="shared" si="4"/>
        <v>0.10890000000000005</v>
      </c>
      <c r="P45" s="1">
        <f t="shared" si="5"/>
        <v>1.613333333333334E-2</v>
      </c>
      <c r="Q45" s="1"/>
      <c r="R45" s="1">
        <f t="shared" si="6"/>
        <v>1.04</v>
      </c>
      <c r="S45" s="1">
        <f t="shared" si="7"/>
        <v>1.0816000000000001</v>
      </c>
      <c r="T45" s="1">
        <f t="shared" si="8"/>
        <v>0.16023703703703707</v>
      </c>
      <c r="U45" s="1"/>
      <c r="V45" s="1">
        <f t="shared" si="9"/>
        <v>1.21</v>
      </c>
      <c r="W45" s="1">
        <f t="shared" si="10"/>
        <v>1.4641</v>
      </c>
      <c r="X45" s="1">
        <f t="shared" si="11"/>
        <v>0.21690370370370371</v>
      </c>
      <c r="Y45" s="1"/>
    </row>
    <row r="46" spans="1:25" x14ac:dyDescent="0.25">
      <c r="A46" t="s">
        <v>35</v>
      </c>
      <c r="C46" t="s">
        <v>37</v>
      </c>
      <c r="D46">
        <v>10.56</v>
      </c>
      <c r="E46">
        <v>7.86</v>
      </c>
      <c r="F46">
        <v>10.68</v>
      </c>
      <c r="G46">
        <v>10.28</v>
      </c>
      <c r="H46">
        <v>9.43</v>
      </c>
      <c r="J46" s="1">
        <f t="shared" si="0"/>
        <v>0.84999999999999964</v>
      </c>
      <c r="K46" s="1">
        <f t="shared" si="1"/>
        <v>0.72249999999999936</v>
      </c>
      <c r="L46" s="1">
        <f t="shared" si="2"/>
        <v>7.6617179215270351E-2</v>
      </c>
      <c r="M46" s="1"/>
      <c r="N46" s="1">
        <f t="shared" si="3"/>
        <v>1.25</v>
      </c>
      <c r="O46" s="1">
        <f t="shared" si="4"/>
        <v>1.5625</v>
      </c>
      <c r="P46" s="1">
        <f t="shared" si="5"/>
        <v>0.16569459172852599</v>
      </c>
      <c r="Q46" s="1"/>
      <c r="R46" s="1">
        <f t="shared" si="6"/>
        <v>-1.5699999999999994</v>
      </c>
      <c r="S46" s="1">
        <f t="shared" si="7"/>
        <v>2.4648999999999983</v>
      </c>
      <c r="T46" s="1">
        <f t="shared" si="8"/>
        <v>0.26138918345705181</v>
      </c>
      <c r="U46" s="1"/>
      <c r="V46" s="1">
        <f t="shared" si="9"/>
        <v>1.1300000000000008</v>
      </c>
      <c r="W46" s="1">
        <f t="shared" si="10"/>
        <v>1.2769000000000017</v>
      </c>
      <c r="X46" s="1">
        <f t="shared" si="11"/>
        <v>0.13540827147401927</v>
      </c>
      <c r="Y46" s="1"/>
    </row>
    <row r="47" spans="1:25" x14ac:dyDescent="0.25">
      <c r="A47" t="s">
        <v>36</v>
      </c>
      <c r="C47" t="s">
        <v>37</v>
      </c>
      <c r="D47">
        <v>11.52</v>
      </c>
      <c r="E47">
        <v>9.15</v>
      </c>
      <c r="F47">
        <v>10.29</v>
      </c>
      <c r="G47">
        <v>10.54</v>
      </c>
      <c r="H47">
        <v>9.8000000000000007</v>
      </c>
      <c r="J47" s="1">
        <f t="shared" si="0"/>
        <v>0.73999999999999844</v>
      </c>
      <c r="K47" s="1">
        <f t="shared" si="1"/>
        <v>0.54759999999999764</v>
      </c>
      <c r="L47" s="1">
        <f t="shared" si="2"/>
        <v>5.5877551020407916E-2</v>
      </c>
      <c r="M47" s="1"/>
      <c r="N47" s="1">
        <f t="shared" si="3"/>
        <v>0.48999999999999844</v>
      </c>
      <c r="O47" s="1">
        <f t="shared" si="4"/>
        <v>0.24009999999999848</v>
      </c>
      <c r="P47" s="1">
        <f t="shared" si="5"/>
        <v>2.4499999999999845E-2</v>
      </c>
      <c r="Q47" s="1"/>
      <c r="R47" s="1">
        <f t="shared" si="6"/>
        <v>-0.65000000000000036</v>
      </c>
      <c r="S47" s="1">
        <f t="shared" si="7"/>
        <v>0.42250000000000049</v>
      </c>
      <c r="T47" s="1">
        <f t="shared" si="8"/>
        <v>4.3112244897959229E-2</v>
      </c>
      <c r="U47" s="1"/>
      <c r="V47" s="1">
        <f t="shared" si="9"/>
        <v>1.7199999999999989</v>
      </c>
      <c r="W47" s="1">
        <f t="shared" si="10"/>
        <v>2.9583999999999961</v>
      </c>
      <c r="X47" s="1">
        <f t="shared" si="11"/>
        <v>0.30187755102040775</v>
      </c>
      <c r="Y47" s="1"/>
    </row>
    <row r="48" spans="1:25" x14ac:dyDescent="0.25">
      <c r="A48" t="s">
        <v>50</v>
      </c>
      <c r="C48">
        <v>4.78</v>
      </c>
      <c r="D48">
        <v>4.76</v>
      </c>
      <c r="E48">
        <v>5.58</v>
      </c>
      <c r="F48">
        <v>4.76</v>
      </c>
      <c r="G48">
        <v>5.22</v>
      </c>
      <c r="H48">
        <v>4.7699999999999996</v>
      </c>
      <c r="J48" s="1">
        <f t="shared" si="0"/>
        <v>0.45000000000000018</v>
      </c>
      <c r="K48" s="1">
        <f t="shared" si="1"/>
        <v>0.20250000000000015</v>
      </c>
      <c r="L48" s="1">
        <f t="shared" si="2"/>
        <v>4.2452830188679284E-2</v>
      </c>
      <c r="M48" s="1"/>
      <c r="N48" s="1">
        <f t="shared" si="3"/>
        <v>-9.9999999999997868E-3</v>
      </c>
      <c r="O48" s="1">
        <f t="shared" si="4"/>
        <v>9.9999999999995736E-5</v>
      </c>
      <c r="P48" s="1">
        <f t="shared" si="5"/>
        <v>2.0964360587001204E-5</v>
      </c>
      <c r="Q48" s="1"/>
      <c r="R48" s="1">
        <f t="shared" si="6"/>
        <v>0.8100000000000005</v>
      </c>
      <c r="S48" s="1">
        <f t="shared" si="7"/>
        <v>0.65610000000000079</v>
      </c>
      <c r="T48" s="1">
        <f t="shared" si="8"/>
        <v>0.13754716981132092</v>
      </c>
      <c r="U48" s="1"/>
      <c r="V48" s="1">
        <f t="shared" si="9"/>
        <v>-9.9999999999997868E-3</v>
      </c>
      <c r="W48" s="1">
        <f t="shared" si="10"/>
        <v>9.9999999999995736E-5</v>
      </c>
      <c r="X48" s="1">
        <f t="shared" si="11"/>
        <v>2.0964360587001204E-5</v>
      </c>
      <c r="Y48" s="1"/>
    </row>
    <row r="49" spans="1:25" x14ac:dyDescent="0.25">
      <c r="A49" t="s">
        <v>51</v>
      </c>
      <c r="C49">
        <v>7.49</v>
      </c>
      <c r="D49">
        <v>7.75</v>
      </c>
      <c r="E49">
        <v>8.9</v>
      </c>
      <c r="F49">
        <v>4.74</v>
      </c>
      <c r="G49">
        <v>10.029999999999999</v>
      </c>
      <c r="H49">
        <v>6.93</v>
      </c>
      <c r="J49" s="1">
        <f t="shared" si="0"/>
        <v>3.0999999999999996</v>
      </c>
      <c r="K49" s="1">
        <f t="shared" si="1"/>
        <v>9.6099999999999977</v>
      </c>
      <c r="L49" s="1">
        <f t="shared" si="2"/>
        <v>1.3867243867243864</v>
      </c>
      <c r="M49" s="1"/>
      <c r="N49" s="1">
        <f t="shared" si="3"/>
        <v>-2.1899999999999995</v>
      </c>
      <c r="O49" s="1">
        <f t="shared" si="4"/>
        <v>4.7960999999999983</v>
      </c>
      <c r="P49" s="1">
        <f t="shared" si="5"/>
        <v>0.69207792207792185</v>
      </c>
      <c r="Q49" s="1"/>
      <c r="R49" s="1">
        <f t="shared" si="6"/>
        <v>1.9700000000000006</v>
      </c>
      <c r="S49" s="1">
        <f t="shared" si="7"/>
        <v>3.8809000000000027</v>
      </c>
      <c r="T49" s="1">
        <f t="shared" si="8"/>
        <v>0.56001443001443041</v>
      </c>
      <c r="U49" s="1"/>
      <c r="V49" s="1">
        <f t="shared" si="9"/>
        <v>0.82000000000000028</v>
      </c>
      <c r="W49" s="1">
        <f t="shared" si="10"/>
        <v>0.67240000000000044</v>
      </c>
      <c r="X49" s="1">
        <f t="shared" si="11"/>
        <v>9.7027417027417101E-2</v>
      </c>
      <c r="Y49" s="1"/>
    </row>
    <row r="50" spans="1:25" ht="17.25" x14ac:dyDescent="0.25">
      <c r="J50" s="1"/>
      <c r="K50" s="12" t="s">
        <v>61</v>
      </c>
      <c r="L50" s="8">
        <f>SUM(L4:L49)</f>
        <v>111.31030981441678</v>
      </c>
      <c r="M50" s="8"/>
      <c r="N50" s="8"/>
      <c r="O50" s="12" t="s">
        <v>61</v>
      </c>
      <c r="P50" s="8">
        <f>SUM(P14:P49)</f>
        <v>23.665029031429238</v>
      </c>
      <c r="Q50" s="8"/>
      <c r="R50" s="8"/>
      <c r="S50" s="12" t="s">
        <v>61</v>
      </c>
      <c r="T50" s="8">
        <f>SUM(T30:T49)</f>
        <v>4.5379303687326331</v>
      </c>
      <c r="U50" s="8"/>
      <c r="V50" s="8"/>
      <c r="W50" s="12" t="s">
        <v>61</v>
      </c>
      <c r="X50" s="8">
        <f>SUM(X42:X49)</f>
        <v>4.3632928477025485</v>
      </c>
      <c r="Y50" s="1"/>
    </row>
    <row r="51" spans="1:25" x14ac:dyDescent="0.25">
      <c r="K51" t="s">
        <v>55</v>
      </c>
      <c r="L51">
        <v>45</v>
      </c>
      <c r="O51" t="s">
        <v>55</v>
      </c>
      <c r="P51">
        <v>35</v>
      </c>
      <c r="S51" t="s">
        <v>55</v>
      </c>
      <c r="T51">
        <v>19</v>
      </c>
      <c r="W51" t="s">
        <v>55</v>
      </c>
      <c r="X51">
        <v>7</v>
      </c>
    </row>
    <row r="53" spans="1:25" x14ac:dyDescent="0.25">
      <c r="A53" t="s">
        <v>62</v>
      </c>
      <c r="K53" s="9" t="s">
        <v>57</v>
      </c>
      <c r="L53" t="s">
        <v>58</v>
      </c>
      <c r="O53" s="9" t="s">
        <v>57</v>
      </c>
      <c r="P53" t="s">
        <v>58</v>
      </c>
      <c r="S53" s="9" t="s">
        <v>57</v>
      </c>
      <c r="T53" t="s">
        <v>59</v>
      </c>
      <c r="W53" s="9" t="s">
        <v>57</v>
      </c>
      <c r="X53" t="s">
        <v>58</v>
      </c>
    </row>
    <row r="54" spans="1:25" x14ac:dyDescent="0.25">
      <c r="S54" t="s">
        <v>60</v>
      </c>
      <c r="T54" s="10">
        <v>0.995</v>
      </c>
    </row>
    <row r="57" spans="1:25" ht="26.25" x14ac:dyDescent="0.4">
      <c r="H57" s="11"/>
    </row>
    <row r="58" spans="1:25" x14ac:dyDescent="0.25"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</row>
    <row r="59" spans="1:25" x14ac:dyDescent="0.25"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</row>
    <row r="60" spans="1:25" x14ac:dyDescent="0.25"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5" x14ac:dyDescent="0.25"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5" x14ac:dyDescent="0.25"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5" x14ac:dyDescent="0.25"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5" x14ac:dyDescent="0.25">
      <c r="J64" s="1"/>
      <c r="K64" s="12"/>
      <c r="L64" s="8"/>
      <c r="M64" s="8"/>
      <c r="N64" s="8"/>
      <c r="O64" s="12"/>
      <c r="P64" s="8"/>
      <c r="Q64" s="8"/>
      <c r="R64" s="8"/>
      <c r="S64" s="12"/>
      <c r="T64" s="8"/>
      <c r="U64" s="8"/>
      <c r="V64" s="8"/>
    </row>
    <row r="67" spans="11:19" x14ac:dyDescent="0.25">
      <c r="K67" s="9"/>
      <c r="O67" s="9"/>
      <c r="S67" s="9"/>
    </row>
  </sheetData>
  <pageMargins left="0.23622047244094491" right="0.23622047244094491" top="0.35433070866141736" bottom="0.19685039370078741" header="0" footer="0"/>
  <pageSetup paperSize="9" scale="74" orientation="landscape" horizontalDpi="4294967293" r:id="rId1"/>
  <rowBreaks count="2" manualBreakCount="2">
    <brk id="54" max="16383" man="1"/>
    <brk id="59" max="16383" man="1"/>
  </rowBreaks>
  <colBreaks count="2" manualBreakCount="2">
    <brk id="2" max="1048575" man="1"/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</dc:creator>
  <cp:lastModifiedBy>Fay</cp:lastModifiedBy>
  <cp:lastPrinted>2019-07-20T16:16:38Z</cp:lastPrinted>
  <dcterms:created xsi:type="dcterms:W3CDTF">2019-07-10T10:41:03Z</dcterms:created>
  <dcterms:modified xsi:type="dcterms:W3CDTF">2019-07-31T09:07:51Z</dcterms:modified>
</cp:coreProperties>
</file>