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anuscript for Amaranth\Elsevier\Hindawi publishing company\"/>
    </mc:Choice>
  </mc:AlternateContent>
  <bookViews>
    <workbookView xWindow="0" yWindow="0" windowWidth="20490" windowHeight="9045" activeTab="1"/>
  </bookViews>
  <sheets>
    <sheet name="blood calcium" sheetId="1" r:id="rId1"/>
    <sheet name="renal calcium" sheetId="3" r:id="rId2"/>
    <sheet name="liver calcium" sheetId="2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3" l="1"/>
  <c r="E35" i="3" s="1"/>
  <c r="D34" i="3"/>
  <c r="E34" i="3" s="1"/>
  <c r="D33" i="3"/>
  <c r="E33" i="3" s="1"/>
  <c r="D32" i="3"/>
  <c r="E32" i="3" s="1"/>
  <c r="D31" i="3"/>
  <c r="E31" i="3" s="1"/>
  <c r="D29" i="3"/>
  <c r="E29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S9" i="3"/>
  <c r="Q9" i="3"/>
  <c r="P9" i="3"/>
  <c r="E9" i="3"/>
  <c r="D9" i="3"/>
  <c r="T8" i="3"/>
  <c r="S8" i="3"/>
  <c r="Q8" i="3"/>
  <c r="P8" i="3"/>
  <c r="E8" i="3"/>
  <c r="D8" i="3"/>
  <c r="T7" i="3"/>
  <c r="S7" i="3"/>
  <c r="Q7" i="3"/>
  <c r="P7" i="3"/>
  <c r="E7" i="3"/>
  <c r="D7" i="3"/>
  <c r="T6" i="3"/>
  <c r="S6" i="3"/>
  <c r="Q6" i="3"/>
  <c r="P6" i="3"/>
  <c r="E6" i="3"/>
  <c r="D6" i="3"/>
  <c r="T5" i="3"/>
  <c r="Q5" i="3"/>
  <c r="P5" i="3"/>
  <c r="D5" i="3"/>
  <c r="E5" i="3" s="1"/>
  <c r="T4" i="3"/>
  <c r="S4" i="3"/>
  <c r="Q4" i="3"/>
  <c r="P4" i="3"/>
  <c r="D4" i="3"/>
  <c r="E4" i="3" s="1"/>
  <c r="D3" i="3"/>
  <c r="E3" i="3" s="1"/>
  <c r="D2" i="3"/>
  <c r="E2" i="3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T9" i="2"/>
  <c r="P9" i="2"/>
  <c r="O9" i="2"/>
  <c r="D9" i="2"/>
  <c r="E9" i="2" s="1"/>
  <c r="V8" i="2"/>
  <c r="T8" i="2"/>
  <c r="P8" i="2"/>
  <c r="O8" i="2"/>
  <c r="D8" i="2"/>
  <c r="E8" i="2" s="1"/>
  <c r="V7" i="2"/>
  <c r="T7" i="2"/>
  <c r="P7" i="2"/>
  <c r="O7" i="2"/>
  <c r="D7" i="2"/>
  <c r="E7" i="2" s="1"/>
  <c r="V6" i="2"/>
  <c r="T6" i="2"/>
  <c r="P6" i="2"/>
  <c r="O6" i="2"/>
  <c r="D6" i="2"/>
  <c r="E6" i="2" s="1"/>
  <c r="V5" i="2"/>
  <c r="P5" i="2"/>
  <c r="O5" i="2"/>
  <c r="E5" i="2"/>
  <c r="D5" i="2"/>
  <c r="V4" i="2"/>
  <c r="T4" i="2"/>
  <c r="P4" i="2"/>
  <c r="O4" i="2"/>
  <c r="E4" i="2"/>
  <c r="D4" i="2"/>
  <c r="E3" i="2"/>
  <c r="D3" i="2"/>
  <c r="E2" i="2"/>
  <c r="D2" i="2"/>
  <c r="K38" i="1"/>
  <c r="K37" i="1"/>
  <c r="K36" i="1"/>
  <c r="K35" i="1"/>
  <c r="K34" i="1"/>
  <c r="D34" i="1"/>
  <c r="E34" i="1" s="1"/>
  <c r="K33" i="1"/>
  <c r="D33" i="1"/>
  <c r="K32" i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Q12" i="1"/>
  <c r="P12" i="1"/>
  <c r="D12" i="1"/>
  <c r="T11" i="1"/>
  <c r="S11" i="1"/>
  <c r="Q11" i="1"/>
  <c r="P11" i="1"/>
  <c r="D11" i="1"/>
  <c r="T10" i="1"/>
  <c r="S10" i="1"/>
  <c r="Q10" i="1"/>
  <c r="P10" i="1"/>
  <c r="D10" i="1"/>
  <c r="T9" i="1"/>
  <c r="S9" i="1"/>
  <c r="Q9" i="1"/>
  <c r="P9" i="1"/>
  <c r="D9" i="1"/>
  <c r="T8" i="1"/>
  <c r="S8" i="1"/>
  <c r="Q8" i="1"/>
  <c r="P8" i="1"/>
  <c r="D8" i="1"/>
  <c r="T7" i="1"/>
  <c r="Q7" i="1"/>
  <c r="P7" i="1"/>
  <c r="E7" i="1"/>
  <c r="D7" i="1"/>
  <c r="S6" i="1"/>
  <c r="D6" i="1"/>
  <c r="E6" i="1" s="1"/>
  <c r="D5" i="1"/>
  <c r="E5" i="1" s="1"/>
  <c r="D4" i="1"/>
  <c r="E4" i="1" s="1"/>
  <c r="L3" i="1"/>
  <c r="E33" i="1" s="1"/>
  <c r="E3" i="1"/>
  <c r="D3" i="1"/>
  <c r="E2" i="1"/>
  <c r="D2" i="1"/>
  <c r="E8" i="1" l="1"/>
  <c r="E9" i="1"/>
  <c r="E10" i="1"/>
  <c r="E11" i="1"/>
  <c r="E12" i="1"/>
</calcChain>
</file>

<file path=xl/sharedStrings.xml><?xml version="1.0" encoding="utf-8"?>
<sst xmlns="http://schemas.openxmlformats.org/spreadsheetml/2006/main" count="275" uniqueCount="114">
  <si>
    <t>code</t>
  </si>
  <si>
    <t>AB1</t>
  </si>
  <si>
    <t>AB2</t>
  </si>
  <si>
    <t>AVE</t>
  </si>
  <si>
    <t>Conc (mg/dl)</t>
  </si>
  <si>
    <t>A2</t>
  </si>
  <si>
    <t>STD</t>
  </si>
  <si>
    <t>S1</t>
  </si>
  <si>
    <t>S2</t>
  </si>
  <si>
    <t>A3</t>
  </si>
  <si>
    <t>A4</t>
  </si>
  <si>
    <t>A5</t>
  </si>
  <si>
    <t>T2DM</t>
  </si>
  <si>
    <t>Normal</t>
  </si>
  <si>
    <t>A6</t>
  </si>
  <si>
    <t>Group</t>
  </si>
  <si>
    <t>Mean</t>
  </si>
  <si>
    <t>SD</t>
  </si>
  <si>
    <t>T2DM + Insulin 0.5 mg/kg</t>
  </si>
  <si>
    <t>T2DM + 25% GA</t>
  </si>
  <si>
    <t>T2DM + 50% GA</t>
  </si>
  <si>
    <t>Normal + 50% GA</t>
  </si>
  <si>
    <t>B1</t>
  </si>
  <si>
    <t>B2</t>
  </si>
  <si>
    <t>B3</t>
  </si>
  <si>
    <t>B4</t>
  </si>
  <si>
    <t>C1</t>
  </si>
  <si>
    <t>C2</t>
  </si>
  <si>
    <t>C3</t>
  </si>
  <si>
    <t>C4</t>
  </si>
  <si>
    <t>C5</t>
  </si>
  <si>
    <t>Anova: Single Factor</t>
  </si>
  <si>
    <t>C6</t>
  </si>
  <si>
    <t>D1</t>
  </si>
  <si>
    <t>SUMMARY</t>
  </si>
  <si>
    <t>D2</t>
  </si>
  <si>
    <t>Groups</t>
  </si>
  <si>
    <t>Count</t>
  </si>
  <si>
    <t>Sum</t>
  </si>
  <si>
    <t>Average</t>
  </si>
  <si>
    <t>Variance</t>
  </si>
  <si>
    <t>D3</t>
  </si>
  <si>
    <t>A</t>
  </si>
  <si>
    <t>D4</t>
  </si>
  <si>
    <t>B</t>
  </si>
  <si>
    <t>D5</t>
  </si>
  <si>
    <t>C</t>
  </si>
  <si>
    <t>D6</t>
  </si>
  <si>
    <t>D</t>
  </si>
  <si>
    <t>E1</t>
  </si>
  <si>
    <t>E</t>
  </si>
  <si>
    <t>E2</t>
  </si>
  <si>
    <t>F</t>
  </si>
  <si>
    <t>E3</t>
  </si>
  <si>
    <t>E4</t>
  </si>
  <si>
    <t>E5</t>
  </si>
  <si>
    <t>ANOVA</t>
  </si>
  <si>
    <t>E6</t>
  </si>
  <si>
    <t>Source of Variation</t>
  </si>
  <si>
    <t>SS</t>
  </si>
  <si>
    <t>df</t>
  </si>
  <si>
    <t>MS</t>
  </si>
  <si>
    <t>P-value</t>
  </si>
  <si>
    <t>F crit</t>
  </si>
  <si>
    <t>F1</t>
  </si>
  <si>
    <t>Between Groups</t>
  </si>
  <si>
    <t>F2</t>
  </si>
  <si>
    <t>Within Groups</t>
  </si>
  <si>
    <t>F3</t>
  </si>
  <si>
    <t>In group comparisions</t>
  </si>
  <si>
    <t>F4</t>
  </si>
  <si>
    <t>B and C</t>
  </si>
  <si>
    <t>low concentration less effective</t>
  </si>
  <si>
    <t>Total</t>
  </si>
  <si>
    <t>F5</t>
  </si>
  <si>
    <t>B and D</t>
  </si>
  <si>
    <t>higher concentration effective</t>
  </si>
  <si>
    <t>F6</t>
  </si>
  <si>
    <t>B and E</t>
  </si>
  <si>
    <t>effects at high concentration</t>
  </si>
  <si>
    <t>A and F</t>
  </si>
  <si>
    <t>confirms insulin therapy worked well</t>
  </si>
  <si>
    <t>B and F</t>
  </si>
  <si>
    <t>confirm disease effects</t>
  </si>
  <si>
    <t>E and F</t>
  </si>
  <si>
    <t>Good for the b ody</t>
  </si>
  <si>
    <t>C and D</t>
  </si>
  <si>
    <t>significant differences</t>
  </si>
  <si>
    <t>codes</t>
  </si>
  <si>
    <t>liver1</t>
  </si>
  <si>
    <t>liver2</t>
  </si>
  <si>
    <t>AVER</t>
  </si>
  <si>
    <t>Conc</t>
  </si>
  <si>
    <t>A1</t>
  </si>
  <si>
    <t xml:space="preserve">Group </t>
  </si>
  <si>
    <t>T2DM + Mixtard®</t>
  </si>
  <si>
    <t>T2DM + Distilled Water</t>
  </si>
  <si>
    <t>Normal + Distilled Water</t>
  </si>
  <si>
    <t>Row 1</t>
  </si>
  <si>
    <t>Row 2</t>
  </si>
  <si>
    <t>Row 3</t>
  </si>
  <si>
    <t>Row 4</t>
  </si>
  <si>
    <t>Row 5</t>
  </si>
  <si>
    <t>Row 6</t>
  </si>
  <si>
    <t>kidney1</t>
  </si>
  <si>
    <t>kidney2</t>
  </si>
  <si>
    <t>NORMAL</t>
  </si>
  <si>
    <t>Mean ± SD mg/dl</t>
  </si>
  <si>
    <t>12.83±0.96</t>
  </si>
  <si>
    <t>10.75±0.62</t>
  </si>
  <si>
    <t>11.27±0.52*</t>
  </si>
  <si>
    <t>12.15±0.84*</t>
  </si>
  <si>
    <t>11.85±0.71</t>
  </si>
  <si>
    <t>12.65±0.86**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</si>
</sst>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ill="1"/>
    <xf numFmtId="0" fontId="2" fillId="0" borderId="0" xfId="0" applyFont="1"/>
    <xf numFmtId="2" fontId="0" fillId="0" borderId="9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1" fillId="0" borderId="0" xfId="0" applyFont="1"/>
    <xf numFmtId="0" fontId="3" fillId="0" borderId="1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1" xfId="0" applyFill="1" applyBorder="1" applyAlignment="1"/>
    <xf numFmtId="0" fontId="0" fillId="2" borderId="0" xfId="0" applyFill="1"/>
    <xf numFmtId="0" fontId="0" fillId="0" borderId="12" xfId="0" applyBorder="1"/>
    <xf numFmtId="2" fontId="0" fillId="0" borderId="0" xfId="0" applyNumberFormat="1"/>
    <xf numFmtId="0" fontId="1" fillId="0" borderId="12" xfId="0" applyFont="1" applyBorder="1"/>
    <xf numFmtId="0" fontId="0" fillId="0" borderId="13" xfId="0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2" fontId="0" fillId="0" borderId="0" xfId="0" applyNumberFormat="1" applyAlignment="1">
      <alignment horizontal="left" indent="1"/>
    </xf>
    <xf numFmtId="0" fontId="1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[1]serum!$P$6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[1]serum!$Q$7:$Q$12</c:f>
                <c:numCache>
                  <c:formatCode>General</c:formatCode>
                  <c:ptCount val="6"/>
                  <c:pt idx="0">
                    <c:v>0.96059789142323382</c:v>
                  </c:pt>
                  <c:pt idx="1">
                    <c:v>0.62082831090581447</c:v>
                  </c:pt>
                  <c:pt idx="2">
                    <c:v>0.51997024131879488</c:v>
                  </c:pt>
                  <c:pt idx="3">
                    <c:v>0.84177168263237334</c:v>
                  </c:pt>
                  <c:pt idx="4">
                    <c:v>0.70637638984438267</c:v>
                  </c:pt>
                  <c:pt idx="5">
                    <c:v>0.85608551080118533</c:v>
                  </c:pt>
                </c:numCache>
              </c:numRef>
            </c:plus>
            <c:minus>
              <c:numRef>
                <c:f>[1]serum!$Q$7:$Q$12</c:f>
                <c:numCache>
                  <c:formatCode>General</c:formatCode>
                  <c:ptCount val="6"/>
                  <c:pt idx="0">
                    <c:v>0.96059789142323382</c:v>
                  </c:pt>
                  <c:pt idx="1">
                    <c:v>0.62082831090581447</c:v>
                  </c:pt>
                  <c:pt idx="2">
                    <c:v>0.51997024131879488</c:v>
                  </c:pt>
                  <c:pt idx="3">
                    <c:v>0.84177168263237334</c:v>
                  </c:pt>
                  <c:pt idx="4">
                    <c:v>0.70637638984438267</c:v>
                  </c:pt>
                  <c:pt idx="5">
                    <c:v>0.85608551080118533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[1]serum!$I$7:$I$12</c:f>
              <c:strCache>
                <c:ptCount val="6"/>
                <c:pt idx="0">
                  <c:v>T2DM + Insulin 0.5 mg/kg</c:v>
                </c:pt>
                <c:pt idx="1">
                  <c:v>T2DM</c:v>
                </c:pt>
                <c:pt idx="2">
                  <c:v>T2DM + 25% GA</c:v>
                </c:pt>
                <c:pt idx="3">
                  <c:v>T2DM + 50% GA</c:v>
                </c:pt>
                <c:pt idx="4">
                  <c:v>Normal + 50% GA</c:v>
                </c:pt>
                <c:pt idx="5">
                  <c:v>Normal</c:v>
                </c:pt>
              </c:strCache>
            </c:strRef>
          </c:cat>
          <c:val>
            <c:numRef>
              <c:f>[1]serum!$P$7:$P$12</c:f>
              <c:numCache>
                <c:formatCode>0.00</c:formatCode>
                <c:ptCount val="6"/>
                <c:pt idx="0">
                  <c:v>12.830188679245282</c:v>
                </c:pt>
                <c:pt idx="1">
                  <c:v>10.754716981132074</c:v>
                </c:pt>
                <c:pt idx="2">
                  <c:v>11.270440251572326</c:v>
                </c:pt>
                <c:pt idx="3">
                  <c:v>12.150943396226415</c:v>
                </c:pt>
                <c:pt idx="4">
                  <c:v>11.849056603773585</c:v>
                </c:pt>
                <c:pt idx="5">
                  <c:v>12.654088050314465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750032"/>
        <c:axId val="295751208"/>
      </c:barChart>
      <c:catAx>
        <c:axId val="29575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Experimental Groups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5751208"/>
        <c:crosses val="autoZero"/>
        <c:auto val="1"/>
        <c:lblAlgn val="ctr"/>
        <c:lblOffset val="100"/>
        <c:noMultiLvlLbl val="0"/>
      </c:catAx>
      <c:valAx>
        <c:axId val="295751208"/>
        <c:scaling>
          <c:orientation val="minMax"/>
          <c:max val="14"/>
          <c:min val="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± SD blood [Ca</a:t>
                </a:r>
                <a:r>
                  <a:rPr lang="en-US" sz="1200" b="0" i="0" u="none" strike="noStrike" baseline="3000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2+</a:t>
                </a:r>
                <a:r>
                  <a:rPr lang="en-US" sz="12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 mg/dl</a:t>
                </a:r>
                <a:endParaRPr 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575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[1]kidney!$P$3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[1]kidney!$Q$4:$Q$9</c:f>
                <c:numCache>
                  <c:formatCode>General</c:formatCode>
                  <c:ptCount val="6"/>
                  <c:pt idx="0">
                    <c:v>0.14373627203392716</c:v>
                  </c:pt>
                  <c:pt idx="1">
                    <c:v>6.672175854175437E-2</c:v>
                  </c:pt>
                  <c:pt idx="2">
                    <c:v>0.17803269705155492</c:v>
                  </c:pt>
                  <c:pt idx="3">
                    <c:v>0.17481949082232845</c:v>
                  </c:pt>
                  <c:pt idx="4">
                    <c:v>0.19113642188559207</c:v>
                  </c:pt>
                  <c:pt idx="5">
                    <c:v>0.14487116456005883</c:v>
                  </c:pt>
                </c:numCache>
              </c:numRef>
            </c:plus>
            <c:minus>
              <c:numRef>
                <c:f>[1]kidney!$Q$4:$Q$9</c:f>
                <c:numCache>
                  <c:formatCode>General</c:formatCode>
                  <c:ptCount val="6"/>
                  <c:pt idx="0">
                    <c:v>0.14373627203392716</c:v>
                  </c:pt>
                  <c:pt idx="1">
                    <c:v>6.672175854175437E-2</c:v>
                  </c:pt>
                  <c:pt idx="2">
                    <c:v>0.17803269705155492</c:v>
                  </c:pt>
                  <c:pt idx="3">
                    <c:v>0.17481949082232845</c:v>
                  </c:pt>
                  <c:pt idx="4">
                    <c:v>0.19113642188559207</c:v>
                  </c:pt>
                  <c:pt idx="5">
                    <c:v>0.14487116456005883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[1]kidney!$I$4:$I$9</c:f>
              <c:strCache>
                <c:ptCount val="6"/>
                <c:pt idx="0">
                  <c:v>T2DM + Insulin 0.5 mg/kg</c:v>
                </c:pt>
                <c:pt idx="1">
                  <c:v>T2DM</c:v>
                </c:pt>
                <c:pt idx="2">
                  <c:v>T2DM + 25% GA</c:v>
                </c:pt>
                <c:pt idx="3">
                  <c:v>T2DM + 50% GA</c:v>
                </c:pt>
                <c:pt idx="4">
                  <c:v>Normal + 50% GA</c:v>
                </c:pt>
                <c:pt idx="5">
                  <c:v>Normal</c:v>
                </c:pt>
              </c:strCache>
            </c:strRef>
          </c:cat>
          <c:val>
            <c:numRef>
              <c:f>[1]kidney!$P$4:$P$9</c:f>
              <c:numCache>
                <c:formatCode>0.00</c:formatCode>
                <c:ptCount val="6"/>
                <c:pt idx="0">
                  <c:v>0.36507936507936511</c:v>
                </c:pt>
                <c:pt idx="1">
                  <c:v>0.11071428571428571</c:v>
                </c:pt>
                <c:pt idx="2">
                  <c:v>0.53333333333333333</c:v>
                </c:pt>
                <c:pt idx="3">
                  <c:v>0.39047619047619048</c:v>
                </c:pt>
                <c:pt idx="4">
                  <c:v>0.35714285714285715</c:v>
                </c:pt>
                <c:pt idx="5">
                  <c:v>0.54920634920634914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376288"/>
        <c:axId val="381377072"/>
      </c:barChart>
      <c:catAx>
        <c:axId val="38137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Experimental Groups</a:t>
                </a:r>
                <a:endParaRPr 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1377072"/>
        <c:crosses val="autoZero"/>
        <c:auto val="1"/>
        <c:lblAlgn val="ctr"/>
        <c:lblOffset val="100"/>
        <c:noMultiLvlLbl val="0"/>
      </c:catAx>
      <c:valAx>
        <c:axId val="381377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± SD renal  </a:t>
                </a:r>
                <a:r>
                  <a:rPr lang="en-US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[Ca</a:t>
                </a:r>
                <a:r>
                  <a:rPr lang="en-US" sz="1000" b="0" i="0" u="none" strike="noStrike" baseline="3000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2+</a:t>
                </a:r>
                <a:r>
                  <a:rPr lang="en-US" sz="1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 m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g/dl</a:t>
                </a:r>
                <a:endParaRPr 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137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[1]liver!$O$3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tx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[1]liver!$P$4:$P$9</c:f>
                <c:numCache>
                  <c:formatCode>General</c:formatCode>
                  <c:ptCount val="6"/>
                  <c:pt idx="0">
                    <c:v>0.1557659736552012</c:v>
                  </c:pt>
                  <c:pt idx="1">
                    <c:v>3.9946213943231487E-2</c:v>
                  </c:pt>
                  <c:pt idx="2">
                    <c:v>0.21187156666852827</c:v>
                  </c:pt>
                  <c:pt idx="3">
                    <c:v>0.19886720429721519</c:v>
                  </c:pt>
                  <c:pt idx="4">
                    <c:v>0.12698412698412695</c:v>
                  </c:pt>
                  <c:pt idx="5">
                    <c:v>0.18772260098963736</c:v>
                  </c:pt>
                </c:numCache>
              </c:numRef>
            </c:plus>
            <c:minus>
              <c:numRef>
                <c:f>[1]liver!$P$4:$P$9</c:f>
                <c:numCache>
                  <c:formatCode>General</c:formatCode>
                  <c:ptCount val="6"/>
                  <c:pt idx="0">
                    <c:v>0.1557659736552012</c:v>
                  </c:pt>
                  <c:pt idx="1">
                    <c:v>3.9946213943231487E-2</c:v>
                  </c:pt>
                  <c:pt idx="2">
                    <c:v>0.21187156666852827</c:v>
                  </c:pt>
                  <c:pt idx="3">
                    <c:v>0.19886720429721519</c:v>
                  </c:pt>
                  <c:pt idx="4">
                    <c:v>0.12698412698412695</c:v>
                  </c:pt>
                  <c:pt idx="5">
                    <c:v>0.18772260098963736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[1]liver!$H$4:$H$9</c:f>
              <c:strCache>
                <c:ptCount val="6"/>
                <c:pt idx="0">
                  <c:v>T2DM + Mixtard®</c:v>
                </c:pt>
                <c:pt idx="1">
                  <c:v>T2DM + Distilled Water</c:v>
                </c:pt>
                <c:pt idx="2">
                  <c:v>T2DM + 25% GA</c:v>
                </c:pt>
                <c:pt idx="3">
                  <c:v>T2DM + 50% GA</c:v>
                </c:pt>
                <c:pt idx="4">
                  <c:v>Normal + 50% GA</c:v>
                </c:pt>
                <c:pt idx="5">
                  <c:v>Normal + Distilled Water</c:v>
                </c:pt>
              </c:strCache>
            </c:strRef>
          </c:cat>
          <c:val>
            <c:numRef>
              <c:f>[1]liver!$O$4:$O$9</c:f>
              <c:numCache>
                <c:formatCode>0.00</c:formatCode>
                <c:ptCount val="6"/>
                <c:pt idx="0">
                  <c:v>0.1984126984126984</c:v>
                </c:pt>
                <c:pt idx="1">
                  <c:v>5.5555555555555552E-2</c:v>
                </c:pt>
                <c:pt idx="2">
                  <c:v>0.36772486772486768</c:v>
                </c:pt>
                <c:pt idx="3">
                  <c:v>0.28306878306878308</c:v>
                </c:pt>
                <c:pt idx="4">
                  <c:v>0.14285714285714285</c:v>
                </c:pt>
                <c:pt idx="5">
                  <c:v>0.3439153439153439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065768"/>
        <c:axId val="294604584"/>
      </c:barChart>
      <c:catAx>
        <c:axId val="356065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Experimental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Groups</a:t>
                </a:r>
                <a:endParaRPr 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4604584"/>
        <c:crosses val="autoZero"/>
        <c:auto val="1"/>
        <c:lblAlgn val="ctr"/>
        <c:lblOffset val="100"/>
        <c:noMultiLvlLbl val="0"/>
      </c:catAx>
      <c:valAx>
        <c:axId val="294604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± SD hepatic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mg/dl</a:t>
                </a:r>
                <a:endParaRPr 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6065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13</xdr:row>
      <xdr:rowOff>128587</xdr:rowOff>
    </xdr:from>
    <xdr:to>
      <xdr:col>15</xdr:col>
      <xdr:colOff>600075</xdr:colOff>
      <xdr:row>28</xdr:row>
      <xdr:rowOff>14287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105834</xdr:colOff>
      <xdr:row>11</xdr:row>
      <xdr:rowOff>51858</xdr:rowOff>
    </xdr:from>
    <xdr:to>
      <xdr:col>13</xdr:col>
      <xdr:colOff>381001</xdr:colOff>
      <xdr:row>25</xdr:row>
      <xdr:rowOff>128058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190499</xdr:colOff>
      <xdr:row>11</xdr:row>
      <xdr:rowOff>10582</xdr:rowOff>
    </xdr:from>
    <xdr:to>
      <xdr:col>15</xdr:col>
      <xdr:colOff>222249</xdr:colOff>
      <xdr:row>25</xdr:row>
      <xdr:rowOff>43391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uscript%20for%20Amaranth/Thesis%20results_september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tissues"/>
      <sheetName val="serum"/>
      <sheetName val="liver"/>
      <sheetName val="kidney"/>
      <sheetName val="heart"/>
      <sheetName val="Brain"/>
      <sheetName val="spss"/>
    </sheetNames>
    <sheetDataSet>
      <sheetData sheetId="0"/>
      <sheetData sheetId="1">
        <row r="6">
          <cell r="P6" t="str">
            <v>Mean</v>
          </cell>
        </row>
        <row r="7">
          <cell r="I7" t="str">
            <v>T2DM + Insulin 0.5 mg/kg</v>
          </cell>
          <cell r="P7">
            <v>12.830188679245282</v>
          </cell>
          <cell r="Q7">
            <v>0.96059789142323382</v>
          </cell>
        </row>
        <row r="8">
          <cell r="I8" t="str">
            <v>T2DM</v>
          </cell>
          <cell r="P8">
            <v>10.754716981132074</v>
          </cell>
          <cell r="Q8">
            <v>0.62082831090581447</v>
          </cell>
        </row>
        <row r="9">
          <cell r="I9" t="str">
            <v>T2DM + 25% GA</v>
          </cell>
          <cell r="P9">
            <v>11.270440251572326</v>
          </cell>
          <cell r="Q9">
            <v>0.51997024131879488</v>
          </cell>
        </row>
        <row r="10">
          <cell r="I10" t="str">
            <v>T2DM + 50% GA</v>
          </cell>
          <cell r="P10">
            <v>12.150943396226415</v>
          </cell>
          <cell r="Q10">
            <v>0.84177168263237334</v>
          </cell>
        </row>
        <row r="11">
          <cell r="I11" t="str">
            <v>Normal + 50% GA</v>
          </cell>
          <cell r="P11">
            <v>11.849056603773585</v>
          </cell>
          <cell r="Q11">
            <v>0.70637638984438267</v>
          </cell>
        </row>
        <row r="12">
          <cell r="I12" t="str">
            <v>Normal</v>
          </cell>
          <cell r="P12">
            <v>12.654088050314465</v>
          </cell>
          <cell r="Q12">
            <v>0.85608551080118533</v>
          </cell>
        </row>
      </sheetData>
      <sheetData sheetId="2">
        <row r="3">
          <cell r="O3" t="str">
            <v>Mean</v>
          </cell>
        </row>
        <row r="4">
          <cell r="H4" t="str">
            <v>T2DM + Mixtard®</v>
          </cell>
          <cell r="O4">
            <v>0.1984126984126984</v>
          </cell>
          <cell r="P4">
            <v>0.1557659736552012</v>
          </cell>
        </row>
        <row r="5">
          <cell r="H5" t="str">
            <v>T2DM + Distilled Water</v>
          </cell>
          <cell r="O5">
            <v>5.5555555555555552E-2</v>
          </cell>
          <cell r="P5">
            <v>3.9946213943231487E-2</v>
          </cell>
        </row>
        <row r="6">
          <cell r="H6" t="str">
            <v>T2DM + 25% GA</v>
          </cell>
          <cell r="O6">
            <v>0.36772486772486768</v>
          </cell>
          <cell r="P6">
            <v>0.21187156666852827</v>
          </cell>
        </row>
        <row r="7">
          <cell r="H7" t="str">
            <v>T2DM + 50% GA</v>
          </cell>
          <cell r="O7">
            <v>0.28306878306878308</v>
          </cell>
          <cell r="P7">
            <v>0.19886720429721519</v>
          </cell>
        </row>
        <row r="8">
          <cell r="H8" t="str">
            <v>Normal + 50% GA</v>
          </cell>
          <cell r="O8">
            <v>0.14285714285714285</v>
          </cell>
          <cell r="P8">
            <v>0.12698412698412695</v>
          </cell>
        </row>
        <row r="9">
          <cell r="H9" t="str">
            <v>Normal + Distilled Water</v>
          </cell>
          <cell r="O9">
            <v>0.3439153439153439</v>
          </cell>
          <cell r="P9">
            <v>0.18772260098963736</v>
          </cell>
        </row>
      </sheetData>
      <sheetData sheetId="3">
        <row r="3">
          <cell r="P3" t="str">
            <v>Mean</v>
          </cell>
        </row>
        <row r="4">
          <cell r="I4" t="str">
            <v>T2DM + Insulin 0.5 mg/kg</v>
          </cell>
          <cell r="P4">
            <v>0.36507936507936511</v>
          </cell>
          <cell r="Q4">
            <v>0.14373627203392716</v>
          </cell>
        </row>
        <row r="5">
          <cell r="I5" t="str">
            <v>T2DM</v>
          </cell>
          <cell r="P5">
            <v>0.11071428571428571</v>
          </cell>
          <cell r="Q5">
            <v>6.672175854175437E-2</v>
          </cell>
        </row>
        <row r="6">
          <cell r="I6" t="str">
            <v>T2DM + 25% GA</v>
          </cell>
          <cell r="P6">
            <v>0.53333333333333333</v>
          </cell>
          <cell r="Q6">
            <v>0.17803269705155492</v>
          </cell>
        </row>
        <row r="7">
          <cell r="I7" t="str">
            <v>T2DM + 50% GA</v>
          </cell>
          <cell r="P7">
            <v>0.39047619047619048</v>
          </cell>
          <cell r="Q7">
            <v>0.17481949082232845</v>
          </cell>
        </row>
        <row r="8">
          <cell r="I8" t="str">
            <v>Normal + 50% GA</v>
          </cell>
          <cell r="P8">
            <v>0.35714285714285715</v>
          </cell>
          <cell r="Q8">
            <v>0.19113642188559207</v>
          </cell>
        </row>
        <row r="9">
          <cell r="I9" t="str">
            <v>Normal</v>
          </cell>
          <cell r="P9">
            <v>0.54920634920634914</v>
          </cell>
          <cell r="Q9">
            <v>0.14487116456005883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workbookViewId="0">
      <selection activeCell="G24" sqref="G24"/>
    </sheetView>
  </sheetViews>
  <sheetFormatPr defaultRowHeight="15" x14ac:dyDescent="0.25"/>
  <cols>
    <col min="1" max="1" width="5.28515625" bestFit="1" customWidth="1"/>
    <col min="2" max="3" width="5" bestFit="1" customWidth="1"/>
    <col min="4" max="4" width="6" bestFit="1" customWidth="1"/>
    <col min="5" max="5" width="12.42578125" bestFit="1" customWidth="1"/>
    <col min="9" max="9" width="24.5703125" bestFit="1" customWidth="1"/>
    <col min="16" max="16" width="9.5703125" bestFit="1" customWidth="1"/>
    <col min="17" max="17" width="9.28515625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29" x14ac:dyDescent="0.25">
      <c r="A2" s="1" t="s">
        <v>5</v>
      </c>
      <c r="B2" s="2">
        <v>0.45</v>
      </c>
      <c r="C2" s="2">
        <v>0.44</v>
      </c>
      <c r="D2" s="2">
        <f>AVERAGE(B2:C2)</f>
        <v>0.44500000000000001</v>
      </c>
      <c r="E2" s="3">
        <f>8*(D2/$L$3)</f>
        <v>13.433962264150942</v>
      </c>
      <c r="I2" t="s">
        <v>6</v>
      </c>
      <c r="J2" t="s">
        <v>7</v>
      </c>
      <c r="K2" t="s">
        <v>8</v>
      </c>
      <c r="L2" t="s">
        <v>3</v>
      </c>
      <c r="Y2" s="4"/>
      <c r="Z2" s="4"/>
    </row>
    <row r="3" spans="1:29" x14ac:dyDescent="0.25">
      <c r="A3" s="5" t="s">
        <v>9</v>
      </c>
      <c r="B3" s="6">
        <v>0.41</v>
      </c>
      <c r="C3" s="6">
        <v>0.42</v>
      </c>
      <c r="D3" s="6">
        <f t="shared" ref="D3:D34" si="0">AVERAGE(B3:C3)</f>
        <v>0.41499999999999998</v>
      </c>
      <c r="E3" s="7">
        <f t="shared" ref="E3:E34" si="1">8*(D3/$L$3)</f>
        <v>12.528301886792452</v>
      </c>
      <c r="J3">
        <v>0.26</v>
      </c>
      <c r="K3">
        <v>0.27</v>
      </c>
      <c r="L3">
        <f>AVERAGE(J3:K3)</f>
        <v>0.26500000000000001</v>
      </c>
      <c r="Y3" s="4"/>
      <c r="Z3" s="4"/>
    </row>
    <row r="4" spans="1:29" x14ac:dyDescent="0.25">
      <c r="A4" s="5" t="s">
        <v>10</v>
      </c>
      <c r="B4" s="6">
        <v>0.39</v>
      </c>
      <c r="C4" s="6">
        <v>0.4</v>
      </c>
      <c r="D4" s="6">
        <f t="shared" si="0"/>
        <v>0.39500000000000002</v>
      </c>
      <c r="E4" s="7">
        <f t="shared" si="1"/>
        <v>11.924528301886792</v>
      </c>
      <c r="Y4" s="4"/>
      <c r="Z4" s="4"/>
    </row>
    <row r="5" spans="1:29" x14ac:dyDescent="0.25">
      <c r="A5" s="5" t="s">
        <v>11</v>
      </c>
      <c r="B5" s="6">
        <v>0.4</v>
      </c>
      <c r="C5" s="6">
        <v>0.4</v>
      </c>
      <c r="D5" s="6">
        <f t="shared" si="0"/>
        <v>0.4</v>
      </c>
      <c r="E5" s="7">
        <f t="shared" si="1"/>
        <v>12.075471698113208</v>
      </c>
      <c r="S5" t="s">
        <v>12</v>
      </c>
      <c r="T5" t="s">
        <v>13</v>
      </c>
      <c r="Y5" s="4"/>
      <c r="Z5" s="4"/>
    </row>
    <row r="6" spans="1:29" ht="15.75" x14ac:dyDescent="0.25">
      <c r="A6" s="8" t="s">
        <v>14</v>
      </c>
      <c r="B6" s="9">
        <v>0.46</v>
      </c>
      <c r="C6" s="9">
        <v>0.48</v>
      </c>
      <c r="D6" s="9">
        <f t="shared" si="0"/>
        <v>0.47</v>
      </c>
      <c r="E6" s="10">
        <f t="shared" si="1"/>
        <v>14.188679245283017</v>
      </c>
      <c r="I6" s="11" t="s">
        <v>15</v>
      </c>
      <c r="J6" s="2">
        <v>1</v>
      </c>
      <c r="K6" s="2">
        <v>2</v>
      </c>
      <c r="L6" s="2">
        <v>3</v>
      </c>
      <c r="M6" s="2">
        <v>4</v>
      </c>
      <c r="N6" s="2">
        <v>5</v>
      </c>
      <c r="O6" s="2">
        <v>6</v>
      </c>
      <c r="P6" s="11" t="s">
        <v>16</v>
      </c>
      <c r="Q6" s="11" t="s">
        <v>17</v>
      </c>
      <c r="S6">
        <f>TTEST(J7:N7,J8:M8,2,3)</f>
        <v>6.1252874740334185E-3</v>
      </c>
      <c r="T6" s="12"/>
      <c r="W6" s="11" t="s">
        <v>15</v>
      </c>
      <c r="X6" s="13" t="s">
        <v>18</v>
      </c>
      <c r="Y6" s="13" t="s">
        <v>12</v>
      </c>
      <c r="Z6" s="13" t="s">
        <v>19</v>
      </c>
      <c r="AA6" s="13" t="s">
        <v>20</v>
      </c>
      <c r="AB6" s="13" t="s">
        <v>21</v>
      </c>
      <c r="AC6" s="13" t="s">
        <v>13</v>
      </c>
    </row>
    <row r="7" spans="1:29" ht="15.75" x14ac:dyDescent="0.25">
      <c r="A7" s="1" t="s">
        <v>22</v>
      </c>
      <c r="B7" s="2">
        <v>0.35</v>
      </c>
      <c r="C7" s="2">
        <v>0.35</v>
      </c>
      <c r="D7" s="2">
        <f t="shared" si="0"/>
        <v>0.35</v>
      </c>
      <c r="E7" s="3">
        <f t="shared" si="1"/>
        <v>10.566037735849056</v>
      </c>
      <c r="I7" s="13" t="s">
        <v>18</v>
      </c>
      <c r="J7" s="6">
        <v>13.433962264150942</v>
      </c>
      <c r="K7" s="6">
        <v>12.528301886792452</v>
      </c>
      <c r="L7" s="6">
        <v>11.924528301886792</v>
      </c>
      <c r="M7" s="6">
        <v>12.075471698113208</v>
      </c>
      <c r="N7" s="6">
        <v>14.188679245283017</v>
      </c>
      <c r="O7" s="6"/>
      <c r="P7" s="14">
        <f>AVERAGE(J7:O7)</f>
        <v>12.830188679245282</v>
      </c>
      <c r="Q7" s="14">
        <f>STDEVA(J7:O7)</f>
        <v>0.96059789142323382</v>
      </c>
      <c r="T7" s="12">
        <f>TTEST(J7:N7,J12:O12,2,3)</f>
        <v>0.75846261421130945</v>
      </c>
      <c r="W7" s="2">
        <v>1</v>
      </c>
      <c r="X7" s="15">
        <v>13.433962264150942</v>
      </c>
      <c r="Y7" s="15">
        <v>10.566037735849056</v>
      </c>
      <c r="Z7" s="15">
        <v>10.566037735849056</v>
      </c>
      <c r="AA7" s="15">
        <v>12.679245283018867</v>
      </c>
      <c r="AB7" s="15">
        <v>12.830188679245282</v>
      </c>
      <c r="AC7" s="16">
        <v>11.622641509433961</v>
      </c>
    </row>
    <row r="8" spans="1:29" ht="15.75" x14ac:dyDescent="0.25">
      <c r="A8" s="5" t="s">
        <v>23</v>
      </c>
      <c r="B8" s="6">
        <v>0.33</v>
      </c>
      <c r="C8" s="6">
        <v>0.33</v>
      </c>
      <c r="D8" s="6">
        <f t="shared" si="0"/>
        <v>0.33</v>
      </c>
      <c r="E8" s="7">
        <f t="shared" si="1"/>
        <v>9.9622641509433958</v>
      </c>
      <c r="I8" s="13" t="s">
        <v>12</v>
      </c>
      <c r="J8" s="6">
        <v>10.566037735849056</v>
      </c>
      <c r="K8" s="6">
        <v>9.9622641509433958</v>
      </c>
      <c r="L8" s="6">
        <v>11.169811320754716</v>
      </c>
      <c r="M8" s="6">
        <v>11.320754716981131</v>
      </c>
      <c r="N8" s="6"/>
      <c r="O8" s="6"/>
      <c r="P8" s="14">
        <f>AVERAGE(J8:O8)</f>
        <v>10.754716981132074</v>
      </c>
      <c r="Q8" s="14">
        <f t="shared" ref="Q8:Q12" si="2">STDEVA(J8:O8)</f>
        <v>0.62082831090581447</v>
      </c>
      <c r="S8">
        <f>TTEST(J9:O9,J8:M8,2,3)</f>
        <v>0.22167669595362527</v>
      </c>
      <c r="T8">
        <f>TTEST(J8:M8,J12:O12,2,3)</f>
        <v>3.7592407740264298E-3</v>
      </c>
      <c r="W8" s="2">
        <v>2</v>
      </c>
      <c r="X8" s="15">
        <v>12.528301886792452</v>
      </c>
      <c r="Y8" s="15">
        <v>9.9622641509433958</v>
      </c>
      <c r="Z8" s="15">
        <v>11.924528301886792</v>
      </c>
      <c r="AA8" s="15">
        <v>13.283018867924527</v>
      </c>
      <c r="AB8" s="15">
        <v>11.924528301886792</v>
      </c>
      <c r="AC8" s="16">
        <v>12.830188679245282</v>
      </c>
    </row>
    <row r="9" spans="1:29" ht="15.75" x14ac:dyDescent="0.25">
      <c r="A9" s="5" t="s">
        <v>24</v>
      </c>
      <c r="B9" s="6">
        <v>0.37</v>
      </c>
      <c r="C9" s="6">
        <v>0.37</v>
      </c>
      <c r="D9" s="6">
        <f t="shared" si="0"/>
        <v>0.37</v>
      </c>
      <c r="E9" s="7">
        <f t="shared" si="1"/>
        <v>11.169811320754716</v>
      </c>
      <c r="I9" s="13" t="s">
        <v>19</v>
      </c>
      <c r="J9" s="6">
        <v>10.566037735849056</v>
      </c>
      <c r="K9" s="6">
        <v>11.924528301886792</v>
      </c>
      <c r="L9" s="6">
        <v>10.716981132075471</v>
      </c>
      <c r="M9" s="6">
        <v>11.471698113207546</v>
      </c>
      <c r="N9" s="6">
        <v>11.471698113207546</v>
      </c>
      <c r="O9" s="6">
        <v>11.471698113207546</v>
      </c>
      <c r="P9" s="14">
        <f t="shared" ref="P9:P12" si="3">AVERAGE(J9:O9)</f>
        <v>11.270440251572326</v>
      </c>
      <c r="Q9" s="14">
        <f t="shared" si="2"/>
        <v>0.51997024131879488</v>
      </c>
      <c r="S9">
        <f>TTEST(J10:O10,J8:M8,2,3)</f>
        <v>1.7142289447210211E-2</v>
      </c>
      <c r="T9" s="17">
        <f>TTEST(J9:O9,J12:O12,2,3)</f>
        <v>9.1696131726707857E-3</v>
      </c>
      <c r="W9" s="2">
        <v>3</v>
      </c>
      <c r="X9" s="15">
        <v>11.924528301886792</v>
      </c>
      <c r="Y9" s="15">
        <v>11.169811320754716</v>
      </c>
      <c r="Z9" s="15">
        <v>10.716981132075471</v>
      </c>
      <c r="AA9" s="15">
        <v>11.622641509433961</v>
      </c>
      <c r="AB9" s="15">
        <v>12.528301886792452</v>
      </c>
      <c r="AC9" s="16">
        <v>12.830188679245282</v>
      </c>
    </row>
    <row r="10" spans="1:29" ht="15.75" x14ac:dyDescent="0.25">
      <c r="A10" s="8" t="s">
        <v>25</v>
      </c>
      <c r="B10" s="9">
        <v>0.38</v>
      </c>
      <c r="C10" s="9">
        <v>0.37</v>
      </c>
      <c r="D10" s="9">
        <f t="shared" si="0"/>
        <v>0.375</v>
      </c>
      <c r="E10" s="10">
        <f t="shared" si="1"/>
        <v>11.320754716981131</v>
      </c>
      <c r="I10" s="13" t="s">
        <v>20</v>
      </c>
      <c r="J10" s="6">
        <v>12.679245283018867</v>
      </c>
      <c r="K10" s="6">
        <v>13.283018867924527</v>
      </c>
      <c r="L10" s="6">
        <v>11.622641509433961</v>
      </c>
      <c r="M10" s="6">
        <v>11.471698113207546</v>
      </c>
      <c r="N10" s="6">
        <v>11.169811320754716</v>
      </c>
      <c r="O10" s="6">
        <v>12.679245283018867</v>
      </c>
      <c r="P10" s="14">
        <f t="shared" si="3"/>
        <v>12.150943396226415</v>
      </c>
      <c r="Q10" s="14">
        <f t="shared" si="2"/>
        <v>0.84177168263237334</v>
      </c>
      <c r="S10">
        <f>TTEST(J11:O11,J8:M8,2,3)</f>
        <v>3.5471095114942584E-2</v>
      </c>
      <c r="T10">
        <f>TTEST(J10:O10,J12:O12,2,3)</f>
        <v>0.3288437145176667</v>
      </c>
      <c r="W10" s="2">
        <v>4</v>
      </c>
      <c r="X10" s="15">
        <v>12.075471698113208</v>
      </c>
      <c r="Y10" s="15">
        <v>11.320754716981131</v>
      </c>
      <c r="Z10" s="15">
        <v>11.471698113207546</v>
      </c>
      <c r="AA10" s="15">
        <v>11.471698113207546</v>
      </c>
      <c r="AB10" s="15">
        <v>11.169811320754716</v>
      </c>
      <c r="AC10" s="16">
        <v>11.622641509433961</v>
      </c>
    </row>
    <row r="11" spans="1:29" ht="15.75" x14ac:dyDescent="0.25">
      <c r="A11" s="1" t="s">
        <v>26</v>
      </c>
      <c r="B11" s="2">
        <v>0.35</v>
      </c>
      <c r="C11" s="2">
        <v>0.35</v>
      </c>
      <c r="D11" s="2">
        <f t="shared" si="0"/>
        <v>0.35</v>
      </c>
      <c r="E11" s="3">
        <f t="shared" si="1"/>
        <v>10.566037735849056</v>
      </c>
      <c r="I11" s="13" t="s">
        <v>21</v>
      </c>
      <c r="J11" s="6">
        <v>12.830188679245282</v>
      </c>
      <c r="K11" s="6">
        <v>11.924528301886792</v>
      </c>
      <c r="L11" s="6">
        <v>12.528301886792452</v>
      </c>
      <c r="M11" s="6">
        <v>11.169811320754716</v>
      </c>
      <c r="N11" s="6">
        <v>11.169811320754716</v>
      </c>
      <c r="O11" s="6">
        <v>11.471698113207546</v>
      </c>
      <c r="P11" s="14">
        <f t="shared" si="3"/>
        <v>11.849056603773585</v>
      </c>
      <c r="Q11" s="14">
        <f t="shared" si="2"/>
        <v>0.70637638984438267</v>
      </c>
      <c r="S11">
        <f>TTEST(J12:O12,J8:M8,2,3)</f>
        <v>3.7592407740264298E-3</v>
      </c>
      <c r="T11">
        <f>TTEST(J11:O11,J12:O12,2,3)</f>
        <v>0.10708511183029705</v>
      </c>
      <c r="W11" s="2">
        <v>5</v>
      </c>
      <c r="X11" s="15">
        <v>14.188679245283017</v>
      </c>
      <c r="Y11" s="15"/>
      <c r="Z11" s="15">
        <v>11.471698113207546</v>
      </c>
      <c r="AA11" s="15">
        <v>11.169811320754716</v>
      </c>
      <c r="AB11" s="15">
        <v>11.169811320754716</v>
      </c>
      <c r="AC11" s="16">
        <v>13.433962264150942</v>
      </c>
    </row>
    <row r="12" spans="1:29" ht="15.75" x14ac:dyDescent="0.25">
      <c r="A12" s="5" t="s">
        <v>27</v>
      </c>
      <c r="B12" s="6">
        <v>0.39</v>
      </c>
      <c r="C12" s="6">
        <v>0.4</v>
      </c>
      <c r="D12" s="6">
        <f t="shared" si="0"/>
        <v>0.39500000000000002</v>
      </c>
      <c r="E12" s="7">
        <f t="shared" si="1"/>
        <v>11.924528301886792</v>
      </c>
      <c r="I12" s="13" t="s">
        <v>13</v>
      </c>
      <c r="J12" s="9">
        <v>11.622641509433961</v>
      </c>
      <c r="K12" s="9">
        <v>12.830188679245282</v>
      </c>
      <c r="L12" s="9">
        <v>12.830188679245282</v>
      </c>
      <c r="M12" s="9">
        <v>11.622641509433961</v>
      </c>
      <c r="N12" s="9">
        <v>13.433962264150942</v>
      </c>
      <c r="O12" s="9">
        <v>13.584905660377359</v>
      </c>
      <c r="P12" s="14">
        <f t="shared" si="3"/>
        <v>12.654088050314465</v>
      </c>
      <c r="Q12" s="14">
        <f t="shared" si="2"/>
        <v>0.85608551080118533</v>
      </c>
      <c r="W12" s="2">
        <v>6</v>
      </c>
      <c r="X12" s="15"/>
      <c r="Y12" s="15"/>
      <c r="Z12" s="15">
        <v>11.471698113207546</v>
      </c>
      <c r="AA12" s="15">
        <v>12.679245283018867</v>
      </c>
      <c r="AB12" s="15">
        <v>11.471698113207546</v>
      </c>
      <c r="AC12" s="16">
        <v>13.584905660377359</v>
      </c>
    </row>
    <row r="13" spans="1:29" x14ac:dyDescent="0.25">
      <c r="A13" s="5" t="s">
        <v>28</v>
      </c>
      <c r="B13" s="6">
        <v>0.35</v>
      </c>
      <c r="C13" s="6">
        <v>0.36</v>
      </c>
      <c r="D13" s="6">
        <f t="shared" si="0"/>
        <v>0.35499999999999998</v>
      </c>
      <c r="E13" s="7">
        <f t="shared" si="1"/>
        <v>10.716981132075471</v>
      </c>
    </row>
    <row r="14" spans="1:29" x14ac:dyDescent="0.25">
      <c r="A14" s="5" t="s">
        <v>29</v>
      </c>
      <c r="B14" s="6">
        <v>0.38</v>
      </c>
      <c r="C14" s="6">
        <v>0.38</v>
      </c>
      <c r="D14" s="6">
        <f t="shared" si="0"/>
        <v>0.38</v>
      </c>
      <c r="E14" s="7">
        <f t="shared" si="1"/>
        <v>11.471698113207546</v>
      </c>
    </row>
    <row r="15" spans="1:29" x14ac:dyDescent="0.25">
      <c r="A15" s="5" t="s">
        <v>30</v>
      </c>
      <c r="B15" s="6">
        <v>0.38</v>
      </c>
      <c r="C15" s="6">
        <v>0.38</v>
      </c>
      <c r="D15" s="6">
        <f t="shared" si="0"/>
        <v>0.38</v>
      </c>
      <c r="E15" s="7">
        <f t="shared" si="1"/>
        <v>11.471698113207546</v>
      </c>
      <c r="Q15" t="s">
        <v>31</v>
      </c>
    </row>
    <row r="16" spans="1:29" x14ac:dyDescent="0.25">
      <c r="A16" s="8" t="s">
        <v>32</v>
      </c>
      <c r="B16" s="9">
        <v>0.38</v>
      </c>
      <c r="C16" s="9">
        <v>0.38</v>
      </c>
      <c r="D16" s="9">
        <f t="shared" si="0"/>
        <v>0.38</v>
      </c>
      <c r="E16" s="10">
        <f t="shared" si="1"/>
        <v>11.471698113207546</v>
      </c>
    </row>
    <row r="17" spans="1:23" ht="15.75" thickBot="1" x14ac:dyDescent="0.3">
      <c r="A17" s="1" t="s">
        <v>33</v>
      </c>
      <c r="B17" s="2">
        <v>0.41</v>
      </c>
      <c r="C17" s="2">
        <v>0.43</v>
      </c>
      <c r="D17" s="2">
        <f t="shared" si="0"/>
        <v>0.42</v>
      </c>
      <c r="E17" s="3">
        <f t="shared" si="1"/>
        <v>12.679245283018867</v>
      </c>
      <c r="Q17" t="s">
        <v>34</v>
      </c>
    </row>
    <row r="18" spans="1:23" x14ac:dyDescent="0.25">
      <c r="A18" s="5" t="s">
        <v>35</v>
      </c>
      <c r="B18" s="6">
        <v>0.44</v>
      </c>
      <c r="C18" s="6">
        <v>0.44</v>
      </c>
      <c r="D18" s="6">
        <f t="shared" si="0"/>
        <v>0.44</v>
      </c>
      <c r="E18" s="7">
        <f t="shared" si="1"/>
        <v>13.283018867924527</v>
      </c>
      <c r="Q18" s="18" t="s">
        <v>36</v>
      </c>
      <c r="R18" s="18" t="s">
        <v>37</v>
      </c>
      <c r="S18" s="18" t="s">
        <v>38</v>
      </c>
      <c r="T18" s="18" t="s">
        <v>39</v>
      </c>
      <c r="U18" s="18" t="s">
        <v>40</v>
      </c>
    </row>
    <row r="19" spans="1:23" x14ac:dyDescent="0.25">
      <c r="A19" s="5" t="s">
        <v>41</v>
      </c>
      <c r="B19" s="6">
        <v>0.38</v>
      </c>
      <c r="C19" s="6">
        <v>0.39</v>
      </c>
      <c r="D19" s="6">
        <f t="shared" si="0"/>
        <v>0.38500000000000001</v>
      </c>
      <c r="E19" s="7">
        <f t="shared" si="1"/>
        <v>11.622641509433961</v>
      </c>
      <c r="Q19" s="19" t="s">
        <v>42</v>
      </c>
      <c r="R19" s="19">
        <v>5</v>
      </c>
      <c r="S19" s="19">
        <v>64.15094339622641</v>
      </c>
      <c r="T19" s="19">
        <v>12.830188679245282</v>
      </c>
      <c r="U19" s="19">
        <v>0.92274830900676286</v>
      </c>
    </row>
    <row r="20" spans="1:23" x14ac:dyDescent="0.25">
      <c r="A20" s="5" t="s">
        <v>43</v>
      </c>
      <c r="B20" s="6">
        <v>0.38</v>
      </c>
      <c r="C20" s="6">
        <v>0.38</v>
      </c>
      <c r="D20" s="6">
        <f t="shared" si="0"/>
        <v>0.38</v>
      </c>
      <c r="E20" s="7">
        <f t="shared" si="1"/>
        <v>11.471698113207546</v>
      </c>
      <c r="Q20" s="19" t="s">
        <v>44</v>
      </c>
      <c r="R20" s="19">
        <v>4</v>
      </c>
      <c r="S20" s="19">
        <v>43.018867924528294</v>
      </c>
      <c r="T20" s="19">
        <v>10.754716981132074</v>
      </c>
      <c r="U20" s="19">
        <v>0.38542779162216667</v>
      </c>
    </row>
    <row r="21" spans="1:23" x14ac:dyDescent="0.25">
      <c r="A21" s="5" t="s">
        <v>45</v>
      </c>
      <c r="B21" s="6">
        <v>0.37</v>
      </c>
      <c r="C21" s="6">
        <v>0.37</v>
      </c>
      <c r="D21" s="6">
        <f t="shared" si="0"/>
        <v>0.37</v>
      </c>
      <c r="E21" s="7">
        <f t="shared" si="1"/>
        <v>11.169811320754716</v>
      </c>
      <c r="Q21" s="19" t="s">
        <v>46</v>
      </c>
      <c r="R21" s="19">
        <v>6</v>
      </c>
      <c r="S21" s="19">
        <v>67.622641509433961</v>
      </c>
      <c r="T21" s="19">
        <v>11.270440251572326</v>
      </c>
      <c r="U21" s="19">
        <v>0.27036905185712579</v>
      </c>
    </row>
    <row r="22" spans="1:23" x14ac:dyDescent="0.25">
      <c r="A22" s="8" t="s">
        <v>47</v>
      </c>
      <c r="B22" s="9">
        <v>0.42</v>
      </c>
      <c r="C22" s="9">
        <v>0.42</v>
      </c>
      <c r="D22" s="9">
        <f t="shared" si="0"/>
        <v>0.42</v>
      </c>
      <c r="E22" s="10">
        <f t="shared" si="1"/>
        <v>12.679245283018867</v>
      </c>
      <c r="Q22" s="19" t="s">
        <v>48</v>
      </c>
      <c r="R22" s="19">
        <v>6</v>
      </c>
      <c r="S22" s="19">
        <v>72.905660377358487</v>
      </c>
      <c r="T22" s="19">
        <v>12.150943396226415</v>
      </c>
      <c r="U22" s="19">
        <v>0.70857956568173708</v>
      </c>
    </row>
    <row r="23" spans="1:23" x14ac:dyDescent="0.25">
      <c r="A23" s="1" t="s">
        <v>49</v>
      </c>
      <c r="B23" s="2">
        <v>0.42</v>
      </c>
      <c r="C23" s="2">
        <v>0.43</v>
      </c>
      <c r="D23" s="2">
        <f t="shared" si="0"/>
        <v>0.42499999999999999</v>
      </c>
      <c r="E23" s="3">
        <f t="shared" si="1"/>
        <v>12.830188679245282</v>
      </c>
      <c r="Q23" s="19" t="s">
        <v>50</v>
      </c>
      <c r="R23" s="19">
        <v>6</v>
      </c>
      <c r="S23" s="19">
        <v>71.094339622641513</v>
      </c>
      <c r="T23" s="19">
        <v>11.849056603773585</v>
      </c>
      <c r="U23" s="19">
        <v>0.4989676041295833</v>
      </c>
    </row>
    <row r="24" spans="1:23" ht="15.75" thickBot="1" x14ac:dyDescent="0.3">
      <c r="A24" s="5" t="s">
        <v>51</v>
      </c>
      <c r="B24" s="6">
        <v>0.39</v>
      </c>
      <c r="C24" s="6">
        <v>0.4</v>
      </c>
      <c r="D24" s="6">
        <f t="shared" si="0"/>
        <v>0.39500000000000002</v>
      </c>
      <c r="E24" s="7">
        <f t="shared" si="1"/>
        <v>11.924528301886792</v>
      </c>
      <c r="Q24" s="20" t="s">
        <v>52</v>
      </c>
      <c r="R24" s="20">
        <v>6</v>
      </c>
      <c r="S24" s="20">
        <v>75.924528301886795</v>
      </c>
      <c r="T24" s="20">
        <v>12.654088050314465</v>
      </c>
      <c r="U24" s="20">
        <v>0.73288240180372644</v>
      </c>
    </row>
    <row r="25" spans="1:23" x14ac:dyDescent="0.25">
      <c r="A25" s="5" t="s">
        <v>53</v>
      </c>
      <c r="B25" s="6">
        <v>0.41</v>
      </c>
      <c r="C25" s="6">
        <v>0.42</v>
      </c>
      <c r="D25" s="6">
        <f t="shared" si="0"/>
        <v>0.41499999999999998</v>
      </c>
      <c r="E25" s="7">
        <f t="shared" si="1"/>
        <v>12.528301886792452</v>
      </c>
    </row>
    <row r="26" spans="1:23" x14ac:dyDescent="0.25">
      <c r="A26" s="5" t="s">
        <v>54</v>
      </c>
      <c r="B26" s="6">
        <v>0.37</v>
      </c>
      <c r="C26" s="6">
        <v>0.37</v>
      </c>
      <c r="D26" s="6">
        <f t="shared" si="0"/>
        <v>0.37</v>
      </c>
      <c r="E26" s="7">
        <f t="shared" si="1"/>
        <v>11.169811320754716</v>
      </c>
    </row>
    <row r="27" spans="1:23" ht="15.75" thickBot="1" x14ac:dyDescent="0.3">
      <c r="A27" s="5" t="s">
        <v>55</v>
      </c>
      <c r="B27" s="6">
        <v>0.37</v>
      </c>
      <c r="C27" s="6">
        <v>0.37</v>
      </c>
      <c r="D27" s="6">
        <f t="shared" si="0"/>
        <v>0.37</v>
      </c>
      <c r="E27" s="7">
        <f t="shared" si="1"/>
        <v>11.169811320754716</v>
      </c>
      <c r="Q27" t="s">
        <v>56</v>
      </c>
    </row>
    <row r="28" spans="1:23" x14ac:dyDescent="0.25">
      <c r="A28" s="8" t="s">
        <v>57</v>
      </c>
      <c r="B28" s="9">
        <v>0.38</v>
      </c>
      <c r="C28" s="9">
        <v>0.38</v>
      </c>
      <c r="D28" s="9">
        <f t="shared" si="0"/>
        <v>0.38</v>
      </c>
      <c r="E28" s="10">
        <f t="shared" si="1"/>
        <v>11.471698113207546</v>
      </c>
      <c r="Q28" s="18" t="s">
        <v>58</v>
      </c>
      <c r="R28" s="18" t="s">
        <v>59</v>
      </c>
      <c r="S28" s="18" t="s">
        <v>60</v>
      </c>
      <c r="T28" s="18" t="s">
        <v>61</v>
      </c>
      <c r="U28" s="18" t="s">
        <v>52</v>
      </c>
      <c r="V28" s="18" t="s">
        <v>62</v>
      </c>
      <c r="W28" s="18" t="s">
        <v>63</v>
      </c>
    </row>
    <row r="29" spans="1:23" x14ac:dyDescent="0.25">
      <c r="A29" s="1" t="s">
        <v>64</v>
      </c>
      <c r="B29" s="2">
        <v>0.38</v>
      </c>
      <c r="C29" s="2">
        <v>0.39</v>
      </c>
      <c r="D29" s="2">
        <f t="shared" si="0"/>
        <v>0.38500000000000001</v>
      </c>
      <c r="E29" s="3">
        <f t="shared" si="1"/>
        <v>11.622641509433961</v>
      </c>
      <c r="Q29" s="19" t="s">
        <v>65</v>
      </c>
      <c r="R29" s="19">
        <v>15.633040982987575</v>
      </c>
      <c r="S29" s="19">
        <v>5</v>
      </c>
      <c r="T29" s="19">
        <v>3.1266081965975152</v>
      </c>
      <c r="U29" s="19">
        <v>5.3089107191316147</v>
      </c>
      <c r="V29" s="19">
        <v>1.5951678183392991E-3</v>
      </c>
      <c r="W29" s="19">
        <v>2.5718864057841535</v>
      </c>
    </row>
    <row r="30" spans="1:23" x14ac:dyDescent="0.25">
      <c r="A30" s="5" t="s">
        <v>66</v>
      </c>
      <c r="B30" s="6">
        <v>0.42</v>
      </c>
      <c r="C30" s="6">
        <v>0.43</v>
      </c>
      <c r="D30" s="6">
        <f t="shared" si="0"/>
        <v>0.42499999999999999</v>
      </c>
      <c r="E30" s="7">
        <f t="shared" si="1"/>
        <v>12.830188679245282</v>
      </c>
      <c r="Q30" s="19" t="s">
        <v>67</v>
      </c>
      <c r="R30" s="19">
        <v>15.901269728254414</v>
      </c>
      <c r="S30" s="19">
        <v>27</v>
      </c>
      <c r="T30" s="19">
        <v>0.58893591586127458</v>
      </c>
      <c r="U30" s="19"/>
      <c r="V30" s="19"/>
      <c r="W30" s="19"/>
    </row>
    <row r="31" spans="1:23" x14ac:dyDescent="0.25">
      <c r="A31" s="5" t="s">
        <v>68</v>
      </c>
      <c r="B31" s="6">
        <v>0.42</v>
      </c>
      <c r="C31" s="6">
        <v>0.43</v>
      </c>
      <c r="D31" s="6">
        <f t="shared" si="0"/>
        <v>0.42499999999999999</v>
      </c>
      <c r="E31" s="7">
        <f t="shared" si="1"/>
        <v>12.830188679245282</v>
      </c>
      <c r="J31" t="s">
        <v>69</v>
      </c>
      <c r="Q31" s="19"/>
      <c r="R31" s="19"/>
      <c r="S31" s="19"/>
      <c r="T31" s="19"/>
      <c r="U31" s="19"/>
      <c r="V31" s="19"/>
      <c r="W31" s="19"/>
    </row>
    <row r="32" spans="1:23" ht="15.75" thickBot="1" x14ac:dyDescent="0.3">
      <c r="A32" s="5" t="s">
        <v>70</v>
      </c>
      <c r="B32" s="6">
        <v>0.38</v>
      </c>
      <c r="C32" s="6">
        <v>0.39</v>
      </c>
      <c r="D32" s="6">
        <f t="shared" si="0"/>
        <v>0.38500000000000001</v>
      </c>
      <c r="E32" s="7">
        <f t="shared" si="1"/>
        <v>11.622641509433961</v>
      </c>
      <c r="J32" t="s">
        <v>71</v>
      </c>
      <c r="K32">
        <f>TTEST(J8:M8, J9:O9, 2, 3)</f>
        <v>0.22167669595362527</v>
      </c>
      <c r="L32" t="s">
        <v>72</v>
      </c>
      <c r="Q32" s="20" t="s">
        <v>73</v>
      </c>
      <c r="R32" s="20">
        <v>31.534310711241989</v>
      </c>
      <c r="S32" s="20">
        <v>32</v>
      </c>
      <c r="T32" s="20"/>
      <c r="U32" s="20"/>
      <c r="V32" s="20"/>
      <c r="W32" s="20"/>
    </row>
    <row r="33" spans="1:12" x14ac:dyDescent="0.25">
      <c r="A33" s="5" t="s">
        <v>74</v>
      </c>
      <c r="B33" s="6">
        <v>0.45</v>
      </c>
      <c r="C33" s="6">
        <v>0.44</v>
      </c>
      <c r="D33" s="6">
        <f t="shared" si="0"/>
        <v>0.44500000000000001</v>
      </c>
      <c r="E33" s="7">
        <f t="shared" si="1"/>
        <v>13.433962264150942</v>
      </c>
      <c r="J33" t="s">
        <v>75</v>
      </c>
      <c r="K33" s="21">
        <f>TTEST(J8:M8, J10:O10, 2, 3)</f>
        <v>1.7142289447210211E-2</v>
      </c>
      <c r="L33" t="s">
        <v>76</v>
      </c>
    </row>
    <row r="34" spans="1:12" x14ac:dyDescent="0.25">
      <c r="A34" s="8" t="s">
        <v>77</v>
      </c>
      <c r="B34" s="9">
        <v>0.45</v>
      </c>
      <c r="C34" s="9">
        <v>0.45</v>
      </c>
      <c r="D34" s="9">
        <f t="shared" si="0"/>
        <v>0.45</v>
      </c>
      <c r="E34" s="10">
        <f t="shared" si="1"/>
        <v>13.584905660377359</v>
      </c>
      <c r="J34" t="s">
        <v>78</v>
      </c>
      <c r="K34" s="21">
        <f>TTEST(J8:M8, J11:O11, 2, 3)</f>
        <v>3.5471095114942584E-2</v>
      </c>
      <c r="L34" t="s">
        <v>79</v>
      </c>
    </row>
    <row r="35" spans="1:12" x14ac:dyDescent="0.25">
      <c r="J35" t="s">
        <v>80</v>
      </c>
      <c r="K35">
        <f>TTEST(J12:O12, J7:N7, 2,3)</f>
        <v>0.75846261421130945</v>
      </c>
      <c r="L35" t="s">
        <v>81</v>
      </c>
    </row>
    <row r="36" spans="1:12" x14ac:dyDescent="0.25">
      <c r="J36" t="s">
        <v>82</v>
      </c>
      <c r="K36" s="17">
        <f>TTEST(J8:M8, J12:O12, 2, 3)</f>
        <v>3.7592407740264298E-3</v>
      </c>
      <c r="L36" t="s">
        <v>83</v>
      </c>
    </row>
    <row r="37" spans="1:12" x14ac:dyDescent="0.25">
      <c r="J37" t="s">
        <v>84</v>
      </c>
      <c r="K37">
        <f>TTEST(J11:O11, J12:O12, 2, 3)</f>
        <v>0.10708511183029705</v>
      </c>
      <c r="L37" t="s">
        <v>85</v>
      </c>
    </row>
    <row r="38" spans="1:12" x14ac:dyDescent="0.25">
      <c r="J38" t="s">
        <v>86</v>
      </c>
      <c r="K38">
        <f>TTEST(J9:O9, J10:O10, 2, 3)</f>
        <v>5.9555782958611338E-2</v>
      </c>
      <c r="L38" t="s">
        <v>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tabSelected="1" workbookViewId="0">
      <selection activeCell="F8" sqref="F8"/>
    </sheetView>
  </sheetViews>
  <sheetFormatPr defaultRowHeight="15" x14ac:dyDescent="0.25"/>
  <cols>
    <col min="9" max="9" width="24.5703125" bestFit="1" customWidth="1"/>
  </cols>
  <sheetData>
    <row r="1" spans="1:29" x14ac:dyDescent="0.25">
      <c r="A1" t="s">
        <v>88</v>
      </c>
      <c r="B1" t="s">
        <v>104</v>
      </c>
      <c r="C1" t="s">
        <v>105</v>
      </c>
      <c r="D1" t="s">
        <v>91</v>
      </c>
      <c r="E1" t="s">
        <v>92</v>
      </c>
      <c r="F1">
        <v>0.252</v>
      </c>
    </row>
    <row r="2" spans="1:29" x14ac:dyDescent="0.25">
      <c r="A2" t="s">
        <v>93</v>
      </c>
      <c r="B2">
        <v>8.0000000000000002E-3</v>
      </c>
      <c r="C2">
        <v>2.7E-2</v>
      </c>
      <c r="D2">
        <f>AVERAGE(B2:C2)</f>
        <v>1.7500000000000002E-2</v>
      </c>
      <c r="E2" s="25">
        <f>8*(D2/$F$1)</f>
        <v>0.55555555555555558</v>
      </c>
      <c r="T2" s="26"/>
      <c r="U2" s="27"/>
    </row>
    <row r="3" spans="1:29" x14ac:dyDescent="0.25">
      <c r="A3" t="s">
        <v>5</v>
      </c>
      <c r="B3">
        <v>0.04</v>
      </c>
      <c r="C3">
        <v>3.9E-2</v>
      </c>
      <c r="D3">
        <f t="shared" ref="D3:D35" si="0">AVERAGE(B3:C3)</f>
        <v>3.95E-2</v>
      </c>
      <c r="E3" s="25">
        <f t="shared" ref="E3:E35" si="1">8*(D3/$F$1)</f>
        <v>1.253968253968254</v>
      </c>
      <c r="I3" t="s">
        <v>15</v>
      </c>
      <c r="J3">
        <v>1</v>
      </c>
      <c r="K3">
        <v>2</v>
      </c>
      <c r="L3">
        <v>3</v>
      </c>
      <c r="M3">
        <v>4</v>
      </c>
      <c r="N3">
        <v>5</v>
      </c>
      <c r="O3">
        <v>6</v>
      </c>
      <c r="P3" t="s">
        <v>16</v>
      </c>
      <c r="Q3" t="s">
        <v>17</v>
      </c>
      <c r="S3" t="s">
        <v>12</v>
      </c>
      <c r="T3" s="28" t="s">
        <v>106</v>
      </c>
      <c r="U3" s="29"/>
    </row>
    <row r="4" spans="1:29" ht="15.75" x14ac:dyDescent="0.25">
      <c r="A4" t="s">
        <v>9</v>
      </c>
      <c r="B4">
        <v>8.0000000000000002E-3</v>
      </c>
      <c r="C4">
        <v>8.0000000000000002E-3</v>
      </c>
      <c r="D4">
        <f t="shared" si="0"/>
        <v>8.0000000000000002E-3</v>
      </c>
      <c r="E4" s="25">
        <f t="shared" si="1"/>
        <v>0.25396825396825395</v>
      </c>
      <c r="I4" s="13" t="s">
        <v>18</v>
      </c>
      <c r="J4" s="25">
        <v>0.55555555555555558</v>
      </c>
      <c r="K4" s="25"/>
      <c r="L4" s="25">
        <v>0.25396825396825395</v>
      </c>
      <c r="M4" s="25">
        <v>0.25396825396825395</v>
      </c>
      <c r="N4" s="25">
        <v>0.39682539682539686</v>
      </c>
      <c r="O4" s="25"/>
      <c r="P4" s="30">
        <f>AVERAGE(J4:O4)</f>
        <v>0.36507936507936511</v>
      </c>
      <c r="Q4" s="30">
        <f>STDEVA(J4:O4)</f>
        <v>0.14373627203392716</v>
      </c>
      <c r="S4">
        <f>TTEST(J4:N4,J5:M5,2,3)</f>
        <v>3.0029792333876891E-2</v>
      </c>
      <c r="T4" s="29">
        <f>TTEST(J4:N4,K9:O9,2,3)</f>
        <v>0.10136810191598478</v>
      </c>
      <c r="U4" s="29"/>
      <c r="W4" t="s">
        <v>15</v>
      </c>
      <c r="X4" s="13" t="s">
        <v>18</v>
      </c>
      <c r="Y4" s="13" t="s">
        <v>12</v>
      </c>
      <c r="Z4" s="13" t="s">
        <v>19</v>
      </c>
      <c r="AA4" s="13" t="s">
        <v>20</v>
      </c>
      <c r="AB4" s="13" t="s">
        <v>21</v>
      </c>
      <c r="AC4" s="13" t="s">
        <v>13</v>
      </c>
    </row>
    <row r="5" spans="1:29" ht="15.75" x14ac:dyDescent="0.25">
      <c r="A5" t="s">
        <v>10</v>
      </c>
      <c r="B5">
        <v>7.0000000000000001E-3</v>
      </c>
      <c r="C5">
        <v>8.9999999999999993E-3</v>
      </c>
      <c r="D5">
        <f t="shared" si="0"/>
        <v>8.0000000000000002E-3</v>
      </c>
      <c r="E5" s="25">
        <f t="shared" si="1"/>
        <v>0.25396825396825395</v>
      </c>
      <c r="I5" s="13" t="s">
        <v>12</v>
      </c>
      <c r="J5" s="25">
        <v>3.0158730158730159E-2</v>
      </c>
      <c r="K5" s="25">
        <v>9.5238095238095233E-2</v>
      </c>
      <c r="L5" s="25">
        <v>0.19047619047619047</v>
      </c>
      <c r="M5" s="25">
        <v>0.12698412698412698</v>
      </c>
      <c r="P5" s="30">
        <f t="shared" ref="P5:P9" si="2">AVERAGE(J5:O5)</f>
        <v>0.11071428571428571</v>
      </c>
      <c r="Q5" s="30">
        <f t="shared" ref="Q5:Q9" si="3">STDEVA(J5:O5)</f>
        <v>6.672175854175437E-2</v>
      </c>
      <c r="T5" s="29">
        <f>TTEST(J5:M5,K9:O9,2,3)</f>
        <v>1.0399729873973289E-3</v>
      </c>
      <c r="U5" s="29"/>
      <c r="W5">
        <v>1</v>
      </c>
      <c r="X5" s="25">
        <v>0.55555555555555558</v>
      </c>
      <c r="Y5" s="25">
        <v>3.0158730158730159E-2</v>
      </c>
      <c r="Z5" s="25">
        <v>0.65079365079365081</v>
      </c>
      <c r="AA5" s="25">
        <v>0.33333333333333331</v>
      </c>
      <c r="AB5" s="25">
        <v>0.36507936507936506</v>
      </c>
    </row>
    <row r="6" spans="1:29" ht="15.75" x14ac:dyDescent="0.25">
      <c r="A6" t="s">
        <v>11</v>
      </c>
      <c r="B6">
        <v>1.2E-2</v>
      </c>
      <c r="C6">
        <v>1.2999999999999999E-2</v>
      </c>
      <c r="D6">
        <f t="shared" si="0"/>
        <v>1.2500000000000001E-2</v>
      </c>
      <c r="E6" s="25">
        <f t="shared" si="1"/>
        <v>0.39682539682539686</v>
      </c>
      <c r="I6" s="13" t="s">
        <v>19</v>
      </c>
      <c r="J6" s="25">
        <v>0.65079365079365081</v>
      </c>
      <c r="K6" s="25">
        <v>0.65079365079365081</v>
      </c>
      <c r="L6" s="25">
        <v>0.68253968253968245</v>
      </c>
      <c r="M6" s="25">
        <v>0.38095238095238093</v>
      </c>
      <c r="N6" s="25"/>
      <c r="O6" s="25">
        <v>0.30158730158730157</v>
      </c>
      <c r="P6" s="30">
        <f t="shared" si="2"/>
        <v>0.53333333333333333</v>
      </c>
      <c r="Q6" s="30">
        <f t="shared" si="3"/>
        <v>0.17803269705155492</v>
      </c>
      <c r="S6">
        <f>TTEST(J6:O6,J5:M5,2,3)</f>
        <v>3.8159398786792565E-3</v>
      </c>
      <c r="T6" s="29">
        <f>TTEST(J6:O6,K9:O9,2,3)</f>
        <v>0.88109392311635515</v>
      </c>
      <c r="U6" s="29"/>
      <c r="W6">
        <v>2</v>
      </c>
      <c r="X6" s="25"/>
      <c r="Y6" s="25">
        <v>9.5238095238095233E-2</v>
      </c>
      <c r="Z6" s="25">
        <v>0.65079365079365081</v>
      </c>
      <c r="AA6" s="25">
        <v>0.69841269841269837</v>
      </c>
      <c r="AB6" s="25">
        <v>0.61904761904761907</v>
      </c>
      <c r="AC6" s="25">
        <v>0.52380952380952384</v>
      </c>
    </row>
    <row r="7" spans="1:29" ht="15.75" x14ac:dyDescent="0.25">
      <c r="A7" t="s">
        <v>14</v>
      </c>
      <c r="B7">
        <v>4.2999999999999997E-2</v>
      </c>
      <c r="C7">
        <v>2.3E-2</v>
      </c>
      <c r="D7">
        <f t="shared" si="0"/>
        <v>3.3000000000000002E-2</v>
      </c>
      <c r="E7" s="25">
        <f t="shared" si="1"/>
        <v>1.0476190476190477</v>
      </c>
      <c r="I7" s="13" t="s">
        <v>20</v>
      </c>
      <c r="J7" s="25">
        <v>0.33333333333333331</v>
      </c>
      <c r="K7" s="25">
        <v>0.69841269841269837</v>
      </c>
      <c r="L7" s="25">
        <v>0.34920634920634919</v>
      </c>
      <c r="M7" s="25">
        <v>0.26984126984126988</v>
      </c>
      <c r="N7" s="25">
        <v>0.30158730158730157</v>
      </c>
      <c r="O7" s="25"/>
      <c r="P7" s="30">
        <f t="shared" si="2"/>
        <v>0.39047619047619048</v>
      </c>
      <c r="Q7" s="30">
        <f t="shared" si="3"/>
        <v>0.17481949082232845</v>
      </c>
      <c r="S7" s="27">
        <f>TTEST(J7:N7,J5:M5,2,3)</f>
        <v>1.9609114038012857E-2</v>
      </c>
      <c r="T7">
        <f>TTEST(J7:N7,K9:O9,2,3)</f>
        <v>0.15791358722302895</v>
      </c>
      <c r="U7" s="29"/>
      <c r="W7">
        <v>3</v>
      </c>
      <c r="X7" s="25">
        <v>0.25396825396825395</v>
      </c>
      <c r="Y7" s="25">
        <v>0.19047619047619047</v>
      </c>
      <c r="Z7" s="25">
        <v>0.68253968253968245</v>
      </c>
      <c r="AA7" s="25">
        <v>0.34920634920634919</v>
      </c>
      <c r="AB7" s="25">
        <v>0.26984126984126988</v>
      </c>
      <c r="AC7" s="25">
        <v>0.34920634920634919</v>
      </c>
    </row>
    <row r="8" spans="1:29" ht="15.75" x14ac:dyDescent="0.25">
      <c r="A8" t="s">
        <v>22</v>
      </c>
      <c r="B8">
        <v>8.9999999999999998E-4</v>
      </c>
      <c r="C8">
        <v>1E-3</v>
      </c>
      <c r="D8">
        <f t="shared" si="0"/>
        <v>9.5E-4</v>
      </c>
      <c r="E8" s="25">
        <f t="shared" si="1"/>
        <v>3.0158730158730159E-2</v>
      </c>
      <c r="I8" s="13" t="s">
        <v>21</v>
      </c>
      <c r="J8" s="25">
        <v>0.36507936507936506</v>
      </c>
      <c r="K8" s="25">
        <v>0.61904761904761907</v>
      </c>
      <c r="L8" s="25">
        <v>0.26984126984126988</v>
      </c>
      <c r="M8" s="25"/>
      <c r="N8" s="25">
        <v>0.17460317460317459</v>
      </c>
      <c r="O8" s="25"/>
      <c r="P8" s="30">
        <f t="shared" si="2"/>
        <v>0.35714285714285715</v>
      </c>
      <c r="Q8" s="30">
        <f t="shared" si="3"/>
        <v>0.19113642188559207</v>
      </c>
      <c r="S8" s="27">
        <f>TTEST(J8:N8,J5:M5,2,3)</f>
        <v>7.6415083395483363E-2</v>
      </c>
      <c r="T8" s="29">
        <f>TTEST(K9:O9,J8:N8,2,3)</f>
        <v>0.15159437238762957</v>
      </c>
      <c r="U8" s="29"/>
      <c r="W8">
        <v>4</v>
      </c>
      <c r="X8" s="25">
        <v>0.25396825396825395</v>
      </c>
      <c r="Y8" s="25">
        <v>0.12698412698412698</v>
      </c>
      <c r="Z8" s="25">
        <v>0.38095238095238093</v>
      </c>
      <c r="AA8" s="25">
        <v>0.26984126984126988</v>
      </c>
      <c r="AB8" s="25"/>
      <c r="AC8" s="25">
        <v>0.69841269841269837</v>
      </c>
    </row>
    <row r="9" spans="1:29" ht="15.75" x14ac:dyDescent="0.25">
      <c r="A9" t="s">
        <v>23</v>
      </c>
      <c r="B9">
        <v>3.0000000000000001E-3</v>
      </c>
      <c r="C9">
        <v>3.0000000000000001E-3</v>
      </c>
      <c r="D9">
        <f t="shared" si="0"/>
        <v>3.0000000000000001E-3</v>
      </c>
      <c r="E9" s="25">
        <f t="shared" si="1"/>
        <v>9.5238095238095233E-2</v>
      </c>
      <c r="I9" s="13" t="s">
        <v>13</v>
      </c>
      <c r="K9" s="25">
        <v>0.52380952380952384</v>
      </c>
      <c r="L9" s="25">
        <v>0.34920634920634919</v>
      </c>
      <c r="M9" s="25">
        <v>0.69841269841269837</v>
      </c>
      <c r="N9" s="25">
        <v>0.49206349206349204</v>
      </c>
      <c r="O9" s="25">
        <v>0.68253968253968245</v>
      </c>
      <c r="P9" s="30">
        <f t="shared" si="2"/>
        <v>0.54920634920634914</v>
      </c>
      <c r="Q9" s="30">
        <f t="shared" si="3"/>
        <v>0.14487116456005883</v>
      </c>
      <c r="S9">
        <f>TTEST(K9:O9,J5:M5,2,3)</f>
        <v>1.0399729873973289E-3</v>
      </c>
      <c r="W9">
        <v>5</v>
      </c>
      <c r="X9" s="25">
        <v>0.39682539682539686</v>
      </c>
      <c r="Z9" s="25"/>
      <c r="AA9" s="25">
        <v>0.30158730158730157</v>
      </c>
      <c r="AB9" s="25">
        <v>0.17460317460317459</v>
      </c>
      <c r="AC9" s="25">
        <v>0.49206349206349204</v>
      </c>
    </row>
    <row r="10" spans="1:29" x14ac:dyDescent="0.25">
      <c r="A10" t="s">
        <v>24</v>
      </c>
      <c r="B10">
        <v>6.0000000000000001E-3</v>
      </c>
      <c r="C10">
        <v>6.0000000000000001E-3</v>
      </c>
      <c r="D10">
        <f t="shared" si="0"/>
        <v>6.0000000000000001E-3</v>
      </c>
      <c r="E10" s="25">
        <f t="shared" si="1"/>
        <v>0.19047619047619047</v>
      </c>
      <c r="W10">
        <v>6</v>
      </c>
      <c r="X10" s="25"/>
      <c r="Z10" s="25">
        <v>0.30158730158730157</v>
      </c>
      <c r="AA10" s="25"/>
      <c r="AB10" s="25"/>
      <c r="AC10" s="25">
        <v>0.68253968253968245</v>
      </c>
    </row>
    <row r="11" spans="1:29" x14ac:dyDescent="0.25">
      <c r="A11" t="s">
        <v>25</v>
      </c>
      <c r="B11">
        <v>4.0000000000000001E-3</v>
      </c>
      <c r="C11">
        <v>4.0000000000000001E-3</v>
      </c>
      <c r="D11">
        <f t="shared" si="0"/>
        <v>4.0000000000000001E-3</v>
      </c>
      <c r="E11" s="25">
        <f t="shared" si="1"/>
        <v>0.12698412698412698</v>
      </c>
    </row>
    <row r="12" spans="1:29" x14ac:dyDescent="0.25">
      <c r="A12" t="s">
        <v>26</v>
      </c>
      <c r="B12">
        <v>1.6E-2</v>
      </c>
      <c r="C12">
        <v>2.5000000000000001E-2</v>
      </c>
      <c r="D12">
        <f t="shared" si="0"/>
        <v>2.0500000000000001E-2</v>
      </c>
      <c r="E12" s="25">
        <f t="shared" si="1"/>
        <v>0.65079365079365081</v>
      </c>
      <c r="P12" t="s">
        <v>31</v>
      </c>
    </row>
    <row r="13" spans="1:29" x14ac:dyDescent="0.25">
      <c r="A13" t="s">
        <v>27</v>
      </c>
      <c r="B13">
        <v>0.02</v>
      </c>
      <c r="C13">
        <v>2.1000000000000001E-2</v>
      </c>
      <c r="D13">
        <f t="shared" si="0"/>
        <v>2.0500000000000001E-2</v>
      </c>
      <c r="E13" s="25">
        <f t="shared" si="1"/>
        <v>0.65079365079365081</v>
      </c>
    </row>
    <row r="14" spans="1:29" ht="15.75" thickBot="1" x14ac:dyDescent="0.3">
      <c r="A14" t="s">
        <v>28</v>
      </c>
      <c r="B14">
        <v>0.03</v>
      </c>
      <c r="C14">
        <v>1.2999999999999999E-2</v>
      </c>
      <c r="D14">
        <f t="shared" si="0"/>
        <v>2.1499999999999998E-2</v>
      </c>
      <c r="E14" s="25">
        <f t="shared" si="1"/>
        <v>0.68253968253968245</v>
      </c>
      <c r="P14" t="s">
        <v>34</v>
      </c>
    </row>
    <row r="15" spans="1:29" x14ac:dyDescent="0.25">
      <c r="A15" t="s">
        <v>29</v>
      </c>
      <c r="B15">
        <v>1.2E-2</v>
      </c>
      <c r="C15">
        <v>1.2E-2</v>
      </c>
      <c r="D15">
        <f t="shared" si="0"/>
        <v>1.2E-2</v>
      </c>
      <c r="E15" s="25">
        <f t="shared" si="1"/>
        <v>0.38095238095238093</v>
      </c>
      <c r="P15" s="18" t="s">
        <v>36</v>
      </c>
      <c r="Q15" s="18" t="s">
        <v>37</v>
      </c>
      <c r="R15" s="18" t="s">
        <v>38</v>
      </c>
      <c r="S15" s="18" t="s">
        <v>39</v>
      </c>
      <c r="T15" s="18" t="s">
        <v>40</v>
      </c>
    </row>
    <row r="16" spans="1:29" x14ac:dyDescent="0.25">
      <c r="A16" s="17" t="s">
        <v>30</v>
      </c>
      <c r="B16">
        <v>3.0000000000000001E-3</v>
      </c>
      <c r="C16">
        <v>2E-3</v>
      </c>
      <c r="D16">
        <f t="shared" si="0"/>
        <v>2.5000000000000001E-3</v>
      </c>
      <c r="E16" s="31">
        <f t="shared" si="1"/>
        <v>7.9365079365079361E-2</v>
      </c>
      <c r="P16" s="19" t="s">
        <v>42</v>
      </c>
      <c r="Q16" s="19">
        <v>4</v>
      </c>
      <c r="R16" s="19">
        <v>1.4603174603174605</v>
      </c>
      <c r="S16" s="19">
        <v>0.36507936507936511</v>
      </c>
      <c r="T16" s="19">
        <v>2.0660115898211113E-2</v>
      </c>
    </row>
    <row r="17" spans="1:22" x14ac:dyDescent="0.25">
      <c r="A17" t="s">
        <v>32</v>
      </c>
      <c r="B17">
        <v>8.9999999999999993E-3</v>
      </c>
      <c r="C17">
        <v>0.01</v>
      </c>
      <c r="D17">
        <f t="shared" si="0"/>
        <v>9.4999999999999998E-3</v>
      </c>
      <c r="E17" s="25">
        <f t="shared" si="1"/>
        <v>0.30158730158730157</v>
      </c>
      <c r="P17" s="19" t="s">
        <v>44</v>
      </c>
      <c r="Q17" s="19">
        <v>4</v>
      </c>
      <c r="R17" s="19">
        <v>0.44285714285714284</v>
      </c>
      <c r="S17" s="19">
        <v>0.11071428571428571</v>
      </c>
      <c r="T17" s="19">
        <v>4.4517930629041731E-3</v>
      </c>
    </row>
    <row r="18" spans="1:22" x14ac:dyDescent="0.25">
      <c r="A18" t="s">
        <v>33</v>
      </c>
      <c r="B18">
        <v>0.01</v>
      </c>
      <c r="C18">
        <v>1.0999999999999999E-2</v>
      </c>
      <c r="D18">
        <f t="shared" si="0"/>
        <v>1.0499999999999999E-2</v>
      </c>
      <c r="E18" s="25">
        <f t="shared" si="1"/>
        <v>0.33333333333333331</v>
      </c>
      <c r="P18" s="19" t="s">
        <v>46</v>
      </c>
      <c r="Q18" s="19">
        <v>5</v>
      </c>
      <c r="R18" s="19">
        <v>2.6666666666666665</v>
      </c>
      <c r="S18" s="19">
        <v>0.53333333333333333</v>
      </c>
      <c r="T18" s="19">
        <v>3.1695641219450732E-2</v>
      </c>
    </row>
    <row r="19" spans="1:22" x14ac:dyDescent="0.25">
      <c r="A19" t="s">
        <v>35</v>
      </c>
      <c r="B19">
        <v>1.7000000000000001E-2</v>
      </c>
      <c r="C19">
        <v>2.7E-2</v>
      </c>
      <c r="D19">
        <f t="shared" si="0"/>
        <v>2.1999999999999999E-2</v>
      </c>
      <c r="E19" s="25">
        <f t="shared" si="1"/>
        <v>0.69841269841269837</v>
      </c>
      <c r="P19" s="19" t="s">
        <v>48</v>
      </c>
      <c r="Q19" s="19">
        <v>5</v>
      </c>
      <c r="R19" s="19">
        <v>1.9523809523809523</v>
      </c>
      <c r="S19" s="19">
        <v>0.39047619047619048</v>
      </c>
      <c r="T19" s="19">
        <v>3.0561854371378178E-2</v>
      </c>
    </row>
    <row r="20" spans="1:22" x14ac:dyDescent="0.25">
      <c r="A20" t="s">
        <v>41</v>
      </c>
      <c r="B20">
        <v>0.01</v>
      </c>
      <c r="C20">
        <v>1.2E-2</v>
      </c>
      <c r="D20">
        <f t="shared" si="0"/>
        <v>1.0999999999999999E-2</v>
      </c>
      <c r="E20" s="25">
        <f t="shared" si="1"/>
        <v>0.34920634920634919</v>
      </c>
      <c r="P20" s="19" t="s">
        <v>50</v>
      </c>
      <c r="Q20" s="19">
        <v>4</v>
      </c>
      <c r="R20" s="19">
        <v>1.4285714285714286</v>
      </c>
      <c r="S20" s="19">
        <v>0.35714285714285715</v>
      </c>
      <c r="T20" s="19">
        <v>3.6533131771227044E-2</v>
      </c>
    </row>
    <row r="21" spans="1:22" ht="15.75" thickBot="1" x14ac:dyDescent="0.3">
      <c r="A21" t="s">
        <v>43</v>
      </c>
      <c r="B21">
        <v>8.9999999999999993E-3</v>
      </c>
      <c r="C21">
        <v>8.0000000000000002E-3</v>
      </c>
      <c r="D21">
        <f t="shared" si="0"/>
        <v>8.5000000000000006E-3</v>
      </c>
      <c r="E21" s="25">
        <f t="shared" si="1"/>
        <v>0.26984126984126988</v>
      </c>
      <c r="P21" s="20" t="s">
        <v>52</v>
      </c>
      <c r="Q21" s="20">
        <v>5</v>
      </c>
      <c r="R21" s="20">
        <v>2.7460317460317456</v>
      </c>
      <c r="S21" s="20">
        <v>0.54920634920634914</v>
      </c>
      <c r="T21" s="20">
        <v>2.0987654320987648E-2</v>
      </c>
    </row>
    <row r="22" spans="1:22" x14ac:dyDescent="0.25">
      <c r="A22" t="s">
        <v>45</v>
      </c>
      <c r="B22">
        <v>0.01</v>
      </c>
      <c r="C22">
        <v>8.9999999999999993E-3</v>
      </c>
      <c r="D22">
        <f t="shared" si="0"/>
        <v>9.4999999999999998E-3</v>
      </c>
      <c r="E22" s="25">
        <f t="shared" si="1"/>
        <v>0.30158730158730157</v>
      </c>
    </row>
    <row r="23" spans="1:22" x14ac:dyDescent="0.25">
      <c r="A23" s="17" t="s">
        <v>47</v>
      </c>
      <c r="B23">
        <v>4.2999999999999997E-2</v>
      </c>
      <c r="C23">
        <v>5.1999999999999998E-2</v>
      </c>
      <c r="D23">
        <f t="shared" si="0"/>
        <v>4.7500000000000001E-2</v>
      </c>
      <c r="E23" s="31">
        <f t="shared" si="1"/>
        <v>1.5079365079365079</v>
      </c>
    </row>
    <row r="24" spans="1:22" ht="15.75" thickBot="1" x14ac:dyDescent="0.3">
      <c r="A24" t="s">
        <v>49</v>
      </c>
      <c r="B24">
        <v>1.2E-2</v>
      </c>
      <c r="C24">
        <v>1.0999999999999999E-2</v>
      </c>
      <c r="D24">
        <f t="shared" si="0"/>
        <v>1.15E-2</v>
      </c>
      <c r="E24" s="25">
        <f t="shared" si="1"/>
        <v>0.36507936507936506</v>
      </c>
      <c r="P24" t="s">
        <v>56</v>
      </c>
    </row>
    <row r="25" spans="1:22" x14ac:dyDescent="0.25">
      <c r="A25" t="s">
        <v>51</v>
      </c>
      <c r="B25">
        <v>2.1000000000000001E-2</v>
      </c>
      <c r="C25">
        <v>1.7999999999999999E-2</v>
      </c>
      <c r="D25">
        <f t="shared" si="0"/>
        <v>1.95E-2</v>
      </c>
      <c r="E25" s="25">
        <f t="shared" si="1"/>
        <v>0.61904761904761907</v>
      </c>
      <c r="P25" s="18" t="s">
        <v>58</v>
      </c>
      <c r="Q25" s="18" t="s">
        <v>59</v>
      </c>
      <c r="R25" s="18" t="s">
        <v>60</v>
      </c>
      <c r="S25" s="18" t="s">
        <v>61</v>
      </c>
      <c r="T25" s="18" t="s">
        <v>52</v>
      </c>
      <c r="U25" s="18" t="s">
        <v>62</v>
      </c>
      <c r="V25" s="18" t="s">
        <v>63</v>
      </c>
    </row>
    <row r="26" spans="1:22" x14ac:dyDescent="0.25">
      <c r="A26" t="s">
        <v>53</v>
      </c>
      <c r="B26">
        <v>8.9999999999999993E-3</v>
      </c>
      <c r="C26">
        <v>8.0000000000000002E-3</v>
      </c>
      <c r="D26">
        <f t="shared" si="0"/>
        <v>8.5000000000000006E-3</v>
      </c>
      <c r="E26" s="25">
        <f t="shared" si="1"/>
        <v>0.26984126984126988</v>
      </c>
      <c r="P26" s="19" t="s">
        <v>65</v>
      </c>
      <c r="Q26" s="19">
        <v>0.54723045734068643</v>
      </c>
      <c r="R26" s="19">
        <v>5</v>
      </c>
      <c r="S26" s="19">
        <v>0.10944609146813729</v>
      </c>
      <c r="T26" s="19">
        <v>4.4377257223364746</v>
      </c>
      <c r="U26" s="19">
        <v>6.479449756116893E-3</v>
      </c>
      <c r="V26" s="19">
        <v>2.6847807301748476</v>
      </c>
    </row>
    <row r="27" spans="1:22" x14ac:dyDescent="0.25">
      <c r="A27" s="17" t="s">
        <v>54</v>
      </c>
      <c r="B27">
        <v>0.09</v>
      </c>
      <c r="C27">
        <v>6.6000000000000003E-2</v>
      </c>
      <c r="D27">
        <f t="shared" si="0"/>
        <v>7.8E-2</v>
      </c>
      <c r="E27" s="31">
        <f t="shared" si="1"/>
        <v>2.4761904761904763</v>
      </c>
      <c r="P27" s="19" t="s">
        <v>67</v>
      </c>
      <c r="Q27" s="19">
        <v>0.51791572184429324</v>
      </c>
      <c r="R27" s="19">
        <v>21</v>
      </c>
      <c r="S27" s="19">
        <v>2.4662653421156821E-2</v>
      </c>
      <c r="T27" s="19"/>
      <c r="U27" s="19"/>
      <c r="V27" s="19"/>
    </row>
    <row r="28" spans="1:22" x14ac:dyDescent="0.25">
      <c r="A28" t="s">
        <v>55</v>
      </c>
      <c r="B28">
        <v>5.0000000000000001E-3</v>
      </c>
      <c r="C28">
        <v>6.0000000000000001E-3</v>
      </c>
      <c r="D28">
        <f t="shared" si="0"/>
        <v>5.4999999999999997E-3</v>
      </c>
      <c r="E28" s="25">
        <f t="shared" si="1"/>
        <v>0.17460317460317459</v>
      </c>
      <c r="P28" s="19"/>
      <c r="Q28" s="19"/>
      <c r="R28" s="19"/>
      <c r="S28" s="19"/>
      <c r="T28" s="19"/>
      <c r="U28" s="19"/>
      <c r="V28" s="19"/>
    </row>
    <row r="29" spans="1:22" ht="15.75" thickBot="1" x14ac:dyDescent="0.3">
      <c r="A29" s="17" t="s">
        <v>57</v>
      </c>
      <c r="B29">
        <v>9.8000000000000004E-2</v>
      </c>
      <c r="C29">
        <v>9.5000000000000001E-2</v>
      </c>
      <c r="D29">
        <f t="shared" si="0"/>
        <v>9.6500000000000002E-2</v>
      </c>
      <c r="E29" s="31">
        <f t="shared" si="1"/>
        <v>3.0634920634920637</v>
      </c>
      <c r="P29" s="20" t="s">
        <v>73</v>
      </c>
      <c r="Q29" s="20">
        <v>1.0651461791849797</v>
      </c>
      <c r="R29" s="20">
        <v>26</v>
      </c>
      <c r="S29" s="20"/>
      <c r="T29" s="20"/>
      <c r="U29" s="20"/>
      <c r="V29" s="20"/>
    </row>
    <row r="30" spans="1:22" x14ac:dyDescent="0.25">
      <c r="A30" t="s">
        <v>64</v>
      </c>
      <c r="E30" s="25"/>
    </row>
    <row r="31" spans="1:22" x14ac:dyDescent="0.25">
      <c r="A31" t="s">
        <v>66</v>
      </c>
      <c r="B31">
        <v>1.6E-2</v>
      </c>
      <c r="C31">
        <v>1.7000000000000001E-2</v>
      </c>
      <c r="D31">
        <f t="shared" si="0"/>
        <v>1.6500000000000001E-2</v>
      </c>
      <c r="E31" s="25">
        <f t="shared" si="1"/>
        <v>0.52380952380952384</v>
      </c>
    </row>
    <row r="32" spans="1:22" x14ac:dyDescent="0.25">
      <c r="A32" t="s">
        <v>68</v>
      </c>
      <c r="B32">
        <v>0.01</v>
      </c>
      <c r="C32">
        <v>1.2E-2</v>
      </c>
      <c r="D32">
        <f t="shared" si="0"/>
        <v>1.0999999999999999E-2</v>
      </c>
      <c r="E32" s="25">
        <f t="shared" si="1"/>
        <v>0.34920634920634919</v>
      </c>
    </row>
    <row r="33" spans="1:5" x14ac:dyDescent="0.25">
      <c r="A33" t="s">
        <v>70</v>
      </c>
      <c r="B33">
        <v>0.02</v>
      </c>
      <c r="C33">
        <v>2.4E-2</v>
      </c>
      <c r="D33">
        <f t="shared" si="0"/>
        <v>2.1999999999999999E-2</v>
      </c>
      <c r="E33" s="25">
        <f t="shared" si="1"/>
        <v>0.69841269841269837</v>
      </c>
    </row>
    <row r="34" spans="1:5" x14ac:dyDescent="0.25">
      <c r="A34" t="s">
        <v>74</v>
      </c>
      <c r="B34">
        <v>1.4999999999999999E-2</v>
      </c>
      <c r="C34">
        <v>1.6E-2</v>
      </c>
      <c r="D34">
        <f t="shared" si="0"/>
        <v>1.55E-2</v>
      </c>
      <c r="E34" s="25">
        <f t="shared" si="1"/>
        <v>0.49206349206349204</v>
      </c>
    </row>
    <row r="35" spans="1:5" x14ac:dyDescent="0.25">
      <c r="A35" t="s">
        <v>77</v>
      </c>
      <c r="B35">
        <v>0.02</v>
      </c>
      <c r="C35">
        <v>2.3E-2</v>
      </c>
      <c r="D35">
        <f t="shared" si="0"/>
        <v>2.1499999999999998E-2</v>
      </c>
      <c r="E35" s="25">
        <f t="shared" si="1"/>
        <v>0.68253968253968245</v>
      </c>
    </row>
    <row r="40" spans="1:5" x14ac:dyDescent="0.25">
      <c r="B40" t="s">
        <v>15</v>
      </c>
      <c r="C40" t="s">
        <v>107</v>
      </c>
    </row>
    <row r="41" spans="1:5" x14ac:dyDescent="0.25">
      <c r="B41" t="s">
        <v>18</v>
      </c>
      <c r="C41" t="s">
        <v>108</v>
      </c>
    </row>
    <row r="42" spans="1:5" x14ac:dyDescent="0.25">
      <c r="B42" t="s">
        <v>12</v>
      </c>
      <c r="C42" t="s">
        <v>109</v>
      </c>
    </row>
    <row r="43" spans="1:5" x14ac:dyDescent="0.25">
      <c r="B43" t="s">
        <v>19</v>
      </c>
      <c r="C43" t="s">
        <v>110</v>
      </c>
    </row>
    <row r="44" spans="1:5" x14ac:dyDescent="0.25">
      <c r="B44" t="s">
        <v>20</v>
      </c>
      <c r="C44" t="s">
        <v>111</v>
      </c>
    </row>
    <row r="45" spans="1:5" x14ac:dyDescent="0.25">
      <c r="B45" t="s">
        <v>21</v>
      </c>
      <c r="C45" t="s">
        <v>112</v>
      </c>
    </row>
    <row r="46" spans="1:5" x14ac:dyDescent="0.25">
      <c r="B46" t="s">
        <v>13</v>
      </c>
      <c r="C46" t="s">
        <v>113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workbookViewId="0">
      <selection sqref="A1:XFD1048576"/>
    </sheetView>
  </sheetViews>
  <sheetFormatPr defaultRowHeight="15" x14ac:dyDescent="0.25"/>
  <cols>
    <col min="8" max="8" width="17.7109375" customWidth="1"/>
  </cols>
  <sheetData>
    <row r="1" spans="1:31" x14ac:dyDescent="0.25">
      <c r="A1" t="s">
        <v>88</v>
      </c>
      <c r="B1" t="s">
        <v>89</v>
      </c>
      <c r="C1" t="s">
        <v>90</v>
      </c>
      <c r="D1" t="s">
        <v>91</v>
      </c>
      <c r="E1" t="s">
        <v>92</v>
      </c>
      <c r="F1">
        <v>0.252</v>
      </c>
      <c r="T1" t="s">
        <v>12</v>
      </c>
      <c r="V1" t="s">
        <v>13</v>
      </c>
    </row>
    <row r="2" spans="1:31" x14ac:dyDescent="0.25">
      <c r="A2" t="s">
        <v>93</v>
      </c>
      <c r="B2">
        <v>4.0000000000000001E-3</v>
      </c>
      <c r="C2">
        <v>4.0000000000000001E-3</v>
      </c>
      <c r="D2">
        <f>AVERAGE(B2:C2)</f>
        <v>4.0000000000000001E-3</v>
      </c>
      <c r="E2" s="22">
        <f>8*(D2/$F$1)</f>
        <v>0.12698412698412698</v>
      </c>
    </row>
    <row r="3" spans="1:31" x14ac:dyDescent="0.25">
      <c r="A3" t="s">
        <v>5</v>
      </c>
      <c r="B3">
        <v>1E-3</v>
      </c>
      <c r="C3">
        <v>2E-3</v>
      </c>
      <c r="D3">
        <f t="shared" ref="D3:D35" si="0">AVERAGE(B3:C3)</f>
        <v>1.5E-3</v>
      </c>
      <c r="E3" s="22">
        <f t="shared" ref="E3:E35" si="1">8*(D3/$F$1)</f>
        <v>4.7619047619047616E-2</v>
      </c>
      <c r="H3" t="s">
        <v>94</v>
      </c>
      <c r="I3">
        <v>1</v>
      </c>
      <c r="J3">
        <v>2</v>
      </c>
      <c r="K3">
        <v>3</v>
      </c>
      <c r="L3">
        <v>4</v>
      </c>
      <c r="M3">
        <v>5</v>
      </c>
      <c r="N3">
        <v>6</v>
      </c>
      <c r="O3" t="s">
        <v>16</v>
      </c>
      <c r="P3" t="s">
        <v>17</v>
      </c>
    </row>
    <row r="4" spans="1:31" ht="15.75" x14ac:dyDescent="0.25">
      <c r="A4" t="s">
        <v>9</v>
      </c>
      <c r="B4">
        <v>2E-3</v>
      </c>
      <c r="C4">
        <v>4.0000000000000001E-3</v>
      </c>
      <c r="D4">
        <f t="shared" si="0"/>
        <v>3.0000000000000001E-3</v>
      </c>
      <c r="E4" s="22">
        <f t="shared" si="1"/>
        <v>9.5238095238095233E-2</v>
      </c>
      <c r="H4" s="13" t="s">
        <v>95</v>
      </c>
      <c r="I4" s="22">
        <v>0.12698412698412698</v>
      </c>
      <c r="J4" s="22">
        <v>4.7619047619047616E-2</v>
      </c>
      <c r="K4" s="22">
        <v>9.5238095238095233E-2</v>
      </c>
      <c r="L4" s="22">
        <v>0.47619047619047616</v>
      </c>
      <c r="M4" s="22">
        <v>0.26984126984126988</v>
      </c>
      <c r="N4" s="22">
        <v>0.17460317460317459</v>
      </c>
      <c r="O4" s="23">
        <f>AVERAGE(I4:N4)</f>
        <v>0.1984126984126984</v>
      </c>
      <c r="P4" s="23">
        <f>STDEVA(I4:N4)</f>
        <v>0.1557659736552012</v>
      </c>
      <c r="T4">
        <f>TTEST(I4:N4,I5:L5,2,3)</f>
        <v>7.6278707302095392E-2</v>
      </c>
      <c r="V4">
        <f>TTEST(I4:N4,I9:N9,2,3)</f>
        <v>0.175705422242903</v>
      </c>
    </row>
    <row r="5" spans="1:31" ht="15.75" x14ac:dyDescent="0.25">
      <c r="A5" t="s">
        <v>10</v>
      </c>
      <c r="B5">
        <v>0.01</v>
      </c>
      <c r="C5">
        <v>0.02</v>
      </c>
      <c r="D5">
        <f t="shared" si="0"/>
        <v>1.4999999999999999E-2</v>
      </c>
      <c r="E5" s="22">
        <f t="shared" si="1"/>
        <v>0.47619047619047616</v>
      </c>
      <c r="H5" s="13" t="s">
        <v>96</v>
      </c>
      <c r="I5" s="22">
        <v>0.11111111111111112</v>
      </c>
      <c r="J5" s="22">
        <v>4.7619047619047616E-2</v>
      </c>
      <c r="K5" s="22">
        <v>4.7619047619047616E-2</v>
      </c>
      <c r="L5" s="22">
        <v>1.5873015873015872E-2</v>
      </c>
      <c r="O5" s="23">
        <f t="shared" ref="O5:O9" si="2">AVERAGE(I5:N5)</f>
        <v>5.5555555555555552E-2</v>
      </c>
      <c r="P5" s="23">
        <f t="shared" ref="P5:P9" si="3">STDEVA(I5:N5)</f>
        <v>3.9946213943231487E-2</v>
      </c>
      <c r="V5">
        <f>TTEST(I5:L5,I9:N9,2,3)</f>
        <v>1.1988261121635441E-2</v>
      </c>
      <c r="Y5" t="s">
        <v>94</v>
      </c>
      <c r="Z5" s="13" t="s">
        <v>95</v>
      </c>
      <c r="AA5" s="13" t="s">
        <v>96</v>
      </c>
      <c r="AB5" s="13" t="s">
        <v>19</v>
      </c>
      <c r="AC5" s="13" t="s">
        <v>20</v>
      </c>
      <c r="AD5" s="13" t="s">
        <v>21</v>
      </c>
      <c r="AE5" s="13" t="s">
        <v>97</v>
      </c>
    </row>
    <row r="6" spans="1:31" ht="15.75" x14ac:dyDescent="0.25">
      <c r="A6" t="s">
        <v>11</v>
      </c>
      <c r="B6">
        <v>8.9999999999999993E-3</v>
      </c>
      <c r="C6">
        <v>8.0000000000000002E-3</v>
      </c>
      <c r="D6">
        <f t="shared" si="0"/>
        <v>8.5000000000000006E-3</v>
      </c>
      <c r="E6" s="22">
        <f t="shared" si="1"/>
        <v>0.26984126984126988</v>
      </c>
      <c r="H6" s="13" t="s">
        <v>19</v>
      </c>
      <c r="I6" s="22">
        <v>0.41269841269841268</v>
      </c>
      <c r="J6" s="22">
        <v>0.60317460317460314</v>
      </c>
      <c r="K6" s="22">
        <v>0.58730158730158721</v>
      </c>
      <c r="L6" s="22">
        <v>0.26984126984126988</v>
      </c>
      <c r="M6" s="22">
        <v>0.2857142857142857</v>
      </c>
      <c r="N6" s="22">
        <v>4.7619047619047616E-2</v>
      </c>
      <c r="O6" s="23">
        <f t="shared" si="2"/>
        <v>0.36772486772486768</v>
      </c>
      <c r="P6" s="23">
        <f t="shared" si="3"/>
        <v>0.21187156666852827</v>
      </c>
      <c r="T6">
        <f>TTEST(I6:N6,I5:L5,2,3)</f>
        <v>1.4416617809262381E-2</v>
      </c>
      <c r="V6">
        <f>TTEST(I6:N6,I9:N9,2,3)</f>
        <v>0.84096046316703044</v>
      </c>
      <c r="Y6">
        <v>1</v>
      </c>
      <c r="Z6" s="22">
        <v>0.12698412698412698</v>
      </c>
      <c r="AA6" s="22">
        <v>0.11111111111111112</v>
      </c>
      <c r="AB6" s="22">
        <v>0.41269841269841268</v>
      </c>
      <c r="AC6" s="22">
        <v>0.30158730158730157</v>
      </c>
      <c r="AD6" s="22">
        <v>0.30158730158730157</v>
      </c>
      <c r="AE6" s="22">
        <v>0.15873015873015872</v>
      </c>
    </row>
    <row r="7" spans="1:31" ht="15.75" x14ac:dyDescent="0.25">
      <c r="A7" t="s">
        <v>14</v>
      </c>
      <c r="B7">
        <v>5.0000000000000001E-3</v>
      </c>
      <c r="C7">
        <v>6.0000000000000001E-3</v>
      </c>
      <c r="D7">
        <f t="shared" si="0"/>
        <v>5.4999999999999997E-3</v>
      </c>
      <c r="E7" s="22">
        <f t="shared" si="1"/>
        <v>0.17460317460317459</v>
      </c>
      <c r="H7" s="13" t="s">
        <v>20</v>
      </c>
      <c r="I7" s="22">
        <v>0.30158730158730157</v>
      </c>
      <c r="J7" s="22">
        <v>0.31746031746031739</v>
      </c>
      <c r="K7" s="22">
        <v>7.9365079365079361E-2</v>
      </c>
      <c r="L7" s="22">
        <v>0.30158730158730157</v>
      </c>
      <c r="M7" s="22">
        <v>7.9365079365079361E-2</v>
      </c>
      <c r="N7" s="22">
        <v>0.61904761904761907</v>
      </c>
      <c r="O7" s="23">
        <f t="shared" si="2"/>
        <v>0.28306878306878308</v>
      </c>
      <c r="P7" s="23">
        <f t="shared" si="3"/>
        <v>0.19886720429721519</v>
      </c>
      <c r="T7">
        <f>TTEST(I7:N7,I5:L5,2,3)</f>
        <v>3.7168054259150013E-2</v>
      </c>
      <c r="V7">
        <f>TTEST(I7:N7,I9:N9,2,3)</f>
        <v>0.5977369186879482</v>
      </c>
      <c r="Y7">
        <v>2</v>
      </c>
      <c r="Z7" s="22">
        <v>4.7619047619047616E-2</v>
      </c>
      <c r="AA7" s="22">
        <v>4.7619047619047616E-2</v>
      </c>
      <c r="AB7" s="22">
        <v>0.60317460317460314</v>
      </c>
      <c r="AC7" s="22">
        <v>0.31746031746031739</v>
      </c>
      <c r="AD7" s="22">
        <v>3.1746031746031744E-2</v>
      </c>
      <c r="AE7" s="22">
        <v>0.33333333333333331</v>
      </c>
    </row>
    <row r="8" spans="1:31" ht="15.75" x14ac:dyDescent="0.25">
      <c r="A8" t="s">
        <v>22</v>
      </c>
      <c r="B8">
        <v>3.0000000000000001E-3</v>
      </c>
      <c r="C8">
        <v>4.0000000000000001E-3</v>
      </c>
      <c r="D8">
        <f t="shared" si="0"/>
        <v>3.5000000000000001E-3</v>
      </c>
      <c r="E8" s="22">
        <f t="shared" si="1"/>
        <v>0.11111111111111112</v>
      </c>
      <c r="H8" s="13" t="s">
        <v>21</v>
      </c>
      <c r="I8" s="22">
        <v>0.30158730158730157</v>
      </c>
      <c r="J8" s="22">
        <v>3.1746031746031744E-2</v>
      </c>
      <c r="K8" s="22">
        <v>9.5238095238095233E-2</v>
      </c>
      <c r="L8" s="22">
        <v>0.25396825396825395</v>
      </c>
      <c r="M8" s="22"/>
      <c r="N8" s="22">
        <v>3.1746031746031744E-2</v>
      </c>
      <c r="O8" s="23">
        <f t="shared" si="2"/>
        <v>0.14285714285714285</v>
      </c>
      <c r="P8" s="23">
        <f t="shared" si="3"/>
        <v>0.12698412698412695</v>
      </c>
      <c r="T8">
        <f>TTEST(I8:N8,I5:L5,2,3)</f>
        <v>0.20726333905033056</v>
      </c>
      <c r="V8">
        <f>TTEST(I9:N9,I8:N8,2,3)</f>
        <v>6.5289529262682347E-2</v>
      </c>
      <c r="Y8">
        <v>3</v>
      </c>
      <c r="Z8" s="22">
        <v>9.5238095238095233E-2</v>
      </c>
      <c r="AA8" s="22">
        <v>4.7619047619047616E-2</v>
      </c>
      <c r="AB8" s="22">
        <v>0.58730158730158721</v>
      </c>
      <c r="AC8" s="22">
        <v>7.9365079365079361E-2</v>
      </c>
      <c r="AD8" s="22">
        <v>9.5238095238095233E-2</v>
      </c>
      <c r="AE8" s="22">
        <v>0.68253968253968245</v>
      </c>
    </row>
    <row r="9" spans="1:31" ht="15.75" x14ac:dyDescent="0.25">
      <c r="A9" t="s">
        <v>23</v>
      </c>
      <c r="B9">
        <v>1E-3</v>
      </c>
      <c r="C9">
        <v>2E-3</v>
      </c>
      <c r="D9">
        <f t="shared" si="0"/>
        <v>1.5E-3</v>
      </c>
      <c r="E9" s="22">
        <f t="shared" si="1"/>
        <v>4.7619047619047616E-2</v>
      </c>
      <c r="H9" s="13" t="s">
        <v>97</v>
      </c>
      <c r="I9" s="22">
        <v>0.15873015873015872</v>
      </c>
      <c r="J9" s="22">
        <v>0.33333333333333331</v>
      </c>
      <c r="K9" s="22">
        <v>0.68253968253968245</v>
      </c>
      <c r="L9" s="22">
        <v>0.23809523809523808</v>
      </c>
      <c r="M9" s="22">
        <v>0.23809523809523808</v>
      </c>
      <c r="N9" s="22">
        <v>0.41269841269841273</v>
      </c>
      <c r="O9" s="23">
        <f t="shared" si="2"/>
        <v>0.3439153439153439</v>
      </c>
      <c r="P9" s="23">
        <f t="shared" si="3"/>
        <v>0.18772260098963736</v>
      </c>
      <c r="T9">
        <f>TTEST(I9:N9,I5:L5,2,3)</f>
        <v>1.1988261121635441E-2</v>
      </c>
      <c r="Y9">
        <v>4</v>
      </c>
      <c r="Z9" s="22">
        <v>0.47619047619047616</v>
      </c>
      <c r="AA9" s="22">
        <v>1.5873015873015872E-2</v>
      </c>
      <c r="AB9" s="22">
        <v>0.26984126984126988</v>
      </c>
      <c r="AC9" s="22">
        <v>0.30158730158730157</v>
      </c>
      <c r="AD9" s="22">
        <v>0.25396825396825395</v>
      </c>
      <c r="AE9" s="22">
        <v>0.23809523809523808</v>
      </c>
    </row>
    <row r="10" spans="1:31" x14ac:dyDescent="0.25">
      <c r="A10" t="s">
        <v>24</v>
      </c>
      <c r="B10">
        <v>1E-3</v>
      </c>
      <c r="C10">
        <v>2E-3</v>
      </c>
      <c r="D10">
        <f t="shared" si="0"/>
        <v>1.5E-3</v>
      </c>
      <c r="E10" s="22">
        <f t="shared" si="1"/>
        <v>4.7619047619047616E-2</v>
      </c>
      <c r="Y10">
        <v>5</v>
      </c>
      <c r="Z10" s="22">
        <v>0.26984126984126988</v>
      </c>
      <c r="AB10" s="22">
        <v>0.2857142857142857</v>
      </c>
      <c r="AC10" s="22">
        <v>7.9365079365079361E-2</v>
      </c>
      <c r="AD10" s="22"/>
      <c r="AE10" s="22">
        <v>0.23809523809523808</v>
      </c>
    </row>
    <row r="11" spans="1:31" x14ac:dyDescent="0.25">
      <c r="A11" t="s">
        <v>25</v>
      </c>
      <c r="B11">
        <v>8.9999999999999998E-4</v>
      </c>
      <c r="C11">
        <v>1E-4</v>
      </c>
      <c r="D11">
        <f t="shared" si="0"/>
        <v>5.0000000000000001E-4</v>
      </c>
      <c r="E11" s="22">
        <f t="shared" si="1"/>
        <v>1.5873015873015872E-2</v>
      </c>
      <c r="Y11">
        <v>6</v>
      </c>
      <c r="Z11" s="22">
        <v>0.17460317460317459</v>
      </c>
      <c r="AB11" s="22">
        <v>4.7619047619047616E-2</v>
      </c>
      <c r="AC11" s="22">
        <v>0.61904761904761907</v>
      </c>
      <c r="AD11" s="22">
        <v>3.1746031746031744E-2</v>
      </c>
      <c r="AE11" s="22">
        <v>0.41269841269841273</v>
      </c>
    </row>
    <row r="12" spans="1:31" x14ac:dyDescent="0.25">
      <c r="A12" t="s">
        <v>26</v>
      </c>
      <c r="B12">
        <v>1.2999999999999999E-2</v>
      </c>
      <c r="C12">
        <v>1.2999999999999999E-2</v>
      </c>
      <c r="D12">
        <f t="shared" si="0"/>
        <v>1.2999999999999999E-2</v>
      </c>
      <c r="E12" s="22">
        <f t="shared" si="1"/>
        <v>0.41269841269841268</v>
      </c>
    </row>
    <row r="13" spans="1:31" x14ac:dyDescent="0.25">
      <c r="A13" t="s">
        <v>27</v>
      </c>
      <c r="B13">
        <v>1.9E-2</v>
      </c>
      <c r="C13">
        <v>1.9E-2</v>
      </c>
      <c r="D13">
        <f t="shared" si="0"/>
        <v>1.9E-2</v>
      </c>
      <c r="E13" s="22">
        <f t="shared" si="1"/>
        <v>0.60317460317460314</v>
      </c>
      <c r="N13" t="s">
        <v>31</v>
      </c>
    </row>
    <row r="14" spans="1:31" x14ac:dyDescent="0.25">
      <c r="A14" t="s">
        <v>28</v>
      </c>
      <c r="B14">
        <v>0.01</v>
      </c>
      <c r="C14">
        <v>2.7E-2</v>
      </c>
      <c r="D14">
        <f t="shared" si="0"/>
        <v>1.8499999999999999E-2</v>
      </c>
      <c r="E14" s="22">
        <f t="shared" si="1"/>
        <v>0.58730158730158721</v>
      </c>
    </row>
    <row r="15" spans="1:31" ht="15.75" thickBot="1" x14ac:dyDescent="0.3">
      <c r="A15" t="s">
        <v>29</v>
      </c>
      <c r="B15">
        <v>8.9999999999999993E-3</v>
      </c>
      <c r="C15">
        <v>8.0000000000000002E-3</v>
      </c>
      <c r="D15">
        <f t="shared" si="0"/>
        <v>8.5000000000000006E-3</v>
      </c>
      <c r="E15" s="22">
        <f t="shared" si="1"/>
        <v>0.26984126984126988</v>
      </c>
      <c r="N15" t="s">
        <v>34</v>
      </c>
    </row>
    <row r="16" spans="1:31" x14ac:dyDescent="0.25">
      <c r="A16" t="s">
        <v>30</v>
      </c>
      <c r="B16">
        <v>8.9999999999999993E-3</v>
      </c>
      <c r="C16">
        <v>8.9999999999999993E-3</v>
      </c>
      <c r="D16">
        <f t="shared" si="0"/>
        <v>8.9999999999999993E-3</v>
      </c>
      <c r="E16" s="22">
        <f t="shared" si="1"/>
        <v>0.2857142857142857</v>
      </c>
      <c r="N16" s="18" t="s">
        <v>36</v>
      </c>
      <c r="O16" s="18" t="s">
        <v>37</v>
      </c>
      <c r="P16" s="18" t="s">
        <v>38</v>
      </c>
      <c r="Q16" s="18" t="s">
        <v>39</v>
      </c>
      <c r="R16" s="18" t="s">
        <v>40</v>
      </c>
    </row>
    <row r="17" spans="1:20" x14ac:dyDescent="0.25">
      <c r="A17" t="s">
        <v>32</v>
      </c>
      <c r="B17">
        <v>1E-3</v>
      </c>
      <c r="C17">
        <v>2E-3</v>
      </c>
      <c r="D17">
        <f t="shared" si="0"/>
        <v>1.5E-3</v>
      </c>
      <c r="E17" s="22">
        <f t="shared" si="1"/>
        <v>4.7619047619047616E-2</v>
      </c>
      <c r="N17" s="19" t="s">
        <v>98</v>
      </c>
      <c r="O17" s="19">
        <v>6</v>
      </c>
      <c r="P17" s="19">
        <v>1.1904761904761905</v>
      </c>
      <c r="Q17" s="19">
        <v>0.1984126984126984</v>
      </c>
      <c r="R17" s="19">
        <v>2.4263038548752835E-2</v>
      </c>
    </row>
    <row r="18" spans="1:20" x14ac:dyDescent="0.25">
      <c r="A18" t="s">
        <v>33</v>
      </c>
      <c r="B18">
        <v>8.9999999999999993E-3</v>
      </c>
      <c r="C18">
        <v>0.01</v>
      </c>
      <c r="D18">
        <f t="shared" si="0"/>
        <v>9.4999999999999998E-3</v>
      </c>
      <c r="E18" s="22">
        <f t="shared" si="1"/>
        <v>0.30158730158730157</v>
      </c>
      <c r="N18" s="19" t="s">
        <v>99</v>
      </c>
      <c r="O18" s="19">
        <v>4</v>
      </c>
      <c r="P18" s="19">
        <v>0.22222222222222221</v>
      </c>
      <c r="Q18" s="19">
        <v>5.5555555555555552E-2</v>
      </c>
      <c r="R18" s="19">
        <v>1.5957000083984217E-3</v>
      </c>
    </row>
    <row r="19" spans="1:20" x14ac:dyDescent="0.25">
      <c r="A19" t="s">
        <v>35</v>
      </c>
      <c r="B19">
        <v>1.7999999999999999E-2</v>
      </c>
      <c r="C19">
        <v>2E-3</v>
      </c>
      <c r="D19">
        <f t="shared" si="0"/>
        <v>9.9999999999999985E-3</v>
      </c>
      <c r="E19" s="22">
        <f t="shared" si="1"/>
        <v>0.31746031746031739</v>
      </c>
      <c r="N19" s="19" t="s">
        <v>100</v>
      </c>
      <c r="O19" s="19">
        <v>6</v>
      </c>
      <c r="P19" s="19">
        <v>2.2063492063492061</v>
      </c>
      <c r="Q19" s="19">
        <v>0.36772486772486768</v>
      </c>
      <c r="R19" s="19">
        <v>4.4889560762576622E-2</v>
      </c>
    </row>
    <row r="20" spans="1:20" x14ac:dyDescent="0.25">
      <c r="A20" t="s">
        <v>41</v>
      </c>
      <c r="B20">
        <v>2E-3</v>
      </c>
      <c r="C20">
        <v>3.0000000000000001E-3</v>
      </c>
      <c r="D20">
        <f t="shared" si="0"/>
        <v>2.5000000000000001E-3</v>
      </c>
      <c r="E20" s="22">
        <f t="shared" si="1"/>
        <v>7.9365079365079361E-2</v>
      </c>
      <c r="N20" s="19" t="s">
        <v>101</v>
      </c>
      <c r="O20" s="19">
        <v>6</v>
      </c>
      <c r="P20" s="19">
        <v>1.6984126984126984</v>
      </c>
      <c r="Q20" s="19">
        <v>0.28306878306878308</v>
      </c>
      <c r="R20" s="19">
        <v>3.9548164944990326E-2</v>
      </c>
    </row>
    <row r="21" spans="1:20" x14ac:dyDescent="0.25">
      <c r="A21" t="s">
        <v>43</v>
      </c>
      <c r="B21">
        <v>0.01</v>
      </c>
      <c r="C21">
        <v>8.9999999999999993E-3</v>
      </c>
      <c r="D21">
        <f t="shared" si="0"/>
        <v>9.4999999999999998E-3</v>
      </c>
      <c r="E21" s="22">
        <f t="shared" si="1"/>
        <v>0.30158730158730157</v>
      </c>
      <c r="N21" s="19" t="s">
        <v>102</v>
      </c>
      <c r="O21" s="19">
        <v>5</v>
      </c>
      <c r="P21" s="19">
        <v>0.7142857142857143</v>
      </c>
      <c r="Q21" s="19">
        <v>0.14285714285714285</v>
      </c>
      <c r="R21" s="19">
        <v>1.6124968505920878E-2</v>
      </c>
    </row>
    <row r="22" spans="1:20" ht="15.75" thickBot="1" x14ac:dyDescent="0.3">
      <c r="A22" t="s">
        <v>45</v>
      </c>
      <c r="B22">
        <v>2E-3</v>
      </c>
      <c r="C22">
        <v>3.0000000000000001E-3</v>
      </c>
      <c r="D22">
        <f t="shared" si="0"/>
        <v>2.5000000000000001E-3</v>
      </c>
      <c r="E22" s="22">
        <f t="shared" si="1"/>
        <v>7.9365079365079361E-2</v>
      </c>
      <c r="N22" s="20" t="s">
        <v>103</v>
      </c>
      <c r="O22" s="20">
        <v>6</v>
      </c>
      <c r="P22" s="20">
        <v>2.0634920634920633</v>
      </c>
      <c r="Q22" s="20">
        <v>0.3439153439153439</v>
      </c>
      <c r="R22" s="20">
        <v>3.5239774922314601E-2</v>
      </c>
    </row>
    <row r="23" spans="1:20" x14ac:dyDescent="0.25">
      <c r="A23" t="s">
        <v>47</v>
      </c>
      <c r="B23">
        <v>1.2999999999999999E-2</v>
      </c>
      <c r="C23">
        <v>2.5999999999999999E-2</v>
      </c>
      <c r="D23">
        <f t="shared" si="0"/>
        <v>1.95E-2</v>
      </c>
      <c r="E23" s="22">
        <f t="shared" si="1"/>
        <v>0.61904761904761907</v>
      </c>
    </row>
    <row r="24" spans="1:20" x14ac:dyDescent="0.25">
      <c r="A24" t="s">
        <v>49</v>
      </c>
      <c r="B24">
        <v>8.9999999999999993E-3</v>
      </c>
      <c r="C24">
        <v>0.01</v>
      </c>
      <c r="D24">
        <f t="shared" si="0"/>
        <v>9.4999999999999998E-3</v>
      </c>
      <c r="E24" s="22">
        <f t="shared" si="1"/>
        <v>0.30158730158730157</v>
      </c>
    </row>
    <row r="25" spans="1:20" ht="15.75" thickBot="1" x14ac:dyDescent="0.3">
      <c r="A25" t="s">
        <v>51</v>
      </c>
      <c r="B25">
        <v>1E-3</v>
      </c>
      <c r="C25">
        <v>1E-3</v>
      </c>
      <c r="D25">
        <f t="shared" si="0"/>
        <v>1E-3</v>
      </c>
      <c r="E25" s="22">
        <f t="shared" si="1"/>
        <v>3.1746031746031744E-2</v>
      </c>
      <c r="N25" t="s">
        <v>56</v>
      </c>
    </row>
    <row r="26" spans="1:20" x14ac:dyDescent="0.25">
      <c r="A26" t="s">
        <v>53</v>
      </c>
      <c r="B26">
        <v>4.0000000000000001E-3</v>
      </c>
      <c r="C26">
        <v>2E-3</v>
      </c>
      <c r="D26">
        <f t="shared" si="0"/>
        <v>3.0000000000000001E-3</v>
      </c>
      <c r="E26" s="22">
        <f t="shared" si="1"/>
        <v>9.5238095238095233E-2</v>
      </c>
      <c r="N26" s="18" t="s">
        <v>58</v>
      </c>
      <c r="O26" s="18" t="s">
        <v>59</v>
      </c>
      <c r="P26" s="18" t="s">
        <v>60</v>
      </c>
      <c r="Q26" s="18" t="s">
        <v>61</v>
      </c>
      <c r="R26" s="18" t="s">
        <v>52</v>
      </c>
      <c r="S26" s="18" t="s">
        <v>62</v>
      </c>
      <c r="T26" s="18" t="s">
        <v>63</v>
      </c>
    </row>
    <row r="27" spans="1:20" x14ac:dyDescent="0.25">
      <c r="A27" t="s">
        <v>54</v>
      </c>
      <c r="B27">
        <v>0.01</v>
      </c>
      <c r="C27">
        <v>6.0000000000000001E-3</v>
      </c>
      <c r="D27">
        <f t="shared" si="0"/>
        <v>8.0000000000000002E-3</v>
      </c>
      <c r="E27" s="22">
        <f t="shared" si="1"/>
        <v>0.25396825396825395</v>
      </c>
      <c r="N27" s="19" t="s">
        <v>65</v>
      </c>
      <c r="O27" s="19">
        <v>0.36651091412996184</v>
      </c>
      <c r="P27" s="19">
        <v>5</v>
      </c>
      <c r="Q27" s="19">
        <v>7.3302182825992365E-2</v>
      </c>
      <c r="R27" s="19">
        <v>2.5084725588956793</v>
      </c>
      <c r="S27" s="19">
        <v>5.4564468504758663E-2</v>
      </c>
      <c r="T27" s="19">
        <v>2.5718864057841535</v>
      </c>
    </row>
    <row r="28" spans="1:20" x14ac:dyDescent="0.25">
      <c r="A28" s="17" t="s">
        <v>55</v>
      </c>
      <c r="B28">
        <v>0.02</v>
      </c>
      <c r="C28">
        <v>2.8000000000000001E-2</v>
      </c>
      <c r="D28">
        <f t="shared" si="0"/>
        <v>2.4E-2</v>
      </c>
      <c r="E28" s="24">
        <f t="shared" si="1"/>
        <v>0.76190476190476186</v>
      </c>
      <c r="N28" s="19" t="s">
        <v>67</v>
      </c>
      <c r="O28" s="19">
        <v>0.78898966994205089</v>
      </c>
      <c r="P28" s="19">
        <v>27</v>
      </c>
      <c r="Q28" s="19">
        <v>2.9221839627483367E-2</v>
      </c>
      <c r="R28" s="19"/>
      <c r="S28" s="19"/>
      <c r="T28" s="19"/>
    </row>
    <row r="29" spans="1:20" x14ac:dyDescent="0.25">
      <c r="A29" t="s">
        <v>57</v>
      </c>
      <c r="B29">
        <v>1E-3</v>
      </c>
      <c r="C29">
        <v>1E-3</v>
      </c>
      <c r="D29">
        <f t="shared" si="0"/>
        <v>1E-3</v>
      </c>
      <c r="E29" s="22">
        <f t="shared" si="1"/>
        <v>3.1746031746031744E-2</v>
      </c>
      <c r="N29" s="19"/>
      <c r="O29" s="19"/>
      <c r="P29" s="19"/>
      <c r="Q29" s="19"/>
      <c r="R29" s="19"/>
      <c r="S29" s="19"/>
      <c r="T29" s="19"/>
    </row>
    <row r="30" spans="1:20" ht="15.75" thickBot="1" x14ac:dyDescent="0.3">
      <c r="A30" t="s">
        <v>64</v>
      </c>
      <c r="B30">
        <v>5.0000000000000001E-3</v>
      </c>
      <c r="C30">
        <v>5.0000000000000001E-3</v>
      </c>
      <c r="D30">
        <f t="shared" si="0"/>
        <v>5.0000000000000001E-3</v>
      </c>
      <c r="E30" s="22">
        <f t="shared" si="1"/>
        <v>0.15873015873015872</v>
      </c>
      <c r="N30" s="20" t="s">
        <v>73</v>
      </c>
      <c r="O30" s="20">
        <v>1.1555005840720127</v>
      </c>
      <c r="P30" s="20">
        <v>32</v>
      </c>
      <c r="Q30" s="20"/>
      <c r="R30" s="20"/>
      <c r="S30" s="20"/>
      <c r="T30" s="20"/>
    </row>
    <row r="31" spans="1:20" x14ac:dyDescent="0.25">
      <c r="A31" t="s">
        <v>66</v>
      </c>
      <c r="B31">
        <v>0.01</v>
      </c>
      <c r="C31">
        <v>1.0999999999999999E-2</v>
      </c>
      <c r="D31">
        <f t="shared" si="0"/>
        <v>1.0499999999999999E-2</v>
      </c>
      <c r="E31" s="22">
        <f t="shared" si="1"/>
        <v>0.33333333333333331</v>
      </c>
    </row>
    <row r="32" spans="1:20" x14ac:dyDescent="0.25">
      <c r="A32" t="s">
        <v>68</v>
      </c>
      <c r="B32">
        <v>2.1999999999999999E-2</v>
      </c>
      <c r="C32">
        <v>2.1000000000000001E-2</v>
      </c>
      <c r="D32">
        <f t="shared" si="0"/>
        <v>2.1499999999999998E-2</v>
      </c>
      <c r="E32" s="22">
        <f t="shared" si="1"/>
        <v>0.68253968253968245</v>
      </c>
    </row>
    <row r="33" spans="1:5" x14ac:dyDescent="0.25">
      <c r="A33" t="s">
        <v>70</v>
      </c>
      <c r="B33">
        <v>5.0000000000000001E-3</v>
      </c>
      <c r="C33">
        <v>0.01</v>
      </c>
      <c r="D33">
        <f t="shared" si="0"/>
        <v>7.4999999999999997E-3</v>
      </c>
      <c r="E33" s="22">
        <f t="shared" si="1"/>
        <v>0.23809523809523808</v>
      </c>
    </row>
    <row r="34" spans="1:5" x14ac:dyDescent="0.25">
      <c r="A34" t="s">
        <v>74</v>
      </c>
      <c r="B34">
        <v>7.0000000000000001E-3</v>
      </c>
      <c r="C34">
        <v>8.0000000000000002E-3</v>
      </c>
      <c r="D34">
        <f t="shared" si="0"/>
        <v>7.4999999999999997E-3</v>
      </c>
      <c r="E34" s="22">
        <f t="shared" si="1"/>
        <v>0.23809523809523808</v>
      </c>
    </row>
    <row r="35" spans="1:5" x14ac:dyDescent="0.25">
      <c r="A35" t="s">
        <v>77</v>
      </c>
      <c r="B35">
        <v>1.2E-2</v>
      </c>
      <c r="C35">
        <v>1.4E-2</v>
      </c>
      <c r="D35">
        <f t="shared" si="0"/>
        <v>1.3000000000000001E-2</v>
      </c>
      <c r="E35" s="22">
        <f t="shared" si="1"/>
        <v>0.41269841269841273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blood calcium</vt:lpstr>
      <vt:lpstr>renal calcium</vt:lpstr>
      <vt:lpstr>liver calcium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comp</cp:lastModifiedBy>
  <dcterms:created xsi:type="dcterms:W3CDTF">2018-06-11T14:53:00Z</dcterms:created>
  <dcterms:modified xsi:type="dcterms:W3CDTF">2018-06-11T14:55:07Z</dcterms:modified>
</cp:coreProperties>
</file>