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p26 Viral Load ELISA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" i="1" l="1"/>
  <c r="Y7" i="1"/>
  <c r="Y8" i="1"/>
  <c r="Y9" i="1"/>
  <c r="Y10" i="1"/>
  <c r="Y11" i="1"/>
  <c r="Y12" i="1"/>
  <c r="X6" i="1"/>
  <c r="X7" i="1"/>
  <c r="X8" i="1"/>
  <c r="X9" i="1"/>
  <c r="X10" i="1"/>
  <c r="X11" i="1"/>
  <c r="X12" i="1"/>
  <c r="W6" i="1"/>
  <c r="W7" i="1"/>
  <c r="W8" i="1"/>
  <c r="W9" i="1"/>
  <c r="W10" i="1"/>
  <c r="W11" i="1"/>
  <c r="W12" i="1"/>
  <c r="V6" i="1"/>
  <c r="V7" i="1"/>
  <c r="V8" i="1"/>
  <c r="V9" i="1"/>
  <c r="V10" i="1"/>
  <c r="V11" i="1"/>
  <c r="V12" i="1"/>
  <c r="U6" i="1"/>
  <c r="U7" i="1"/>
  <c r="U8" i="1"/>
  <c r="U9" i="1"/>
  <c r="U10" i="1"/>
  <c r="U11" i="1"/>
  <c r="U12" i="1"/>
  <c r="Y5" i="1"/>
  <c r="X5" i="1"/>
  <c r="W5" i="1"/>
  <c r="V5" i="1"/>
  <c r="U5" i="1"/>
  <c r="G28" i="1" l="1"/>
  <c r="D35" i="1" s="1"/>
  <c r="F28" i="1"/>
  <c r="F35" i="1" s="1"/>
  <c r="E28" i="1"/>
  <c r="E35" i="1" s="1"/>
  <c r="D28" i="1"/>
  <c r="C28" i="1"/>
  <c r="G27" i="1"/>
  <c r="G34" i="1" s="1"/>
  <c r="F27" i="1"/>
  <c r="F34" i="1" s="1"/>
  <c r="E27" i="1"/>
  <c r="D27" i="1"/>
  <c r="C27" i="1"/>
  <c r="G26" i="1"/>
  <c r="G33" i="1" s="1"/>
  <c r="F26" i="1"/>
  <c r="E26" i="1"/>
  <c r="D26" i="1"/>
  <c r="C26" i="1"/>
  <c r="G25" i="1"/>
  <c r="G32" i="1" s="1"/>
  <c r="F25" i="1"/>
  <c r="F32" i="1" s="1"/>
  <c r="E25" i="1"/>
  <c r="E32" i="1" s="1"/>
  <c r="D25" i="1"/>
  <c r="D32" i="1" s="1"/>
  <c r="C25" i="1"/>
  <c r="C33" i="1" l="1"/>
  <c r="D33" i="1"/>
  <c r="C34" i="1"/>
  <c r="E33" i="1"/>
  <c r="D34" i="1"/>
  <c r="C35" i="1"/>
  <c r="G35" i="1"/>
  <c r="C32" i="1"/>
  <c r="F33" i="1"/>
  <c r="E34" i="1"/>
  <c r="K12" i="1"/>
  <c r="M11" i="1"/>
  <c r="K11" i="1"/>
  <c r="L10" i="1"/>
  <c r="K9" i="1"/>
  <c r="M6" i="1"/>
  <c r="L6" i="1"/>
  <c r="M12" i="1"/>
  <c r="M9" i="1"/>
  <c r="L9" i="1"/>
  <c r="M8" i="1"/>
  <c r="L8" i="1"/>
  <c r="M7" i="1"/>
  <c r="L4" i="1"/>
  <c r="M4" i="1"/>
  <c r="N4" i="1"/>
  <c r="O4" i="1"/>
  <c r="P4" i="1"/>
  <c r="K4" i="1"/>
  <c r="L12" i="1"/>
  <c r="L11" i="1"/>
  <c r="M10" i="1"/>
  <c r="L7" i="1"/>
  <c r="L5" i="1"/>
  <c r="M5" i="1"/>
  <c r="K6" i="1"/>
  <c r="K7" i="1"/>
  <c r="K8" i="1"/>
  <c r="K10" i="1"/>
  <c r="K5" i="1"/>
  <c r="P6" i="1" l="1"/>
  <c r="N12" i="1"/>
  <c r="O6" i="1"/>
  <c r="O5" i="1"/>
  <c r="O10" i="1"/>
  <c r="P10" i="1"/>
  <c r="O7" i="1"/>
  <c r="O9" i="1"/>
  <c r="N5" i="1"/>
  <c r="P9" i="1"/>
  <c r="O12" i="1"/>
  <c r="P8" i="1"/>
  <c r="O11" i="1"/>
  <c r="P12" i="1"/>
  <c r="P5" i="1"/>
  <c r="Q5" i="1" s="1"/>
  <c r="P7" i="1"/>
  <c r="N9" i="1"/>
  <c r="N8" i="1"/>
  <c r="P11" i="1"/>
  <c r="N7" i="1"/>
  <c r="N6" i="1"/>
  <c r="N11" i="1"/>
  <c r="N10" i="1"/>
  <c r="O8" i="1"/>
  <c r="Q6" i="1" l="1"/>
</calcChain>
</file>

<file path=xl/sharedStrings.xml><?xml version="1.0" encoding="utf-8"?>
<sst xmlns="http://schemas.openxmlformats.org/spreadsheetml/2006/main" count="137" uniqueCount="20">
  <si>
    <t>SAMPLE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</si>
  <si>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</si>
  <si>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Blanks</t>
  </si>
  <si>
    <t xml:space="preserve">Blank Avg: </t>
  </si>
  <si>
    <t>Pos. Control</t>
  </si>
  <si>
    <t>Neg. Control</t>
  </si>
  <si>
    <t>αSU, Comp, Virus</t>
  </si>
  <si>
    <t>αSU, Virus</t>
  </si>
  <si>
    <r>
      <rPr>
        <sz val="9"/>
        <color theme="1"/>
        <rFont val="Calibri"/>
        <family val="2"/>
      </rPr>
      <t>α</t>
    </r>
    <r>
      <rPr>
        <sz val="9"/>
        <color theme="1"/>
        <rFont val="Calibri"/>
        <family val="2"/>
        <scheme val="minor"/>
      </rPr>
      <t>CD134, αSU, Comp, Virus</t>
    </r>
  </si>
  <si>
    <t>α293S, αCD134,αSU,  Virus</t>
  </si>
  <si>
    <t>CD134 #4457</t>
  </si>
  <si>
    <t>CD134 #4466</t>
  </si>
  <si>
    <t>CD134 #4472</t>
  </si>
  <si>
    <t>CD134 #4482</t>
  </si>
  <si>
    <t>Corrected for Blank + Transposed for PRISM</t>
  </si>
  <si>
    <t>SU/CD134 -- Day 10   ELISA Plate Absorbances</t>
  </si>
  <si>
    <r>
      <t xml:space="preserve">SU/CD134 -- Day 10   ELISA Plate Absorbances -- </t>
    </r>
    <r>
      <rPr>
        <b/>
        <u/>
        <sz val="11"/>
        <color rgb="FFFF0000"/>
        <rFont val="Calibri"/>
        <family val="2"/>
        <scheme val="minor"/>
      </rPr>
      <t>Corrected for Blank</t>
    </r>
  </si>
  <si>
    <t>Averages</t>
  </si>
  <si>
    <t>Percent Inhibition</t>
  </si>
  <si>
    <t>αCD134, αSU, Comp, 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</si>
</sst>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Border="1"/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2" fillId="0" borderId="0" xfId="0" applyNumberFormat="1" applyFont="1" applyFill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165" fontId="2" fillId="0" borderId="0" xfId="0" applyNumberFormat="1" applyFont="1" applyFill="1" applyBorder="1"/>
    <xf numFmtId="165" fontId="2" fillId="0" borderId="0" xfId="0" applyNumberFormat="1" applyFont="1" applyBorder="1"/>
    <xf numFmtId="0" fontId="0" fillId="0" borderId="0" xfId="0" applyAlignment="1">
      <alignment wrapText="1"/>
    </xf>
    <xf numFmtId="0" fontId="5" fillId="0" borderId="0" xfId="0" applyFont="1" applyFill="1" applyBorder="1" applyAlignment="1">
      <alignment horizontal="center" wrapText="1"/>
    </xf>
    <xf numFmtId="164" fontId="2" fillId="0" borderId="2" xfId="0" applyNumberFormat="1" applyFont="1" applyBorder="1"/>
    <xf numFmtId="0" fontId="5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1" xfId="0" applyFont="1" applyBorder="1"/>
    <xf numFmtId="0" fontId="7" fillId="0" borderId="0" xfId="0" applyFont="1"/>
    <xf numFmtId="2" fontId="2" fillId="0" borderId="1" xfId="0" applyNumberFormat="1" applyFont="1" applyBorder="1"/>
    <xf numFmtId="2" fontId="2" fillId="0" borderId="2" xfId="0" applyNumberFormat="1" applyFont="1" applyBorder="1"/>
    <xf numFmtId="0" fontId="4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0" fontId="9" fillId="0" borderId="0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2"/>
  <sheetViews>
    <sheetView tabSelected="1" topLeftCell="A13" workbookViewId="0">
      <selection activeCell="U33" sqref="U33"/>
    </sheetView>
  </sheetViews>
  <sheetFormatPr defaultRowHeight="15" x14ac:dyDescent="0.25"/>
  <cols>
    <col min="1" max="1" width="6.5703125" customWidth="1"/>
    <col min="2" max="8" width="6.85546875" customWidth="1"/>
    <col min="9" max="10" width="6.5703125" customWidth="1"/>
    <col min="11" max="16" width="6.85546875" customWidth="1"/>
    <col min="17" max="17" width="7" customWidth="1"/>
    <col min="18" max="18" width="7.140625" customWidth="1"/>
  </cols>
  <sheetData>
    <row r="1" spans="1:26" x14ac:dyDescent="0.25">
      <c r="A1" s="1" t="s">
        <v>1</v>
      </c>
    </row>
    <row r="2" spans="1:26" ht="10.5" customHeight="1" x14ac:dyDescent="0.25"/>
    <row r="3" spans="1:26" s="3" customFormat="1" ht="18.75" customHeight="1" x14ac:dyDescent="0.25">
      <c r="A3" s="2" t="s">
        <v>15</v>
      </c>
      <c r="J3" s="2" t="s">
        <v>16</v>
      </c>
    </row>
    <row r="4" spans="1:26" s="12" customFormat="1" ht="50.25" customHeight="1" x14ac:dyDescent="0.25">
      <c r="A4" s="15" t="s">
        <v>0</v>
      </c>
      <c r="B4" s="15" t="s">
        <v>5</v>
      </c>
      <c r="C4" s="15" t="s">
        <v>8</v>
      </c>
      <c r="D4" s="15" t="s">
        <v>6</v>
      </c>
      <c r="E4" s="15" t="s">
        <v>7</v>
      </c>
      <c r="F4" s="15" t="s">
        <v>9</v>
      </c>
      <c r="G4" s="15" t="s">
        <v>4</v>
      </c>
      <c r="H4" s="15" t="s">
        <v>2</v>
      </c>
      <c r="I4" s="13"/>
      <c r="J4" s="15" t="s">
        <v>0</v>
      </c>
      <c r="K4" s="15" t="str">
        <f t="shared" ref="K4:P4" si="0">B4</f>
        <v>Neg. Control</v>
      </c>
      <c r="L4" s="15" t="str">
        <f t="shared" si="0"/>
        <v>αCD134, αSU, Comp, Virus</v>
      </c>
      <c r="M4" s="15" t="str">
        <f t="shared" si="0"/>
        <v>αSU, Comp, Virus</v>
      </c>
      <c r="N4" s="15" t="str">
        <f t="shared" si="0"/>
        <v>αSU, Virus</v>
      </c>
      <c r="O4" s="15" t="str">
        <f t="shared" si="0"/>
        <v>α293S, αCD134,αSU,  Virus</v>
      </c>
      <c r="P4" s="15" t="str">
        <f t="shared" si="0"/>
        <v>Pos. Control</v>
      </c>
      <c r="Q4" s="15" t="s">
        <v>2</v>
      </c>
      <c r="S4" s="15" t="s">
        <v>0</v>
      </c>
      <c r="T4" s="15" t="s">
        <v>5</v>
      </c>
      <c r="U4" s="15" t="s">
        <v>8</v>
      </c>
      <c r="V4" s="15" t="s">
        <v>6</v>
      </c>
      <c r="W4" s="15" t="s">
        <v>7</v>
      </c>
      <c r="X4" s="15" t="s">
        <v>9</v>
      </c>
      <c r="Y4" s="15" t="s">
        <v>4</v>
      </c>
    </row>
    <row r="5" spans="1:26" ht="25.5" customHeight="1" x14ac:dyDescent="0.25">
      <c r="A5" s="16" t="s">
        <v>10</v>
      </c>
      <c r="B5" s="8">
        <v>9.8285075789572698E-2</v>
      </c>
      <c r="C5" s="8">
        <v>0.84903726486424802</v>
      </c>
      <c r="D5" s="8">
        <v>0.13243783643620899</v>
      </c>
      <c r="E5" s="8">
        <v>0.46247239018865999</v>
      </c>
      <c r="F5" s="8">
        <v>0.11591627873047</v>
      </c>
      <c r="G5" s="8">
        <v>0.10315112303415699</v>
      </c>
      <c r="H5" s="8">
        <v>8.5880835889707005E-2</v>
      </c>
      <c r="I5" s="4"/>
      <c r="J5" s="16" t="s">
        <v>10</v>
      </c>
      <c r="K5" s="8">
        <f t="shared" ref="K5:P12" si="1">B5-B14</f>
        <v>9.981666246950141E-3</v>
      </c>
      <c r="L5" s="8">
        <f t="shared" si="1"/>
        <v>0.76073385532162541</v>
      </c>
      <c r="M5" s="8">
        <f t="shared" si="1"/>
        <v>4.4134426893586431E-2</v>
      </c>
      <c r="N5" s="8">
        <f t="shared" si="1"/>
        <v>0.37416898064603743</v>
      </c>
      <c r="O5" s="8">
        <f t="shared" si="1"/>
        <v>2.7612869187847444E-2</v>
      </c>
      <c r="P5" s="8">
        <f t="shared" si="1"/>
        <v>1.4847713491534437E-2</v>
      </c>
      <c r="Q5" s="9">
        <f t="shared" ref="Q5:Q6" si="2">H5-H14</f>
        <v>-2.4225736529155523E-3</v>
      </c>
      <c r="S5" s="16" t="s">
        <v>10</v>
      </c>
      <c r="T5" s="8"/>
      <c r="U5" s="20">
        <f>((G5-C5)/G5)*100</f>
        <v>-723.10035983137254</v>
      </c>
      <c r="V5" s="20">
        <f>((G5-D5)/G5)*100</f>
        <v>-28.392045128150595</v>
      </c>
      <c r="W5" s="20">
        <f>((G5-E5)/G5)*100</f>
        <v>-348.34450327362794</v>
      </c>
      <c r="X5" s="20">
        <f>((G5-F5)/G5)*100</f>
        <v>-12.375197982174186</v>
      </c>
      <c r="Y5" s="20">
        <f>((G5-G5)/G5)*100</f>
        <v>0</v>
      </c>
    </row>
    <row r="6" spans="1:26" ht="25.5" customHeight="1" x14ac:dyDescent="0.25">
      <c r="A6" s="16" t="s">
        <v>10</v>
      </c>
      <c r="B6" s="8">
        <v>0.10339436478863499</v>
      </c>
      <c r="C6" s="8">
        <v>1.5661971919403701</v>
      </c>
      <c r="D6" s="8">
        <v>0.62279716335189195</v>
      </c>
      <c r="E6" s="8">
        <v>0.52109703256937001</v>
      </c>
      <c r="F6" s="8">
        <v>0.154852971704732</v>
      </c>
      <c r="G6" s="8">
        <v>0.121218302791819</v>
      </c>
      <c r="H6" s="8">
        <v>9.0725983195538096E-2</v>
      </c>
      <c r="I6" s="4"/>
      <c r="J6" s="16" t="s">
        <v>10</v>
      </c>
      <c r="K6" s="8">
        <f t="shared" si="1"/>
        <v>1.5090955246012436E-2</v>
      </c>
      <c r="L6" s="8">
        <f t="shared" si="1"/>
        <v>1.4778937823977476</v>
      </c>
      <c r="M6" s="8">
        <f t="shared" si="1"/>
        <v>0.53449375380926933</v>
      </c>
      <c r="N6" s="8">
        <f t="shared" si="1"/>
        <v>0.43279362302674745</v>
      </c>
      <c r="O6" s="8">
        <f t="shared" si="1"/>
        <v>6.6549562162109444E-2</v>
      </c>
      <c r="P6" s="8">
        <f t="shared" si="1"/>
        <v>3.2914893249196442E-2</v>
      </c>
      <c r="Q6" s="9">
        <f t="shared" si="2"/>
        <v>2.4225736529155384E-3</v>
      </c>
      <c r="S6" s="16" t="s">
        <v>10</v>
      </c>
      <c r="T6" s="8"/>
      <c r="U6" s="20">
        <f t="shared" ref="U6:U12" si="3">((G6-C6)/G6)*100</f>
        <v>-1192.0467915065319</v>
      </c>
      <c r="V6" s="20">
        <f t="shared" ref="V6:V12" si="4">((G6-D6)/G6)*100</f>
        <v>-413.7814579218184</v>
      </c>
      <c r="W6" s="20">
        <f t="shared" ref="W6:W12" si="5">((G6-E6)/G6)*100</f>
        <v>-329.88312867595994</v>
      </c>
      <c r="X6" s="20">
        <f t="shared" ref="X6:X12" si="6">((G6-F6)/G6)*100</f>
        <v>-27.747186801218763</v>
      </c>
      <c r="Y6" s="20">
        <f t="shared" ref="Y6:Y12" si="7">((G6-G6)/G6)*100</f>
        <v>0</v>
      </c>
    </row>
    <row r="7" spans="1:26" ht="25.5" customHeight="1" x14ac:dyDescent="0.25">
      <c r="A7" s="16" t="s">
        <v>11</v>
      </c>
      <c r="B7" s="14">
        <v>0.10295211288639999</v>
      </c>
      <c r="C7" s="14">
        <v>0.95262568245174895</v>
      </c>
      <c r="D7" s="14">
        <v>1.3551502622654099</v>
      </c>
      <c r="E7" s="14">
        <v>1.3283436130796999</v>
      </c>
      <c r="F7" s="14">
        <v>0.71958294664553601</v>
      </c>
      <c r="G7" s="14">
        <v>0.28662947382721798</v>
      </c>
      <c r="H7" s="7"/>
      <c r="I7" s="7"/>
      <c r="J7" s="16" t="s">
        <v>11</v>
      </c>
      <c r="K7" s="14">
        <f t="shared" si="1"/>
        <v>1.4648703343777436E-2</v>
      </c>
      <c r="L7" s="14">
        <f t="shared" si="1"/>
        <v>0.86432227290912644</v>
      </c>
      <c r="M7" s="14">
        <f t="shared" si="1"/>
        <v>1.2668468527227874</v>
      </c>
      <c r="N7" s="14">
        <f t="shared" si="1"/>
        <v>1.2400402035370774</v>
      </c>
      <c r="O7" s="14">
        <f t="shared" si="1"/>
        <v>0.6312795371029134</v>
      </c>
      <c r="P7" s="14">
        <f t="shared" si="1"/>
        <v>0.19832606428459543</v>
      </c>
      <c r="Q7" s="10"/>
      <c r="S7" s="16" t="s">
        <v>11</v>
      </c>
      <c r="T7" s="14"/>
      <c r="U7" s="20">
        <f t="shared" si="3"/>
        <v>-232.35440505535644</v>
      </c>
      <c r="V7" s="20">
        <f t="shared" si="4"/>
        <v>-372.78817637655186</v>
      </c>
      <c r="W7" s="20">
        <f t="shared" si="5"/>
        <v>-363.43580628432989</v>
      </c>
      <c r="X7" s="20">
        <f t="shared" si="6"/>
        <v>-151.04987879903274</v>
      </c>
      <c r="Y7" s="20">
        <f t="shared" si="7"/>
        <v>0</v>
      </c>
    </row>
    <row r="8" spans="1:26" ht="25.5" customHeight="1" x14ac:dyDescent="0.25">
      <c r="A8" s="16" t="s">
        <v>11</v>
      </c>
      <c r="B8" s="8">
        <v>0.103375972422197</v>
      </c>
      <c r="C8" s="8">
        <v>0.984150680549573</v>
      </c>
      <c r="D8" s="8">
        <v>0.91684406994489698</v>
      </c>
      <c r="E8" s="8">
        <v>0.124618558945907</v>
      </c>
      <c r="F8" s="8">
        <v>0.378660028873258</v>
      </c>
      <c r="G8" s="8">
        <v>0.154907995156291</v>
      </c>
      <c r="H8" s="7"/>
      <c r="I8" s="7"/>
      <c r="J8" s="16" t="s">
        <v>11</v>
      </c>
      <c r="K8" s="8">
        <f t="shared" si="1"/>
        <v>1.5072562879574439E-2</v>
      </c>
      <c r="L8" s="8">
        <f t="shared" si="1"/>
        <v>0.8958472710069505</v>
      </c>
      <c r="M8" s="8">
        <f t="shared" si="1"/>
        <v>0.82854066040227448</v>
      </c>
      <c r="N8" s="8">
        <f t="shared" si="1"/>
        <v>3.6315149403284439E-2</v>
      </c>
      <c r="O8" s="8">
        <f t="shared" si="1"/>
        <v>0.29035661933063545</v>
      </c>
      <c r="P8" s="8">
        <f t="shared" si="1"/>
        <v>6.6604585613668443E-2</v>
      </c>
      <c r="Q8" s="10"/>
      <c r="S8" s="16" t="s">
        <v>11</v>
      </c>
      <c r="T8" s="8"/>
      <c r="U8" s="20">
        <f t="shared" si="3"/>
        <v>-535.31303181390729</v>
      </c>
      <c r="V8" s="20">
        <f t="shared" si="4"/>
        <v>-491.86362138369122</v>
      </c>
      <c r="W8" s="20">
        <f t="shared" si="5"/>
        <v>19.553178117000446</v>
      </c>
      <c r="X8" s="20">
        <f t="shared" si="6"/>
        <v>-144.44188854888822</v>
      </c>
      <c r="Y8" s="20">
        <f t="shared" si="7"/>
        <v>0</v>
      </c>
    </row>
    <row r="9" spans="1:26" ht="25.5" customHeight="1" x14ac:dyDescent="0.25">
      <c r="A9" s="16" t="s">
        <v>12</v>
      </c>
      <c r="B9" s="8">
        <v>0.102509262005111</v>
      </c>
      <c r="C9" s="8">
        <v>1.4130162292783801</v>
      </c>
      <c r="D9" s="8">
        <v>0.105429686869229</v>
      </c>
      <c r="E9" s="8">
        <v>1.40286587791561</v>
      </c>
      <c r="F9" s="8">
        <v>0.106844853518536</v>
      </c>
      <c r="G9" s="8">
        <v>0.15925790104732501</v>
      </c>
      <c r="H9" s="4"/>
      <c r="I9" s="4"/>
      <c r="J9" s="16" t="s">
        <v>12</v>
      </c>
      <c r="K9" s="8">
        <f t="shared" si="1"/>
        <v>1.4205852462488441E-2</v>
      </c>
      <c r="L9" s="8">
        <f t="shared" si="1"/>
        <v>1.3247128197357576</v>
      </c>
      <c r="M9" s="8">
        <f t="shared" si="1"/>
        <v>1.7126277326606446E-2</v>
      </c>
      <c r="N9" s="8">
        <f t="shared" si="1"/>
        <v>1.3145624683729875</v>
      </c>
      <c r="O9" s="8">
        <f t="shared" si="1"/>
        <v>1.8541443975913438E-2</v>
      </c>
      <c r="P9" s="8">
        <f t="shared" si="1"/>
        <v>7.0954491504702455E-2</v>
      </c>
      <c r="Q9" s="11"/>
      <c r="S9" s="16" t="s">
        <v>12</v>
      </c>
      <c r="T9" s="8"/>
      <c r="U9" s="20">
        <f t="shared" si="3"/>
        <v>-787.25031536017093</v>
      </c>
      <c r="V9" s="20">
        <f t="shared" si="4"/>
        <v>33.799399479778671</v>
      </c>
      <c r="W9" s="20">
        <f t="shared" si="5"/>
        <v>-780.87678456765229</v>
      </c>
      <c r="X9" s="20">
        <f t="shared" si="6"/>
        <v>32.910798889164042</v>
      </c>
      <c r="Y9" s="20">
        <f t="shared" si="7"/>
        <v>0</v>
      </c>
    </row>
    <row r="10" spans="1:26" ht="25.5" customHeight="1" x14ac:dyDescent="0.25">
      <c r="A10" s="16" t="s">
        <v>12</v>
      </c>
      <c r="B10" s="8">
        <v>0.114197523334226</v>
      </c>
      <c r="C10" s="8">
        <v>0.87111907077629702</v>
      </c>
      <c r="D10" s="8">
        <v>0.22890786104858399</v>
      </c>
      <c r="E10" s="8">
        <v>0.37373077088881801</v>
      </c>
      <c r="F10" s="8">
        <v>0.10617688717499001</v>
      </c>
      <c r="G10" s="8">
        <v>0.24721138824608899</v>
      </c>
      <c r="H10" s="4"/>
      <c r="I10" s="4"/>
      <c r="J10" s="16" t="s">
        <v>12</v>
      </c>
      <c r="K10" s="8">
        <f t="shared" si="1"/>
        <v>2.5894113791603446E-2</v>
      </c>
      <c r="L10" s="8">
        <f t="shared" si="1"/>
        <v>0.78281566123367452</v>
      </c>
      <c r="M10" s="8">
        <f t="shared" si="1"/>
        <v>0.14060445150596143</v>
      </c>
      <c r="N10" s="8">
        <f t="shared" si="1"/>
        <v>0.28542736134619545</v>
      </c>
      <c r="O10" s="8">
        <f t="shared" si="1"/>
        <v>1.7873477632367449E-2</v>
      </c>
      <c r="P10" s="8">
        <f t="shared" si="1"/>
        <v>0.15890797870346643</v>
      </c>
      <c r="Q10" s="11"/>
      <c r="S10" s="16" t="s">
        <v>12</v>
      </c>
      <c r="T10" s="8"/>
      <c r="U10" s="20">
        <f t="shared" si="3"/>
        <v>-252.37821241031705</v>
      </c>
      <c r="V10" s="20">
        <f t="shared" si="4"/>
        <v>7.4039983867104748</v>
      </c>
      <c r="W10" s="20">
        <f t="shared" si="5"/>
        <v>-51.178622287733802</v>
      </c>
      <c r="X10" s="20">
        <f t="shared" si="6"/>
        <v>57.050163453920192</v>
      </c>
      <c r="Y10" s="20">
        <f t="shared" si="7"/>
        <v>0</v>
      </c>
    </row>
    <row r="11" spans="1:26" ht="25.5" customHeight="1" x14ac:dyDescent="0.25">
      <c r="A11" s="16" t="s">
        <v>13</v>
      </c>
      <c r="B11" s="8">
        <v>0.10655785144850299</v>
      </c>
      <c r="C11" s="8">
        <v>0.800159690833815</v>
      </c>
      <c r="D11" s="8">
        <v>0.271945270466462</v>
      </c>
      <c r="E11" s="8">
        <v>0.16355402512037701</v>
      </c>
      <c r="F11" s="8">
        <v>0.11445889249174</v>
      </c>
      <c r="G11" s="8">
        <v>0.58534817119687899</v>
      </c>
      <c r="H11" s="4"/>
      <c r="I11" s="4"/>
      <c r="J11" s="16" t="s">
        <v>13</v>
      </c>
      <c r="K11" s="8">
        <f t="shared" si="1"/>
        <v>1.8254441905880436E-2</v>
      </c>
      <c r="L11" s="8">
        <f t="shared" si="1"/>
        <v>0.71185628129119238</v>
      </c>
      <c r="M11" s="8">
        <f t="shared" si="1"/>
        <v>0.18364186092383944</v>
      </c>
      <c r="N11" s="8">
        <f t="shared" si="1"/>
        <v>7.5250615577754448E-2</v>
      </c>
      <c r="O11" s="8">
        <f t="shared" si="1"/>
        <v>2.6155482949117445E-2</v>
      </c>
      <c r="P11" s="8">
        <f t="shared" si="1"/>
        <v>0.49704476165425643</v>
      </c>
      <c r="Q11" s="11"/>
      <c r="S11" s="16" t="s">
        <v>13</v>
      </c>
      <c r="T11" s="8"/>
      <c r="U11" s="20">
        <f t="shared" si="3"/>
        <v>-36.698076496541269</v>
      </c>
      <c r="V11" s="20">
        <f t="shared" si="4"/>
        <v>53.541279558385334</v>
      </c>
      <c r="W11" s="20">
        <f t="shared" si="5"/>
        <v>72.058676669997425</v>
      </c>
      <c r="X11" s="20">
        <f t="shared" si="6"/>
        <v>80.446015188242157</v>
      </c>
      <c r="Y11" s="20">
        <f t="shared" si="7"/>
        <v>0</v>
      </c>
    </row>
    <row r="12" spans="1:26" ht="25.5" customHeight="1" x14ac:dyDescent="0.25">
      <c r="A12" s="16" t="s">
        <v>13</v>
      </c>
      <c r="B12" s="8">
        <v>0.103399619893544</v>
      </c>
      <c r="C12" s="8">
        <v>0.112324049507717</v>
      </c>
      <c r="D12" s="8">
        <v>0.64282391644778603</v>
      </c>
      <c r="E12" s="8">
        <v>0.11494756262938299</v>
      </c>
      <c r="F12" s="8">
        <v>0.115648625775595</v>
      </c>
      <c r="G12" s="8">
        <v>0.126590291397914</v>
      </c>
      <c r="H12" s="4"/>
      <c r="I12" s="4"/>
      <c r="J12" s="16" t="s">
        <v>13</v>
      </c>
      <c r="K12" s="8">
        <f t="shared" si="1"/>
        <v>1.5096210350921443E-2</v>
      </c>
      <c r="L12" s="8">
        <f t="shared" si="1"/>
        <v>2.4020639965094445E-2</v>
      </c>
      <c r="M12" s="8">
        <f t="shared" si="1"/>
        <v>0.55452050690516352</v>
      </c>
      <c r="N12" s="8">
        <f t="shared" si="1"/>
        <v>2.6644153086760436E-2</v>
      </c>
      <c r="O12" s="8">
        <f t="shared" si="1"/>
        <v>2.7345216232972439E-2</v>
      </c>
      <c r="P12" s="8">
        <f t="shared" si="1"/>
        <v>3.8286881855291444E-2</v>
      </c>
      <c r="Q12" s="11"/>
      <c r="S12" s="16" t="s">
        <v>13</v>
      </c>
      <c r="T12" s="8"/>
      <c r="U12" s="20">
        <f t="shared" si="3"/>
        <v>11.269617703425306</v>
      </c>
      <c r="V12" s="20">
        <f t="shared" si="4"/>
        <v>-407.79874929522339</v>
      </c>
      <c r="W12" s="20">
        <f t="shared" si="5"/>
        <v>9.1971735272606061</v>
      </c>
      <c r="X12" s="20">
        <f t="shared" si="6"/>
        <v>8.6433686987304821</v>
      </c>
      <c r="Y12" s="20">
        <f t="shared" si="7"/>
        <v>0</v>
      </c>
    </row>
    <row r="14" spans="1:26" ht="23.25" customHeight="1" x14ac:dyDescent="0.25">
      <c r="A14" s="5" t="s">
        <v>3</v>
      </c>
      <c r="B14" s="6">
        <v>8.8303409542622557E-2</v>
      </c>
      <c r="C14">
        <v>8.8303409542622557E-2</v>
      </c>
      <c r="D14">
        <v>8.8303409542622557E-2</v>
      </c>
      <c r="E14">
        <v>8.8303409542622557E-2</v>
      </c>
      <c r="F14">
        <v>8.8303409542622557E-2</v>
      </c>
      <c r="G14">
        <v>8.8303409542622557E-2</v>
      </c>
      <c r="H14" s="6">
        <v>8.8303409542622557E-2</v>
      </c>
      <c r="K14" s="19" t="s">
        <v>14</v>
      </c>
    </row>
    <row r="15" spans="1:26" x14ac:dyDescent="0.25">
      <c r="B15">
        <v>8.8303409542622557E-2</v>
      </c>
      <c r="C15">
        <v>8.8303409542622557E-2</v>
      </c>
      <c r="D15">
        <v>8.8303409542622557E-2</v>
      </c>
      <c r="E15">
        <v>8.8303409542622557E-2</v>
      </c>
      <c r="F15">
        <v>8.8303409542622557E-2</v>
      </c>
      <c r="G15">
        <v>8.8303409542622557E-2</v>
      </c>
      <c r="H15" s="6">
        <v>8.8303409542622557E-2</v>
      </c>
      <c r="J15" s="18"/>
      <c r="K15" s="25">
        <v>4457</v>
      </c>
      <c r="L15" s="25"/>
      <c r="M15" s="25">
        <v>4466</v>
      </c>
      <c r="N15" s="25"/>
      <c r="O15" s="25">
        <v>4472</v>
      </c>
      <c r="P15" s="25"/>
      <c r="Q15" s="25">
        <v>4482</v>
      </c>
      <c r="R15" s="25"/>
      <c r="T15" t="s">
        <v>0</v>
      </c>
      <c r="U15" t="s">
        <v>5</v>
      </c>
      <c r="V15" t="s">
        <v>19</v>
      </c>
      <c r="W15" t="s">
        <v>6</v>
      </c>
      <c r="X15" t="s">
        <v>7</v>
      </c>
      <c r="Y15" t="s">
        <v>9</v>
      </c>
      <c r="Z15" t="s">
        <v>4</v>
      </c>
    </row>
    <row r="16" spans="1:26" x14ac:dyDescent="0.25">
      <c r="B16">
        <v>8.8303409542622557E-2</v>
      </c>
      <c r="C16">
        <v>8.8303409542622557E-2</v>
      </c>
      <c r="D16">
        <v>8.8303409542622557E-2</v>
      </c>
      <c r="E16">
        <v>8.8303409542622557E-2</v>
      </c>
      <c r="F16">
        <v>8.8303409542622557E-2</v>
      </c>
      <c r="G16">
        <v>8.8303409542622557E-2</v>
      </c>
      <c r="H16">
        <v>8.8303409542622557E-2</v>
      </c>
      <c r="J16" s="18">
        <v>1</v>
      </c>
      <c r="K16" s="8"/>
      <c r="L16" s="8"/>
      <c r="M16" s="8"/>
      <c r="N16" s="8"/>
      <c r="O16" s="8"/>
      <c r="P16" s="8"/>
      <c r="Q16" s="8"/>
      <c r="R16" s="8"/>
      <c r="T16" t="s">
        <v>10</v>
      </c>
      <c r="V16">
        <v>-723.10035983137254</v>
      </c>
      <c r="W16">
        <v>-28.392045128150595</v>
      </c>
      <c r="X16">
        <v>-348.34450327362794</v>
      </c>
      <c r="Y16">
        <v>-12.375197982174186</v>
      </c>
      <c r="Z16">
        <v>0</v>
      </c>
    </row>
    <row r="17" spans="1:28" x14ac:dyDescent="0.25">
      <c r="B17">
        <v>8.8303409542622557E-2</v>
      </c>
      <c r="C17">
        <v>8.8303409542622557E-2</v>
      </c>
      <c r="D17">
        <v>8.8303409542622557E-2</v>
      </c>
      <c r="E17">
        <v>8.8303409542622557E-2</v>
      </c>
      <c r="F17">
        <v>8.8303409542622557E-2</v>
      </c>
      <c r="G17">
        <v>8.8303409542622557E-2</v>
      </c>
      <c r="H17">
        <v>8.8303409542622557E-2</v>
      </c>
      <c r="J17" s="18">
        <v>2</v>
      </c>
      <c r="K17" s="8"/>
      <c r="L17" s="8"/>
      <c r="M17" s="8"/>
      <c r="N17" s="8"/>
      <c r="O17" s="8"/>
      <c r="P17" s="8"/>
      <c r="Q17" s="8"/>
      <c r="R17" s="8"/>
      <c r="T17" t="s">
        <v>10</v>
      </c>
      <c r="V17">
        <v>-1192.0467915065319</v>
      </c>
      <c r="W17">
        <v>-413.7814579218184</v>
      </c>
      <c r="X17">
        <v>-329.88312867595994</v>
      </c>
      <c r="Y17">
        <v>-27.747186801218763</v>
      </c>
      <c r="Z17">
        <v>0</v>
      </c>
    </row>
    <row r="18" spans="1:28" x14ac:dyDescent="0.25">
      <c r="B18">
        <v>8.8303409542622557E-2</v>
      </c>
      <c r="C18">
        <v>8.8303409542622557E-2</v>
      </c>
      <c r="D18">
        <v>8.8303409542622557E-2</v>
      </c>
      <c r="E18">
        <v>8.8303409542622557E-2</v>
      </c>
      <c r="F18">
        <v>8.8303409542622557E-2</v>
      </c>
      <c r="G18">
        <v>8.8303409542622557E-2</v>
      </c>
      <c r="H18">
        <v>8.8303409542622557E-2</v>
      </c>
      <c r="J18" s="18">
        <v>3</v>
      </c>
      <c r="K18" s="8"/>
      <c r="L18" s="8"/>
      <c r="M18" s="8"/>
      <c r="N18" s="8"/>
      <c r="O18" s="8"/>
      <c r="P18" s="8"/>
      <c r="Q18" s="8"/>
      <c r="R18" s="8"/>
      <c r="T18" t="s">
        <v>11</v>
      </c>
      <c r="V18">
        <v>-232.35440505535644</v>
      </c>
      <c r="W18">
        <v>-372.78817637655186</v>
      </c>
      <c r="X18">
        <v>-363.43580628432989</v>
      </c>
      <c r="Y18">
        <v>-151.04987879903274</v>
      </c>
      <c r="Z18">
        <v>0</v>
      </c>
    </row>
    <row r="19" spans="1:28" x14ac:dyDescent="0.25">
      <c r="B19">
        <v>8.8303409542622557E-2</v>
      </c>
      <c r="C19">
        <v>8.8303409542622557E-2</v>
      </c>
      <c r="D19">
        <v>8.8303409542622557E-2</v>
      </c>
      <c r="E19">
        <v>8.8303409542622557E-2</v>
      </c>
      <c r="F19">
        <v>8.8303409542622557E-2</v>
      </c>
      <c r="G19">
        <v>8.8303409542622557E-2</v>
      </c>
      <c r="H19">
        <v>8.8303409542622557E-2</v>
      </c>
      <c r="J19" s="18">
        <v>4</v>
      </c>
      <c r="K19" s="8"/>
      <c r="L19" s="8"/>
      <c r="M19" s="8"/>
      <c r="N19" s="8"/>
      <c r="O19" s="8"/>
      <c r="P19" s="8"/>
      <c r="Q19" s="8"/>
      <c r="R19" s="8"/>
      <c r="T19" t="s">
        <v>11</v>
      </c>
      <c r="V19">
        <v>-535.31303181390729</v>
      </c>
      <c r="W19">
        <v>-491.86362138369122</v>
      </c>
      <c r="X19">
        <v>19.553178117000446</v>
      </c>
      <c r="Y19">
        <v>-144.44188854888822</v>
      </c>
      <c r="Z19">
        <v>0</v>
      </c>
    </row>
    <row r="20" spans="1:28" x14ac:dyDescent="0.25">
      <c r="B20">
        <v>8.8303409542622557E-2</v>
      </c>
      <c r="C20">
        <v>8.8303409542622557E-2</v>
      </c>
      <c r="D20">
        <v>8.8303409542622557E-2</v>
      </c>
      <c r="E20">
        <v>8.8303409542622557E-2</v>
      </c>
      <c r="F20">
        <v>8.8303409542622557E-2</v>
      </c>
      <c r="G20">
        <v>8.8303409542622557E-2</v>
      </c>
      <c r="H20">
        <v>8.8303409542622557E-2</v>
      </c>
      <c r="J20" s="18">
        <v>5</v>
      </c>
      <c r="K20" s="8"/>
      <c r="L20" s="8"/>
      <c r="M20" s="8"/>
      <c r="N20" s="8"/>
      <c r="O20" s="8"/>
      <c r="P20" s="8"/>
      <c r="Q20" s="8"/>
      <c r="R20" s="8"/>
      <c r="T20" t="s">
        <v>12</v>
      </c>
      <c r="V20">
        <v>-787.25031536017093</v>
      </c>
      <c r="W20">
        <v>33.799399479778671</v>
      </c>
      <c r="X20">
        <v>-780.87678456765229</v>
      </c>
      <c r="Y20">
        <v>32.910798889164042</v>
      </c>
      <c r="Z20">
        <v>0</v>
      </c>
    </row>
    <row r="21" spans="1:28" x14ac:dyDescent="0.25">
      <c r="B21">
        <v>8.8303409542622557E-2</v>
      </c>
      <c r="C21">
        <v>8.8303409542622557E-2</v>
      </c>
      <c r="D21">
        <v>8.8303409542622557E-2</v>
      </c>
      <c r="E21">
        <v>8.8303409542622557E-2</v>
      </c>
      <c r="F21">
        <v>8.8303409542622557E-2</v>
      </c>
      <c r="G21">
        <v>8.8303409542622557E-2</v>
      </c>
      <c r="H21">
        <v>8.8303409542622557E-2</v>
      </c>
      <c r="J21" s="18">
        <v>6</v>
      </c>
      <c r="K21" s="8"/>
      <c r="L21" s="8"/>
      <c r="M21" s="8"/>
      <c r="N21" s="8"/>
      <c r="O21" s="8"/>
      <c r="P21" s="8"/>
      <c r="Q21" s="8"/>
      <c r="R21" s="8"/>
      <c r="T21" t="s">
        <v>12</v>
      </c>
      <c r="V21">
        <v>-252.37821241031705</v>
      </c>
      <c r="W21">
        <v>7.4039983867104748</v>
      </c>
      <c r="X21">
        <v>-51.178622287733802</v>
      </c>
      <c r="Y21">
        <v>57.050163453920192</v>
      </c>
      <c r="Z21">
        <v>0</v>
      </c>
    </row>
    <row r="22" spans="1:28" x14ac:dyDescent="0.25">
      <c r="K22" s="17"/>
      <c r="L22" s="17"/>
      <c r="M22" s="17"/>
      <c r="N22" s="17"/>
      <c r="O22" s="17"/>
      <c r="P22" s="17"/>
      <c r="T22" t="s">
        <v>13</v>
      </c>
      <c r="V22">
        <v>-36.698076496541269</v>
      </c>
      <c r="W22">
        <v>53.541279558385334</v>
      </c>
      <c r="X22">
        <v>72.058676669997425</v>
      </c>
      <c r="Y22">
        <v>80.446015188242157</v>
      </c>
      <c r="Z22">
        <v>0</v>
      </c>
    </row>
    <row r="23" spans="1:28" x14ac:dyDescent="0.25">
      <c r="A23" t="s">
        <v>17</v>
      </c>
      <c r="T23" t="s">
        <v>13</v>
      </c>
      <c r="V23">
        <v>11.269617703425306</v>
      </c>
      <c r="W23">
        <v>-407.79874929522339</v>
      </c>
      <c r="X23">
        <v>9.1971735272606061</v>
      </c>
      <c r="Y23">
        <v>8.6433686987304821</v>
      </c>
      <c r="Z23">
        <v>0</v>
      </c>
    </row>
    <row r="24" spans="1:28" ht="48.75" x14ac:dyDescent="0.25">
      <c r="A24" s="15" t="s">
        <v>0</v>
      </c>
      <c r="B24" s="15" t="s">
        <v>5</v>
      </c>
      <c r="C24" s="15" t="s">
        <v>8</v>
      </c>
      <c r="D24" s="15" t="s">
        <v>6</v>
      </c>
      <c r="E24" s="15" t="s">
        <v>7</v>
      </c>
      <c r="F24" s="15" t="s">
        <v>9</v>
      </c>
      <c r="G24" s="15" t="s">
        <v>4</v>
      </c>
      <c r="J24" s="15" t="s">
        <v>0</v>
      </c>
      <c r="K24" s="16" t="s">
        <v>10</v>
      </c>
      <c r="L24" s="16" t="s">
        <v>10</v>
      </c>
      <c r="M24" s="16" t="s">
        <v>11</v>
      </c>
      <c r="N24" s="16" t="s">
        <v>11</v>
      </c>
      <c r="O24" s="16" t="s">
        <v>12</v>
      </c>
      <c r="P24" s="16" t="s">
        <v>12</v>
      </c>
      <c r="Q24" s="16" t="s">
        <v>13</v>
      </c>
      <c r="R24" s="16" t="s">
        <v>13</v>
      </c>
    </row>
    <row r="25" spans="1:28" ht="24.75" x14ac:dyDescent="0.25">
      <c r="A25" s="16" t="s">
        <v>10</v>
      </c>
      <c r="B25" s="20"/>
      <c r="C25" s="8">
        <f>(C5+C6)/2</f>
        <v>1.207617228402309</v>
      </c>
      <c r="D25" s="8">
        <f t="shared" ref="D25:G25" si="8">(D5+D6)/2</f>
        <v>0.37761749989405047</v>
      </c>
      <c r="E25" s="8">
        <f t="shared" si="8"/>
        <v>0.49178471137901503</v>
      </c>
      <c r="F25" s="8">
        <f t="shared" si="8"/>
        <v>0.135384625217601</v>
      </c>
      <c r="G25" s="8">
        <f t="shared" si="8"/>
        <v>0.112184712912988</v>
      </c>
      <c r="J25" s="15" t="s">
        <v>5</v>
      </c>
      <c r="K25" s="8">
        <v>9.8285075789572698E-2</v>
      </c>
      <c r="L25" s="8">
        <v>0.10339436478863499</v>
      </c>
      <c r="M25" s="14">
        <v>0.10295211288639999</v>
      </c>
      <c r="N25" s="8">
        <v>0.103375972422197</v>
      </c>
      <c r="O25" s="8">
        <v>0.102509262005111</v>
      </c>
      <c r="P25" s="8">
        <v>0.114197523334226</v>
      </c>
      <c r="Q25" s="8">
        <v>0.10655785144850299</v>
      </c>
      <c r="R25" s="8">
        <v>0.103399619893544</v>
      </c>
      <c r="T25" t="s">
        <v>0</v>
      </c>
      <c r="U25" t="s">
        <v>10</v>
      </c>
      <c r="V25" t="s">
        <v>10</v>
      </c>
      <c r="W25" t="s">
        <v>11</v>
      </c>
      <c r="X25" t="s">
        <v>11</v>
      </c>
      <c r="Y25" t="s">
        <v>12</v>
      </c>
      <c r="Z25" t="s">
        <v>12</v>
      </c>
      <c r="AA25" t="s">
        <v>13</v>
      </c>
      <c r="AB25" t="s">
        <v>13</v>
      </c>
    </row>
    <row r="26" spans="1:28" ht="48.75" x14ac:dyDescent="0.25">
      <c r="A26" s="16" t="s">
        <v>11</v>
      </c>
      <c r="B26" s="20"/>
      <c r="C26" s="8">
        <f>(C7+C8)/2</f>
        <v>0.96838818150066097</v>
      </c>
      <c r="D26" s="8">
        <f t="shared" ref="D26:G26" si="9">(D7+D8)/2</f>
        <v>1.1359971661051533</v>
      </c>
      <c r="E26" s="8">
        <f t="shared" si="9"/>
        <v>0.72648108601280348</v>
      </c>
      <c r="F26" s="8">
        <f t="shared" si="9"/>
        <v>0.54912148775939706</v>
      </c>
      <c r="G26" s="8">
        <f t="shared" si="9"/>
        <v>0.22076873449175449</v>
      </c>
      <c r="J26" s="15" t="s">
        <v>8</v>
      </c>
      <c r="K26" s="8">
        <v>0.84903726486424802</v>
      </c>
      <c r="L26" s="8">
        <v>1.5661971919403701</v>
      </c>
      <c r="M26" s="14">
        <v>0.95262568245174895</v>
      </c>
      <c r="N26" s="8">
        <v>0.984150680549573</v>
      </c>
      <c r="O26" s="8">
        <v>1.4130162292783801</v>
      </c>
      <c r="P26" s="8">
        <v>0.87111907077629702</v>
      </c>
      <c r="Q26" s="8">
        <v>0.800159690833815</v>
      </c>
      <c r="R26" s="8">
        <v>0.112324049507717</v>
      </c>
      <c r="T26" t="s">
        <v>5</v>
      </c>
    </row>
    <row r="27" spans="1:28" ht="36.75" x14ac:dyDescent="0.25">
      <c r="A27" s="16" t="s">
        <v>12</v>
      </c>
      <c r="B27" s="21"/>
      <c r="C27" s="8">
        <f>(C9+C10)/2</f>
        <v>1.1420676500273386</v>
      </c>
      <c r="D27" s="8">
        <f t="shared" ref="D27:G27" si="10">(D9+D10)/2</f>
        <v>0.1671687739589065</v>
      </c>
      <c r="E27" s="8">
        <f t="shared" si="10"/>
        <v>0.88829832440221401</v>
      </c>
      <c r="F27" s="8">
        <f t="shared" si="10"/>
        <v>0.106510870346763</v>
      </c>
      <c r="G27" s="8">
        <f t="shared" si="10"/>
        <v>0.20323464464670699</v>
      </c>
      <c r="J27" s="15" t="s">
        <v>6</v>
      </c>
      <c r="K27" s="8">
        <v>0.13243783643620899</v>
      </c>
      <c r="L27" s="8">
        <v>0.62279716335189195</v>
      </c>
      <c r="M27" s="14">
        <v>1.3551502622654099</v>
      </c>
      <c r="N27" s="8">
        <v>0.91684406994489698</v>
      </c>
      <c r="O27" s="8">
        <v>0.105429686869229</v>
      </c>
      <c r="P27" s="8">
        <v>0.22890786104858399</v>
      </c>
      <c r="Q27" s="8">
        <v>0.271945270466462</v>
      </c>
      <c r="R27" s="8">
        <v>0.64282391644778603</v>
      </c>
      <c r="T27" t="s">
        <v>19</v>
      </c>
      <c r="U27">
        <v>-723.10035983137254</v>
      </c>
      <c r="V27">
        <v>-1192.0467915065319</v>
      </c>
      <c r="W27">
        <v>-232.35440505535644</v>
      </c>
      <c r="X27">
        <v>-535.31303181390729</v>
      </c>
      <c r="Y27">
        <v>-787.25031536017093</v>
      </c>
      <c r="Z27">
        <v>-252.37821241031705</v>
      </c>
      <c r="AA27">
        <v>-36.698076496541269</v>
      </c>
      <c r="AB27">
        <v>11.269617703425306</v>
      </c>
    </row>
    <row r="28" spans="1:28" ht="24.75" x14ac:dyDescent="0.25">
      <c r="A28" s="16" t="s">
        <v>13</v>
      </c>
      <c r="B28" s="20"/>
      <c r="C28" s="8">
        <f>(C11+C12)/2</f>
        <v>0.45624187017076601</v>
      </c>
      <c r="D28" s="8">
        <f t="shared" ref="D28:G28" si="11">(D11+D12)/2</f>
        <v>0.45738459345712401</v>
      </c>
      <c r="E28" s="8">
        <f t="shared" si="11"/>
        <v>0.13925079387487999</v>
      </c>
      <c r="F28" s="8">
        <f t="shared" si="11"/>
        <v>0.1150537591336675</v>
      </c>
      <c r="G28" s="8">
        <f t="shared" si="11"/>
        <v>0.35596923129739649</v>
      </c>
      <c r="J28" s="15" t="s">
        <v>7</v>
      </c>
      <c r="K28" s="8">
        <v>0.46247239018865999</v>
      </c>
      <c r="L28" s="8">
        <v>0.52109703256937001</v>
      </c>
      <c r="M28" s="14">
        <v>1.3283436130796999</v>
      </c>
      <c r="N28" s="8">
        <v>0.124618558945907</v>
      </c>
      <c r="O28" s="8">
        <v>1.40286587791561</v>
      </c>
      <c r="P28" s="8">
        <v>0.37373077088881801</v>
      </c>
      <c r="Q28" s="8">
        <v>0.16355402512037701</v>
      </c>
      <c r="R28" s="8">
        <v>0.11494756262938299</v>
      </c>
      <c r="T28" t="s">
        <v>6</v>
      </c>
      <c r="U28">
        <v>-28.392045128150595</v>
      </c>
      <c r="V28">
        <v>-413.7814579218184</v>
      </c>
      <c r="W28">
        <v>-372.78817637655186</v>
      </c>
      <c r="X28">
        <v>-491.86362138369122</v>
      </c>
      <c r="Y28">
        <v>33.799399479778671</v>
      </c>
      <c r="Z28">
        <v>7.4039983867104748</v>
      </c>
      <c r="AA28">
        <v>53.541279558385334</v>
      </c>
      <c r="AB28">
        <v>-407.79874929522339</v>
      </c>
    </row>
    <row r="29" spans="1:28" ht="48.75" x14ac:dyDescent="0.25">
      <c r="A29" s="22"/>
      <c r="B29" s="23"/>
      <c r="C29" s="23"/>
      <c r="D29" s="23"/>
      <c r="E29" s="23"/>
      <c r="F29" s="23"/>
      <c r="G29" s="23"/>
      <c r="J29" s="15" t="s">
        <v>9</v>
      </c>
      <c r="K29" s="8">
        <v>0.11591627873047</v>
      </c>
      <c r="L29" s="8">
        <v>0.154852971704732</v>
      </c>
      <c r="M29" s="14">
        <v>0.71958294664553601</v>
      </c>
      <c r="N29" s="8">
        <v>0.378660028873258</v>
      </c>
      <c r="O29" s="8">
        <v>0.106844853518536</v>
      </c>
      <c r="P29" s="8">
        <v>0.10617688717499001</v>
      </c>
      <c r="Q29" s="8">
        <v>0.11445889249174</v>
      </c>
      <c r="R29" s="8">
        <v>0.115648625775595</v>
      </c>
      <c r="T29" t="s">
        <v>7</v>
      </c>
      <c r="U29">
        <v>-348.34450327362794</v>
      </c>
      <c r="V29">
        <v>-329.88312867595994</v>
      </c>
      <c r="W29">
        <v>-363.43580628432989</v>
      </c>
      <c r="X29">
        <v>19.553178117000446</v>
      </c>
      <c r="Y29">
        <v>-780.87678456765229</v>
      </c>
      <c r="Z29">
        <v>-51.178622287733802</v>
      </c>
      <c r="AA29">
        <v>72.058676669997425</v>
      </c>
      <c r="AB29">
        <v>9.1971735272606061</v>
      </c>
    </row>
    <row r="30" spans="1:28" ht="24.75" x14ac:dyDescent="0.25">
      <c r="A30" s="24" t="s">
        <v>18</v>
      </c>
      <c r="B30" s="23"/>
      <c r="C30" s="23"/>
      <c r="D30" s="23"/>
      <c r="E30" s="23"/>
      <c r="F30" s="23"/>
      <c r="G30" s="23"/>
      <c r="J30" s="15" t="s">
        <v>4</v>
      </c>
      <c r="K30" s="8">
        <v>0.10315112303415699</v>
      </c>
      <c r="L30" s="8">
        <v>0.121218302791819</v>
      </c>
      <c r="M30" s="14">
        <v>0.28662947382721798</v>
      </c>
      <c r="N30" s="8">
        <v>0.154907995156291</v>
      </c>
      <c r="O30" s="8">
        <v>0.15925790104732501</v>
      </c>
      <c r="P30" s="8">
        <v>0.24721138824608899</v>
      </c>
      <c r="Q30" s="8">
        <v>0.58534817119687899</v>
      </c>
      <c r="R30" s="8">
        <v>0.126590291397914</v>
      </c>
      <c r="T30" t="s">
        <v>9</v>
      </c>
      <c r="U30">
        <v>-12.375197982174186</v>
      </c>
      <c r="V30">
        <v>-27.747186801218763</v>
      </c>
      <c r="W30">
        <v>-151.04987879903274</v>
      </c>
      <c r="X30">
        <v>-144.44188854888822</v>
      </c>
      <c r="Y30">
        <v>32.910798889164042</v>
      </c>
      <c r="Z30">
        <v>57.050163453920192</v>
      </c>
      <c r="AA30">
        <v>80.446015188242157</v>
      </c>
      <c r="AB30">
        <v>8.6433686987304821</v>
      </c>
    </row>
    <row r="31" spans="1:28" ht="48.75" x14ac:dyDescent="0.25">
      <c r="A31" s="15" t="s">
        <v>0</v>
      </c>
      <c r="B31" s="15" t="s">
        <v>5</v>
      </c>
      <c r="C31" s="15" t="s">
        <v>8</v>
      </c>
      <c r="D31" s="15" t="s">
        <v>6</v>
      </c>
      <c r="E31" s="15" t="s">
        <v>7</v>
      </c>
      <c r="F31" s="15" t="s">
        <v>9</v>
      </c>
      <c r="G31" s="15" t="s">
        <v>4</v>
      </c>
      <c r="T31" t="s">
        <v>4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</row>
    <row r="32" spans="1:28" ht="24.75" x14ac:dyDescent="0.25">
      <c r="A32" s="16" t="s">
        <v>10</v>
      </c>
      <c r="B32" s="20"/>
      <c r="C32" s="20">
        <f>((G25-C25)/G25)*100</f>
        <v>-976.45435554036089</v>
      </c>
      <c r="D32" s="20">
        <f>((G25-D25)/G25)*100</f>
        <v>-236.60334825381759</v>
      </c>
      <c r="E32" s="20">
        <f>((G25-E25)/G25)*100</f>
        <v>-338.37052180224413</v>
      </c>
      <c r="F32" s="20">
        <f>((G25-F25)/G25)*100</f>
        <v>-20.680101327715814</v>
      </c>
      <c r="G32" s="20">
        <f>((G25-G25)/G25)*100</f>
        <v>0</v>
      </c>
      <c r="J32" s="15" t="s">
        <v>0</v>
      </c>
      <c r="K32" s="15" t="s">
        <v>10</v>
      </c>
      <c r="L32" s="15" t="s">
        <v>11</v>
      </c>
      <c r="M32" s="15" t="s">
        <v>12</v>
      </c>
      <c r="N32" s="15" t="s">
        <v>13</v>
      </c>
    </row>
    <row r="33" spans="1:14" ht="36" x14ac:dyDescent="0.25">
      <c r="A33" s="16" t="s">
        <v>11</v>
      </c>
      <c r="B33" s="20"/>
      <c r="C33" s="20">
        <f t="shared" ref="C33:C35" si="12">((G26-C26)/G26)*100</f>
        <v>-338.64371634418615</v>
      </c>
      <c r="D33" s="20">
        <f t="shared" ref="D33:D35" si="13">((G26-D26)/G26)*100</f>
        <v>-414.56433299778769</v>
      </c>
      <c r="E33" s="20">
        <f t="shared" ref="E33:E35" si="14">((G26-E26)/G26)*100</f>
        <v>-229.06882747019455</v>
      </c>
      <c r="F33" s="20">
        <f t="shared" ref="F33:F35" si="15">((G26-F26)/G26)*100</f>
        <v>-148.73154662210843</v>
      </c>
      <c r="G33" s="20">
        <f t="shared" ref="G33:G35" si="16">((G26-G26)/G26)*100</f>
        <v>0</v>
      </c>
      <c r="J33" s="16" t="s">
        <v>5</v>
      </c>
      <c r="K33" s="20"/>
      <c r="L33" s="20"/>
      <c r="M33" s="20"/>
      <c r="N33" s="20"/>
    </row>
    <row r="34" spans="1:14" ht="60" x14ac:dyDescent="0.25">
      <c r="A34" s="16" t="s">
        <v>12</v>
      </c>
      <c r="B34" s="21"/>
      <c r="C34" s="20">
        <f t="shared" si="12"/>
        <v>-461.94535730492811</v>
      </c>
      <c r="D34" s="20">
        <f t="shared" si="13"/>
        <v>17.745926512920867</v>
      </c>
      <c r="E34" s="20">
        <f t="shared" si="14"/>
        <v>-337.08016708784453</v>
      </c>
      <c r="F34" s="20">
        <f t="shared" si="15"/>
        <v>47.592168386489313</v>
      </c>
      <c r="G34" s="20">
        <f t="shared" si="16"/>
        <v>0</v>
      </c>
      <c r="J34" s="16" t="s">
        <v>19</v>
      </c>
      <c r="K34" s="20">
        <v>-976.45435554036089</v>
      </c>
      <c r="L34" s="20">
        <v>-338.64371634418615</v>
      </c>
      <c r="M34" s="20">
        <v>-461.94535730492811</v>
      </c>
      <c r="N34" s="20">
        <v>-28.168906202344264</v>
      </c>
    </row>
    <row r="35" spans="1:14" ht="36" x14ac:dyDescent="0.25">
      <c r="A35" s="16" t="s">
        <v>13</v>
      </c>
      <c r="B35" s="20"/>
      <c r="C35" s="20">
        <f t="shared" si="12"/>
        <v>-28.168906202344264</v>
      </c>
      <c r="D35" s="20">
        <f t="shared" si="13"/>
        <v>-28.489923634719844</v>
      </c>
      <c r="E35" s="20">
        <f t="shared" si="14"/>
        <v>60.881227468072339</v>
      </c>
      <c r="F35" s="20">
        <f t="shared" si="15"/>
        <v>67.678734840555592</v>
      </c>
      <c r="G35" s="20">
        <f t="shared" si="16"/>
        <v>0</v>
      </c>
      <c r="J35" s="16" t="s">
        <v>6</v>
      </c>
      <c r="K35" s="21">
        <v>-236.60334825381759</v>
      </c>
      <c r="L35" s="20">
        <v>-414.56433299778769</v>
      </c>
      <c r="M35" s="20">
        <v>17.745926512920867</v>
      </c>
      <c r="N35" s="20">
        <v>-28.489923634719844</v>
      </c>
    </row>
    <row r="36" spans="1:14" ht="24" x14ac:dyDescent="0.25">
      <c r="J36" s="16" t="s">
        <v>7</v>
      </c>
      <c r="K36" s="20">
        <v>-338.37052180224413</v>
      </c>
      <c r="L36" s="20">
        <v>-229.06882747019455</v>
      </c>
      <c r="M36" s="20">
        <v>-337.08016708784453</v>
      </c>
      <c r="N36" s="20">
        <v>60.881227468072339</v>
      </c>
    </row>
    <row r="37" spans="1:14" ht="72" x14ac:dyDescent="0.25">
      <c r="J37" s="16" t="s">
        <v>9</v>
      </c>
      <c r="K37" s="20">
        <v>-20.680101327715814</v>
      </c>
      <c r="L37" s="20">
        <v>-148.73154662210843</v>
      </c>
      <c r="M37" s="20">
        <v>47.592168386489313</v>
      </c>
      <c r="N37" s="20">
        <v>67.678734840555592</v>
      </c>
    </row>
    <row r="38" spans="1:14" ht="36" x14ac:dyDescent="0.25">
      <c r="A38" t="s">
        <v>0</v>
      </c>
      <c r="B38" t="s">
        <v>5</v>
      </c>
      <c r="C38" t="s">
        <v>19</v>
      </c>
      <c r="D38" t="s">
        <v>6</v>
      </c>
      <c r="E38" t="s">
        <v>7</v>
      </c>
      <c r="F38" t="s">
        <v>9</v>
      </c>
      <c r="G38" t="s">
        <v>4</v>
      </c>
      <c r="J38" s="16" t="s">
        <v>4</v>
      </c>
      <c r="K38" s="20">
        <v>0</v>
      </c>
      <c r="L38" s="20">
        <v>0</v>
      </c>
      <c r="M38" s="20">
        <v>0</v>
      </c>
      <c r="N38" s="20">
        <v>0</v>
      </c>
    </row>
    <row r="39" spans="1:14" x14ac:dyDescent="0.25">
      <c r="A39" t="s">
        <v>10</v>
      </c>
      <c r="C39">
        <v>-976.45435554036089</v>
      </c>
      <c r="D39">
        <v>-236.60334825381759</v>
      </c>
      <c r="E39">
        <v>-338.37052180224413</v>
      </c>
      <c r="F39">
        <v>-20.680101327715814</v>
      </c>
      <c r="G39">
        <v>0</v>
      </c>
    </row>
    <row r="40" spans="1:14" x14ac:dyDescent="0.25">
      <c r="A40" t="s">
        <v>11</v>
      </c>
      <c r="C40">
        <v>-338.64371634418615</v>
      </c>
      <c r="D40">
        <v>-414.56433299778769</v>
      </c>
      <c r="E40">
        <v>-229.06882747019455</v>
      </c>
      <c r="F40">
        <v>-148.73154662210843</v>
      </c>
      <c r="G40">
        <v>0</v>
      </c>
    </row>
    <row r="41" spans="1:14" x14ac:dyDescent="0.25">
      <c r="A41" t="s">
        <v>12</v>
      </c>
      <c r="C41">
        <v>-461.94535730492811</v>
      </c>
      <c r="D41">
        <v>17.745926512920867</v>
      </c>
      <c r="E41">
        <v>-337.08016708784453</v>
      </c>
      <c r="F41">
        <v>47.592168386489313</v>
      </c>
      <c r="G41">
        <v>0</v>
      </c>
    </row>
    <row r="42" spans="1:14" x14ac:dyDescent="0.25">
      <c r="A42" t="s">
        <v>13</v>
      </c>
      <c r="C42">
        <v>-28.168906202344264</v>
      </c>
      <c r="D42">
        <v>-28.489923634719844</v>
      </c>
      <c r="E42">
        <v>60.881227468072339</v>
      </c>
      <c r="F42">
        <v>67.678734840555592</v>
      </c>
      <c r="G42">
        <v>0</v>
      </c>
    </row>
  </sheetData>
  <mergeCells count="4">
    <mergeCell ref="K15:L15"/>
    <mergeCell ref="M15:N15"/>
    <mergeCell ref="O15:P15"/>
    <mergeCell ref="Q15:R15"/>
  </mergeCells>
  <pageMargins left="0.25" right="0.25" top="0.75" bottom="0.75" header="0.3" footer="0.3"/>
  <pageSetup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2016-07-21T21:11:00Z</cp:lastPrinted>
  <dcterms:created xsi:type="dcterms:W3CDTF">2016-05-31T21:00:52Z</dcterms:created>
  <dcterms:modified xsi:type="dcterms:W3CDTF">2016-07-22T02:24:45Z</dcterms:modified>
</cp:coreProperties>
</file>