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Volumes/MIPHome/camille1/SVRG Stuff/Elder Vaccine Study 2014/Vaccine Manuscript/ELISA Readings/p26 Viral Load ELISAs/"/>
    </mc:Choice>
  </mc:AlternateContent>
  <bookViews>
    <workbookView xWindow="0" yWindow="460" windowWidth="21960" windowHeight="14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3" i="1" l="1"/>
  <c r="I53" i="1"/>
  <c r="E53" i="1"/>
  <c r="D53" i="1"/>
  <c r="J52" i="1"/>
  <c r="I52" i="1"/>
  <c r="E52" i="1"/>
  <c r="D52" i="1"/>
  <c r="J51" i="1"/>
  <c r="I51" i="1"/>
  <c r="E51" i="1"/>
  <c r="D51" i="1"/>
  <c r="J50" i="1"/>
  <c r="I50" i="1"/>
  <c r="E50" i="1"/>
  <c r="D50" i="1"/>
  <c r="H48" i="1"/>
  <c r="C48" i="1"/>
  <c r="L39" i="1"/>
  <c r="L46" i="1"/>
  <c r="K39" i="1"/>
  <c r="K46" i="1"/>
  <c r="J39" i="1"/>
  <c r="I39" i="1"/>
  <c r="H39" i="1"/>
  <c r="H46" i="1"/>
  <c r="G39" i="1"/>
  <c r="G46" i="1"/>
  <c r="F39" i="1"/>
  <c r="E39" i="1"/>
  <c r="D39" i="1"/>
  <c r="D46" i="1"/>
  <c r="C39" i="1"/>
  <c r="C46" i="1"/>
  <c r="L38" i="1"/>
  <c r="K38" i="1"/>
  <c r="J38" i="1"/>
  <c r="J46" i="1"/>
  <c r="I38" i="1"/>
  <c r="I46" i="1"/>
  <c r="H38" i="1"/>
  <c r="G38" i="1"/>
  <c r="F38" i="1"/>
  <c r="F46" i="1"/>
  <c r="E38" i="1"/>
  <c r="E46" i="1"/>
  <c r="D38" i="1"/>
  <c r="C38" i="1"/>
  <c r="L37" i="1"/>
  <c r="K37" i="1"/>
  <c r="J37" i="1"/>
  <c r="I37" i="1"/>
  <c r="H37" i="1"/>
  <c r="G37" i="1"/>
  <c r="F37" i="1"/>
  <c r="E37" i="1"/>
  <c r="D37" i="1"/>
  <c r="C37" i="1"/>
  <c r="L36" i="1"/>
  <c r="L45" i="1"/>
  <c r="K36" i="1"/>
  <c r="K45" i="1"/>
  <c r="J36" i="1"/>
  <c r="J45" i="1"/>
  <c r="I36" i="1"/>
  <c r="I45" i="1"/>
  <c r="H36" i="1"/>
  <c r="H45" i="1"/>
  <c r="G36" i="1"/>
  <c r="G45" i="1"/>
  <c r="F36" i="1"/>
  <c r="F45" i="1"/>
  <c r="E36" i="1"/>
  <c r="E45" i="1"/>
  <c r="D36" i="1"/>
  <c r="D45" i="1"/>
  <c r="C36" i="1"/>
  <c r="C45" i="1"/>
  <c r="L35" i="1"/>
  <c r="L44" i="1"/>
  <c r="K35" i="1"/>
  <c r="K44" i="1"/>
  <c r="J35" i="1"/>
  <c r="I35" i="1"/>
  <c r="H35" i="1"/>
  <c r="H44" i="1"/>
  <c r="G35" i="1"/>
  <c r="G44" i="1"/>
  <c r="F35" i="1"/>
  <c r="E35" i="1"/>
  <c r="D35" i="1"/>
  <c r="D44" i="1"/>
  <c r="C35" i="1"/>
  <c r="C44" i="1"/>
  <c r="L34" i="1"/>
  <c r="K34" i="1"/>
  <c r="J34" i="1"/>
  <c r="J44" i="1"/>
  <c r="I34" i="1"/>
  <c r="I44" i="1"/>
  <c r="H34" i="1"/>
  <c r="G34" i="1"/>
  <c r="F34" i="1"/>
  <c r="F44" i="1"/>
  <c r="E34" i="1"/>
  <c r="E44" i="1"/>
  <c r="D34" i="1"/>
  <c r="C34" i="1"/>
  <c r="L33" i="1"/>
  <c r="K33" i="1"/>
  <c r="J33" i="1"/>
  <c r="I33" i="1"/>
  <c r="H33" i="1"/>
  <c r="G33" i="1"/>
  <c r="F33" i="1"/>
  <c r="E33" i="1"/>
  <c r="D33" i="1"/>
  <c r="C33" i="1"/>
  <c r="L32" i="1"/>
  <c r="L43" i="1"/>
  <c r="K32" i="1"/>
  <c r="K43" i="1"/>
  <c r="J32" i="1"/>
  <c r="J43" i="1"/>
  <c r="I32" i="1"/>
  <c r="I43" i="1"/>
  <c r="H32" i="1"/>
  <c r="H43" i="1"/>
  <c r="G32" i="1"/>
  <c r="G43" i="1"/>
  <c r="F32" i="1"/>
  <c r="F43" i="1"/>
  <c r="E32" i="1"/>
  <c r="E43" i="1"/>
  <c r="D32" i="1"/>
  <c r="D43" i="1"/>
  <c r="C32" i="1"/>
  <c r="C43" i="1"/>
  <c r="R10" i="1"/>
  <c r="O10" i="1"/>
  <c r="R9" i="1"/>
  <c r="O9" i="1"/>
  <c r="R8" i="1"/>
  <c r="O8" i="1"/>
  <c r="R7" i="1"/>
  <c r="O7" i="1"/>
  <c r="R6" i="1"/>
  <c r="O6" i="1"/>
  <c r="R5" i="1"/>
  <c r="O5" i="1"/>
  <c r="R4" i="1"/>
  <c r="O4" i="1"/>
  <c r="R3" i="1"/>
  <c r="O3" i="1"/>
  <c r="D25" i="1"/>
  <c r="E25" i="1"/>
  <c r="F25" i="1"/>
  <c r="G25" i="1"/>
  <c r="H25" i="1"/>
  <c r="I25" i="1"/>
  <c r="J25" i="1"/>
  <c r="K25" i="1"/>
  <c r="L25" i="1"/>
  <c r="D26" i="1"/>
  <c r="E26" i="1"/>
  <c r="F26" i="1"/>
  <c r="G26" i="1"/>
  <c r="H26" i="1"/>
  <c r="I26" i="1"/>
  <c r="J26" i="1"/>
  <c r="K26" i="1"/>
  <c r="L26" i="1"/>
  <c r="D27" i="1"/>
  <c r="E27" i="1"/>
  <c r="F27" i="1"/>
  <c r="G27" i="1"/>
  <c r="H27" i="1"/>
  <c r="I27" i="1"/>
  <c r="J27" i="1"/>
  <c r="K27" i="1"/>
  <c r="L27" i="1"/>
  <c r="D28" i="1"/>
  <c r="E28" i="1"/>
  <c r="F28" i="1"/>
  <c r="G28" i="1"/>
  <c r="H28" i="1"/>
  <c r="I28" i="1"/>
  <c r="J28" i="1"/>
  <c r="K28" i="1"/>
  <c r="L28" i="1"/>
  <c r="C28" i="1"/>
  <c r="C27" i="1"/>
  <c r="C26" i="1"/>
  <c r="C25" i="1"/>
  <c r="H15" i="1"/>
  <c r="I15" i="1"/>
  <c r="J15" i="1"/>
  <c r="K15" i="1"/>
  <c r="L15" i="1"/>
  <c r="H16" i="1"/>
  <c r="I16" i="1"/>
  <c r="J16" i="1"/>
  <c r="K16" i="1"/>
  <c r="L16" i="1"/>
  <c r="H17" i="1"/>
  <c r="I17" i="1"/>
  <c r="J17" i="1"/>
  <c r="K17" i="1"/>
  <c r="L17" i="1"/>
  <c r="H18" i="1"/>
  <c r="I18" i="1"/>
  <c r="J18" i="1"/>
  <c r="K18" i="1"/>
  <c r="L18" i="1"/>
  <c r="H19" i="1"/>
  <c r="I19" i="1"/>
  <c r="J19" i="1"/>
  <c r="K19" i="1"/>
  <c r="L19" i="1"/>
  <c r="H20" i="1"/>
  <c r="I20" i="1"/>
  <c r="J20" i="1"/>
  <c r="K20" i="1"/>
  <c r="L20" i="1"/>
  <c r="H21" i="1"/>
  <c r="I21" i="1"/>
  <c r="J21" i="1"/>
  <c r="K21" i="1"/>
  <c r="L21" i="1"/>
  <c r="L14" i="1"/>
  <c r="K14" i="1"/>
  <c r="J14" i="1"/>
  <c r="I14" i="1"/>
  <c r="H14" i="1"/>
  <c r="D15" i="1"/>
  <c r="E15" i="1"/>
  <c r="F15" i="1"/>
  <c r="G15" i="1"/>
  <c r="D16" i="1"/>
  <c r="E16" i="1"/>
  <c r="F16" i="1"/>
  <c r="G16" i="1"/>
  <c r="D17" i="1"/>
  <c r="E17" i="1"/>
  <c r="F17" i="1"/>
  <c r="G17" i="1"/>
  <c r="D18" i="1"/>
  <c r="E18" i="1"/>
  <c r="F18" i="1"/>
  <c r="G18" i="1"/>
  <c r="D19" i="1"/>
  <c r="E19" i="1"/>
  <c r="F19" i="1"/>
  <c r="G19" i="1"/>
  <c r="D20" i="1"/>
  <c r="E20" i="1"/>
  <c r="F20" i="1"/>
  <c r="G20" i="1"/>
  <c r="D21" i="1"/>
  <c r="E21" i="1"/>
  <c r="F21" i="1"/>
  <c r="G21" i="1"/>
  <c r="G14" i="1"/>
  <c r="F14" i="1"/>
  <c r="E14" i="1"/>
  <c r="D14" i="1"/>
  <c r="C15" i="1"/>
  <c r="C16" i="1"/>
  <c r="C17" i="1"/>
  <c r="C18" i="1"/>
  <c r="C19" i="1"/>
  <c r="C20" i="1"/>
  <c r="C21" i="1"/>
  <c r="C14" i="1"/>
</calcChain>
</file>

<file path=xl/sharedStrings.xml><?xml version="1.0" encoding="utf-8"?>
<sst xmlns="http://schemas.openxmlformats.org/spreadsheetml/2006/main" count="91" uniqueCount="21">
  <si>
    <t>Neg.</t>
  </si>
  <si>
    <t>Pos.</t>
  </si>
  <si>
    <t>Blank</t>
  </si>
  <si>
    <r>
      <t>10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L</t>
    </r>
  </si>
  <si>
    <t>5µL</t>
  </si>
  <si>
    <t>Day 4 Post-infection</t>
  </si>
  <si>
    <t>Day 6 Post-infection</t>
  </si>
  <si>
    <t>SU/CD134 Samples</t>
  </si>
  <si>
    <t>Absorbance Readings @ 450nm</t>
  </si>
  <si>
    <r>
      <t xml:space="preserve">Readings </t>
    </r>
    <r>
      <rPr>
        <b/>
        <sz val="11"/>
        <color theme="1"/>
        <rFont val="Calibri"/>
        <family val="2"/>
        <scheme val="minor"/>
      </rPr>
      <t>Corrected</t>
    </r>
    <r>
      <rPr>
        <sz val="11"/>
        <color theme="1"/>
        <rFont val="Calibri"/>
        <family val="2"/>
        <scheme val="minor"/>
      </rPr>
      <t xml:space="preserve"> for Blank</t>
    </r>
  </si>
  <si>
    <t>Day 8</t>
  </si>
  <si>
    <t>Normalization</t>
  </si>
  <si>
    <t>Day 10</t>
  </si>
  <si>
    <t>Blanks</t>
  </si>
  <si>
    <t>Factor (d8/d4)</t>
  </si>
  <si>
    <t>Factor (d10/d6)</t>
  </si>
  <si>
    <r>
      <rPr>
        <b/>
        <sz val="11"/>
        <color theme="1"/>
        <rFont val="Calibri"/>
        <family val="2"/>
        <scheme val="minor"/>
      </rPr>
      <t>Normalized</t>
    </r>
    <r>
      <rPr>
        <sz val="11"/>
        <color theme="1"/>
        <rFont val="Calibri"/>
        <family val="2"/>
        <scheme val="minor"/>
      </rPr>
      <t xml:space="preserve"> Raw Values</t>
    </r>
  </si>
  <si>
    <r>
      <rPr>
        <b/>
        <sz val="10"/>
        <color theme="1"/>
        <rFont val="Calibri"/>
        <family val="2"/>
        <scheme val="minor"/>
      </rPr>
      <t xml:space="preserve">Normalized </t>
    </r>
    <r>
      <rPr>
        <sz val="10"/>
        <color theme="1"/>
        <rFont val="Calibri"/>
        <family val="2"/>
        <scheme val="minor"/>
      </rPr>
      <t>Averages</t>
    </r>
  </si>
  <si>
    <r>
      <rPr>
        <b/>
        <sz val="10"/>
        <color theme="1"/>
        <rFont val="Calibri"/>
        <family val="2"/>
        <scheme val="minor"/>
      </rPr>
      <t xml:space="preserve">Corrected </t>
    </r>
    <r>
      <rPr>
        <sz val="10"/>
        <color theme="1"/>
        <rFont val="Calibri"/>
        <family val="2"/>
        <scheme val="minor"/>
      </rPr>
      <t>Averages</t>
    </r>
  </si>
  <si>
    <t>% Inhibition</t>
  </si>
  <si>
    <t>5ul 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</si>
</sst>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0" xfId="0" applyBorder="1"/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2" fillId="0" borderId="4" xfId="0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164" fontId="2" fillId="0" borderId="4" xfId="0" applyNumberFormat="1" applyFont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164" fontId="2" fillId="0" borderId="6" xfId="0" applyNumberFormat="1" applyFont="1" applyFill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1" fontId="2" fillId="0" borderId="4" xfId="0" applyNumberFormat="1" applyFont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2" fillId="0" borderId="12" xfId="0" applyNumberFormat="1" applyFont="1" applyFill="1" applyBorder="1" applyAlignment="1">
      <alignment horizontal="right" vertical="center"/>
    </xf>
    <xf numFmtId="164" fontId="2" fillId="0" borderId="12" xfId="0" applyNumberFormat="1" applyFont="1" applyBorder="1" applyAlignment="1">
      <alignment horizontal="right" vertical="center"/>
    </xf>
    <xf numFmtId="164" fontId="2" fillId="0" borderId="3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right" vertical="center"/>
    </xf>
    <xf numFmtId="164" fontId="2" fillId="0" borderId="11" xfId="0" applyNumberFormat="1" applyFont="1" applyFill="1" applyBorder="1" applyAlignment="1">
      <alignment horizontal="right" vertical="center"/>
    </xf>
    <xf numFmtId="164" fontId="2" fillId="0" borderId="13" xfId="0" applyNumberFormat="1" applyFont="1" applyFill="1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4" fillId="0" borderId="0" xfId="0" applyFont="1"/>
    <xf numFmtId="164" fontId="0" fillId="0" borderId="0" xfId="0" applyNumberFormat="1"/>
    <xf numFmtId="164" fontId="2" fillId="0" borderId="15" xfId="0" applyNumberFormat="1" applyFont="1" applyBorder="1" applyAlignment="1">
      <alignment horizontal="right" vertical="center"/>
    </xf>
    <xf numFmtId="164" fontId="2" fillId="0" borderId="15" xfId="0" applyNumberFormat="1" applyFont="1" applyBorder="1"/>
    <xf numFmtId="164" fontId="2" fillId="0" borderId="15" xfId="0" applyNumberFormat="1" applyFont="1" applyFill="1" applyBorder="1" applyAlignment="1">
      <alignment horizontal="right" vertic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164" fontId="2" fillId="0" borderId="12" xfId="0" applyNumberFormat="1" applyFont="1" applyBorder="1"/>
    <xf numFmtId="0" fontId="4" fillId="2" borderId="16" xfId="0" applyFont="1" applyFill="1" applyBorder="1"/>
    <xf numFmtId="0" fontId="4" fillId="2" borderId="17" xfId="0" applyFont="1" applyFill="1" applyBorder="1" applyAlignment="1">
      <alignment horizontal="left"/>
    </xf>
    <xf numFmtId="2" fontId="2" fillId="0" borderId="2" xfId="0" applyNumberFormat="1" applyFont="1" applyBorder="1" applyAlignment="1">
      <alignment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right" vertical="center"/>
    </xf>
    <xf numFmtId="0" fontId="0" fillId="0" borderId="9" xfId="0" applyBorder="1" applyAlignment="1">
      <alignment horizontal="center" vertical="center" textRotation="90"/>
    </xf>
    <xf numFmtId="0" fontId="0" fillId="0" borderId="14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2" borderId="1" xfId="0" applyFill="1" applyBorder="1" applyAlignment="1">
      <alignment horizontal="center" wrapText="1"/>
    </xf>
    <xf numFmtId="0" fontId="5" fillId="0" borderId="9" xfId="0" applyFont="1" applyBorder="1" applyAlignment="1">
      <alignment horizontal="center" vertical="center" textRotation="90"/>
    </xf>
    <xf numFmtId="0" fontId="5" fillId="0" borderId="14" xfId="0" applyFont="1" applyBorder="1" applyAlignment="1">
      <alignment horizontal="center" vertical="center" textRotation="90"/>
    </xf>
    <xf numFmtId="0" fontId="5" fillId="0" borderId="12" xfId="0" applyFont="1" applyBorder="1" applyAlignment="1">
      <alignment horizontal="center" vertical="center" textRotation="90"/>
    </xf>
    <xf numFmtId="0" fontId="6" fillId="0" borderId="9" xfId="0" applyFont="1" applyBorder="1" applyAlignment="1">
      <alignment horizontal="center" vertical="center" textRotation="90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0" xfId="0" applyFill="1" applyBorder="1" applyAlignment="1">
      <alignment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58"/>
  <sheetViews>
    <sheetView tabSelected="1" topLeftCell="A31" workbookViewId="0">
      <selection activeCell="C55" sqref="C55:F58"/>
    </sheetView>
  </sheetViews>
  <sheetFormatPr baseColWidth="10" defaultColWidth="8.83203125" defaultRowHeight="15" x14ac:dyDescent="0.2"/>
  <cols>
    <col min="1" max="1" width="2.83203125" customWidth="1"/>
    <col min="2" max="2" width="9.33203125" customWidth="1"/>
    <col min="3" max="12" width="5.83203125" customWidth="1"/>
    <col min="13" max="13" width="5.1640625" customWidth="1"/>
    <col min="14" max="14" width="6.6640625" customWidth="1"/>
    <col min="15" max="15" width="12" customWidth="1"/>
    <col min="16" max="16" width="2.1640625" customWidth="1"/>
    <col min="17" max="17" width="6.83203125" customWidth="1"/>
    <col min="18" max="18" width="12.5" customWidth="1"/>
  </cols>
  <sheetData>
    <row r="1" spans="1:18" ht="15" customHeight="1" x14ac:dyDescent="0.2">
      <c r="A1" s="49" t="s">
        <v>8</v>
      </c>
      <c r="B1" s="52" t="s">
        <v>7</v>
      </c>
      <c r="C1" s="45" t="s">
        <v>5</v>
      </c>
      <c r="D1" s="46"/>
      <c r="E1" s="46"/>
      <c r="F1" s="46"/>
      <c r="G1" s="47"/>
      <c r="H1" s="45" t="s">
        <v>6</v>
      </c>
      <c r="I1" s="46"/>
      <c r="J1" s="46"/>
      <c r="K1" s="46"/>
      <c r="L1" s="47"/>
      <c r="N1" s="39" t="s">
        <v>10</v>
      </c>
      <c r="O1" s="42" t="s">
        <v>11</v>
      </c>
      <c r="P1" s="34"/>
      <c r="Q1" s="39" t="s">
        <v>12</v>
      </c>
      <c r="R1" s="42" t="s">
        <v>11</v>
      </c>
    </row>
    <row r="2" spans="1:18" ht="16" thickBot="1" x14ac:dyDescent="0.25">
      <c r="A2" s="50"/>
      <c r="B2" s="52"/>
      <c r="C2" s="2" t="s">
        <v>0</v>
      </c>
      <c r="D2" s="3" t="s">
        <v>3</v>
      </c>
      <c r="E2" s="3" t="s">
        <v>4</v>
      </c>
      <c r="F2" s="3" t="s">
        <v>1</v>
      </c>
      <c r="G2" s="4" t="s">
        <v>2</v>
      </c>
      <c r="H2" s="2" t="s">
        <v>0</v>
      </c>
      <c r="I2" s="3" t="s">
        <v>3</v>
      </c>
      <c r="J2" s="3" t="s">
        <v>4</v>
      </c>
      <c r="K2" s="3" t="s">
        <v>1</v>
      </c>
      <c r="L2" s="4" t="s">
        <v>2</v>
      </c>
      <c r="N2" s="40" t="s">
        <v>13</v>
      </c>
      <c r="O2" s="43" t="s">
        <v>14</v>
      </c>
      <c r="P2" s="34"/>
      <c r="Q2" s="40" t="s">
        <v>13</v>
      </c>
      <c r="R2" s="43" t="s">
        <v>15</v>
      </c>
    </row>
    <row r="3" spans="1:18" x14ac:dyDescent="0.2">
      <c r="A3" s="50"/>
      <c r="B3" s="48">
        <v>4457</v>
      </c>
      <c r="C3" s="15">
        <v>0.16352505400772299</v>
      </c>
      <c r="D3" s="16">
        <v>0.228805438895127</v>
      </c>
      <c r="E3" s="16">
        <v>0.21431205766075601</v>
      </c>
      <c r="F3" s="16">
        <v>0.15856459048364899</v>
      </c>
      <c r="G3" s="10">
        <v>0.17304205988358501</v>
      </c>
      <c r="H3" s="15">
        <v>0.185517145173175</v>
      </c>
      <c r="I3" s="16">
        <v>0.242139699915984</v>
      </c>
      <c r="J3" s="16">
        <v>0.36275844968362703</v>
      </c>
      <c r="K3" s="16">
        <v>0.25642976088890601</v>
      </c>
      <c r="L3" s="10">
        <v>0.160797767185475</v>
      </c>
      <c r="N3" s="23">
        <v>8.1028248972451894E-2</v>
      </c>
      <c r="O3" s="41">
        <f>N3/G3</f>
        <v>0.46825753823645011</v>
      </c>
      <c r="P3" s="35"/>
      <c r="Q3" s="23">
        <v>8.2491161030132695E-2</v>
      </c>
      <c r="R3" s="41">
        <f>Q3/L3</f>
        <v>0.51301185628393597</v>
      </c>
    </row>
    <row r="4" spans="1:18" ht="16" thickBot="1" x14ac:dyDescent="0.25">
      <c r="A4" s="50"/>
      <c r="B4" s="48"/>
      <c r="C4" s="27">
        <v>0.18210091684850099</v>
      </c>
      <c r="D4" s="18">
        <v>0.21315215875827501</v>
      </c>
      <c r="E4" s="18">
        <v>0.19993418434058699</v>
      </c>
      <c r="F4" s="18">
        <v>0.19016844017156401</v>
      </c>
      <c r="G4" s="28">
        <v>0.16605765523579399</v>
      </c>
      <c r="H4" s="27">
        <v>0.16542069424922101</v>
      </c>
      <c r="I4" s="18">
        <v>0.37159333385544202</v>
      </c>
      <c r="J4" s="18">
        <v>0.23006353645403399</v>
      </c>
      <c r="K4" s="18">
        <v>0.15708077261782799</v>
      </c>
      <c r="L4" s="28">
        <v>0.14780694791224</v>
      </c>
      <c r="N4" s="36">
        <v>7.8225718268470898E-2</v>
      </c>
      <c r="O4" s="37">
        <f t="shared" ref="O4:O10" si="0">N4/G4</f>
        <v>0.47107565235335935</v>
      </c>
      <c r="P4" s="35"/>
      <c r="Q4" s="36">
        <v>8.5796552971745696E-2</v>
      </c>
      <c r="R4" s="37">
        <f t="shared" ref="R4:R10" si="1">Q4/L4</f>
        <v>0.5804635991989171</v>
      </c>
    </row>
    <row r="5" spans="1:18" x14ac:dyDescent="0.2">
      <c r="A5" s="50"/>
      <c r="B5" s="48">
        <v>4466</v>
      </c>
      <c r="C5" s="11">
        <v>0.15972371516091199</v>
      </c>
      <c r="D5" s="23">
        <v>0.19957007694596601</v>
      </c>
      <c r="E5" s="23">
        <v>0.20990376793231699</v>
      </c>
      <c r="F5" s="23">
        <v>0.181809991328303</v>
      </c>
      <c r="G5" s="26">
        <v>0.18223511051326099</v>
      </c>
      <c r="H5" s="11">
        <v>0.19959302965734399</v>
      </c>
      <c r="I5" s="23">
        <v>0.28544191847915101</v>
      </c>
      <c r="J5" s="23">
        <v>0.336163016365705</v>
      </c>
      <c r="K5" s="23">
        <v>8.7983098514922004E-2</v>
      </c>
      <c r="L5" s="26">
        <v>0.140049834817563</v>
      </c>
      <c r="N5" s="36">
        <v>7.4324054811937504E-2</v>
      </c>
      <c r="O5" s="37">
        <f t="shared" si="0"/>
        <v>0.40784706417224165</v>
      </c>
      <c r="P5" s="35"/>
      <c r="Q5" s="36">
        <v>8.03230536692872E-2</v>
      </c>
      <c r="R5" s="37">
        <f t="shared" si="1"/>
        <v>0.57353194149725806</v>
      </c>
    </row>
    <row r="6" spans="1:18" ht="16" thickBot="1" x14ac:dyDescent="0.25">
      <c r="A6" s="50"/>
      <c r="B6" s="48"/>
      <c r="C6" s="12">
        <v>0.15664392088217299</v>
      </c>
      <c r="D6" s="13">
        <v>0.19483765576193299</v>
      </c>
      <c r="E6" s="13">
        <v>0.19106779376253899</v>
      </c>
      <c r="F6" s="13">
        <v>0.16087874320432899</v>
      </c>
      <c r="G6" s="14">
        <v>0.197273082322311</v>
      </c>
      <c r="H6" s="12">
        <v>0.20420812814537601</v>
      </c>
      <c r="I6" s="13">
        <v>0.393445109525276</v>
      </c>
      <c r="J6" s="13">
        <v>0.19159156115071899</v>
      </c>
      <c r="K6" s="13">
        <v>0.21292487825156201</v>
      </c>
      <c r="L6" s="14">
        <v>0.15564764233095199</v>
      </c>
      <c r="N6" s="36">
        <v>8.6186309245774195E-2</v>
      </c>
      <c r="O6" s="37">
        <f t="shared" si="0"/>
        <v>0.43688833890150447</v>
      </c>
      <c r="P6" s="35"/>
      <c r="Q6" s="36">
        <v>8.4390383991454196E-2</v>
      </c>
      <c r="R6" s="37">
        <f t="shared" si="1"/>
        <v>0.54218864306351511</v>
      </c>
    </row>
    <row r="7" spans="1:18" x14ac:dyDescent="0.2">
      <c r="A7" s="50"/>
      <c r="B7" s="48">
        <v>4472</v>
      </c>
      <c r="C7" s="25">
        <v>0.16959609900112199</v>
      </c>
      <c r="D7" s="24">
        <v>0.184629201266611</v>
      </c>
      <c r="E7" s="24">
        <v>0.17470102857401401</v>
      </c>
      <c r="F7" s="24">
        <v>0.18966112758115999</v>
      </c>
      <c r="G7" s="29">
        <v>0.18190694484938</v>
      </c>
      <c r="H7" s="15">
        <v>0.18567081681904801</v>
      </c>
      <c r="I7" s="16">
        <v>0.214235403352039</v>
      </c>
      <c r="J7" s="16">
        <v>0.40218256165703598</v>
      </c>
      <c r="K7" s="16">
        <v>0.20549922112129601</v>
      </c>
      <c r="L7" s="10">
        <v>0.153605869913747</v>
      </c>
      <c r="N7" s="38">
        <v>7.7821732825101395E-2</v>
      </c>
      <c r="O7" s="37">
        <f t="shared" si="0"/>
        <v>0.42781067479055424</v>
      </c>
      <c r="P7" s="35"/>
      <c r="Q7" s="36">
        <v>7.8905161601927704E-2</v>
      </c>
      <c r="R7" s="37">
        <f t="shared" si="1"/>
        <v>0.51368584837437947</v>
      </c>
    </row>
    <row r="8" spans="1:18" ht="16" thickBot="1" x14ac:dyDescent="0.25">
      <c r="A8" s="50"/>
      <c r="B8" s="48"/>
      <c r="C8" s="30">
        <v>0.16615722688173601</v>
      </c>
      <c r="D8" s="17">
        <v>0.19214303564603699</v>
      </c>
      <c r="E8" s="17">
        <v>0.171375269248041</v>
      </c>
      <c r="F8" s="17">
        <v>0.19665577877729801</v>
      </c>
      <c r="G8" s="21">
        <v>0.17659581069237501</v>
      </c>
      <c r="H8" s="27">
        <v>0.18748787796173499</v>
      </c>
      <c r="I8" s="18">
        <v>0.27709093247695898</v>
      </c>
      <c r="J8" s="18">
        <v>0.260465547093502</v>
      </c>
      <c r="K8" s="18">
        <v>0.25169110973728498</v>
      </c>
      <c r="L8" s="28">
        <v>0.14567532939026601</v>
      </c>
      <c r="N8" s="38">
        <v>9.0133813085781903E-2</v>
      </c>
      <c r="O8" s="37">
        <f t="shared" si="0"/>
        <v>0.51039610018151849</v>
      </c>
      <c r="P8" s="35"/>
      <c r="Q8" s="36">
        <v>8.5091135991826994E-2</v>
      </c>
      <c r="R8" s="37">
        <f t="shared" si="1"/>
        <v>0.58411493797873482</v>
      </c>
    </row>
    <row r="9" spans="1:18" x14ac:dyDescent="0.2">
      <c r="A9" s="50"/>
      <c r="B9" s="48">
        <v>4482</v>
      </c>
      <c r="C9" s="31">
        <v>0.15086669701686301</v>
      </c>
      <c r="D9" s="22">
        <v>0.16948778125780301</v>
      </c>
      <c r="E9" s="22">
        <v>0.17563031934047901</v>
      </c>
      <c r="F9" s="22">
        <v>0.20427640348797901</v>
      </c>
      <c r="G9" s="32">
        <v>0.18196676463574701</v>
      </c>
      <c r="H9" s="11">
        <v>0.21905900708930601</v>
      </c>
      <c r="I9" s="23">
        <v>0.27654957682924802</v>
      </c>
      <c r="J9" s="23">
        <v>0.22993622635594901</v>
      </c>
      <c r="K9" s="23">
        <v>0.29479523508779099</v>
      </c>
      <c r="L9" s="26">
        <v>0.15848702766932499</v>
      </c>
      <c r="N9" s="38">
        <v>8.3165277375988694E-2</v>
      </c>
      <c r="O9" s="37">
        <f t="shared" si="0"/>
        <v>0.45703553361771998</v>
      </c>
      <c r="P9" s="35"/>
      <c r="Q9" s="36">
        <v>8.4114320429416606E-2</v>
      </c>
      <c r="R9" s="37">
        <f t="shared" si="1"/>
        <v>0.53073315631180107</v>
      </c>
    </row>
    <row r="10" spans="1:18" ht="16" thickBot="1" x14ac:dyDescent="0.25">
      <c r="A10" s="51"/>
      <c r="B10" s="48"/>
      <c r="C10" s="30">
        <v>0.16409819596691699</v>
      </c>
      <c r="D10" s="17">
        <v>0.18674868024979399</v>
      </c>
      <c r="E10" s="17">
        <v>0.205968150216227</v>
      </c>
      <c r="F10" s="17">
        <v>0.17657093198793899</v>
      </c>
      <c r="G10" s="21">
        <v>0.18637128271480199</v>
      </c>
      <c r="H10" s="27">
        <v>0.20775872233077</v>
      </c>
      <c r="I10" s="18">
        <v>0.37800581652203602</v>
      </c>
      <c r="J10" s="18">
        <v>0.350927930621798</v>
      </c>
      <c r="K10" s="18">
        <v>0.30354218095038199</v>
      </c>
      <c r="L10" s="28">
        <v>0.161126563629195</v>
      </c>
      <c r="N10" s="38">
        <v>8.3102081516878007E-2</v>
      </c>
      <c r="O10" s="37">
        <f t="shared" si="0"/>
        <v>0.44589531341073863</v>
      </c>
      <c r="P10" s="35"/>
      <c r="Q10" s="36">
        <v>9.5343530583282293E-2</v>
      </c>
      <c r="R10" s="37">
        <f t="shared" si="1"/>
        <v>0.59173067702665705</v>
      </c>
    </row>
    <row r="11" spans="1:18" ht="16" thickBot="1" x14ac:dyDescent="0.25">
      <c r="B11" s="20"/>
      <c r="C11" s="5"/>
      <c r="D11" s="6"/>
      <c r="E11" s="5"/>
      <c r="F11" s="6"/>
      <c r="G11" s="5"/>
      <c r="H11" s="1"/>
      <c r="I11" s="1"/>
      <c r="J11" s="1"/>
      <c r="K11" s="1"/>
      <c r="L11" s="1"/>
    </row>
    <row r="12" spans="1:18" ht="15" customHeight="1" x14ac:dyDescent="0.2">
      <c r="A12" s="49" t="s">
        <v>9</v>
      </c>
      <c r="B12" s="52" t="s">
        <v>7</v>
      </c>
      <c r="C12" s="45" t="s">
        <v>5</v>
      </c>
      <c r="D12" s="46"/>
      <c r="E12" s="46"/>
      <c r="F12" s="46"/>
      <c r="G12" s="47"/>
      <c r="H12" s="45" t="s">
        <v>6</v>
      </c>
      <c r="I12" s="46"/>
      <c r="J12" s="46"/>
      <c r="K12" s="46"/>
      <c r="L12" s="47"/>
    </row>
    <row r="13" spans="1:18" ht="16" thickBot="1" x14ac:dyDescent="0.25">
      <c r="A13" s="50"/>
      <c r="B13" s="52"/>
      <c r="C13" s="2" t="s">
        <v>0</v>
      </c>
      <c r="D13" s="3" t="s">
        <v>3</v>
      </c>
      <c r="E13" s="3" t="s">
        <v>4</v>
      </c>
      <c r="F13" s="3" t="s">
        <v>1</v>
      </c>
      <c r="G13" s="4" t="s">
        <v>2</v>
      </c>
      <c r="H13" s="2" t="s">
        <v>0</v>
      </c>
      <c r="I13" s="3" t="s">
        <v>3</v>
      </c>
      <c r="J13" s="3" t="s">
        <v>4</v>
      </c>
      <c r="K13" s="3" t="s">
        <v>1</v>
      </c>
      <c r="L13" s="4" t="s">
        <v>2</v>
      </c>
    </row>
    <row r="14" spans="1:18" ht="16" thickBot="1" x14ac:dyDescent="0.25">
      <c r="A14" s="50"/>
      <c r="B14" s="48">
        <v>4457</v>
      </c>
      <c r="C14" s="8">
        <f>C3-G3</f>
        <v>-9.5170058758620169E-3</v>
      </c>
      <c r="D14" s="9">
        <f>D3-G3</f>
        <v>5.5763379011541991E-2</v>
      </c>
      <c r="E14" s="9">
        <f>E3-G3</f>
        <v>4.1269997777170997E-2</v>
      </c>
      <c r="F14" s="9">
        <f>F3-G3</f>
        <v>-1.4477469399936022E-2</v>
      </c>
      <c r="G14" s="19">
        <f>G3-G3</f>
        <v>0</v>
      </c>
      <c r="H14" s="8">
        <f>H3-L3</f>
        <v>2.4719377987699992E-2</v>
      </c>
      <c r="I14" s="9">
        <f>I3-L3</f>
        <v>8.1341932730508992E-2</v>
      </c>
      <c r="J14" s="9">
        <f>J3-L3</f>
        <v>0.20196068249815202</v>
      </c>
      <c r="K14" s="9">
        <f>K3-L3</f>
        <v>9.5631993703431006E-2</v>
      </c>
      <c r="L14" s="7">
        <f>L3-L3</f>
        <v>0</v>
      </c>
    </row>
    <row r="15" spans="1:18" ht="16" thickBot="1" x14ac:dyDescent="0.25">
      <c r="A15" s="50"/>
      <c r="B15" s="48"/>
      <c r="C15" s="8">
        <f t="shared" ref="C15:C21" si="2">C4-G4</f>
        <v>1.6043261612706999E-2</v>
      </c>
      <c r="D15" s="9">
        <f t="shared" ref="D15:D21" si="3">D4-G4</f>
        <v>4.7094503522481013E-2</v>
      </c>
      <c r="E15" s="9">
        <f t="shared" ref="E15:E21" si="4">E4-G4</f>
        <v>3.3876529104792996E-2</v>
      </c>
      <c r="F15" s="9">
        <f t="shared" ref="F15:F21" si="5">F4-G4</f>
        <v>2.4110784935770013E-2</v>
      </c>
      <c r="G15" s="19">
        <f t="shared" ref="G15:G21" si="6">G4-G4</f>
        <v>0</v>
      </c>
      <c r="H15" s="8">
        <f t="shared" ref="H15:H21" si="7">H4-L4</f>
        <v>1.7613746336981012E-2</v>
      </c>
      <c r="I15" s="9">
        <f t="shared" ref="I15:I21" si="8">I4-L4</f>
        <v>0.22378638594320202</v>
      </c>
      <c r="J15" s="9">
        <f t="shared" ref="J15:J21" si="9">J4-L4</f>
        <v>8.225658854179399E-2</v>
      </c>
      <c r="K15" s="9">
        <f t="shared" ref="K15:K21" si="10">K4-L4</f>
        <v>9.2738247055879908E-3</v>
      </c>
      <c r="L15" s="7">
        <f t="shared" ref="L15:L21" si="11">L4-L4</f>
        <v>0</v>
      </c>
    </row>
    <row r="16" spans="1:18" ht="16" thickBot="1" x14ac:dyDescent="0.25">
      <c r="A16" s="50"/>
      <c r="B16" s="48">
        <v>4466</v>
      </c>
      <c r="C16" s="8">
        <f t="shared" si="2"/>
        <v>-2.2511395352349001E-2</v>
      </c>
      <c r="D16" s="9">
        <f t="shared" si="3"/>
        <v>1.7334966432705018E-2</v>
      </c>
      <c r="E16" s="9">
        <f t="shared" si="4"/>
        <v>2.7668657419055998E-2</v>
      </c>
      <c r="F16" s="9">
        <f t="shared" si="5"/>
        <v>-4.2511918495799494E-4</v>
      </c>
      <c r="G16" s="19">
        <f t="shared" si="6"/>
        <v>0</v>
      </c>
      <c r="H16" s="8">
        <f t="shared" si="7"/>
        <v>5.9543194839780988E-2</v>
      </c>
      <c r="I16" s="9">
        <f t="shared" si="8"/>
        <v>0.14539208366158801</v>
      </c>
      <c r="J16" s="9">
        <f t="shared" si="9"/>
        <v>0.196113181548142</v>
      </c>
      <c r="K16" s="9">
        <f t="shared" si="10"/>
        <v>-5.2066736302640998E-2</v>
      </c>
      <c r="L16" s="7">
        <f t="shared" si="11"/>
        <v>0</v>
      </c>
    </row>
    <row r="17" spans="1:12" ht="16" thickBot="1" x14ac:dyDescent="0.25">
      <c r="A17" s="50"/>
      <c r="B17" s="48"/>
      <c r="C17" s="8">
        <f t="shared" si="2"/>
        <v>-4.0629161440138006E-2</v>
      </c>
      <c r="D17" s="9">
        <f t="shared" si="3"/>
        <v>-2.4354265603780123E-3</v>
      </c>
      <c r="E17" s="9">
        <f t="shared" si="4"/>
        <v>-6.2052885597720098E-3</v>
      </c>
      <c r="F17" s="9">
        <f t="shared" si="5"/>
        <v>-3.6394339117982011E-2</v>
      </c>
      <c r="G17" s="19">
        <f t="shared" si="6"/>
        <v>0</v>
      </c>
      <c r="H17" s="8">
        <f t="shared" si="7"/>
        <v>4.8560485814424015E-2</v>
      </c>
      <c r="I17" s="9">
        <f t="shared" si="8"/>
        <v>0.23779746719432401</v>
      </c>
      <c r="J17" s="9">
        <f t="shared" si="9"/>
        <v>3.5943918819766996E-2</v>
      </c>
      <c r="K17" s="9">
        <f t="shared" si="10"/>
        <v>5.7277235920610015E-2</v>
      </c>
      <c r="L17" s="7">
        <f t="shared" si="11"/>
        <v>0</v>
      </c>
    </row>
    <row r="18" spans="1:12" ht="16" thickBot="1" x14ac:dyDescent="0.25">
      <c r="A18" s="50"/>
      <c r="B18" s="48">
        <v>4472</v>
      </c>
      <c r="C18" s="8">
        <f t="shared" si="2"/>
        <v>-1.2310845848258006E-2</v>
      </c>
      <c r="D18" s="9">
        <f t="shared" si="3"/>
        <v>2.722256417231006E-3</v>
      </c>
      <c r="E18" s="9">
        <f t="shared" si="4"/>
        <v>-7.2059162753659867E-3</v>
      </c>
      <c r="F18" s="9">
        <f t="shared" si="5"/>
        <v>7.7541827317799961E-3</v>
      </c>
      <c r="G18" s="19">
        <f t="shared" si="6"/>
        <v>0</v>
      </c>
      <c r="H18" s="8">
        <f t="shared" si="7"/>
        <v>3.2064946905301012E-2</v>
      </c>
      <c r="I18" s="9">
        <f t="shared" si="8"/>
        <v>6.0629533438291999E-2</v>
      </c>
      <c r="J18" s="9">
        <f t="shared" si="9"/>
        <v>0.24857669174328897</v>
      </c>
      <c r="K18" s="9">
        <f t="shared" si="10"/>
        <v>5.189335120754901E-2</v>
      </c>
      <c r="L18" s="7">
        <f t="shared" si="11"/>
        <v>0</v>
      </c>
    </row>
    <row r="19" spans="1:12" ht="16" thickBot="1" x14ac:dyDescent="0.25">
      <c r="A19" s="50"/>
      <c r="B19" s="48"/>
      <c r="C19" s="8">
        <f t="shared" si="2"/>
        <v>-1.0438583810639002E-2</v>
      </c>
      <c r="D19" s="9">
        <f t="shared" si="3"/>
        <v>1.5547224953661981E-2</v>
      </c>
      <c r="E19" s="9">
        <f t="shared" si="4"/>
        <v>-5.2205414443340092E-3</v>
      </c>
      <c r="F19" s="9">
        <f t="shared" si="5"/>
        <v>2.0059968084922997E-2</v>
      </c>
      <c r="G19" s="19">
        <f t="shared" si="6"/>
        <v>0</v>
      </c>
      <c r="H19" s="8">
        <f t="shared" si="7"/>
        <v>4.1812548571468988E-2</v>
      </c>
      <c r="I19" s="9">
        <f t="shared" si="8"/>
        <v>0.13141560308669298</v>
      </c>
      <c r="J19" s="9">
        <f t="shared" si="9"/>
        <v>0.114790217703236</v>
      </c>
      <c r="K19" s="9">
        <f t="shared" si="10"/>
        <v>0.10601578034701897</v>
      </c>
      <c r="L19" s="7">
        <f t="shared" si="11"/>
        <v>0</v>
      </c>
    </row>
    <row r="20" spans="1:12" ht="16" thickBot="1" x14ac:dyDescent="0.25">
      <c r="A20" s="50"/>
      <c r="B20" s="48">
        <v>4482</v>
      </c>
      <c r="C20" s="8">
        <f t="shared" si="2"/>
        <v>-3.1100067618884009E-2</v>
      </c>
      <c r="D20" s="9">
        <f t="shared" si="3"/>
        <v>-1.2478983377944008E-2</v>
      </c>
      <c r="E20" s="9">
        <f t="shared" si="4"/>
        <v>-6.3364452952680006E-3</v>
      </c>
      <c r="F20" s="9">
        <f t="shared" si="5"/>
        <v>2.2309638852232E-2</v>
      </c>
      <c r="G20" s="19">
        <f t="shared" si="6"/>
        <v>0</v>
      </c>
      <c r="H20" s="8">
        <f t="shared" si="7"/>
        <v>6.057197941998102E-2</v>
      </c>
      <c r="I20" s="9">
        <f t="shared" si="8"/>
        <v>0.11806254915992304</v>
      </c>
      <c r="J20" s="9">
        <f t="shared" si="9"/>
        <v>7.1449198686624027E-2</v>
      </c>
      <c r="K20" s="9">
        <f t="shared" si="10"/>
        <v>0.136308207418466</v>
      </c>
      <c r="L20" s="7">
        <f t="shared" si="11"/>
        <v>0</v>
      </c>
    </row>
    <row r="21" spans="1:12" x14ac:dyDescent="0.2">
      <c r="A21" s="51"/>
      <c r="B21" s="48"/>
      <c r="C21" s="8">
        <f t="shared" si="2"/>
        <v>-2.2273086747885001E-2</v>
      </c>
      <c r="D21" s="9">
        <f t="shared" si="3"/>
        <v>3.7739753499199669E-4</v>
      </c>
      <c r="E21" s="9">
        <f t="shared" si="4"/>
        <v>1.9596867501425003E-2</v>
      </c>
      <c r="F21" s="9">
        <f t="shared" si="5"/>
        <v>-9.8003507268629997E-3</v>
      </c>
      <c r="G21" s="19">
        <f t="shared" si="6"/>
        <v>0</v>
      </c>
      <c r="H21" s="8">
        <f t="shared" si="7"/>
        <v>4.6632158701574999E-2</v>
      </c>
      <c r="I21" s="9">
        <f t="shared" si="8"/>
        <v>0.21687925289284102</v>
      </c>
      <c r="J21" s="9">
        <f t="shared" si="9"/>
        <v>0.189801366992603</v>
      </c>
      <c r="K21" s="9">
        <f t="shared" si="10"/>
        <v>0.14241561732118699</v>
      </c>
      <c r="L21" s="7">
        <f t="shared" si="11"/>
        <v>0</v>
      </c>
    </row>
    <row r="22" spans="1:12" ht="16" thickBot="1" x14ac:dyDescent="0.25">
      <c r="B22" s="20"/>
      <c r="C22" s="5"/>
      <c r="D22" s="6"/>
      <c r="E22" s="5"/>
      <c r="F22" s="6"/>
      <c r="G22" s="5"/>
      <c r="H22" s="1"/>
      <c r="I22" s="1"/>
      <c r="J22" s="1"/>
      <c r="K22" s="1"/>
      <c r="L22" s="1"/>
    </row>
    <row r="23" spans="1:12" x14ac:dyDescent="0.2">
      <c r="A23" s="53" t="s">
        <v>18</v>
      </c>
      <c r="B23" s="52" t="s">
        <v>7</v>
      </c>
      <c r="C23" s="45" t="s">
        <v>5</v>
      </c>
      <c r="D23" s="46"/>
      <c r="E23" s="46"/>
      <c r="F23" s="46"/>
      <c r="G23" s="47"/>
      <c r="H23" s="45" t="s">
        <v>6</v>
      </c>
      <c r="I23" s="46"/>
      <c r="J23" s="46"/>
      <c r="K23" s="46"/>
      <c r="L23" s="47"/>
    </row>
    <row r="24" spans="1:12" ht="16" thickBot="1" x14ac:dyDescent="0.25">
      <c r="A24" s="54"/>
      <c r="B24" s="52"/>
      <c r="C24" s="2" t="s">
        <v>0</v>
      </c>
      <c r="D24" s="3" t="s">
        <v>3</v>
      </c>
      <c r="E24" s="3" t="s">
        <v>4</v>
      </c>
      <c r="F24" s="3" t="s">
        <v>1</v>
      </c>
      <c r="G24" s="4" t="s">
        <v>2</v>
      </c>
      <c r="H24" s="2" t="s">
        <v>0</v>
      </c>
      <c r="I24" s="3" t="s">
        <v>3</v>
      </c>
      <c r="J24" s="3" t="s">
        <v>4</v>
      </c>
      <c r="K24" s="3" t="s">
        <v>1</v>
      </c>
      <c r="L24" s="4" t="s">
        <v>2</v>
      </c>
    </row>
    <row r="25" spans="1:12" ht="16" thickBot="1" x14ac:dyDescent="0.25">
      <c r="A25" s="54"/>
      <c r="B25" s="33">
        <v>4457</v>
      </c>
      <c r="C25" s="8">
        <f>(C14+C15)/2</f>
        <v>3.2631278684224913E-3</v>
      </c>
      <c r="D25" s="8">
        <f t="shared" ref="D25:L25" si="12">(D14+D15)/2</f>
        <v>5.1428941267011502E-2</v>
      </c>
      <c r="E25" s="8">
        <f t="shared" si="12"/>
        <v>3.7573263440981997E-2</v>
      </c>
      <c r="F25" s="8">
        <f t="shared" si="12"/>
        <v>4.8166577679169958E-3</v>
      </c>
      <c r="G25" s="8">
        <f t="shared" si="12"/>
        <v>0</v>
      </c>
      <c r="H25" s="8">
        <f t="shared" si="12"/>
        <v>2.1166562162340502E-2</v>
      </c>
      <c r="I25" s="8">
        <f t="shared" si="12"/>
        <v>0.15256415933685552</v>
      </c>
      <c r="J25" s="8">
        <f t="shared" si="12"/>
        <v>0.14210863551997299</v>
      </c>
      <c r="K25" s="8">
        <f t="shared" si="12"/>
        <v>5.2452909204509499E-2</v>
      </c>
      <c r="L25" s="8">
        <f t="shared" si="12"/>
        <v>0</v>
      </c>
    </row>
    <row r="26" spans="1:12" ht="16" thickBot="1" x14ac:dyDescent="0.25">
      <c r="A26" s="54"/>
      <c r="B26" s="33">
        <v>4466</v>
      </c>
      <c r="C26" s="8">
        <f>(C16+C17)/2</f>
        <v>-3.1570278396243504E-2</v>
      </c>
      <c r="D26" s="8">
        <f t="shared" ref="D26:L26" si="13">(D16+D17)/2</f>
        <v>7.4497699361635028E-3</v>
      </c>
      <c r="E26" s="8">
        <f t="shared" si="13"/>
        <v>1.0731684429641994E-2</v>
      </c>
      <c r="F26" s="8">
        <f t="shared" si="13"/>
        <v>-1.8409729151470003E-2</v>
      </c>
      <c r="G26" s="8">
        <f t="shared" si="13"/>
        <v>0</v>
      </c>
      <c r="H26" s="8">
        <f t="shared" si="13"/>
        <v>5.4051840327102502E-2</v>
      </c>
      <c r="I26" s="8">
        <f t="shared" si="13"/>
        <v>0.191594775427956</v>
      </c>
      <c r="J26" s="8">
        <f t="shared" si="13"/>
        <v>0.1160285501839545</v>
      </c>
      <c r="K26" s="8">
        <f t="shared" si="13"/>
        <v>2.6052498089845083E-3</v>
      </c>
      <c r="L26" s="8">
        <f t="shared" si="13"/>
        <v>0</v>
      </c>
    </row>
    <row r="27" spans="1:12" ht="16" thickBot="1" x14ac:dyDescent="0.25">
      <c r="A27" s="54"/>
      <c r="B27" s="33">
        <v>4472</v>
      </c>
      <c r="C27" s="8">
        <f>(C18+C19)/2</f>
        <v>-1.1374714829448504E-2</v>
      </c>
      <c r="D27" s="8">
        <f t="shared" ref="D27:L27" si="14">(D18+D19)/2</f>
        <v>9.1347406854464935E-3</v>
      </c>
      <c r="E27" s="8">
        <f t="shared" si="14"/>
        <v>-6.213228859849998E-3</v>
      </c>
      <c r="F27" s="8">
        <f t="shared" si="14"/>
        <v>1.3907075408351496E-2</v>
      </c>
      <c r="G27" s="8">
        <f t="shared" si="14"/>
        <v>0</v>
      </c>
      <c r="H27" s="8">
        <f t="shared" si="14"/>
        <v>3.6938747738385E-2</v>
      </c>
      <c r="I27" s="8">
        <f t="shared" si="14"/>
        <v>9.6022568262492489E-2</v>
      </c>
      <c r="J27" s="8">
        <f t="shared" si="14"/>
        <v>0.18168345472326247</v>
      </c>
      <c r="K27" s="8">
        <f t="shared" si="14"/>
        <v>7.8954565777283992E-2</v>
      </c>
      <c r="L27" s="8">
        <f t="shared" si="14"/>
        <v>0</v>
      </c>
    </row>
    <row r="28" spans="1:12" x14ac:dyDescent="0.2">
      <c r="A28" s="55"/>
      <c r="B28" s="33">
        <v>4482</v>
      </c>
      <c r="C28" s="8">
        <f>(C20+C21)/2</f>
        <v>-2.6686577183384505E-2</v>
      </c>
      <c r="D28" s="8">
        <f t="shared" ref="D28:L28" si="15">(D20+D21)/2</f>
        <v>-6.0507929214760059E-3</v>
      </c>
      <c r="E28" s="8">
        <f t="shared" si="15"/>
        <v>6.630211103078501E-3</v>
      </c>
      <c r="F28" s="8">
        <f t="shared" si="15"/>
        <v>6.2546440626845001E-3</v>
      </c>
      <c r="G28" s="8">
        <f t="shared" si="15"/>
        <v>0</v>
      </c>
      <c r="H28" s="8">
        <f t="shared" si="15"/>
        <v>5.360206906077801E-2</v>
      </c>
      <c r="I28" s="8">
        <f t="shared" si="15"/>
        <v>0.16747090102638201</v>
      </c>
      <c r="J28" s="8">
        <f t="shared" si="15"/>
        <v>0.1306252828396135</v>
      </c>
      <c r="K28" s="8">
        <f t="shared" si="15"/>
        <v>0.13936191236982648</v>
      </c>
      <c r="L28" s="8">
        <f t="shared" si="15"/>
        <v>0</v>
      </c>
    </row>
    <row r="29" spans="1:12" ht="16" thickBot="1" x14ac:dyDescent="0.25"/>
    <row r="30" spans="1:12" ht="15" customHeight="1" x14ac:dyDescent="0.2">
      <c r="A30" s="49" t="s">
        <v>16</v>
      </c>
      <c r="B30" s="52" t="s">
        <v>7</v>
      </c>
      <c r="C30" s="45" t="s">
        <v>5</v>
      </c>
      <c r="D30" s="46"/>
      <c r="E30" s="46"/>
      <c r="F30" s="46"/>
      <c r="G30" s="47"/>
      <c r="H30" s="45" t="s">
        <v>6</v>
      </c>
      <c r="I30" s="46"/>
      <c r="J30" s="46"/>
      <c r="K30" s="46"/>
      <c r="L30" s="47"/>
    </row>
    <row r="31" spans="1:12" ht="16" thickBot="1" x14ac:dyDescent="0.25">
      <c r="A31" s="50"/>
      <c r="B31" s="52"/>
      <c r="C31" s="2" t="s">
        <v>0</v>
      </c>
      <c r="D31" s="3" t="s">
        <v>3</v>
      </c>
      <c r="E31" s="3" t="s">
        <v>4</v>
      </c>
      <c r="F31" s="3" t="s">
        <v>1</v>
      </c>
      <c r="G31" s="4" t="s">
        <v>2</v>
      </c>
      <c r="H31" s="2" t="s">
        <v>0</v>
      </c>
      <c r="I31" s="3" t="s">
        <v>3</v>
      </c>
      <c r="J31" s="3" t="s">
        <v>4</v>
      </c>
      <c r="K31" s="3" t="s">
        <v>1</v>
      </c>
      <c r="L31" s="4" t="s">
        <v>2</v>
      </c>
    </row>
    <row r="32" spans="1:12" ht="16" thickBot="1" x14ac:dyDescent="0.25">
      <c r="A32" s="50"/>
      <c r="B32" s="48">
        <v>4457</v>
      </c>
      <c r="C32" s="15">
        <f>C3*O3</f>
        <v>7.6571839229638922E-2</v>
      </c>
      <c r="D32" s="15">
        <f>D3*O3</f>
        <v>0.10713987155214268</v>
      </c>
      <c r="E32" s="15">
        <f>E3*O3</f>
        <v>0.10035323653461375</v>
      </c>
      <c r="F32" s="15">
        <f>F3*O3</f>
        <v>7.4249064791344313E-2</v>
      </c>
      <c r="G32" s="15">
        <f>G3*O3</f>
        <v>8.1028248972451894E-2</v>
      </c>
      <c r="H32" s="15">
        <f>H3*R3</f>
        <v>9.5172495017786934E-2</v>
      </c>
      <c r="I32" s="15">
        <f>I3*R3</f>
        <v>0.12422053693393417</v>
      </c>
      <c r="J32" s="15">
        <f>J3*R3</f>
        <v>0.18609938565488029</v>
      </c>
      <c r="K32" s="15">
        <f>K3*R3</f>
        <v>0.13155150764006351</v>
      </c>
      <c r="L32" s="15">
        <f>L3*R3</f>
        <v>8.2491161030132695E-2</v>
      </c>
    </row>
    <row r="33" spans="1:12" ht="16" thickBot="1" x14ac:dyDescent="0.25">
      <c r="A33" s="50"/>
      <c r="B33" s="48"/>
      <c r="C33" s="15">
        <f t="shared" ref="C33:C39" si="16">C4*O4</f>
        <v>8.5783308198552455E-2</v>
      </c>
      <c r="D33" s="15">
        <f t="shared" ref="D33:D39" si="17">D4*O4</f>
        <v>0.10041079223758122</v>
      </c>
      <c r="E33" s="15">
        <f t="shared" ref="E33:E39" si="18">E4*O4</f>
        <v>9.4184126315978819E-2</v>
      </c>
      <c r="F33" s="15">
        <f t="shared" ref="F33:F39" si="19">F4*O4</f>
        <v>8.9583722010840305E-2</v>
      </c>
      <c r="G33" s="15">
        <f t="shared" ref="G33:G39" si="20">G4*O4</f>
        <v>7.8225718268470898E-2</v>
      </c>
      <c r="H33" s="15">
        <f t="shared" ref="H33:H39" si="21">H4*R4</f>
        <v>9.602069156588644E-2</v>
      </c>
      <c r="I33" s="15">
        <f t="shared" ref="I33:I39" si="22">I4*R4</f>
        <v>0.21569640400805468</v>
      </c>
      <c r="J33" s="15">
        <f t="shared" ref="J33:J39" si="23">J4*R4</f>
        <v>0.13354350841453985</v>
      </c>
      <c r="K33" s="15">
        <f t="shared" ref="K33:K39" si="24">K4*R4</f>
        <v>9.1179670638691146E-2</v>
      </c>
      <c r="L33" s="15">
        <f t="shared" ref="L33:L39" si="25">L4*R4</f>
        <v>8.5796552971745696E-2</v>
      </c>
    </row>
    <row r="34" spans="1:12" ht="16" thickBot="1" x14ac:dyDescent="0.25">
      <c r="A34" s="50"/>
      <c r="B34" s="48">
        <v>4466</v>
      </c>
      <c r="C34" s="15">
        <f t="shared" si="16"/>
        <v>6.5142848307061324E-2</v>
      </c>
      <c r="D34" s="15">
        <f t="shared" si="17"/>
        <v>8.1394069979040598E-2</v>
      </c>
      <c r="E34" s="15">
        <f t="shared" si="18"/>
        <v>8.560863550988701E-2</v>
      </c>
      <c r="F34" s="15">
        <f t="shared" si="19"/>
        <v>7.4150671200429091E-2</v>
      </c>
      <c r="G34" s="15">
        <f t="shared" si="20"/>
        <v>7.4324054811937504E-2</v>
      </c>
      <c r="H34" s="15">
        <f t="shared" si="21"/>
        <v>0.11447297780869631</v>
      </c>
      <c r="I34" s="15">
        <f t="shared" si="22"/>
        <v>0.16371005769004954</v>
      </c>
      <c r="J34" s="15">
        <f t="shared" si="23"/>
        <v>0.19280022743579733</v>
      </c>
      <c r="K34" s="15">
        <f t="shared" si="24"/>
        <v>5.0461117310207741E-2</v>
      </c>
      <c r="L34" s="15">
        <f t="shared" si="25"/>
        <v>8.03230536692872E-2</v>
      </c>
    </row>
    <row r="35" spans="1:12" ht="16" thickBot="1" x14ac:dyDescent="0.25">
      <c r="A35" s="50"/>
      <c r="B35" s="48"/>
      <c r="C35" s="15">
        <f t="shared" si="16"/>
        <v>6.8435902393231246E-2</v>
      </c>
      <c r="D35" s="15">
        <f t="shared" si="17"/>
        <v>8.5122299781294042E-2</v>
      </c>
      <c r="E35" s="15">
        <f t="shared" si="18"/>
        <v>8.3475291034490889E-2</v>
      </c>
      <c r="F35" s="15">
        <f t="shared" si="19"/>
        <v>7.0286046883100986E-2</v>
      </c>
      <c r="G35" s="15">
        <f t="shared" si="20"/>
        <v>8.6186309245774195E-2</v>
      </c>
      <c r="H35" s="15">
        <f t="shared" si="21"/>
        <v>0.11071932790168182</v>
      </c>
      <c r="I35" s="15">
        <f t="shared" si="22"/>
        <v>0.21332147005348548</v>
      </c>
      <c r="J35" s="15">
        <f t="shared" si="23"/>
        <v>0.1038787685627288</v>
      </c>
      <c r="K35" s="15">
        <f t="shared" si="24"/>
        <v>0.11544545081367856</v>
      </c>
      <c r="L35" s="15">
        <f t="shared" si="25"/>
        <v>8.4390383991454196E-2</v>
      </c>
    </row>
    <row r="36" spans="1:12" ht="16" thickBot="1" x14ac:dyDescent="0.25">
      <c r="A36" s="50"/>
      <c r="B36" s="48">
        <v>4472</v>
      </c>
      <c r="C36" s="15">
        <f t="shared" si="16"/>
        <v>7.2555021555515645E-2</v>
      </c>
      <c r="D36" s="15">
        <f t="shared" si="17"/>
        <v>7.8986343179909907E-2</v>
      </c>
      <c r="E36" s="15">
        <f t="shared" si="18"/>
        <v>7.4738964920852829E-2</v>
      </c>
      <c r="F36" s="15">
        <f t="shared" si="19"/>
        <v>8.1139054972033456E-2</v>
      </c>
      <c r="G36" s="15">
        <f t="shared" si="20"/>
        <v>7.7821732825101395E-2</v>
      </c>
      <c r="H36" s="15">
        <f t="shared" si="21"/>
        <v>9.5376471056056678E-2</v>
      </c>
      <c r="I36" s="15">
        <f t="shared" si="22"/>
        <v>0.11004969492271953</v>
      </c>
      <c r="J36" s="15">
        <f t="shared" si="23"/>
        <v>0.2065954903861757</v>
      </c>
      <c r="K36" s="15">
        <f t="shared" si="24"/>
        <v>0.10556204174196714</v>
      </c>
      <c r="L36" s="15">
        <f t="shared" si="25"/>
        <v>7.8905161601927704E-2</v>
      </c>
    </row>
    <row r="37" spans="1:12" ht="16" thickBot="1" x14ac:dyDescent="0.25">
      <c r="A37" s="50"/>
      <c r="B37" s="48"/>
      <c r="C37" s="15">
        <f t="shared" si="16"/>
        <v>8.4806000617413835E-2</v>
      </c>
      <c r="D37" s="15">
        <f t="shared" si="17"/>
        <v>9.8069056070775776E-2</v>
      </c>
      <c r="E37" s="15">
        <f t="shared" si="18"/>
        <v>8.746926909175784E-2</v>
      </c>
      <c r="F37" s="15">
        <f t="shared" si="19"/>
        <v>0.10037234256609233</v>
      </c>
      <c r="G37" s="15">
        <f t="shared" si="20"/>
        <v>9.0133813085781903E-2</v>
      </c>
      <c r="H37" s="15">
        <f t="shared" si="21"/>
        <v>0.10951447020738343</v>
      </c>
      <c r="I37" s="15">
        <f t="shared" si="22"/>
        <v>0.16185295283824869</v>
      </c>
      <c r="J37" s="15">
        <f t="shared" si="23"/>
        <v>0.15214181688611816</v>
      </c>
      <c r="K37" s="15">
        <f t="shared" si="24"/>
        <v>0.14701653695399317</v>
      </c>
      <c r="L37" s="15">
        <f t="shared" si="25"/>
        <v>8.5091135991826994E-2</v>
      </c>
    </row>
    <row r="38" spans="1:12" ht="16" thickBot="1" x14ac:dyDescent="0.25">
      <c r="A38" s="50"/>
      <c r="B38" s="48">
        <v>4482</v>
      </c>
      <c r="C38" s="15">
        <f t="shared" si="16"/>
        <v>6.8951441376244871E-2</v>
      </c>
      <c r="D38" s="15">
        <f t="shared" si="17"/>
        <v>7.7461938548843395E-2</v>
      </c>
      <c r="E38" s="15">
        <f t="shared" si="18"/>
        <v>8.0269296719226391E-2</v>
      </c>
      <c r="F38" s="15">
        <f t="shared" si="19"/>
        <v>9.3361575073637168E-2</v>
      </c>
      <c r="G38" s="15">
        <f t="shared" si="20"/>
        <v>8.3165277375988694E-2</v>
      </c>
      <c r="H38" s="15">
        <f t="shared" si="21"/>
        <v>0.11626187825103658</v>
      </c>
      <c r="I38" s="15">
        <f t="shared" si="22"/>
        <v>0.14677402978727974</v>
      </c>
      <c r="J38" s="15">
        <f t="shared" si="23"/>
        <v>0.12203477916431756</v>
      </c>
      <c r="K38" s="15">
        <f t="shared" si="24"/>
        <v>0.15645760558382271</v>
      </c>
      <c r="L38" s="15">
        <f t="shared" si="25"/>
        <v>8.4114320429416606E-2</v>
      </c>
    </row>
    <row r="39" spans="1:12" x14ac:dyDescent="0.2">
      <c r="A39" s="51"/>
      <c r="B39" s="48"/>
      <c r="C39" s="15">
        <f t="shared" si="16"/>
        <v>7.3170616520805254E-2</v>
      </c>
      <c r="D39" s="15">
        <f t="shared" si="17"/>
        <v>8.327036130902371E-2</v>
      </c>
      <c r="E39" s="15">
        <f t="shared" si="18"/>
        <v>9.1840232893294627E-2</v>
      </c>
      <c r="F39" s="15">
        <f t="shared" si="19"/>
        <v>7.8732151057988267E-2</v>
      </c>
      <c r="G39" s="15">
        <f t="shared" si="20"/>
        <v>8.3102081516878007E-2</v>
      </c>
      <c r="H39" s="15">
        <f t="shared" si="21"/>
        <v>0.12293720942297978</v>
      </c>
      <c r="I39" s="15">
        <f t="shared" si="22"/>
        <v>0.22367763773059868</v>
      </c>
      <c r="J39" s="15">
        <f t="shared" si="23"/>
        <v>0.20765482197440027</v>
      </c>
      <c r="K39" s="15">
        <f t="shared" si="24"/>
        <v>0.17961522023991758</v>
      </c>
      <c r="L39" s="15">
        <f t="shared" si="25"/>
        <v>9.5343530583282293E-2</v>
      </c>
    </row>
    <row r="40" spans="1:12" ht="16" thickBot="1" x14ac:dyDescent="0.25"/>
    <row r="41" spans="1:12" ht="15" customHeight="1" x14ac:dyDescent="0.2">
      <c r="A41" s="53" t="s">
        <v>17</v>
      </c>
      <c r="B41" s="52" t="s">
        <v>7</v>
      </c>
      <c r="C41" s="45" t="s">
        <v>5</v>
      </c>
      <c r="D41" s="46"/>
      <c r="E41" s="46"/>
      <c r="F41" s="46"/>
      <c r="G41" s="47"/>
      <c r="H41" s="45" t="s">
        <v>6</v>
      </c>
      <c r="I41" s="46"/>
      <c r="J41" s="46"/>
      <c r="K41" s="46"/>
      <c r="L41" s="47"/>
    </row>
    <row r="42" spans="1:12" ht="16" thickBot="1" x14ac:dyDescent="0.25">
      <c r="A42" s="54"/>
      <c r="B42" s="52"/>
      <c r="C42" s="2" t="s">
        <v>0</v>
      </c>
      <c r="D42" s="3" t="s">
        <v>3</v>
      </c>
      <c r="E42" s="3" t="s">
        <v>4</v>
      </c>
      <c r="F42" s="3" t="s">
        <v>1</v>
      </c>
      <c r="G42" s="4" t="s">
        <v>2</v>
      </c>
      <c r="H42" s="2" t="s">
        <v>0</v>
      </c>
      <c r="I42" s="3" t="s">
        <v>3</v>
      </c>
      <c r="J42" s="3" t="s">
        <v>4</v>
      </c>
      <c r="K42" s="3" t="s">
        <v>1</v>
      </c>
      <c r="L42" s="4" t="s">
        <v>2</v>
      </c>
    </row>
    <row r="43" spans="1:12" ht="16" thickBot="1" x14ac:dyDescent="0.25">
      <c r="A43" s="54"/>
      <c r="B43" s="33">
        <v>4457</v>
      </c>
      <c r="C43" s="8">
        <f>(C32+C33)/2</f>
        <v>8.1177573714095688E-2</v>
      </c>
      <c r="D43" s="8">
        <f t="shared" ref="D43:L43" si="26">(D32+D33)/2</f>
        <v>0.10377533189486195</v>
      </c>
      <c r="E43" s="8">
        <f t="shared" si="26"/>
        <v>9.7268681425296294E-2</v>
      </c>
      <c r="F43" s="8">
        <f t="shared" si="26"/>
        <v>8.1916393401092302E-2</v>
      </c>
      <c r="G43" s="8">
        <f t="shared" si="26"/>
        <v>7.9626983620461389E-2</v>
      </c>
      <c r="H43" s="8">
        <f t="shared" si="26"/>
        <v>9.5596593291836687E-2</v>
      </c>
      <c r="I43" s="8">
        <f t="shared" si="26"/>
        <v>0.16995847047099444</v>
      </c>
      <c r="J43" s="8">
        <f t="shared" si="26"/>
        <v>0.15982144703471007</v>
      </c>
      <c r="K43" s="8">
        <f t="shared" si="26"/>
        <v>0.11136558913937733</v>
      </c>
      <c r="L43" s="8">
        <f t="shared" si="26"/>
        <v>8.4143857000939196E-2</v>
      </c>
    </row>
    <row r="44" spans="1:12" ht="16" thickBot="1" x14ac:dyDescent="0.25">
      <c r="A44" s="54"/>
      <c r="B44" s="33">
        <v>4466</v>
      </c>
      <c r="C44" s="8">
        <f>(C34+C35)/2</f>
        <v>6.6789375350146285E-2</v>
      </c>
      <c r="D44" s="8">
        <f t="shared" ref="D44:L44" si="27">(D34+D35)/2</f>
        <v>8.3258184880167313E-2</v>
      </c>
      <c r="E44" s="8">
        <f t="shared" si="27"/>
        <v>8.454196327218895E-2</v>
      </c>
      <c r="F44" s="8">
        <f t="shared" si="27"/>
        <v>7.2218359041765046E-2</v>
      </c>
      <c r="G44" s="8">
        <f t="shared" si="27"/>
        <v>8.0255182028855843E-2</v>
      </c>
      <c r="H44" s="8">
        <f t="shared" si="27"/>
        <v>0.11259615285518906</v>
      </c>
      <c r="I44" s="8">
        <f t="shared" si="27"/>
        <v>0.18851576387176749</v>
      </c>
      <c r="J44" s="8">
        <f t="shared" si="27"/>
        <v>0.14833949799926308</v>
      </c>
      <c r="K44" s="8">
        <f t="shared" si="27"/>
        <v>8.2953284061943147E-2</v>
      </c>
      <c r="L44" s="8">
        <f t="shared" si="27"/>
        <v>8.2356718830370698E-2</v>
      </c>
    </row>
    <row r="45" spans="1:12" ht="16" thickBot="1" x14ac:dyDescent="0.25">
      <c r="A45" s="54"/>
      <c r="B45" s="33">
        <v>4472</v>
      </c>
      <c r="C45" s="8">
        <f>(C36+C37)/2</f>
        <v>7.8680511086464733E-2</v>
      </c>
      <c r="D45" s="8">
        <f t="shared" ref="D45:L45" si="28">(D36+D37)/2</f>
        <v>8.8527699625342848E-2</v>
      </c>
      <c r="E45" s="8">
        <f t="shared" si="28"/>
        <v>8.1104117006305335E-2</v>
      </c>
      <c r="F45" s="8">
        <f t="shared" si="28"/>
        <v>9.0755698769062892E-2</v>
      </c>
      <c r="G45" s="8">
        <f t="shared" si="28"/>
        <v>8.3977772955441649E-2</v>
      </c>
      <c r="H45" s="8">
        <f t="shared" si="28"/>
        <v>0.10244547063172005</v>
      </c>
      <c r="I45" s="8">
        <f t="shared" si="28"/>
        <v>0.13595132388048412</v>
      </c>
      <c r="J45" s="8">
        <f t="shared" si="28"/>
        <v>0.17936865363614693</v>
      </c>
      <c r="K45" s="8">
        <f t="shared" si="28"/>
        <v>0.12628928934798014</v>
      </c>
      <c r="L45" s="8">
        <f t="shared" si="28"/>
        <v>8.1998148796877349E-2</v>
      </c>
    </row>
    <row r="46" spans="1:12" x14ac:dyDescent="0.2">
      <c r="A46" s="55"/>
      <c r="B46" s="33">
        <v>4482</v>
      </c>
      <c r="C46" s="8">
        <f>(C38+C39)/2</f>
        <v>7.1061028948525062E-2</v>
      </c>
      <c r="D46" s="8">
        <f t="shared" ref="D46:L46" si="29">(D38+D39)/2</f>
        <v>8.0366149928933553E-2</v>
      </c>
      <c r="E46" s="8">
        <f t="shared" si="29"/>
        <v>8.6054764806260509E-2</v>
      </c>
      <c r="F46" s="8">
        <f t="shared" si="29"/>
        <v>8.6046863065812718E-2</v>
      </c>
      <c r="G46" s="8">
        <f t="shared" si="29"/>
        <v>8.3133679446433351E-2</v>
      </c>
      <c r="H46" s="8">
        <f t="shared" si="29"/>
        <v>0.11959954383700819</v>
      </c>
      <c r="I46" s="8">
        <f t="shared" si="29"/>
        <v>0.1852258337589392</v>
      </c>
      <c r="J46" s="8">
        <f t="shared" si="29"/>
        <v>0.16484480056935891</v>
      </c>
      <c r="K46" s="8">
        <f t="shared" si="29"/>
        <v>0.16803641291187016</v>
      </c>
      <c r="L46" s="8">
        <f t="shared" si="29"/>
        <v>8.972892550634945E-2</v>
      </c>
    </row>
    <row r="47" spans="1:12" ht="16" thickBot="1" x14ac:dyDescent="0.25"/>
    <row r="48" spans="1:12" ht="15" customHeight="1" x14ac:dyDescent="0.2">
      <c r="A48" s="56" t="s">
        <v>19</v>
      </c>
      <c r="B48" s="52" t="s">
        <v>7</v>
      </c>
      <c r="C48" s="57" t="str">
        <f>C12</f>
        <v>Day 4 Post-infection</v>
      </c>
      <c r="D48" s="58"/>
      <c r="E48" s="58"/>
      <c r="F48" s="58"/>
      <c r="G48" s="59"/>
      <c r="H48" s="57" t="str">
        <f>H12</f>
        <v>Day 6 Post-infection</v>
      </c>
      <c r="I48" s="58"/>
      <c r="J48" s="58"/>
      <c r="K48" s="58"/>
      <c r="L48" s="59"/>
    </row>
    <row r="49" spans="1:12" ht="16" thickBot="1" x14ac:dyDescent="0.25">
      <c r="A49" s="54"/>
      <c r="B49" s="52"/>
      <c r="C49" s="2" t="s">
        <v>0</v>
      </c>
      <c r="D49" s="3" t="s">
        <v>3</v>
      </c>
      <c r="E49" s="3" t="s">
        <v>4</v>
      </c>
      <c r="F49" s="3" t="s">
        <v>1</v>
      </c>
      <c r="G49" s="4" t="s">
        <v>2</v>
      </c>
      <c r="H49" s="2" t="s">
        <v>0</v>
      </c>
      <c r="I49" s="3" t="s">
        <v>3</v>
      </c>
      <c r="J49" s="3" t="s">
        <v>4</v>
      </c>
      <c r="K49" s="3" t="s">
        <v>1</v>
      </c>
      <c r="L49" s="4" t="s">
        <v>2</v>
      </c>
    </row>
    <row r="50" spans="1:12" ht="16" thickBot="1" x14ac:dyDescent="0.25">
      <c r="A50" s="54"/>
      <c r="B50" s="33">
        <v>4457</v>
      </c>
      <c r="C50" s="8"/>
      <c r="D50" s="44">
        <f>((F43-D43)/F43)*100</f>
        <v>-26.684449334506677</v>
      </c>
      <c r="E50" s="44">
        <f>((F43-E43)/F43)*100</f>
        <v>-18.741411073890465</v>
      </c>
      <c r="F50" s="44"/>
      <c r="G50" s="44"/>
      <c r="H50" s="44"/>
      <c r="I50" s="44">
        <f>((K43-I43)/K43)*100</f>
        <v>-52.613093312231655</v>
      </c>
      <c r="J50" s="44">
        <f>((K43-J43)/K43)*100</f>
        <v>-43.510619635557987</v>
      </c>
      <c r="K50" s="8"/>
      <c r="L50" s="8"/>
    </row>
    <row r="51" spans="1:12" ht="16" thickBot="1" x14ac:dyDescent="0.25">
      <c r="A51" s="54"/>
      <c r="B51" s="33">
        <v>4466</v>
      </c>
      <c r="C51" s="8"/>
      <c r="D51" s="44">
        <f t="shared" ref="D51:D53" si="30">((F44-D44)/F44)*100</f>
        <v>-15.286730389453682</v>
      </c>
      <c r="E51" s="44">
        <f t="shared" ref="E51:E53" si="31">((F44-E44)/F44)*100</f>
        <v>-17.064364787487023</v>
      </c>
      <c r="F51" s="44"/>
      <c r="G51" s="44"/>
      <c r="H51" s="44"/>
      <c r="I51" s="44">
        <f t="shared" ref="I51:I53" si="32">((K44-I44)/K44)*100</f>
        <v>-127.2553353415139</v>
      </c>
      <c r="J51" s="44">
        <f t="shared" ref="J51:J53" si="33">((K44-J44)/K44)*100</f>
        <v>-78.822935917153714</v>
      </c>
      <c r="K51" s="8"/>
      <c r="L51" s="8"/>
    </row>
    <row r="52" spans="1:12" ht="16" thickBot="1" x14ac:dyDescent="0.25">
      <c r="A52" s="54"/>
      <c r="B52" s="33">
        <v>4472</v>
      </c>
      <c r="C52" s="8"/>
      <c r="D52" s="44">
        <f t="shared" si="30"/>
        <v>2.4549413138115046</v>
      </c>
      <c r="E52" s="44">
        <f t="shared" si="31"/>
        <v>10.634683985318642</v>
      </c>
      <c r="F52" s="44"/>
      <c r="G52" s="44"/>
      <c r="H52" s="44"/>
      <c r="I52" s="44">
        <f t="shared" si="32"/>
        <v>-7.6507157355846704</v>
      </c>
      <c r="J52" s="44">
        <f t="shared" si="33"/>
        <v>-42.029980976384145</v>
      </c>
      <c r="K52" s="8"/>
      <c r="L52" s="8"/>
    </row>
    <row r="53" spans="1:12" x14ac:dyDescent="0.2">
      <c r="A53" s="55"/>
      <c r="B53" s="33">
        <v>4482</v>
      </c>
      <c r="C53" s="8"/>
      <c r="D53" s="44">
        <f t="shared" si="30"/>
        <v>6.6018828978510067</v>
      </c>
      <c r="E53" s="44">
        <f t="shared" si="31"/>
        <v>-9.1830662574501898E-3</v>
      </c>
      <c r="F53" s="44"/>
      <c r="G53" s="44"/>
      <c r="H53" s="44"/>
      <c r="I53" s="44">
        <f t="shared" si="32"/>
        <v>-10.229580927845889</v>
      </c>
      <c r="J53" s="44">
        <f t="shared" si="33"/>
        <v>1.8993575780418215</v>
      </c>
      <c r="K53" s="8"/>
      <c r="L53" s="8"/>
    </row>
    <row r="54" spans="1:12" x14ac:dyDescent="0.2">
      <c r="B54" t="s">
        <v>20</v>
      </c>
    </row>
    <row r="55" spans="1:12" x14ac:dyDescent="0.2">
      <c r="B55" s="60">
        <v>4</v>
      </c>
      <c r="C55">
        <v>-18.741411073890465</v>
      </c>
      <c r="D55">
        <v>-17.064364787487023</v>
      </c>
      <c r="E55">
        <v>10.634683985318642</v>
      </c>
      <c r="F55">
        <v>-9.1830662574501898E-3</v>
      </c>
    </row>
    <row r="56" spans="1:12" x14ac:dyDescent="0.2">
      <c r="B56" s="60">
        <v>6</v>
      </c>
      <c r="C56">
        <v>-43.510619635557987</v>
      </c>
      <c r="D56">
        <v>-78.822935917153714</v>
      </c>
      <c r="E56">
        <v>-42.029980976384145</v>
      </c>
      <c r="F56">
        <v>1.8993575780418215</v>
      </c>
    </row>
    <row r="57" spans="1:12" x14ac:dyDescent="0.2">
      <c r="B57" s="60">
        <v>8</v>
      </c>
      <c r="C57">
        <v>-11.848373487233745</v>
      </c>
      <c r="D57">
        <v>-63.829789589892371</v>
      </c>
      <c r="E57">
        <v>-14.624145889054068</v>
      </c>
      <c r="F57">
        <v>28.890483824037528</v>
      </c>
    </row>
    <row r="58" spans="1:12" x14ac:dyDescent="0.2">
      <c r="B58" s="60">
        <v>10</v>
      </c>
      <c r="C58">
        <v>-10.025982329082924</v>
      </c>
      <c r="D58">
        <v>-60.293504230423736</v>
      </c>
      <c r="E58">
        <v>-23.479101668161736</v>
      </c>
      <c r="F58">
        <v>24.762775764180791</v>
      </c>
    </row>
  </sheetData>
  <mergeCells count="36">
    <mergeCell ref="A48:A53"/>
    <mergeCell ref="B48:B49"/>
    <mergeCell ref="C48:G48"/>
    <mergeCell ref="H48:L48"/>
    <mergeCell ref="C1:G1"/>
    <mergeCell ref="H1:L1"/>
    <mergeCell ref="H12:L12"/>
    <mergeCell ref="C12:G12"/>
    <mergeCell ref="A23:A28"/>
    <mergeCell ref="B23:B24"/>
    <mergeCell ref="C23:G23"/>
    <mergeCell ref="H23:L23"/>
    <mergeCell ref="B14:B15"/>
    <mergeCell ref="B16:B17"/>
    <mergeCell ref="B1:B2"/>
    <mergeCell ref="B18:B19"/>
    <mergeCell ref="A1:A10"/>
    <mergeCell ref="A12:A21"/>
    <mergeCell ref="B3:B4"/>
    <mergeCell ref="B5:B6"/>
    <mergeCell ref="B7:B8"/>
    <mergeCell ref="B9:B10"/>
    <mergeCell ref="B12:B13"/>
    <mergeCell ref="B20:B21"/>
    <mergeCell ref="A30:A39"/>
    <mergeCell ref="B30:B31"/>
    <mergeCell ref="B38:B39"/>
    <mergeCell ref="A41:A46"/>
    <mergeCell ref="B41:B42"/>
    <mergeCell ref="C41:G41"/>
    <mergeCell ref="H41:L41"/>
    <mergeCell ref="C30:G30"/>
    <mergeCell ref="H30:L30"/>
    <mergeCell ref="B32:B33"/>
    <mergeCell ref="B34:B35"/>
    <mergeCell ref="B36:B37"/>
  </mergeCells>
  <pageMargins left="0.25" right="0.25" top="0.75" bottom="0.75" header="0.3" footer="0.3"/>
  <pageSetup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Microsoft Office User</cp:lastModifiedBy>
  <cp:lastPrinted>2016-06-20T19:58:54Z</cp:lastPrinted>
  <dcterms:created xsi:type="dcterms:W3CDTF">2016-06-13T16:43:44Z</dcterms:created>
  <dcterms:modified xsi:type="dcterms:W3CDTF">2017-09-07T19:19:47Z</dcterms:modified>
</cp:coreProperties>
</file>