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ELISA Readings\p26 Viral Load ELISAs\"/>
    </mc:Choice>
  </mc:AlternateContent>
  <bookViews>
    <workbookView xWindow="0" yWindow="0" windowWidth="18870" windowHeight="781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12" i="1" l="1"/>
  <c r="X12" i="1"/>
  <c r="W12" i="1"/>
  <c r="V12" i="1"/>
  <c r="U12" i="1"/>
  <c r="Y11" i="1"/>
  <c r="X11" i="1"/>
  <c r="W11" i="1"/>
  <c r="V11" i="1"/>
  <c r="U11" i="1"/>
  <c r="Y10" i="1"/>
  <c r="X10" i="1"/>
  <c r="W10" i="1"/>
  <c r="V10" i="1"/>
  <c r="U10" i="1"/>
  <c r="Y9" i="1"/>
  <c r="X9" i="1"/>
  <c r="W9" i="1"/>
  <c r="V9" i="1"/>
  <c r="U9" i="1"/>
  <c r="Y8" i="1"/>
  <c r="X8" i="1"/>
  <c r="W8" i="1"/>
  <c r="V8" i="1"/>
  <c r="U8" i="1"/>
  <c r="Y7" i="1"/>
  <c r="X7" i="1"/>
  <c r="W7" i="1"/>
  <c r="V7" i="1"/>
  <c r="U7" i="1"/>
  <c r="Y6" i="1"/>
  <c r="X6" i="1"/>
  <c r="W6" i="1"/>
  <c r="V6" i="1"/>
  <c r="U6" i="1"/>
  <c r="Y5" i="1"/>
  <c r="X5" i="1"/>
  <c r="W5" i="1"/>
  <c r="V5" i="1"/>
  <c r="U5" i="1"/>
  <c r="G28" i="1" l="1"/>
  <c r="G35" i="1" s="1"/>
  <c r="F28" i="1"/>
  <c r="F35" i="1" s="1"/>
  <c r="E28" i="1"/>
  <c r="D28" i="1"/>
  <c r="D35" i="1" s="1"/>
  <c r="C28" i="1"/>
  <c r="G27" i="1"/>
  <c r="D34" i="1" s="1"/>
  <c r="F27" i="1"/>
  <c r="E27" i="1"/>
  <c r="D27" i="1"/>
  <c r="C27" i="1"/>
  <c r="G26" i="1"/>
  <c r="E33" i="1" s="1"/>
  <c r="F26" i="1"/>
  <c r="F33" i="1" s="1"/>
  <c r="E26" i="1"/>
  <c r="D26" i="1"/>
  <c r="D33" i="1" s="1"/>
  <c r="C26" i="1"/>
  <c r="G25" i="1"/>
  <c r="F32" i="1" s="1"/>
  <c r="F25" i="1"/>
  <c r="E25" i="1"/>
  <c r="D25" i="1"/>
  <c r="C25" i="1"/>
  <c r="C32" i="1" l="1"/>
  <c r="G32" i="1"/>
  <c r="E34" i="1"/>
  <c r="D32" i="1"/>
  <c r="C33" i="1"/>
  <c r="G33" i="1"/>
  <c r="F34" i="1"/>
  <c r="E35" i="1"/>
  <c r="E32" i="1"/>
  <c r="C34" i="1"/>
  <c r="G34" i="1"/>
  <c r="C35" i="1"/>
  <c r="K12" i="1"/>
  <c r="M11" i="1"/>
  <c r="K11" i="1"/>
  <c r="L10" i="1"/>
  <c r="K9" i="1"/>
  <c r="M6" i="1"/>
  <c r="L6" i="1"/>
  <c r="M12" i="1"/>
  <c r="M9" i="1"/>
  <c r="L9" i="1"/>
  <c r="M8" i="1"/>
  <c r="L8" i="1"/>
  <c r="M7" i="1"/>
  <c r="L4" i="1"/>
  <c r="M4" i="1"/>
  <c r="N4" i="1"/>
  <c r="O4" i="1"/>
  <c r="P4" i="1"/>
  <c r="K4" i="1"/>
  <c r="L12" i="1"/>
  <c r="L11" i="1"/>
  <c r="M10" i="1"/>
  <c r="L7" i="1"/>
  <c r="L5" i="1"/>
  <c r="M5" i="1"/>
  <c r="K6" i="1"/>
  <c r="K7" i="1"/>
  <c r="K8" i="1"/>
  <c r="K10" i="1"/>
  <c r="K5" i="1"/>
  <c r="P6" i="1" l="1"/>
  <c r="N12" i="1"/>
  <c r="O6" i="1"/>
  <c r="O5" i="1"/>
  <c r="O10" i="1"/>
  <c r="P10" i="1"/>
  <c r="O7" i="1"/>
  <c r="O9" i="1"/>
  <c r="N5" i="1"/>
  <c r="P9" i="1"/>
  <c r="O12" i="1"/>
  <c r="P8" i="1"/>
  <c r="O11" i="1"/>
  <c r="P12" i="1"/>
  <c r="P5" i="1"/>
  <c r="Q5" i="1" s="1"/>
  <c r="P7" i="1"/>
  <c r="N9" i="1"/>
  <c r="N8" i="1"/>
  <c r="P11" i="1"/>
  <c r="N7" i="1"/>
  <c r="N6" i="1"/>
  <c r="N11" i="1"/>
  <c r="N10" i="1"/>
  <c r="O8" i="1"/>
  <c r="Q6" i="1" l="1"/>
</calcChain>
</file>

<file path=xl/sharedStrings.xml><?xml version="1.0" encoding="utf-8"?>
<sst xmlns="http://schemas.openxmlformats.org/spreadsheetml/2006/main" count="115" uniqueCount="24">
  <si>
    <t>SAMPLE</t>
  </si>
  <si>
    <r>
      <t>Multiskan</t>
    </r>
    <r>
      <rPr>
        <b/>
        <u/>
        <sz val="11"/>
        <color theme="1"/>
        <rFont val="Calibri"/>
        <family val="2"/>
      </rPr>
      <t>®</t>
    </r>
    <r>
      <rPr>
        <b/>
        <u/>
        <sz val="11"/>
        <color theme="1"/>
        <rFont val="Calibri"/>
        <family val="2"/>
        <scheme val="minor"/>
      </rPr>
      <t xml:space="preserve"> Spectrum Photometric Readings  (Wavelength: 450 nm)</t>
    </r>
  </si>
  <si>
    <t>Blanks</t>
  </si>
  <si>
    <t xml:space="preserve">Blank Avg: </t>
  </si>
  <si>
    <t>Pos. Control</t>
  </si>
  <si>
    <t>Neg. Control</t>
  </si>
  <si>
    <t>αSU, Comp, Virus</t>
  </si>
  <si>
    <t>αSU, Virus</t>
  </si>
  <si>
    <r>
      <rPr>
        <sz val="9"/>
        <color theme="1"/>
        <rFont val="Calibri"/>
        <family val="2"/>
      </rPr>
      <t>α</t>
    </r>
    <r>
      <rPr>
        <sz val="9"/>
        <color theme="1"/>
        <rFont val="Calibri"/>
        <family val="2"/>
        <scheme val="minor"/>
      </rPr>
      <t>CD134, αSU, Comp, Virus</t>
    </r>
  </si>
  <si>
    <t>α293S, αCD134,αSU,  Virus</t>
  </si>
  <si>
    <t>SU/CD134 -- Day 4   ELISA Plate Absorbances</t>
  </si>
  <si>
    <t>CD134 #4457</t>
  </si>
  <si>
    <t>CD134 #4466</t>
  </si>
  <si>
    <t>CD134 #4472</t>
  </si>
  <si>
    <t>CD134 #4482</t>
  </si>
  <si>
    <t>Corrected for Blank + Transposed for PRISM</t>
  </si>
  <si>
    <r>
      <t xml:space="preserve">SU/CD134 -- Day 4   ELISA Plate Absorbances -- </t>
    </r>
    <r>
      <rPr>
        <b/>
        <u/>
        <sz val="11"/>
        <color rgb="FFFF0000"/>
        <rFont val="Calibri"/>
        <family val="2"/>
        <scheme val="minor"/>
      </rPr>
      <t>Corrected for Blank</t>
    </r>
  </si>
  <si>
    <t>Averages</t>
  </si>
  <si>
    <t>αCD134, αSU, Comp, Virus</t>
  </si>
  <si>
    <t>% Inhibition - Based on Averages</t>
  </si>
  <si>
    <t>% Inhibition - Based on Averages -- Transposed for PRISM</t>
  </si>
  <si>
    <t>Raw Absorbances -- Transposed for PRISM</t>
  </si>
  <si>
    <t>% Inhibitions - Individually</t>
  </si>
  <si>
    <t>% Inhibitions -- Transposed for PRISM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</si>
</sst>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"/>
  </numFmts>
  <fonts count="10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1"/>
      <color theme="1"/>
      <name val="Calibri"/>
      <family val="2"/>
    </font>
    <font>
      <sz val="8.75"/>
      <color theme="1"/>
      <name val="Consolas"/>
      <family val="3"/>
    </font>
    <font>
      <sz val="9"/>
      <color theme="1"/>
      <name val="Calibri"/>
      <family val="2"/>
      <scheme val="minor"/>
    </font>
    <font>
      <sz val="9"/>
      <color theme="1"/>
      <name val="Calibri"/>
      <family val="2"/>
    </font>
    <font>
      <b/>
      <sz val="11"/>
      <color theme="1"/>
      <name val="Calibri"/>
      <family val="2"/>
      <scheme val="minor"/>
    </font>
    <font>
      <b/>
      <u/>
      <sz val="11"/>
      <color rgb="FFFF0000"/>
      <name val="Calibri"/>
      <family val="2"/>
      <scheme val="minor"/>
    </font>
    <font>
      <b/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164" fontId="2" fillId="0" borderId="0" xfId="0" applyNumberFormat="1" applyFont="1" applyBorder="1"/>
    <xf numFmtId="0" fontId="4" fillId="2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164" fontId="2" fillId="0" borderId="0" xfId="0" applyNumberFormat="1" applyFont="1" applyFill="1" applyBorder="1"/>
    <xf numFmtId="164" fontId="2" fillId="0" borderId="1" xfId="0" applyNumberFormat="1" applyFont="1" applyBorder="1"/>
    <xf numFmtId="165" fontId="2" fillId="0" borderId="1" xfId="0" applyNumberFormat="1" applyFont="1" applyBorder="1"/>
    <xf numFmtId="165" fontId="2" fillId="0" borderId="0" xfId="0" applyNumberFormat="1" applyFont="1" applyFill="1" applyBorder="1"/>
    <xf numFmtId="165" fontId="2" fillId="0" borderId="0" xfId="0" applyNumberFormat="1" applyFont="1" applyBorder="1"/>
    <xf numFmtId="0" fontId="0" fillId="0" borderId="0" xfId="0" applyAlignment="1">
      <alignment wrapText="1"/>
    </xf>
    <xf numFmtId="0" fontId="5" fillId="0" borderId="0" xfId="0" applyFont="1" applyFill="1" applyBorder="1" applyAlignment="1">
      <alignment horizontal="center" wrapText="1"/>
    </xf>
    <xf numFmtId="164" fontId="2" fillId="0" borderId="2" xfId="0" applyNumberFormat="1" applyFont="1" applyBorder="1"/>
    <xf numFmtId="0" fontId="5" fillId="3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Border="1"/>
    <xf numFmtId="0" fontId="7" fillId="0" borderId="1" xfId="0" applyFont="1" applyBorder="1"/>
    <xf numFmtId="0" fontId="7" fillId="0" borderId="0" xfId="0" applyFont="1"/>
    <xf numFmtId="2" fontId="2" fillId="0" borderId="1" xfId="0" applyNumberFormat="1" applyFont="1" applyBorder="1"/>
    <xf numFmtId="2" fontId="2" fillId="0" borderId="2" xfId="0" applyNumberFormat="1" applyFont="1" applyBorder="1"/>
    <xf numFmtId="0" fontId="4" fillId="0" borderId="0" xfId="0" applyFont="1" applyFill="1" applyBorder="1" applyAlignment="1">
      <alignment horizontal="center" vertical="center" wrapText="1"/>
    </xf>
    <xf numFmtId="2" fontId="2" fillId="0" borderId="0" xfId="0" applyNumberFormat="1" applyFont="1" applyFill="1" applyBorder="1"/>
    <xf numFmtId="0" fontId="7" fillId="0" borderId="1" xfId="0" applyFont="1" applyBorder="1" applyAlignment="1">
      <alignment horizontal="center"/>
    </xf>
    <xf numFmtId="0" fontId="9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7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8"/>
  <sheetViews>
    <sheetView tabSelected="1" workbookViewId="0">
      <selection activeCell="G46" sqref="G46"/>
    </sheetView>
  </sheetViews>
  <sheetFormatPr defaultRowHeight="15" x14ac:dyDescent="0.25"/>
  <cols>
    <col min="1" max="1" width="6.5703125" customWidth="1"/>
    <col min="2" max="8" width="6.85546875" customWidth="1"/>
    <col min="9" max="9" width="6.5703125" customWidth="1"/>
    <col min="10" max="10" width="7.7109375" customWidth="1"/>
    <col min="11" max="16" width="6.85546875" customWidth="1"/>
    <col min="17" max="17" width="7" customWidth="1"/>
    <col min="18" max="18" width="7.140625" customWidth="1"/>
  </cols>
  <sheetData>
    <row r="1" spans="1:25" x14ac:dyDescent="0.25">
      <c r="A1" s="1" t="s">
        <v>1</v>
      </c>
    </row>
    <row r="2" spans="1:25" ht="10.5" customHeight="1" x14ac:dyDescent="0.25"/>
    <row r="3" spans="1:25" s="3" customFormat="1" ht="18.75" customHeight="1" x14ac:dyDescent="0.25">
      <c r="A3" s="2" t="s">
        <v>10</v>
      </c>
      <c r="J3" s="2" t="s">
        <v>16</v>
      </c>
      <c r="S3" s="28" t="s">
        <v>22</v>
      </c>
    </row>
    <row r="4" spans="1:25" s="12" customFormat="1" ht="50.25" customHeight="1" x14ac:dyDescent="0.25">
      <c r="A4" s="15" t="s">
        <v>0</v>
      </c>
      <c r="B4" s="15" t="s">
        <v>5</v>
      </c>
      <c r="C4" s="15" t="s">
        <v>8</v>
      </c>
      <c r="D4" s="15" t="s">
        <v>6</v>
      </c>
      <c r="E4" s="15" t="s">
        <v>7</v>
      </c>
      <c r="F4" s="15" t="s">
        <v>9</v>
      </c>
      <c r="G4" s="15" t="s">
        <v>4</v>
      </c>
      <c r="H4" s="15" t="s">
        <v>2</v>
      </c>
      <c r="I4" s="13"/>
      <c r="J4" s="15" t="s">
        <v>0</v>
      </c>
      <c r="K4" s="15" t="str">
        <f t="shared" ref="K4:P4" si="0">B4</f>
        <v>Neg. Control</v>
      </c>
      <c r="L4" s="15" t="str">
        <f t="shared" si="0"/>
        <v>αCD134, αSU, Comp, Virus</v>
      </c>
      <c r="M4" s="15" t="str">
        <f t="shared" si="0"/>
        <v>αSU, Comp, Virus</v>
      </c>
      <c r="N4" s="15" t="str">
        <f t="shared" si="0"/>
        <v>αSU, Virus</v>
      </c>
      <c r="O4" s="15" t="str">
        <f t="shared" si="0"/>
        <v>α293S, αCD134,αSU,  Virus</v>
      </c>
      <c r="P4" s="15" t="str">
        <f t="shared" si="0"/>
        <v>Pos. Control</v>
      </c>
      <c r="Q4" s="15" t="s">
        <v>2</v>
      </c>
      <c r="S4" s="15" t="s">
        <v>0</v>
      </c>
      <c r="T4" s="15" t="s">
        <v>5</v>
      </c>
      <c r="U4" s="15" t="s">
        <v>8</v>
      </c>
      <c r="V4" s="15" t="s">
        <v>6</v>
      </c>
      <c r="W4" s="15" t="s">
        <v>7</v>
      </c>
      <c r="X4" s="15" t="s">
        <v>9</v>
      </c>
      <c r="Y4" s="15" t="s">
        <v>4</v>
      </c>
    </row>
    <row r="5" spans="1:25" ht="25.5" customHeight="1" x14ac:dyDescent="0.25">
      <c r="A5" s="16" t="s">
        <v>11</v>
      </c>
      <c r="B5" s="8">
        <v>9.7369887656409498E-2</v>
      </c>
      <c r="C5" s="8">
        <v>0.136234526794969</v>
      </c>
      <c r="D5" s="8">
        <v>0.118196110500284</v>
      </c>
      <c r="E5" s="8">
        <v>0.104826102086539</v>
      </c>
      <c r="F5" s="8">
        <v>0.133372077395077</v>
      </c>
      <c r="G5" s="8">
        <v>0.108779911371953</v>
      </c>
      <c r="H5" s="8">
        <v>0.10171127740544</v>
      </c>
      <c r="I5" s="4"/>
      <c r="J5" s="16" t="s">
        <v>11</v>
      </c>
      <c r="K5" s="8">
        <f t="shared" ref="K5:P12" si="1">B5-B14</f>
        <v>-1.4336744719353062E-3</v>
      </c>
      <c r="L5" s="8">
        <f t="shared" si="1"/>
        <v>3.7430964666624197E-2</v>
      </c>
      <c r="M5" s="8">
        <f t="shared" si="1"/>
        <v>1.9392548371939197E-2</v>
      </c>
      <c r="N5" s="8">
        <f t="shared" si="1"/>
        <v>6.022539958194198E-3</v>
      </c>
      <c r="O5" s="8">
        <f t="shared" si="1"/>
        <v>3.45685152667322E-2</v>
      </c>
      <c r="P5" s="8">
        <f t="shared" si="1"/>
        <v>9.9763492436081985E-3</v>
      </c>
      <c r="Q5" s="9">
        <f t="shared" ref="Q5:Q6" si="2">H5-H14</f>
        <v>2.9077152770951992E-3</v>
      </c>
      <c r="S5" s="16" t="s">
        <v>11</v>
      </c>
      <c r="T5" s="8"/>
      <c r="U5" s="20">
        <f>((G5-C5)/G5)*100</f>
        <v>-25.238681551357367</v>
      </c>
      <c r="V5" s="20">
        <f>((G5-D5)/G5)*100</f>
        <v>-8.6561930503271221</v>
      </c>
      <c r="W5" s="20">
        <f>((G5-E5)/G5)*100</f>
        <v>3.6346869891212474</v>
      </c>
      <c r="X5" s="20">
        <f>((G5-F5)/G5)*100</f>
        <v>-22.607267934826304</v>
      </c>
      <c r="Y5" s="20">
        <f>((G5-G5)/G5)*100</f>
        <v>0</v>
      </c>
    </row>
    <row r="6" spans="1:25" ht="25.5" customHeight="1" x14ac:dyDescent="0.25">
      <c r="A6" s="16" t="s">
        <v>11</v>
      </c>
      <c r="B6" s="8">
        <v>0.12340953492934099</v>
      </c>
      <c r="C6" s="8">
        <v>0.164293442232404</v>
      </c>
      <c r="D6" s="8">
        <v>0.11060499778576301</v>
      </c>
      <c r="E6" s="8">
        <v>0.101654745820091</v>
      </c>
      <c r="F6" s="8">
        <v>0.107190354739473</v>
      </c>
      <c r="G6" s="8">
        <v>0.107213680676142</v>
      </c>
      <c r="H6" s="8">
        <v>9.5895846851249605E-2</v>
      </c>
      <c r="I6" s="4"/>
      <c r="J6" s="16" t="s">
        <v>11</v>
      </c>
      <c r="K6" s="8">
        <f t="shared" si="1"/>
        <v>2.460597280099619E-2</v>
      </c>
      <c r="L6" s="8">
        <f t="shared" si="1"/>
        <v>6.5489880104059192E-2</v>
      </c>
      <c r="M6" s="8">
        <f t="shared" si="1"/>
        <v>1.1801435657418202E-2</v>
      </c>
      <c r="N6" s="8">
        <f t="shared" si="1"/>
        <v>2.8511836917461952E-3</v>
      </c>
      <c r="O6" s="8">
        <f t="shared" si="1"/>
        <v>8.3867926111281937E-3</v>
      </c>
      <c r="P6" s="8">
        <f t="shared" si="1"/>
        <v>8.4101185477971907E-3</v>
      </c>
      <c r="Q6" s="9">
        <f t="shared" si="2"/>
        <v>-2.9077152770951992E-3</v>
      </c>
      <c r="S6" s="16" t="s">
        <v>11</v>
      </c>
      <c r="T6" s="8"/>
      <c r="U6" s="20">
        <f t="shared" ref="U6:U12" si="3">((G6-C6)/G6)*100</f>
        <v>-53.239251927822139</v>
      </c>
      <c r="V6" s="20">
        <f t="shared" ref="V6:V12" si="4">((G6-D6)/G6)*100</f>
        <v>-3.1631384056901175</v>
      </c>
      <c r="W6" s="20">
        <f t="shared" ref="W6:W12" si="5">((G6-E6)/G6)*100</f>
        <v>5.1849118703822397</v>
      </c>
      <c r="X6" s="20">
        <f t="shared" ref="X6:X12" si="6">((G6-F6)/G6)*100</f>
        <v>2.1756492755301542E-2</v>
      </c>
      <c r="Y6" s="20">
        <f t="shared" ref="Y6:Y12" si="7">((G6-G6)/G6)*100</f>
        <v>0</v>
      </c>
    </row>
    <row r="7" spans="1:25" ht="25.5" customHeight="1" x14ac:dyDescent="0.25">
      <c r="A7" s="16" t="s">
        <v>12</v>
      </c>
      <c r="B7" s="14">
        <v>0.11305796130074799</v>
      </c>
      <c r="C7" s="14">
        <v>0.12217368619402701</v>
      </c>
      <c r="D7" s="14">
        <v>0.105883983655638</v>
      </c>
      <c r="E7" s="14">
        <v>9.9589069935495905E-2</v>
      </c>
      <c r="F7" s="14">
        <v>0.107098123534071</v>
      </c>
      <c r="G7" s="14">
        <v>0.11550054129640799</v>
      </c>
      <c r="H7" s="7"/>
      <c r="I7" s="7"/>
      <c r="J7" s="16" t="s">
        <v>12</v>
      </c>
      <c r="K7" s="14">
        <f t="shared" si="1"/>
        <v>1.425439917240319E-2</v>
      </c>
      <c r="L7" s="14">
        <f t="shared" si="1"/>
        <v>2.3370124065682202E-2</v>
      </c>
      <c r="M7" s="14">
        <f t="shared" si="1"/>
        <v>7.0804215272931986E-3</v>
      </c>
      <c r="N7" s="14">
        <f t="shared" si="1"/>
        <v>7.8550780715110069E-4</v>
      </c>
      <c r="O7" s="14">
        <f t="shared" si="1"/>
        <v>8.2945614057261946E-3</v>
      </c>
      <c r="P7" s="14">
        <f t="shared" si="1"/>
        <v>1.6696979168063189E-2</v>
      </c>
      <c r="Q7" s="10"/>
      <c r="S7" s="16" t="s">
        <v>12</v>
      </c>
      <c r="T7" s="14"/>
      <c r="U7" s="20">
        <f t="shared" si="3"/>
        <v>-5.7775875530260778</v>
      </c>
      <c r="V7" s="20">
        <f t="shared" si="4"/>
        <v>8.3259849112664384</v>
      </c>
      <c r="W7" s="20">
        <f t="shared" si="5"/>
        <v>13.776101118070628</v>
      </c>
      <c r="X7" s="20">
        <f t="shared" si="6"/>
        <v>7.2747864798087356</v>
      </c>
      <c r="Y7" s="20">
        <f t="shared" si="7"/>
        <v>0</v>
      </c>
    </row>
    <row r="8" spans="1:25" ht="25.5" customHeight="1" x14ac:dyDescent="0.25">
      <c r="A8" s="16" t="s">
        <v>12</v>
      </c>
      <c r="B8" s="8">
        <v>9.9256327689029297E-2</v>
      </c>
      <c r="C8" s="8">
        <v>0.120111526867181</v>
      </c>
      <c r="D8" s="8">
        <v>0.103695059043228</v>
      </c>
      <c r="E8" s="8">
        <v>0.103704524829516</v>
      </c>
      <c r="F8" s="8">
        <v>0.10576085397971501</v>
      </c>
      <c r="G8" s="8">
        <v>0.10262517813971</v>
      </c>
      <c r="H8" s="7"/>
      <c r="I8" s="7"/>
      <c r="J8" s="16" t="s">
        <v>12</v>
      </c>
      <c r="K8" s="8">
        <f t="shared" si="1"/>
        <v>4.527655606844927E-4</v>
      </c>
      <c r="L8" s="8">
        <f t="shared" si="1"/>
        <v>2.1307964738836199E-2</v>
      </c>
      <c r="M8" s="8">
        <f t="shared" si="1"/>
        <v>4.8914969148831922E-3</v>
      </c>
      <c r="N8" s="8">
        <f t="shared" si="1"/>
        <v>4.9009627011711993E-3</v>
      </c>
      <c r="O8" s="8">
        <f t="shared" si="1"/>
        <v>6.9572918513702009E-3</v>
      </c>
      <c r="P8" s="8">
        <f t="shared" si="1"/>
        <v>3.8216160113652003E-3</v>
      </c>
      <c r="Q8" s="10"/>
      <c r="S8" s="16" t="s">
        <v>12</v>
      </c>
      <c r="T8" s="8"/>
      <c r="U8" s="20">
        <f t="shared" si="3"/>
        <v>-17.039043482746262</v>
      </c>
      <c r="V8" s="20">
        <f t="shared" si="4"/>
        <v>-1.0425130780883973</v>
      </c>
      <c r="W8" s="20">
        <f t="shared" si="5"/>
        <v>-1.0517367271573623</v>
      </c>
      <c r="X8" s="20">
        <f t="shared" si="6"/>
        <v>-3.0554644550640497</v>
      </c>
      <c r="Y8" s="20">
        <f t="shared" si="7"/>
        <v>0</v>
      </c>
    </row>
    <row r="9" spans="1:25" ht="25.5" customHeight="1" x14ac:dyDescent="0.25">
      <c r="A9" s="16" t="s">
        <v>13</v>
      </c>
      <c r="B9" s="8">
        <v>9.7131031863986597E-2</v>
      </c>
      <c r="C9" s="8">
        <v>0.11216744185048499</v>
      </c>
      <c r="D9" s="8">
        <v>0.10488832117104301</v>
      </c>
      <c r="E9" s="8">
        <v>0.111251988758967</v>
      </c>
      <c r="F9" s="8">
        <v>0.122938189759487</v>
      </c>
      <c r="G9" s="8">
        <v>0.10363038169144</v>
      </c>
      <c r="H9" s="4"/>
      <c r="I9" s="4"/>
      <c r="J9" s="16" t="s">
        <v>13</v>
      </c>
      <c r="K9" s="8">
        <f t="shared" si="1"/>
        <v>-1.6725302643582074E-3</v>
      </c>
      <c r="L9" s="8">
        <f t="shared" si="1"/>
        <v>1.336387972214019E-2</v>
      </c>
      <c r="M9" s="8">
        <f t="shared" si="1"/>
        <v>6.0847590426982012E-3</v>
      </c>
      <c r="N9" s="8">
        <f t="shared" si="1"/>
        <v>1.2448426630622192E-2</v>
      </c>
      <c r="O9" s="8">
        <f t="shared" si="1"/>
        <v>2.41346276311422E-2</v>
      </c>
      <c r="P9" s="8">
        <f t="shared" si="1"/>
        <v>4.8268195630951916E-3</v>
      </c>
      <c r="Q9" s="11"/>
      <c r="S9" s="16" t="s">
        <v>13</v>
      </c>
      <c r="T9" s="8"/>
      <c r="U9" s="20">
        <f t="shared" si="3"/>
        <v>-8.237989689610659</v>
      </c>
      <c r="V9" s="20">
        <f t="shared" si="4"/>
        <v>-1.2138713175336273</v>
      </c>
      <c r="W9" s="20">
        <f t="shared" si="5"/>
        <v>-7.3546067698760158</v>
      </c>
      <c r="X9" s="20">
        <f t="shared" si="6"/>
        <v>-18.631416533363844</v>
      </c>
      <c r="Y9" s="20">
        <f t="shared" si="7"/>
        <v>0</v>
      </c>
    </row>
    <row r="10" spans="1:25" ht="25.5" customHeight="1" x14ac:dyDescent="0.25">
      <c r="A10" s="16" t="s">
        <v>13</v>
      </c>
      <c r="B10" s="8">
        <v>0.31226316054048697</v>
      </c>
      <c r="C10" s="8">
        <v>0.118661245660922</v>
      </c>
      <c r="D10" s="8">
        <v>0.101695573449138</v>
      </c>
      <c r="E10" s="8">
        <v>0.106427651067604</v>
      </c>
      <c r="F10" s="8">
        <v>0.10901567994476601</v>
      </c>
      <c r="G10" s="8">
        <v>0.120086405620052</v>
      </c>
      <c r="H10" s="4"/>
      <c r="I10" s="4"/>
      <c r="J10" s="16" t="s">
        <v>13</v>
      </c>
      <c r="K10" s="8">
        <f t="shared" si="1"/>
        <v>0.21345959841214218</v>
      </c>
      <c r="L10" s="8">
        <f t="shared" si="1"/>
        <v>1.9857683532577192E-2</v>
      </c>
      <c r="M10" s="8">
        <f t="shared" si="1"/>
        <v>2.8920113207931974E-3</v>
      </c>
      <c r="N10" s="8">
        <f t="shared" si="1"/>
        <v>7.6240889392591993E-3</v>
      </c>
      <c r="O10" s="8">
        <f t="shared" si="1"/>
        <v>1.0212117816421201E-2</v>
      </c>
      <c r="P10" s="8">
        <f t="shared" si="1"/>
        <v>2.1282843491707198E-2</v>
      </c>
      <c r="Q10" s="11"/>
      <c r="S10" s="16" t="s">
        <v>13</v>
      </c>
      <c r="T10" s="8"/>
      <c r="U10" s="20">
        <f t="shared" si="3"/>
        <v>1.1867787629843374</v>
      </c>
      <c r="V10" s="20">
        <f t="shared" si="4"/>
        <v>15.314666198854987</v>
      </c>
      <c r="W10" s="20">
        <f t="shared" si="5"/>
        <v>11.374105571669524</v>
      </c>
      <c r="X10" s="20">
        <f t="shared" si="6"/>
        <v>9.2189666416640677</v>
      </c>
      <c r="Y10" s="20">
        <f t="shared" si="7"/>
        <v>0</v>
      </c>
    </row>
    <row r="11" spans="1:25" ht="25.5" customHeight="1" x14ac:dyDescent="0.25">
      <c r="A11" s="16" t="s">
        <v>14</v>
      </c>
      <c r="B11" s="8">
        <v>9.8652419447671405E-2</v>
      </c>
      <c r="C11" s="8">
        <v>0.101549030566824</v>
      </c>
      <c r="D11" s="8">
        <v>0.104702744837012</v>
      </c>
      <c r="E11" s="8">
        <v>0.106888820771017</v>
      </c>
      <c r="F11" s="8">
        <v>0.105926796571448</v>
      </c>
      <c r="G11" s="8">
        <v>0.10700962119668</v>
      </c>
      <c r="H11" s="4"/>
      <c r="I11" s="4"/>
      <c r="J11" s="16" t="s">
        <v>14</v>
      </c>
      <c r="K11" s="8">
        <f t="shared" si="1"/>
        <v>-1.5114268067339953E-4</v>
      </c>
      <c r="L11" s="8">
        <f t="shared" si="1"/>
        <v>2.7454684384791983E-3</v>
      </c>
      <c r="M11" s="8">
        <f t="shared" si="1"/>
        <v>5.8991827086671972E-3</v>
      </c>
      <c r="N11" s="8">
        <f t="shared" si="1"/>
        <v>8.0852586426721912E-3</v>
      </c>
      <c r="O11" s="8">
        <f t="shared" si="1"/>
        <v>7.1232344431031991E-3</v>
      </c>
      <c r="P11" s="8">
        <f t="shared" si="1"/>
        <v>8.2060590683352003E-3</v>
      </c>
      <c r="Q11" s="11"/>
      <c r="S11" s="16" t="s">
        <v>14</v>
      </c>
      <c r="T11" s="8"/>
      <c r="U11" s="20">
        <f t="shared" si="3"/>
        <v>5.1028968879533032</v>
      </c>
      <c r="V11" s="20">
        <f t="shared" si="4"/>
        <v>2.1557653731228932</v>
      </c>
      <c r="W11" s="20">
        <f t="shared" si="5"/>
        <v>0.11288744349536764</v>
      </c>
      <c r="X11" s="20">
        <f t="shared" si="6"/>
        <v>1.0118946437926424</v>
      </c>
      <c r="Y11" s="20">
        <f t="shared" si="7"/>
        <v>0</v>
      </c>
    </row>
    <row r="12" spans="1:25" ht="25.5" customHeight="1" x14ac:dyDescent="0.25">
      <c r="A12" s="16" t="s">
        <v>14</v>
      </c>
      <c r="B12" s="8">
        <v>0.104406092889856</v>
      </c>
      <c r="C12" s="8">
        <v>0.117570188827855</v>
      </c>
      <c r="D12" s="8">
        <v>0.10758282132865001</v>
      </c>
      <c r="E12" s="8">
        <v>0.107120384445534</v>
      </c>
      <c r="F12" s="8">
        <v>0.105307741562419</v>
      </c>
      <c r="G12" s="8">
        <v>0.10782696592563</v>
      </c>
      <c r="H12" s="4"/>
      <c r="I12" s="4"/>
      <c r="J12" s="16" t="s">
        <v>14</v>
      </c>
      <c r="K12" s="8">
        <f t="shared" si="1"/>
        <v>5.6025307615111958E-3</v>
      </c>
      <c r="L12" s="8">
        <f t="shared" si="1"/>
        <v>1.8766626699510194E-2</v>
      </c>
      <c r="M12" s="8">
        <f t="shared" si="1"/>
        <v>8.7792592003052006E-3</v>
      </c>
      <c r="N12" s="8">
        <f t="shared" si="1"/>
        <v>8.3168223171891931E-3</v>
      </c>
      <c r="O12" s="8">
        <f t="shared" si="1"/>
        <v>6.5041794340741921E-3</v>
      </c>
      <c r="P12" s="8">
        <f t="shared" si="1"/>
        <v>9.0234037972851955E-3</v>
      </c>
      <c r="Q12" s="11"/>
      <c r="S12" s="16" t="s">
        <v>14</v>
      </c>
      <c r="T12" s="8"/>
      <c r="U12" s="20">
        <f t="shared" si="3"/>
        <v>-9.0359798391666306</v>
      </c>
      <c r="V12" s="20">
        <f t="shared" si="4"/>
        <v>0.22642257888289777</v>
      </c>
      <c r="W12" s="20">
        <f t="shared" si="5"/>
        <v>0.65529199864841148</v>
      </c>
      <c r="X12" s="20">
        <f t="shared" si="6"/>
        <v>2.3363583882612007</v>
      </c>
      <c r="Y12" s="20">
        <f t="shared" si="7"/>
        <v>0</v>
      </c>
    </row>
    <row r="14" spans="1:25" ht="23.25" customHeight="1" x14ac:dyDescent="0.25">
      <c r="A14" s="5" t="s">
        <v>3</v>
      </c>
      <c r="B14" s="6">
        <v>9.8803562128344805E-2</v>
      </c>
      <c r="C14">
        <v>9.8803562128344805E-2</v>
      </c>
      <c r="D14">
        <v>9.8803562128344805E-2</v>
      </c>
      <c r="E14">
        <v>9.8803562128344805E-2</v>
      </c>
      <c r="F14">
        <v>9.8803562128344805E-2</v>
      </c>
      <c r="G14">
        <v>9.8803562128344805E-2</v>
      </c>
      <c r="H14" s="6">
        <v>9.8803562128344805E-2</v>
      </c>
      <c r="K14" s="19" t="s">
        <v>15</v>
      </c>
    </row>
    <row r="15" spans="1:25" x14ac:dyDescent="0.25">
      <c r="B15">
        <v>9.8803562128344805E-2</v>
      </c>
      <c r="C15">
        <v>9.8803562128344805E-2</v>
      </c>
      <c r="D15">
        <v>9.8803562128344805E-2</v>
      </c>
      <c r="E15">
        <v>9.8803562128344805E-2</v>
      </c>
      <c r="F15">
        <v>9.8803562128344805E-2</v>
      </c>
      <c r="G15">
        <v>9.8803562128344805E-2</v>
      </c>
      <c r="H15" s="6">
        <v>9.8803562128344805E-2</v>
      </c>
      <c r="J15" s="18"/>
      <c r="K15" s="24">
        <v>4457</v>
      </c>
      <c r="L15" s="24"/>
      <c r="M15" s="24">
        <v>4466</v>
      </c>
      <c r="N15" s="24"/>
      <c r="O15" s="24">
        <v>4472</v>
      </c>
      <c r="P15" s="24"/>
      <c r="Q15" s="24">
        <v>4482</v>
      </c>
      <c r="R15" s="24"/>
    </row>
    <row r="16" spans="1:25" x14ac:dyDescent="0.25">
      <c r="B16">
        <v>9.8803562128344805E-2</v>
      </c>
      <c r="C16">
        <v>9.8803562128344805E-2</v>
      </c>
      <c r="D16">
        <v>9.8803562128344805E-2</v>
      </c>
      <c r="E16">
        <v>9.8803562128344805E-2</v>
      </c>
      <c r="F16">
        <v>9.8803562128344805E-2</v>
      </c>
      <c r="G16">
        <v>9.8803562128344805E-2</v>
      </c>
      <c r="H16">
        <v>9.8803562128344805E-2</v>
      </c>
      <c r="J16" s="18">
        <v>1</v>
      </c>
      <c r="K16" s="8">
        <v>-1.4336744719353062E-3</v>
      </c>
      <c r="L16" s="8">
        <v>2.460597280099619E-2</v>
      </c>
      <c r="M16" s="8">
        <v>1.425439917240319E-2</v>
      </c>
      <c r="N16" s="8">
        <v>4.527655606844927E-4</v>
      </c>
      <c r="O16" s="8">
        <v>-1.6725302643582074E-3</v>
      </c>
      <c r="P16" s="8">
        <v>0.21345959841214218</v>
      </c>
      <c r="Q16" s="8">
        <v>-1.5114268067339953E-4</v>
      </c>
      <c r="R16" s="8">
        <v>5.6025307615111958E-3</v>
      </c>
    </row>
    <row r="17" spans="1:28" x14ac:dyDescent="0.25">
      <c r="B17">
        <v>9.8803562128344805E-2</v>
      </c>
      <c r="C17">
        <v>9.8803562128344805E-2</v>
      </c>
      <c r="D17">
        <v>9.8803562128344805E-2</v>
      </c>
      <c r="E17">
        <v>9.8803562128344805E-2</v>
      </c>
      <c r="F17">
        <v>9.8803562128344805E-2</v>
      </c>
      <c r="G17">
        <v>9.8803562128344805E-2</v>
      </c>
      <c r="H17">
        <v>9.8803562128344805E-2</v>
      </c>
      <c r="J17" s="18">
        <v>2</v>
      </c>
      <c r="K17" s="8">
        <v>3.7430964666624197E-2</v>
      </c>
      <c r="L17" s="8">
        <v>6.5489880104059192E-2</v>
      </c>
      <c r="M17" s="8">
        <v>2.3370124065682202E-2</v>
      </c>
      <c r="N17" s="8">
        <v>2.1307964738836199E-2</v>
      </c>
      <c r="O17" s="8">
        <v>1.336387972214019E-2</v>
      </c>
      <c r="P17" s="8">
        <v>1.9857683532577192E-2</v>
      </c>
      <c r="Q17" s="8">
        <v>2.7454684384791983E-3</v>
      </c>
      <c r="R17" s="8">
        <v>1.8766626699510194E-2</v>
      </c>
    </row>
    <row r="18" spans="1:28" x14ac:dyDescent="0.25">
      <c r="B18">
        <v>9.8803562128344805E-2</v>
      </c>
      <c r="C18">
        <v>9.8803562128344805E-2</v>
      </c>
      <c r="D18">
        <v>9.8803562128344805E-2</v>
      </c>
      <c r="E18">
        <v>9.8803562128344805E-2</v>
      </c>
      <c r="F18">
        <v>9.8803562128344805E-2</v>
      </c>
      <c r="G18">
        <v>9.8803562128344805E-2</v>
      </c>
      <c r="H18">
        <v>9.8803562128344805E-2</v>
      </c>
      <c r="J18" s="18">
        <v>3</v>
      </c>
      <c r="K18" s="8">
        <v>1.9392548371939197E-2</v>
      </c>
      <c r="L18" s="8">
        <v>1.1801435657418202E-2</v>
      </c>
      <c r="M18" s="8">
        <v>7.0804215272931986E-3</v>
      </c>
      <c r="N18" s="8">
        <v>4.8914969148831922E-3</v>
      </c>
      <c r="O18" s="8">
        <v>6.0847590426982012E-3</v>
      </c>
      <c r="P18" s="8">
        <v>2.8920113207931974E-3</v>
      </c>
      <c r="Q18" s="8">
        <v>5.8991827086671972E-3</v>
      </c>
      <c r="R18" s="8">
        <v>8.7792592003052006E-3</v>
      </c>
    </row>
    <row r="19" spans="1:28" x14ac:dyDescent="0.25">
      <c r="B19">
        <v>9.8803562128344805E-2</v>
      </c>
      <c r="C19">
        <v>9.8803562128344805E-2</v>
      </c>
      <c r="D19">
        <v>9.8803562128344805E-2</v>
      </c>
      <c r="E19">
        <v>9.8803562128344805E-2</v>
      </c>
      <c r="F19">
        <v>9.8803562128344805E-2</v>
      </c>
      <c r="G19">
        <v>9.8803562128344805E-2</v>
      </c>
      <c r="H19">
        <v>9.8803562128344805E-2</v>
      </c>
      <c r="J19" s="18">
        <v>4</v>
      </c>
      <c r="K19" s="8">
        <v>6.022539958194198E-3</v>
      </c>
      <c r="L19" s="8">
        <v>2.8511836917461952E-3</v>
      </c>
      <c r="M19" s="8">
        <v>7.8550780715110069E-4</v>
      </c>
      <c r="N19" s="8">
        <v>4.9009627011711993E-3</v>
      </c>
      <c r="O19" s="8">
        <v>1.2448426630622192E-2</v>
      </c>
      <c r="P19" s="8">
        <v>7.6240889392591993E-3</v>
      </c>
      <c r="Q19" s="8">
        <v>8.0852586426721912E-3</v>
      </c>
      <c r="R19" s="8">
        <v>8.3168223171891931E-3</v>
      </c>
    </row>
    <row r="20" spans="1:28" x14ac:dyDescent="0.25">
      <c r="B20">
        <v>9.8803562128344805E-2</v>
      </c>
      <c r="C20">
        <v>9.8803562128344805E-2</v>
      </c>
      <c r="D20">
        <v>9.8803562128344805E-2</v>
      </c>
      <c r="E20">
        <v>9.8803562128344805E-2</v>
      </c>
      <c r="F20">
        <v>9.8803562128344805E-2</v>
      </c>
      <c r="G20">
        <v>9.8803562128344805E-2</v>
      </c>
      <c r="H20">
        <v>9.8803562128344805E-2</v>
      </c>
      <c r="J20" s="18">
        <v>5</v>
      </c>
      <c r="K20" s="8">
        <v>3.45685152667322E-2</v>
      </c>
      <c r="L20" s="8">
        <v>8.3867926111281937E-3</v>
      </c>
      <c r="M20" s="8">
        <v>8.2945614057261946E-3</v>
      </c>
      <c r="N20" s="8">
        <v>6.9572918513702009E-3</v>
      </c>
      <c r="O20" s="8">
        <v>2.41346276311422E-2</v>
      </c>
      <c r="P20" s="8">
        <v>1.0212117816421201E-2</v>
      </c>
      <c r="Q20" s="8">
        <v>7.1232344431031991E-3</v>
      </c>
      <c r="R20" s="8">
        <v>6.5041794340741921E-3</v>
      </c>
    </row>
    <row r="21" spans="1:28" x14ac:dyDescent="0.25">
      <c r="B21">
        <v>9.8803562128344805E-2</v>
      </c>
      <c r="C21">
        <v>9.8803562128344805E-2</v>
      </c>
      <c r="D21">
        <v>9.8803562128344805E-2</v>
      </c>
      <c r="E21">
        <v>9.8803562128344805E-2</v>
      </c>
      <c r="F21">
        <v>9.8803562128344805E-2</v>
      </c>
      <c r="G21">
        <v>9.8803562128344805E-2</v>
      </c>
      <c r="H21">
        <v>9.8803562128344805E-2</v>
      </c>
      <c r="J21" s="18">
        <v>6</v>
      </c>
      <c r="K21" s="8">
        <v>9.9763492436081985E-3</v>
      </c>
      <c r="L21" s="8">
        <v>8.4101185477971907E-3</v>
      </c>
      <c r="M21" s="8">
        <v>1.6696979168063189E-2</v>
      </c>
      <c r="N21" s="8">
        <v>3.8216160113652003E-3</v>
      </c>
      <c r="O21" s="8">
        <v>4.8268195630951916E-3</v>
      </c>
      <c r="P21" s="8">
        <v>2.1282843491707198E-2</v>
      </c>
      <c r="Q21" s="8">
        <v>8.2060590683352003E-3</v>
      </c>
      <c r="R21" s="8">
        <v>9.0234037972851955E-3</v>
      </c>
    </row>
    <row r="22" spans="1:28" x14ac:dyDescent="0.25">
      <c r="K22" s="17"/>
      <c r="L22" s="17"/>
      <c r="M22" s="17"/>
      <c r="N22" s="17"/>
      <c r="O22" s="17"/>
      <c r="P22" s="17"/>
    </row>
    <row r="23" spans="1:28" x14ac:dyDescent="0.25">
      <c r="A23" s="19" t="s">
        <v>17</v>
      </c>
      <c r="J23" s="27" t="s">
        <v>21</v>
      </c>
    </row>
    <row r="24" spans="1:28" ht="48.75" x14ac:dyDescent="0.25">
      <c r="A24" s="15" t="s">
        <v>0</v>
      </c>
      <c r="B24" s="15" t="s">
        <v>5</v>
      </c>
      <c r="C24" s="15" t="s">
        <v>8</v>
      </c>
      <c r="D24" s="15" t="s">
        <v>6</v>
      </c>
      <c r="E24" s="15" t="s">
        <v>7</v>
      </c>
      <c r="F24" s="15" t="s">
        <v>9</v>
      </c>
      <c r="G24" s="15" t="s">
        <v>4</v>
      </c>
      <c r="J24" s="15" t="s">
        <v>0</v>
      </c>
      <c r="K24" s="16" t="s">
        <v>11</v>
      </c>
      <c r="L24" s="16" t="s">
        <v>11</v>
      </c>
      <c r="M24" s="16" t="s">
        <v>12</v>
      </c>
      <c r="N24" s="16" t="s">
        <v>12</v>
      </c>
      <c r="O24" s="16" t="s">
        <v>13</v>
      </c>
      <c r="P24" s="16" t="s">
        <v>13</v>
      </c>
      <c r="Q24" s="16" t="s">
        <v>14</v>
      </c>
      <c r="R24" s="16" t="s">
        <v>14</v>
      </c>
      <c r="T24" s="19" t="s">
        <v>23</v>
      </c>
    </row>
    <row r="25" spans="1:28" ht="24.75" x14ac:dyDescent="0.25">
      <c r="A25" s="16" t="s">
        <v>11</v>
      </c>
      <c r="B25" s="20"/>
      <c r="C25" s="8">
        <f>(C5+C6)/2</f>
        <v>0.1502639845136865</v>
      </c>
      <c r="D25" s="8">
        <f t="shared" ref="D25:G25" si="8">(D5+D6)/2</f>
        <v>0.1144005541430235</v>
      </c>
      <c r="E25" s="8">
        <f t="shared" si="8"/>
        <v>0.10324042395331501</v>
      </c>
      <c r="F25" s="8">
        <f t="shared" si="8"/>
        <v>0.120281216067275</v>
      </c>
      <c r="G25" s="8">
        <f t="shared" si="8"/>
        <v>0.10799679602404749</v>
      </c>
      <c r="J25" s="15" t="s">
        <v>5</v>
      </c>
      <c r="K25" s="8">
        <v>9.7369887656409498E-2</v>
      </c>
      <c r="L25" s="8">
        <v>0.12340953492934099</v>
      </c>
      <c r="M25" s="14">
        <v>0.11305796130074799</v>
      </c>
      <c r="N25" s="8">
        <v>9.9256327689029297E-2</v>
      </c>
      <c r="O25" s="8">
        <v>9.7131031863986597E-2</v>
      </c>
      <c r="P25" s="8">
        <v>0.31226316054048697</v>
      </c>
      <c r="Q25" s="8">
        <v>9.8652419447671405E-2</v>
      </c>
      <c r="R25" s="8">
        <v>0.104406092889856</v>
      </c>
      <c r="T25" s="15" t="s">
        <v>0</v>
      </c>
      <c r="U25" s="16" t="s">
        <v>11</v>
      </c>
      <c r="V25" s="16" t="s">
        <v>11</v>
      </c>
      <c r="W25" s="16" t="s">
        <v>12</v>
      </c>
      <c r="X25" s="16" t="s">
        <v>12</v>
      </c>
      <c r="Y25" s="16" t="s">
        <v>13</v>
      </c>
      <c r="Z25" s="16" t="s">
        <v>13</v>
      </c>
      <c r="AA25" s="16" t="s">
        <v>14</v>
      </c>
      <c r="AB25" s="16" t="s">
        <v>14</v>
      </c>
    </row>
    <row r="26" spans="1:28" ht="48.75" x14ac:dyDescent="0.25">
      <c r="A26" s="16" t="s">
        <v>12</v>
      </c>
      <c r="B26" s="20"/>
      <c r="C26" s="8">
        <f>(C7+C8)/2</f>
        <v>0.12114260653060401</v>
      </c>
      <c r="D26" s="8">
        <f t="shared" ref="D26:G26" si="9">(D7+D8)/2</f>
        <v>0.10478952134943301</v>
      </c>
      <c r="E26" s="8">
        <f t="shared" si="9"/>
        <v>0.10164679738250595</v>
      </c>
      <c r="F26" s="8">
        <f t="shared" si="9"/>
        <v>0.10642948875689301</v>
      </c>
      <c r="G26" s="8">
        <f t="shared" si="9"/>
        <v>0.109062859718059</v>
      </c>
      <c r="J26" s="15" t="s">
        <v>8</v>
      </c>
      <c r="K26" s="8">
        <v>0.136234526794969</v>
      </c>
      <c r="L26" s="8">
        <v>0.164293442232404</v>
      </c>
      <c r="M26" s="14">
        <v>0.12217368619402701</v>
      </c>
      <c r="N26" s="8">
        <v>0.120111526867181</v>
      </c>
      <c r="O26" s="8">
        <v>0.11216744185048499</v>
      </c>
      <c r="P26" s="8">
        <v>0.118661245660922</v>
      </c>
      <c r="Q26" s="8">
        <v>0.101549030566824</v>
      </c>
      <c r="R26" s="8">
        <v>0.117570188827855</v>
      </c>
      <c r="T26" s="15" t="s">
        <v>5</v>
      </c>
      <c r="U26" s="8"/>
      <c r="V26" s="8"/>
      <c r="W26" s="14"/>
      <c r="X26" s="8"/>
      <c r="Y26" s="8"/>
      <c r="Z26" s="8"/>
      <c r="AA26" s="8"/>
      <c r="AB26" s="8"/>
    </row>
    <row r="27" spans="1:28" ht="48.75" x14ac:dyDescent="0.25">
      <c r="A27" s="16" t="s">
        <v>13</v>
      </c>
      <c r="B27" s="21"/>
      <c r="C27" s="8">
        <f>(C9+C10)/2</f>
        <v>0.1154143437557035</v>
      </c>
      <c r="D27" s="8">
        <f t="shared" ref="D27:G27" si="10">(D9+D10)/2</f>
        <v>0.1032919473100905</v>
      </c>
      <c r="E27" s="8">
        <f t="shared" si="10"/>
        <v>0.10883981991328551</v>
      </c>
      <c r="F27" s="8">
        <f t="shared" si="10"/>
        <v>0.11597693485212651</v>
      </c>
      <c r="G27" s="8">
        <f t="shared" si="10"/>
        <v>0.111858393655746</v>
      </c>
      <c r="J27" s="15" t="s">
        <v>6</v>
      </c>
      <c r="K27" s="8">
        <v>0.118196110500284</v>
      </c>
      <c r="L27" s="8">
        <v>0.11060499778576301</v>
      </c>
      <c r="M27" s="14">
        <v>0.105883983655638</v>
      </c>
      <c r="N27" s="8">
        <v>0.103695059043228</v>
      </c>
      <c r="O27" s="8">
        <v>0.10488832117104301</v>
      </c>
      <c r="P27" s="8">
        <v>0.101695573449138</v>
      </c>
      <c r="Q27" s="8">
        <v>0.104702744837012</v>
      </c>
      <c r="R27" s="8">
        <v>0.10758282132865001</v>
      </c>
      <c r="T27" s="15" t="s">
        <v>18</v>
      </c>
      <c r="U27" s="8">
        <v>-25.238681551357367</v>
      </c>
      <c r="V27" s="8">
        <v>-53.239251927822139</v>
      </c>
      <c r="W27" s="14">
        <v>-5.7775875530260778</v>
      </c>
      <c r="X27" s="8">
        <v>-17.039043482746262</v>
      </c>
      <c r="Y27" s="8">
        <v>-8.237989689610659</v>
      </c>
      <c r="Z27" s="8">
        <v>1.1867787629843374</v>
      </c>
      <c r="AA27" s="8">
        <v>5.1028968879533032</v>
      </c>
      <c r="AB27" s="8">
        <v>-9.0359798391666306</v>
      </c>
    </row>
    <row r="28" spans="1:28" ht="36.75" x14ac:dyDescent="0.25">
      <c r="A28" s="16" t="s">
        <v>14</v>
      </c>
      <c r="B28" s="20"/>
      <c r="C28" s="8">
        <f>(C11+C12)/2</f>
        <v>0.10955960969733949</v>
      </c>
      <c r="D28" s="8">
        <f t="shared" ref="D28:G28" si="11">(D11+D12)/2</f>
        <v>0.10614278308283101</v>
      </c>
      <c r="E28" s="8">
        <f t="shared" si="11"/>
        <v>0.10700460260827549</v>
      </c>
      <c r="F28" s="8">
        <f t="shared" si="11"/>
        <v>0.1056172690669335</v>
      </c>
      <c r="G28" s="8">
        <f t="shared" si="11"/>
        <v>0.10741829356115501</v>
      </c>
      <c r="J28" s="15" t="s">
        <v>7</v>
      </c>
      <c r="K28" s="8">
        <v>0.104826102086539</v>
      </c>
      <c r="L28" s="8">
        <v>0.101654745820091</v>
      </c>
      <c r="M28" s="14">
        <v>9.9589069935495905E-2</v>
      </c>
      <c r="N28" s="8">
        <v>0.103704524829516</v>
      </c>
      <c r="O28" s="8">
        <v>0.111251988758967</v>
      </c>
      <c r="P28" s="8">
        <v>0.106427651067604</v>
      </c>
      <c r="Q28" s="8">
        <v>0.106888820771017</v>
      </c>
      <c r="R28" s="8">
        <v>0.107120384445534</v>
      </c>
      <c r="T28" s="15" t="s">
        <v>6</v>
      </c>
      <c r="U28" s="8">
        <v>-8.6561930503271221</v>
      </c>
      <c r="V28" s="8">
        <v>-3.1631384056901175</v>
      </c>
      <c r="W28" s="14">
        <v>8.3259849112664384</v>
      </c>
      <c r="X28" s="8">
        <v>-1.0425130780883973</v>
      </c>
      <c r="Y28" s="8">
        <v>-1.2138713175336273</v>
      </c>
      <c r="Z28" s="8">
        <v>15.314666198854987</v>
      </c>
      <c r="AA28" s="8">
        <v>2.1557653731228932</v>
      </c>
      <c r="AB28" s="8">
        <v>0.22642257888289777</v>
      </c>
    </row>
    <row r="29" spans="1:28" ht="48.75" x14ac:dyDescent="0.25">
      <c r="A29" s="22"/>
      <c r="B29" s="23"/>
      <c r="C29" s="23"/>
      <c r="D29" s="23"/>
      <c r="E29" s="23"/>
      <c r="F29" s="23"/>
      <c r="G29" s="23"/>
      <c r="J29" s="15" t="s">
        <v>9</v>
      </c>
      <c r="K29" s="8">
        <v>0.133372077395077</v>
      </c>
      <c r="L29" s="8">
        <v>0.107190354739473</v>
      </c>
      <c r="M29" s="14">
        <v>0.107098123534071</v>
      </c>
      <c r="N29" s="8">
        <v>0.10576085397971501</v>
      </c>
      <c r="O29" s="8">
        <v>0.122938189759487</v>
      </c>
      <c r="P29" s="8">
        <v>0.10901567994476601</v>
      </c>
      <c r="Q29" s="8">
        <v>0.105926796571448</v>
      </c>
      <c r="R29" s="8">
        <v>0.105307741562419</v>
      </c>
      <c r="T29" s="15" t="s">
        <v>7</v>
      </c>
      <c r="U29" s="8">
        <v>3.6346869891212474</v>
      </c>
      <c r="V29" s="8">
        <v>5.1849118703822397</v>
      </c>
      <c r="W29" s="14">
        <v>13.776101118070628</v>
      </c>
      <c r="X29" s="8">
        <v>-1.0517367271573623</v>
      </c>
      <c r="Y29" s="8">
        <v>-7.3546067698760158</v>
      </c>
      <c r="Z29" s="8">
        <v>11.374105571669524</v>
      </c>
      <c r="AA29" s="8">
        <v>0.11288744349536764</v>
      </c>
      <c r="AB29" s="8">
        <v>0.65529199864841148</v>
      </c>
    </row>
    <row r="30" spans="1:28" ht="36.75" x14ac:dyDescent="0.25">
      <c r="A30" s="25" t="s">
        <v>19</v>
      </c>
      <c r="B30" s="23"/>
      <c r="C30" s="23"/>
      <c r="D30" s="23"/>
      <c r="E30" s="23"/>
      <c r="F30" s="23"/>
      <c r="G30" s="23"/>
      <c r="J30" s="15" t="s">
        <v>4</v>
      </c>
      <c r="K30" s="8">
        <v>0.108779911371953</v>
      </c>
      <c r="L30" s="8">
        <v>0.107213680676142</v>
      </c>
      <c r="M30" s="14">
        <v>0.11550054129640799</v>
      </c>
      <c r="N30" s="8">
        <v>0.10262517813971</v>
      </c>
      <c r="O30" s="8">
        <v>0.10363038169144</v>
      </c>
      <c r="P30" s="8">
        <v>0.120086405620052</v>
      </c>
      <c r="Q30" s="8">
        <v>0.10700962119668</v>
      </c>
      <c r="R30" s="8">
        <v>0.10782696592563</v>
      </c>
      <c r="T30" s="15" t="s">
        <v>9</v>
      </c>
      <c r="U30" s="8">
        <v>-22.607267934826304</v>
      </c>
      <c r="V30" s="8">
        <v>2.1756492755301542E-2</v>
      </c>
      <c r="W30" s="14">
        <v>7.2747864798087356</v>
      </c>
      <c r="X30" s="8">
        <v>-3.0554644550640497</v>
      </c>
      <c r="Y30" s="8">
        <v>-18.631416533363844</v>
      </c>
      <c r="Z30" s="8">
        <v>9.2189666416640677</v>
      </c>
      <c r="AA30" s="8">
        <v>1.0118946437926424</v>
      </c>
      <c r="AB30" s="8">
        <v>2.3363583882612007</v>
      </c>
    </row>
    <row r="31" spans="1:28" ht="48.75" x14ac:dyDescent="0.25">
      <c r="A31" s="15" t="s">
        <v>0</v>
      </c>
      <c r="B31" s="15" t="s">
        <v>5</v>
      </c>
      <c r="C31" s="15" t="s">
        <v>8</v>
      </c>
      <c r="D31" s="15" t="s">
        <v>6</v>
      </c>
      <c r="E31" s="15" t="s">
        <v>7</v>
      </c>
      <c r="F31" s="15" t="s">
        <v>9</v>
      </c>
      <c r="G31" s="15" t="s">
        <v>4</v>
      </c>
      <c r="J31" s="26" t="s">
        <v>20</v>
      </c>
      <c r="T31" s="15" t="s">
        <v>4</v>
      </c>
      <c r="U31" s="8">
        <v>0</v>
      </c>
      <c r="V31" s="8">
        <v>0</v>
      </c>
      <c r="W31" s="14">
        <v>0</v>
      </c>
      <c r="X31" s="8">
        <v>0</v>
      </c>
      <c r="Y31" s="8">
        <v>0</v>
      </c>
      <c r="Z31" s="8">
        <v>0</v>
      </c>
      <c r="AA31" s="8">
        <v>0</v>
      </c>
      <c r="AB31" s="8">
        <v>0</v>
      </c>
    </row>
    <row r="32" spans="1:28" ht="24.75" x14ac:dyDescent="0.25">
      <c r="A32" s="16" t="s">
        <v>11</v>
      </c>
      <c r="B32" s="20"/>
      <c r="C32" s="20">
        <f>((G25-C25)/G25)*100</f>
        <v>-39.137446707425873</v>
      </c>
      <c r="D32" s="20">
        <f>((G25-D25)/G25)*100</f>
        <v>-5.9295815753182985</v>
      </c>
      <c r="E32" s="20">
        <f>((G25-E25)/G25)*100</f>
        <v>4.4041788699670219</v>
      </c>
      <c r="F32" s="20">
        <f>((G25-F25)/G25)*100</f>
        <v>-11.374800452869135</v>
      </c>
      <c r="G32" s="20">
        <f>((G25-G25)/G25)*100</f>
        <v>0</v>
      </c>
      <c r="J32" s="15" t="s">
        <v>0</v>
      </c>
      <c r="K32" s="15" t="s">
        <v>11</v>
      </c>
      <c r="L32" s="15" t="s">
        <v>12</v>
      </c>
      <c r="M32" s="15" t="s">
        <v>13</v>
      </c>
      <c r="N32" s="15" t="s">
        <v>14</v>
      </c>
    </row>
    <row r="33" spans="1:14" ht="36" x14ac:dyDescent="0.25">
      <c r="A33" s="16" t="s">
        <v>12</v>
      </c>
      <c r="B33" s="20"/>
      <c r="C33" s="20">
        <f t="shared" ref="C33:C35" si="12">((G26-C26)/G26)*100</f>
        <v>-11.075949084567053</v>
      </c>
      <c r="D33" s="20">
        <f t="shared" ref="D33:D35" si="13">((G26-D26)/G26)*100</f>
        <v>3.9182342913738935</v>
      </c>
      <c r="E33" s="20">
        <f t="shared" ref="E33:E35" si="14">((G26-E26)/G26)*100</f>
        <v>6.7998055018220533</v>
      </c>
      <c r="F33" s="20">
        <f t="shared" ref="F33:F35" si="15">((G26-F26)/G26)*100</f>
        <v>2.4145442068671041</v>
      </c>
      <c r="G33" s="20">
        <f t="shared" ref="G33:G35" si="16">((G26-G26)/G26)*100</f>
        <v>0</v>
      </c>
      <c r="J33" s="16" t="s">
        <v>5</v>
      </c>
      <c r="K33" s="20"/>
      <c r="L33" s="20"/>
      <c r="M33" s="20"/>
      <c r="N33" s="20"/>
    </row>
    <row r="34" spans="1:14" ht="48" x14ac:dyDescent="0.25">
      <c r="A34" s="16" t="s">
        <v>13</v>
      </c>
      <c r="B34" s="21"/>
      <c r="C34" s="20">
        <f t="shared" si="12"/>
        <v>-3.1789747588377235</v>
      </c>
      <c r="D34" s="20">
        <f t="shared" si="13"/>
        <v>7.6582955160427959</v>
      </c>
      <c r="E34" s="20">
        <f t="shared" si="14"/>
        <v>2.6985670398150159</v>
      </c>
      <c r="F34" s="20">
        <f t="shared" si="15"/>
        <v>-3.6819241379915426</v>
      </c>
      <c r="G34" s="20">
        <f t="shared" si="16"/>
        <v>0</v>
      </c>
      <c r="J34" s="16" t="s">
        <v>18</v>
      </c>
      <c r="K34" s="20">
        <v>-39.137446707425873</v>
      </c>
      <c r="L34" s="20">
        <v>-11.075949084567053</v>
      </c>
      <c r="M34" s="20">
        <v>-3.1789747588377235</v>
      </c>
      <c r="N34" s="20">
        <v>-1.9934371187579867</v>
      </c>
    </row>
    <row r="35" spans="1:14" ht="36" x14ac:dyDescent="0.25">
      <c r="A35" s="16" t="s">
        <v>14</v>
      </c>
      <c r="B35" s="20"/>
      <c r="C35" s="20">
        <f t="shared" si="12"/>
        <v>-1.9934371187579867</v>
      </c>
      <c r="D35" s="20">
        <f t="shared" si="13"/>
        <v>1.1874238884625643</v>
      </c>
      <c r="E35" s="20">
        <f t="shared" si="14"/>
        <v>0.38512150879030538</v>
      </c>
      <c r="F35" s="20">
        <f t="shared" si="15"/>
        <v>1.6766459738965751</v>
      </c>
      <c r="G35" s="20">
        <f t="shared" si="16"/>
        <v>0</v>
      </c>
      <c r="J35" s="16" t="s">
        <v>6</v>
      </c>
      <c r="K35" s="21">
        <v>-5.9295815753182985</v>
      </c>
      <c r="L35" s="20">
        <v>3.9182342913738935</v>
      </c>
      <c r="M35" s="20">
        <v>7.6582955160427959</v>
      </c>
      <c r="N35" s="20">
        <v>1.1874238884625643</v>
      </c>
    </row>
    <row r="36" spans="1:14" ht="24" x14ac:dyDescent="0.25">
      <c r="J36" s="16" t="s">
        <v>7</v>
      </c>
      <c r="K36" s="20">
        <v>4.4041788699670219</v>
      </c>
      <c r="L36" s="20">
        <v>6.7998055018220533</v>
      </c>
      <c r="M36" s="20">
        <v>2.6985670398150159</v>
      </c>
      <c r="N36" s="20">
        <v>0.38512150879030538</v>
      </c>
    </row>
    <row r="37" spans="1:14" ht="48" x14ac:dyDescent="0.25">
      <c r="J37" s="16" t="s">
        <v>9</v>
      </c>
      <c r="K37" s="20">
        <v>-11.374800452869135</v>
      </c>
      <c r="L37" s="20">
        <v>2.4145442068671041</v>
      </c>
      <c r="M37" s="20">
        <v>-3.6819241379915426</v>
      </c>
      <c r="N37" s="20">
        <v>1.6766459738965751</v>
      </c>
    </row>
    <row r="38" spans="1:14" ht="36" x14ac:dyDescent="0.25">
      <c r="J38" s="16" t="s">
        <v>4</v>
      </c>
      <c r="K38" s="20">
        <v>0</v>
      </c>
      <c r="L38" s="20">
        <v>0</v>
      </c>
      <c r="M38" s="20">
        <v>0</v>
      </c>
      <c r="N38" s="20">
        <v>0</v>
      </c>
    </row>
  </sheetData>
  <mergeCells count="4">
    <mergeCell ref="K15:L15"/>
    <mergeCell ref="M15:N15"/>
    <mergeCell ref="O15:P15"/>
    <mergeCell ref="Q15:R15"/>
  </mergeCells>
  <pageMargins left="0.25" right="0.25" top="0.75" bottom="0.75" header="0.3" footer="0.3"/>
  <pageSetup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CVMBS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Hoffman,Rebecca</dc:creator>
  <cp:lastModifiedBy>Hoffman,Rebecca</cp:lastModifiedBy>
  <cp:lastPrinted>2016-07-21T21:11:00Z</cp:lastPrinted>
  <dcterms:created xsi:type="dcterms:W3CDTF">2016-05-31T21:00:52Z</dcterms:created>
  <dcterms:modified xsi:type="dcterms:W3CDTF">2016-07-22T03:17:19Z</dcterms:modified>
</cp:coreProperties>
</file>