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MIPHome/camille1/SVRG Stuff/Elder Vaccine Study 2014/Virus Inhibition/"/>
    </mc:Choice>
  </mc:AlternateContent>
  <bookViews>
    <workbookView xWindow="0" yWindow="460" windowWidth="33600" windowHeight="18900" tabRatio="500" activeTab="2"/>
  </bookViews>
  <sheets>
    <sheet name="Naive" sheetId="1" r:id="rId1"/>
    <sheet name="CD134" sheetId="2" r:id="rId2"/>
    <sheet name="CD134+SU" sheetId="3" r:id="rId3"/>
    <sheet name="Summary" sheetId="4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4" l="1"/>
  <c r="C19" i="4"/>
  <c r="D19" i="4"/>
  <c r="B20" i="4"/>
  <c r="C20" i="4"/>
  <c r="D20" i="4"/>
  <c r="A20" i="4"/>
  <c r="A19" i="4"/>
  <c r="B18" i="4"/>
  <c r="C18" i="4"/>
  <c r="D18" i="4"/>
  <c r="A18" i="4"/>
  <c r="T23" i="1"/>
  <c r="S23" i="1"/>
  <c r="V23" i="1"/>
  <c r="R23" i="1"/>
  <c r="U23" i="1"/>
  <c r="Q23" i="1"/>
  <c r="V22" i="1"/>
  <c r="U22" i="1"/>
  <c r="S22" i="1"/>
  <c r="R22" i="1"/>
  <c r="Q22" i="1"/>
  <c r="T22" i="1"/>
  <c r="U21" i="1"/>
  <c r="T21" i="1"/>
  <c r="S21" i="1"/>
  <c r="V21" i="1"/>
  <c r="R21" i="1"/>
  <c r="Q21" i="1"/>
  <c r="V20" i="1"/>
  <c r="U20" i="1"/>
  <c r="S20" i="1"/>
  <c r="R20" i="1"/>
  <c r="Q20" i="1"/>
  <c r="T20" i="1"/>
  <c r="U19" i="1"/>
  <c r="T19" i="1"/>
  <c r="S19" i="1"/>
  <c r="V19" i="1"/>
  <c r="R19" i="1"/>
  <c r="Q19" i="1"/>
  <c r="V15" i="1"/>
  <c r="U15" i="1"/>
  <c r="S15" i="1"/>
  <c r="R15" i="1"/>
  <c r="Q15" i="1"/>
  <c r="T15" i="1"/>
  <c r="U14" i="1"/>
  <c r="T14" i="1"/>
  <c r="S14" i="1"/>
  <c r="V14" i="1"/>
  <c r="R14" i="1"/>
  <c r="Q14" i="1"/>
  <c r="V13" i="1"/>
  <c r="U13" i="1"/>
  <c r="S13" i="1"/>
  <c r="R13" i="1"/>
  <c r="Q13" i="1"/>
  <c r="T13" i="1"/>
  <c r="U12" i="1"/>
  <c r="T12" i="1"/>
  <c r="S12" i="1"/>
  <c r="V12" i="1"/>
  <c r="R12" i="1"/>
  <c r="Q12" i="1"/>
  <c r="V11" i="1"/>
  <c r="U11" i="1"/>
  <c r="S11" i="1"/>
  <c r="R11" i="1"/>
  <c r="Q11" i="1"/>
  <c r="T11" i="1"/>
  <c r="T8" i="1"/>
  <c r="S8" i="1"/>
  <c r="V8" i="1"/>
  <c r="R8" i="1"/>
  <c r="U8" i="1"/>
  <c r="Q8" i="1"/>
  <c r="V7" i="1"/>
  <c r="U7" i="1"/>
  <c r="S7" i="1"/>
  <c r="R7" i="1"/>
  <c r="Q7" i="1"/>
  <c r="T7" i="1"/>
  <c r="U6" i="1"/>
  <c r="T6" i="1"/>
  <c r="S6" i="1"/>
  <c r="V6" i="1"/>
  <c r="R6" i="1"/>
  <c r="Q6" i="1"/>
  <c r="V5" i="1"/>
  <c r="U5" i="1"/>
  <c r="S5" i="1"/>
  <c r="R5" i="1"/>
  <c r="Q5" i="1"/>
  <c r="T5" i="1"/>
  <c r="T4" i="1"/>
  <c r="S4" i="1"/>
  <c r="V4" i="1"/>
  <c r="R4" i="1"/>
  <c r="U4" i="1"/>
  <c r="Q4" i="1"/>
  <c r="U23" i="2"/>
  <c r="T23" i="2"/>
  <c r="S23" i="2"/>
  <c r="V23" i="2"/>
  <c r="R23" i="2"/>
  <c r="Q23" i="2"/>
  <c r="V22" i="2"/>
  <c r="U22" i="2"/>
  <c r="S22" i="2"/>
  <c r="R22" i="2"/>
  <c r="Q22" i="2"/>
  <c r="T22" i="2"/>
  <c r="U21" i="2"/>
  <c r="T21" i="2"/>
  <c r="S21" i="2"/>
  <c r="V21" i="2"/>
  <c r="R21" i="2"/>
  <c r="Q21" i="2"/>
  <c r="V20" i="2"/>
  <c r="U20" i="2"/>
  <c r="S20" i="2"/>
  <c r="R20" i="2"/>
  <c r="Q20" i="2"/>
  <c r="T20" i="2"/>
  <c r="U19" i="2"/>
  <c r="T19" i="2"/>
  <c r="S19" i="2"/>
  <c r="V19" i="2"/>
  <c r="R19" i="2"/>
  <c r="Q19" i="2"/>
  <c r="V15" i="2"/>
  <c r="U15" i="2"/>
  <c r="S15" i="2"/>
  <c r="R15" i="2"/>
  <c r="Q15" i="2"/>
  <c r="T15" i="2"/>
  <c r="U14" i="2"/>
  <c r="T14" i="2"/>
  <c r="S14" i="2"/>
  <c r="V14" i="2"/>
  <c r="R14" i="2"/>
  <c r="Q14" i="2"/>
  <c r="V13" i="2"/>
  <c r="U13" i="2"/>
  <c r="S13" i="2"/>
  <c r="R13" i="2"/>
  <c r="Q13" i="2"/>
  <c r="T13" i="2"/>
  <c r="U12" i="2"/>
  <c r="T12" i="2"/>
  <c r="S12" i="2"/>
  <c r="V12" i="2"/>
  <c r="R12" i="2"/>
  <c r="Q12" i="2"/>
  <c r="V11" i="2"/>
  <c r="U11" i="2"/>
  <c r="S11" i="2"/>
  <c r="R11" i="2"/>
  <c r="Q11" i="2"/>
  <c r="T11" i="2"/>
  <c r="U8" i="2"/>
  <c r="T8" i="2"/>
  <c r="S8" i="2"/>
  <c r="V8" i="2"/>
  <c r="R8" i="2"/>
  <c r="Q8" i="2"/>
  <c r="V7" i="2"/>
  <c r="U7" i="2"/>
  <c r="S7" i="2"/>
  <c r="R7" i="2"/>
  <c r="Q7" i="2"/>
  <c r="T7" i="2"/>
  <c r="U6" i="2"/>
  <c r="T6" i="2"/>
  <c r="S6" i="2"/>
  <c r="V6" i="2"/>
  <c r="R6" i="2"/>
  <c r="Q6" i="2"/>
  <c r="V5" i="2"/>
  <c r="U5" i="2"/>
  <c r="S5" i="2"/>
  <c r="R5" i="2"/>
  <c r="Q5" i="2"/>
  <c r="T5" i="2"/>
  <c r="U4" i="2"/>
  <c r="T4" i="2"/>
  <c r="S4" i="2"/>
  <c r="V4" i="2"/>
  <c r="R4" i="2"/>
  <c r="Q4" i="2"/>
  <c r="V6" i="3"/>
  <c r="V7" i="3"/>
  <c r="V8" i="3"/>
  <c r="U12" i="3"/>
  <c r="T12" i="3"/>
  <c r="V13" i="3"/>
  <c r="V14" i="3"/>
  <c r="V21" i="3"/>
  <c r="V22" i="3"/>
  <c r="S13" i="3"/>
  <c r="T5" i="3"/>
  <c r="U5" i="3"/>
  <c r="V5" i="3"/>
  <c r="T6" i="3"/>
  <c r="U6" i="3"/>
  <c r="T7" i="3"/>
  <c r="U7" i="3"/>
  <c r="T8" i="3"/>
  <c r="U8" i="3"/>
  <c r="T11" i="3"/>
  <c r="U11" i="3"/>
  <c r="V11" i="3"/>
  <c r="V12" i="3"/>
  <c r="T13" i="3"/>
  <c r="U13" i="3"/>
  <c r="T14" i="3"/>
  <c r="U14" i="3"/>
  <c r="T15" i="3"/>
  <c r="U15" i="3"/>
  <c r="V15" i="3"/>
  <c r="T19" i="3"/>
  <c r="U19" i="3"/>
  <c r="V19" i="3"/>
  <c r="T20" i="3"/>
  <c r="U20" i="3"/>
  <c r="V20" i="3"/>
  <c r="T21" i="3"/>
  <c r="U21" i="3"/>
  <c r="T22" i="3"/>
  <c r="U22" i="3"/>
  <c r="T23" i="3"/>
  <c r="U23" i="3"/>
  <c r="V23" i="3"/>
  <c r="U4" i="3"/>
  <c r="V4" i="3"/>
  <c r="T4" i="3"/>
  <c r="S5" i="3"/>
  <c r="S6" i="3"/>
  <c r="S7" i="3"/>
  <c r="S8" i="3"/>
  <c r="S11" i="3"/>
  <c r="S12" i="3"/>
  <c r="S14" i="3"/>
  <c r="S15" i="3"/>
  <c r="S19" i="3"/>
  <c r="S20" i="3"/>
  <c r="S21" i="3"/>
  <c r="S22" i="3"/>
  <c r="S23" i="3"/>
  <c r="S4" i="3"/>
  <c r="R5" i="3"/>
  <c r="R6" i="3"/>
  <c r="R7" i="3"/>
  <c r="R8" i="3"/>
  <c r="R11" i="3"/>
  <c r="R12" i="3"/>
  <c r="R13" i="3"/>
  <c r="R14" i="3"/>
  <c r="R15" i="3"/>
  <c r="R19" i="3"/>
  <c r="R20" i="3"/>
  <c r="R21" i="3"/>
  <c r="R22" i="3"/>
  <c r="R23" i="3"/>
  <c r="R4" i="3"/>
  <c r="Q8" i="3"/>
  <c r="Q11" i="3"/>
  <c r="Q12" i="3"/>
  <c r="Q13" i="3"/>
  <c r="Q14" i="3"/>
  <c r="Q15" i="3"/>
  <c r="Q19" i="3"/>
  <c r="Q20" i="3"/>
  <c r="Q21" i="3"/>
  <c r="Q22" i="3"/>
  <c r="Q23" i="3"/>
  <c r="Q5" i="3"/>
  <c r="Q6" i="3"/>
  <c r="Q7" i="3"/>
  <c r="Q4" i="3"/>
  <c r="J12" i="4"/>
  <c r="K12" i="4"/>
  <c r="L12" i="4"/>
  <c r="J7" i="4"/>
  <c r="K7" i="4"/>
  <c r="L7" i="4"/>
  <c r="J8" i="4"/>
  <c r="K8" i="4"/>
  <c r="L8" i="4"/>
  <c r="J9" i="4"/>
  <c r="K9" i="4"/>
  <c r="L9" i="4"/>
  <c r="J11" i="4"/>
  <c r="K11" i="4"/>
  <c r="L11" i="4"/>
  <c r="J13" i="4"/>
  <c r="K13" i="4"/>
  <c r="L13" i="4"/>
  <c r="J4" i="4"/>
  <c r="K4" i="4"/>
  <c r="L4" i="4"/>
  <c r="J5" i="4"/>
  <c r="K5" i="4"/>
  <c r="L5" i="4"/>
  <c r="L3" i="4"/>
  <c r="K3" i="4"/>
  <c r="J3" i="4"/>
  <c r="M23" i="3"/>
  <c r="N23" i="3"/>
  <c r="O23" i="3"/>
  <c r="P23" i="3"/>
  <c r="L23" i="3"/>
  <c r="M15" i="3"/>
  <c r="N15" i="3"/>
  <c r="O15" i="3"/>
  <c r="P15" i="3"/>
  <c r="L15" i="3"/>
  <c r="M8" i="3"/>
  <c r="N8" i="3"/>
  <c r="O8" i="3"/>
  <c r="P8" i="3"/>
  <c r="L8" i="3"/>
  <c r="M23" i="2"/>
  <c r="N23" i="2"/>
  <c r="O23" i="2"/>
  <c r="P23" i="2"/>
  <c r="L23" i="2"/>
  <c r="M15" i="2"/>
  <c r="N15" i="2"/>
  <c r="O15" i="2"/>
  <c r="P15" i="2"/>
  <c r="L15" i="2"/>
  <c r="M8" i="2"/>
  <c r="N8" i="2"/>
  <c r="O8" i="2"/>
  <c r="P8" i="2"/>
  <c r="L8" i="2"/>
  <c r="M23" i="1"/>
  <c r="N23" i="1"/>
  <c r="O23" i="1"/>
  <c r="P23" i="1"/>
  <c r="L23" i="1"/>
  <c r="M15" i="1"/>
  <c r="N15" i="1"/>
  <c r="O15" i="1"/>
  <c r="P15" i="1"/>
  <c r="L15" i="1"/>
  <c r="M8" i="1"/>
  <c r="N8" i="1"/>
  <c r="O8" i="1"/>
  <c r="P8" i="1"/>
  <c r="L8" i="1"/>
  <c r="D40" i="3"/>
  <c r="I40" i="3"/>
  <c r="D5" i="3"/>
  <c r="I5" i="3"/>
  <c r="D5" i="1"/>
  <c r="D6" i="1"/>
  <c r="D7" i="1"/>
  <c r="D8" i="1"/>
  <c r="D9" i="1"/>
  <c r="I34" i="3"/>
  <c r="I35" i="3"/>
  <c r="I36" i="3"/>
  <c r="I37" i="3"/>
  <c r="I38" i="3"/>
  <c r="I39" i="3"/>
  <c r="I41" i="3"/>
  <c r="I42" i="3"/>
  <c r="I43" i="3"/>
  <c r="I44" i="3"/>
  <c r="I45" i="3"/>
  <c r="I46" i="3"/>
  <c r="I47" i="3"/>
  <c r="I48" i="3"/>
  <c r="D34" i="3"/>
  <c r="D35" i="3"/>
  <c r="D36" i="3"/>
  <c r="D37" i="3"/>
  <c r="D38" i="3"/>
  <c r="D39" i="3"/>
  <c r="D41" i="3"/>
  <c r="D42" i="3"/>
  <c r="D43" i="3"/>
  <c r="D44" i="3"/>
  <c r="D45" i="3"/>
  <c r="D46" i="3"/>
  <c r="D47" i="3"/>
  <c r="D4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I49" i="3"/>
  <c r="D49" i="3"/>
  <c r="I33" i="3"/>
  <c r="D33" i="3"/>
  <c r="I32" i="3"/>
  <c r="D32" i="3"/>
  <c r="I31" i="3"/>
  <c r="D31" i="3"/>
  <c r="I30" i="3"/>
  <c r="D30" i="3"/>
  <c r="I24" i="3"/>
  <c r="D24" i="3"/>
  <c r="I8" i="3"/>
  <c r="D8" i="3"/>
  <c r="I7" i="3"/>
  <c r="D7" i="3"/>
  <c r="I6" i="3"/>
  <c r="D6" i="3"/>
  <c r="D49" i="2"/>
  <c r="I33" i="2"/>
  <c r="D33" i="2"/>
  <c r="I32" i="2"/>
  <c r="D32" i="2"/>
  <c r="I31" i="2"/>
  <c r="D31" i="2"/>
  <c r="I30" i="2"/>
  <c r="D30" i="2"/>
  <c r="I24" i="2"/>
  <c r="D24" i="2"/>
  <c r="I8" i="2"/>
  <c r="D8" i="2"/>
  <c r="I7" i="2"/>
  <c r="D7" i="2"/>
  <c r="I6" i="2"/>
  <c r="D6" i="2"/>
  <c r="I5" i="2"/>
  <c r="D5" i="2"/>
  <c r="I31" i="1"/>
  <c r="I32" i="1"/>
  <c r="I33" i="1"/>
  <c r="I49" i="1"/>
  <c r="I30" i="1"/>
  <c r="I6" i="1"/>
  <c r="I7" i="1"/>
  <c r="I8" i="1"/>
  <c r="I24" i="1"/>
  <c r="I5" i="1"/>
  <c r="D49" i="1"/>
  <c r="D33" i="1"/>
  <c r="D32" i="1"/>
  <c r="D31" i="1"/>
  <c r="D30" i="1"/>
  <c r="D24" i="1"/>
</calcChain>
</file>

<file path=xl/sharedStrings.xml><?xml version="1.0" encoding="utf-8"?>
<sst xmlns="http://schemas.openxmlformats.org/spreadsheetml/2006/main" count="463" uniqueCount="101">
  <si>
    <t>Mean</t>
  </si>
  <si>
    <t>day 4 p.i.</t>
  </si>
  <si>
    <t>day 8 p.i.</t>
  </si>
  <si>
    <t>day 6 p.i.</t>
  </si>
  <si>
    <t>day 10 p.i.</t>
  </si>
  <si>
    <t>Plate 1</t>
  </si>
  <si>
    <t>Plate 2</t>
  </si>
  <si>
    <t>4456 50ul serum</t>
  </si>
  <si>
    <t>4456 50ul srerum + virus</t>
  </si>
  <si>
    <t>4456 10ul serum + virus</t>
  </si>
  <si>
    <t>4456 5ul serum + virus</t>
  </si>
  <si>
    <t>4462 50ul serum</t>
  </si>
  <si>
    <t>4462 50ul srerum + virus</t>
  </si>
  <si>
    <t>4462 10ul serum + virus</t>
  </si>
  <si>
    <t>4462 5ul serum + virus</t>
  </si>
  <si>
    <t>4473 50ul serum</t>
  </si>
  <si>
    <t>4473 50ul srerum + virus</t>
  </si>
  <si>
    <t>4473 10ul serum + virus</t>
  </si>
  <si>
    <t>4473 5ul serum + virus</t>
  </si>
  <si>
    <t>4478 50ul serum</t>
  </si>
  <si>
    <t>4478 50ul srerum + virus</t>
  </si>
  <si>
    <t>4478 10ul serum + virus</t>
  </si>
  <si>
    <t>4478 5ul serum + virus</t>
  </si>
  <si>
    <t>4451 50ul serum</t>
  </si>
  <si>
    <t>4451 50ul srerum + virus</t>
  </si>
  <si>
    <t>4451 10ul serum + virus</t>
  </si>
  <si>
    <t>4451 5ul serum + virus</t>
  </si>
  <si>
    <t>4467 50ul serum</t>
  </si>
  <si>
    <t>4467 50ul srerum + virus</t>
  </si>
  <si>
    <t>4467 10ul serum + virus</t>
  </si>
  <si>
    <t>4467 5ul serum + virus</t>
  </si>
  <si>
    <t>4476 50ul serum</t>
  </si>
  <si>
    <t>4476 50ul srerum + virus</t>
  </si>
  <si>
    <t>4476 10ul serum + virus</t>
  </si>
  <si>
    <t>4476 5ul serum + virus</t>
  </si>
  <si>
    <t>4480 50ul serum</t>
  </si>
  <si>
    <t>4480 50ul srerum + virus</t>
  </si>
  <si>
    <t>4480 10ul serum + virus</t>
  </si>
  <si>
    <t>4480 5ul serum + virus</t>
  </si>
  <si>
    <t>4457 50ul serum</t>
  </si>
  <si>
    <t>4457 50ul srerum + virus</t>
  </si>
  <si>
    <t>4457 10ul serum + virus</t>
  </si>
  <si>
    <t>4457 5ul serum + virus</t>
  </si>
  <si>
    <t>4466 50ul serum</t>
  </si>
  <si>
    <t>4466 50ul srerum + virus</t>
  </si>
  <si>
    <t>4466 10ul serum + virus</t>
  </si>
  <si>
    <t>4466 5ul serum + virus</t>
  </si>
  <si>
    <t>4472 50ul serum</t>
  </si>
  <si>
    <t>4472 50ul srerum + virus</t>
  </si>
  <si>
    <t>4472 10ul serum + virus</t>
  </si>
  <si>
    <t>4472 5ul serum + virus</t>
  </si>
  <si>
    <t>4482 50ul serum</t>
  </si>
  <si>
    <t>4482 50ul srerum + virus</t>
  </si>
  <si>
    <t>4482 10ul serum + virus</t>
  </si>
  <si>
    <t>4482 5ul serum + virus</t>
  </si>
  <si>
    <t>Virus only</t>
  </si>
  <si>
    <t>Virus Only</t>
  </si>
  <si>
    <t>d4 serum</t>
  </si>
  <si>
    <t>d4 50ul serum+virus</t>
  </si>
  <si>
    <t>d4 10ul serum+virus</t>
  </si>
  <si>
    <t>d4 5ul serum+virus</t>
  </si>
  <si>
    <t>d4 virus only</t>
  </si>
  <si>
    <t>d6 serum</t>
  </si>
  <si>
    <t>d6 50ul serum+virus</t>
  </si>
  <si>
    <t>d6 10ul serum+virus</t>
  </si>
  <si>
    <t>d6 5ul serum+virus</t>
  </si>
  <si>
    <t>d6 virus only</t>
  </si>
  <si>
    <t>d10 serum</t>
  </si>
  <si>
    <t>d10 50ul serum+virus</t>
  </si>
  <si>
    <t>d10 10ul serum+virus</t>
  </si>
  <si>
    <t>d10 5ul serum+virus</t>
  </si>
  <si>
    <t>d10 virus only</t>
  </si>
  <si>
    <t>Naïve</t>
  </si>
  <si>
    <t>CD134</t>
  </si>
  <si>
    <t>CD134+SU</t>
  </si>
  <si>
    <t>Percent Inhibition</t>
  </si>
  <si>
    <t>50ul serum+virus</t>
  </si>
  <si>
    <t>10ul serum+virus</t>
  </si>
  <si>
    <t>5ul serum+virus</t>
  </si>
  <si>
    <t>d4</t>
  </si>
  <si>
    <t>d6</t>
  </si>
  <si>
    <t>d10</t>
  </si>
  <si>
    <t>Day 4</t>
  </si>
  <si>
    <t>Day 6</t>
  </si>
  <si>
    <t>Day 10</t>
  </si>
  <si>
    <t>Naïve 50ul Serum</t>
  </si>
  <si>
    <t>Naïve 10ul Serum</t>
  </si>
  <si>
    <t>Naïve 5ul Serum</t>
  </si>
  <si>
    <t>CD134 50ul Serum</t>
  </si>
  <si>
    <t>CD134 10ul Serum</t>
  </si>
  <si>
    <t>CD134 5ul Serum</t>
  </si>
  <si>
    <t>CD134+SU 50ul Serum</t>
  </si>
  <si>
    <t>CD134+SU 10ul Serum</t>
  </si>
  <si>
    <t>CD134+SU 5ul Serum</t>
  </si>
  <si>
    <t>Positive Control</t>
  </si>
  <si>
    <t>Naive</t>
  </si>
  <si>
    <t>50ul serum</t>
  </si>
  <si>
    <t>50ul srerum + virus</t>
  </si>
  <si>
    <t>10ul serum + virus</t>
  </si>
  <si>
    <t>5ul serum + virus</t>
  </si>
  <si>
    <t>50ul serum + 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</si>
</sst>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2"/>
      <name val="Arial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1" fillId="0" borderId="1" xfId="0" applyNumberFormat="1" applyFont="1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1" fillId="0" borderId="3" xfId="0" applyFont="1" applyBorder="1"/>
    <xf numFmtId="0" fontId="0" fillId="0" borderId="4" xfId="0" applyBorder="1"/>
    <xf numFmtId="0" fontId="1" fillId="0" borderId="5" xfId="0" applyFont="1" applyBorder="1" applyAlignment="1">
      <alignment horizontal="center"/>
    </xf>
    <xf numFmtId="0" fontId="1" fillId="0" borderId="0" xfId="0" applyFont="1" applyBorder="1"/>
    <xf numFmtId="0" fontId="1" fillId="0" borderId="6" xfId="0" applyFont="1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1" fillId="0" borderId="8" xfId="0" applyFont="1" applyBorder="1"/>
    <xf numFmtId="0" fontId="0" fillId="0" borderId="9" xfId="0" applyBorder="1"/>
    <xf numFmtId="0" fontId="0" fillId="0" borderId="2" xfId="0" applyBorder="1"/>
    <xf numFmtId="0" fontId="0" fillId="0" borderId="7" xfId="0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center"/>
    </xf>
    <xf numFmtId="165" fontId="0" fillId="0" borderId="0" xfId="0" applyNumberFormat="1"/>
    <xf numFmtId="165" fontId="1" fillId="0" borderId="1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164" fontId="1" fillId="2" borderId="1" xfId="0" applyNumberFormat="1" applyFont="1" applyFill="1" applyBorder="1"/>
    <xf numFmtId="165" fontId="1" fillId="2" borderId="1" xfId="0" applyNumberFormat="1" applyFont="1" applyFill="1" applyBorder="1"/>
    <xf numFmtId="164" fontId="1" fillId="3" borderId="1" xfId="0" applyNumberFormat="1" applyFont="1" applyFill="1" applyBorder="1"/>
    <xf numFmtId="165" fontId="1" fillId="3" borderId="1" xfId="0" applyNumberFormat="1" applyFont="1" applyFill="1" applyBorder="1"/>
    <xf numFmtId="0" fontId="0" fillId="0" borderId="0" xfId="0" applyFont="1" applyFill="1" applyBorder="1"/>
    <xf numFmtId="0" fontId="0" fillId="0" borderId="0" xfId="0" applyBorder="1"/>
    <xf numFmtId="0" fontId="0" fillId="3" borderId="1" xfId="0" applyFill="1" applyBorder="1"/>
    <xf numFmtId="0" fontId="0" fillId="3" borderId="1" xfId="0" applyFont="1" applyFill="1" applyBorder="1"/>
    <xf numFmtId="0" fontId="1" fillId="3" borderId="1" xfId="0" applyFont="1" applyFill="1" applyBorder="1" applyAlignment="1">
      <alignment horizontal="right"/>
    </xf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 applyAlignment="1">
      <alignment horizontal="right"/>
    </xf>
    <xf numFmtId="0" fontId="0" fillId="4" borderId="1" xfId="0" applyFont="1" applyFill="1" applyBorder="1"/>
    <xf numFmtId="0" fontId="0" fillId="4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1" xfId="0" applyFont="1" applyFill="1" applyBorder="1"/>
    <xf numFmtId="0" fontId="0" fillId="4" borderId="12" xfId="0" applyFill="1" applyBorder="1"/>
    <xf numFmtId="0" fontId="0" fillId="4" borderId="13" xfId="0" applyFont="1" applyFill="1" applyBorder="1"/>
    <xf numFmtId="0" fontId="0" fillId="4" borderId="13" xfId="0" applyFill="1" applyBorder="1"/>
    <xf numFmtId="0" fontId="0" fillId="4" borderId="14" xfId="0" applyFont="1" applyFill="1" applyBorder="1"/>
    <xf numFmtId="0" fontId="1" fillId="4" borderId="15" xfId="0" applyFont="1" applyFill="1" applyBorder="1" applyAlignment="1">
      <alignment horizontal="right"/>
    </xf>
    <xf numFmtId="0" fontId="0" fillId="4" borderId="16" xfId="0" applyFill="1" applyBorder="1"/>
    <xf numFmtId="0" fontId="1" fillId="4" borderId="17" xfId="0" applyFont="1" applyFill="1" applyBorder="1" applyAlignment="1">
      <alignment horizontal="right"/>
    </xf>
    <xf numFmtId="0" fontId="0" fillId="4" borderId="18" xfId="0" applyFill="1" applyBorder="1"/>
    <xf numFmtId="0" fontId="0" fillId="4" borderId="18" xfId="0" applyFill="1" applyBorder="1" applyAlignment="1">
      <alignment horizontal="center"/>
    </xf>
    <xf numFmtId="0" fontId="1" fillId="4" borderId="18" xfId="0" applyFont="1" applyFill="1" applyBorder="1"/>
    <xf numFmtId="0" fontId="0" fillId="4" borderId="19" xfId="0" applyFill="1" applyBorder="1"/>
    <xf numFmtId="0" fontId="0" fillId="0" borderId="0" xfId="0" applyAlignment="1">
      <alignment horizontal="right"/>
    </xf>
    <xf numFmtId="10" fontId="0" fillId="0" borderId="0" xfId="0" applyNumberFormat="1" applyAlignment="1">
      <alignment horizontal="center"/>
    </xf>
    <xf numFmtId="10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</cellXfs>
  <cellStyles count="3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421455325896763"/>
          <c:y val="0.0456939473474906"/>
          <c:w val="0.828876859142607"/>
          <c:h val="0.75528036268193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Naive!$L$25:$AA$25</c:f>
              <c:strCache>
                <c:ptCount val="16"/>
                <c:pt idx="0">
                  <c:v>d4 serum</c:v>
                </c:pt>
                <c:pt idx="1">
                  <c:v>d4 50ul serum+virus</c:v>
                </c:pt>
                <c:pt idx="2">
                  <c:v>d4 10ul serum+virus</c:v>
                </c:pt>
                <c:pt idx="3">
                  <c:v>d4 5ul serum+virus</c:v>
                </c:pt>
                <c:pt idx="4">
                  <c:v>d4 virus only</c:v>
                </c:pt>
                <c:pt idx="6">
                  <c:v>d6 serum</c:v>
                </c:pt>
                <c:pt idx="7">
                  <c:v>d6 50ul serum+virus</c:v>
                </c:pt>
                <c:pt idx="8">
                  <c:v>d6 10ul serum+virus</c:v>
                </c:pt>
                <c:pt idx="9">
                  <c:v>d6 5ul serum+virus</c:v>
                </c:pt>
                <c:pt idx="10">
                  <c:v>d6 virus only</c:v>
                </c:pt>
                <c:pt idx="12">
                  <c:v>d10 serum</c:v>
                </c:pt>
                <c:pt idx="13">
                  <c:v>d10 50ul serum+virus</c:v>
                </c:pt>
                <c:pt idx="14">
                  <c:v>d10 10ul serum+virus</c:v>
                </c:pt>
                <c:pt idx="15">
                  <c:v>d10 5ul serum+virus</c:v>
                </c:pt>
              </c:strCache>
            </c:strRef>
          </c:cat>
          <c:val>
            <c:numRef>
              <c:f>Naive!$L$26:$AA$26</c:f>
              <c:numCache>
                <c:formatCode>General</c:formatCode>
                <c:ptCount val="16"/>
                <c:pt idx="0">
                  <c:v>0.314024439989786</c:v>
                </c:pt>
                <c:pt idx="1">
                  <c:v>0.363551578871272</c:v>
                </c:pt>
                <c:pt idx="2">
                  <c:v>0.371696736687351</c:v>
                </c:pt>
                <c:pt idx="3">
                  <c:v>0.385326633611862</c:v>
                </c:pt>
                <c:pt idx="4">
                  <c:v>0.398593951011625</c:v>
                </c:pt>
                <c:pt idx="6">
                  <c:v>0.300429282334274</c:v>
                </c:pt>
                <c:pt idx="7">
                  <c:v>0.490148752528194</c:v>
                </c:pt>
                <c:pt idx="8">
                  <c:v>0.562565786742988</c:v>
                </c:pt>
                <c:pt idx="9">
                  <c:v>0.474809578788664</c:v>
                </c:pt>
                <c:pt idx="10">
                  <c:v>0.657944798666478</c:v>
                </c:pt>
                <c:pt idx="12">
                  <c:v>0.178010241274774</c:v>
                </c:pt>
                <c:pt idx="13">
                  <c:v>0.576131959136726</c:v>
                </c:pt>
                <c:pt idx="14">
                  <c:v>0.531562161365614</c:v>
                </c:pt>
                <c:pt idx="15">
                  <c:v>0.470034823364475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0957808"/>
        <c:axId val="640959168"/>
      </c:barChart>
      <c:catAx>
        <c:axId val="640957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40959168"/>
        <c:crosses val="autoZero"/>
        <c:auto val="1"/>
        <c:lblAlgn val="ctr"/>
        <c:lblOffset val="100"/>
        <c:noMultiLvlLbl val="0"/>
      </c:catAx>
      <c:valAx>
        <c:axId val="640959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0957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301472659116603"/>
          <c:y val="0.0346153846153846"/>
          <c:w val="0.859443265435649"/>
          <c:h val="0.81381889763779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Naive!$K$26</c:f>
              <c:strCache>
                <c:ptCount val="1"/>
                <c:pt idx="0">
                  <c:v>Naïve</c:v>
                </c:pt>
              </c:strCache>
            </c:strRef>
          </c:tx>
          <c:invertIfNegative val="0"/>
          <c:cat>
            <c:strRef>
              <c:f>Naive!$L$25:$AA$25</c:f>
              <c:strCache>
                <c:ptCount val="16"/>
                <c:pt idx="0">
                  <c:v>d4 serum</c:v>
                </c:pt>
                <c:pt idx="1">
                  <c:v>d4 50ul serum+virus</c:v>
                </c:pt>
                <c:pt idx="2">
                  <c:v>d4 10ul serum+virus</c:v>
                </c:pt>
                <c:pt idx="3">
                  <c:v>d4 5ul serum+virus</c:v>
                </c:pt>
                <c:pt idx="4">
                  <c:v>d4 virus only</c:v>
                </c:pt>
                <c:pt idx="6">
                  <c:v>d6 serum</c:v>
                </c:pt>
                <c:pt idx="7">
                  <c:v>d6 50ul serum+virus</c:v>
                </c:pt>
                <c:pt idx="8">
                  <c:v>d6 10ul serum+virus</c:v>
                </c:pt>
                <c:pt idx="9">
                  <c:v>d6 5ul serum+virus</c:v>
                </c:pt>
                <c:pt idx="10">
                  <c:v>d6 virus only</c:v>
                </c:pt>
                <c:pt idx="12">
                  <c:v>d10 serum</c:v>
                </c:pt>
                <c:pt idx="13">
                  <c:v>d10 50ul serum+virus</c:v>
                </c:pt>
                <c:pt idx="14">
                  <c:v>d10 10ul serum+virus</c:v>
                </c:pt>
                <c:pt idx="15">
                  <c:v>d10 5ul serum+virus</c:v>
                </c:pt>
              </c:strCache>
            </c:strRef>
          </c:cat>
          <c:val>
            <c:numRef>
              <c:f>Naive!$L$26:$AA$26</c:f>
              <c:numCache>
                <c:formatCode>General</c:formatCode>
                <c:ptCount val="16"/>
                <c:pt idx="0">
                  <c:v>0.314024439989786</c:v>
                </c:pt>
                <c:pt idx="1">
                  <c:v>0.363551578871272</c:v>
                </c:pt>
                <c:pt idx="2">
                  <c:v>0.371696736687351</c:v>
                </c:pt>
                <c:pt idx="3">
                  <c:v>0.385326633611862</c:v>
                </c:pt>
                <c:pt idx="4">
                  <c:v>0.398593951011625</c:v>
                </c:pt>
                <c:pt idx="6">
                  <c:v>0.300429282334274</c:v>
                </c:pt>
                <c:pt idx="7">
                  <c:v>0.490148752528194</c:v>
                </c:pt>
                <c:pt idx="8">
                  <c:v>0.562565786742988</c:v>
                </c:pt>
                <c:pt idx="9">
                  <c:v>0.474809578788664</c:v>
                </c:pt>
                <c:pt idx="10">
                  <c:v>0.657944798666478</c:v>
                </c:pt>
                <c:pt idx="12">
                  <c:v>0.178010241274774</c:v>
                </c:pt>
                <c:pt idx="13">
                  <c:v>0.576131959136726</c:v>
                </c:pt>
                <c:pt idx="14">
                  <c:v>0.531562161365614</c:v>
                </c:pt>
                <c:pt idx="15">
                  <c:v>0.470034823364475</c:v>
                </c:pt>
              </c:numCache>
            </c:numRef>
          </c:val>
        </c:ser>
        <c:ser>
          <c:idx val="1"/>
          <c:order val="1"/>
          <c:tx>
            <c:strRef>
              <c:f>Naive!$K$27</c:f>
              <c:strCache>
                <c:ptCount val="1"/>
                <c:pt idx="0">
                  <c:v>CD134</c:v>
                </c:pt>
              </c:strCache>
            </c:strRef>
          </c:tx>
          <c:invertIfNegative val="0"/>
          <c:cat>
            <c:strRef>
              <c:f>Naive!$L$25:$AA$25</c:f>
              <c:strCache>
                <c:ptCount val="16"/>
                <c:pt idx="0">
                  <c:v>d4 serum</c:v>
                </c:pt>
                <c:pt idx="1">
                  <c:v>d4 50ul serum+virus</c:v>
                </c:pt>
                <c:pt idx="2">
                  <c:v>d4 10ul serum+virus</c:v>
                </c:pt>
                <c:pt idx="3">
                  <c:v>d4 5ul serum+virus</c:v>
                </c:pt>
                <c:pt idx="4">
                  <c:v>d4 virus only</c:v>
                </c:pt>
                <c:pt idx="6">
                  <c:v>d6 serum</c:v>
                </c:pt>
                <c:pt idx="7">
                  <c:v>d6 50ul serum+virus</c:v>
                </c:pt>
                <c:pt idx="8">
                  <c:v>d6 10ul serum+virus</c:v>
                </c:pt>
                <c:pt idx="9">
                  <c:v>d6 5ul serum+virus</c:v>
                </c:pt>
                <c:pt idx="10">
                  <c:v>d6 virus only</c:v>
                </c:pt>
                <c:pt idx="12">
                  <c:v>d10 serum</c:v>
                </c:pt>
                <c:pt idx="13">
                  <c:v>d10 50ul serum+virus</c:v>
                </c:pt>
                <c:pt idx="14">
                  <c:v>d10 10ul serum+virus</c:v>
                </c:pt>
                <c:pt idx="15">
                  <c:v>d10 5ul serum+virus</c:v>
                </c:pt>
              </c:strCache>
            </c:strRef>
          </c:cat>
          <c:val>
            <c:numRef>
              <c:f>Naive!$L$27:$AA$27</c:f>
              <c:numCache>
                <c:formatCode>General</c:formatCode>
                <c:ptCount val="16"/>
                <c:pt idx="0">
                  <c:v>0.295286586553258</c:v>
                </c:pt>
                <c:pt idx="1">
                  <c:v>0.367534081805861</c:v>
                </c:pt>
                <c:pt idx="2">
                  <c:v>0.378362631735914</c:v>
                </c:pt>
                <c:pt idx="3">
                  <c:v>0.336197268847557</c:v>
                </c:pt>
                <c:pt idx="4">
                  <c:v>0.406409106701053</c:v>
                </c:pt>
                <c:pt idx="6">
                  <c:v>0.284805946076139</c:v>
                </c:pt>
                <c:pt idx="7">
                  <c:v>0.472237720257102</c:v>
                </c:pt>
                <c:pt idx="8">
                  <c:v>0.582485249673686</c:v>
                </c:pt>
                <c:pt idx="9">
                  <c:v>0.481912672237892</c:v>
                </c:pt>
                <c:pt idx="10">
                  <c:v>0.712076690444681</c:v>
                </c:pt>
                <c:pt idx="12">
                  <c:v>0.124985298538087</c:v>
                </c:pt>
                <c:pt idx="13">
                  <c:v>0.422538728146921</c:v>
                </c:pt>
                <c:pt idx="14">
                  <c:v>0.509392873930714</c:v>
                </c:pt>
                <c:pt idx="15">
                  <c:v>0.463102057442696</c:v>
                </c:pt>
              </c:numCache>
            </c:numRef>
          </c:val>
        </c:ser>
        <c:ser>
          <c:idx val="2"/>
          <c:order val="2"/>
          <c:tx>
            <c:strRef>
              <c:f>Naive!$K$28</c:f>
              <c:strCache>
                <c:ptCount val="1"/>
                <c:pt idx="0">
                  <c:v>CD134+SU</c:v>
                </c:pt>
              </c:strCache>
            </c:strRef>
          </c:tx>
          <c:invertIfNegative val="0"/>
          <c:cat>
            <c:strRef>
              <c:f>Naive!$L$25:$AA$25</c:f>
              <c:strCache>
                <c:ptCount val="16"/>
                <c:pt idx="0">
                  <c:v>d4 serum</c:v>
                </c:pt>
                <c:pt idx="1">
                  <c:v>d4 50ul serum+virus</c:v>
                </c:pt>
                <c:pt idx="2">
                  <c:v>d4 10ul serum+virus</c:v>
                </c:pt>
                <c:pt idx="3">
                  <c:v>d4 5ul serum+virus</c:v>
                </c:pt>
                <c:pt idx="4">
                  <c:v>d4 virus only</c:v>
                </c:pt>
                <c:pt idx="6">
                  <c:v>d6 serum</c:v>
                </c:pt>
                <c:pt idx="7">
                  <c:v>d6 50ul serum+virus</c:v>
                </c:pt>
                <c:pt idx="8">
                  <c:v>d6 10ul serum+virus</c:v>
                </c:pt>
                <c:pt idx="9">
                  <c:v>d6 5ul serum+virus</c:v>
                </c:pt>
                <c:pt idx="10">
                  <c:v>d6 virus only</c:v>
                </c:pt>
                <c:pt idx="12">
                  <c:v>d10 serum</c:v>
                </c:pt>
                <c:pt idx="13">
                  <c:v>d10 50ul serum+virus</c:v>
                </c:pt>
                <c:pt idx="14">
                  <c:v>d10 10ul serum+virus</c:v>
                </c:pt>
                <c:pt idx="15">
                  <c:v>d10 5ul serum+virus</c:v>
                </c:pt>
              </c:strCache>
            </c:strRef>
          </c:cat>
          <c:val>
            <c:numRef>
              <c:f>Naive!$L$28:$AA$28</c:f>
              <c:numCache>
                <c:formatCode>General</c:formatCode>
                <c:ptCount val="16"/>
                <c:pt idx="0">
                  <c:v>0.303457551881046</c:v>
                </c:pt>
                <c:pt idx="1">
                  <c:v>0.360538670956992</c:v>
                </c:pt>
                <c:pt idx="2">
                  <c:v>0.339705018061245</c:v>
                </c:pt>
                <c:pt idx="3">
                  <c:v>0.440817125315032</c:v>
                </c:pt>
                <c:pt idx="4">
                  <c:v>0.416810265841821</c:v>
                </c:pt>
                <c:pt idx="6">
                  <c:v>0.302946476256762</c:v>
                </c:pt>
                <c:pt idx="7">
                  <c:v>0.561890521114557</c:v>
                </c:pt>
                <c:pt idx="8">
                  <c:v>0.621848333629147</c:v>
                </c:pt>
                <c:pt idx="9">
                  <c:v>0.714112979532655</c:v>
                </c:pt>
                <c:pt idx="10">
                  <c:v>0.728998911050984</c:v>
                </c:pt>
                <c:pt idx="12">
                  <c:v>0.131493927272221</c:v>
                </c:pt>
                <c:pt idx="13">
                  <c:v>0.491209270161132</c:v>
                </c:pt>
                <c:pt idx="14">
                  <c:v>0.506582189111853</c:v>
                </c:pt>
                <c:pt idx="15">
                  <c:v>0.521408813792667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9019264"/>
        <c:axId val="189021040"/>
        <c:axId val="0"/>
      </c:bar3DChart>
      <c:catAx>
        <c:axId val="189019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9021040"/>
        <c:crosses val="autoZero"/>
        <c:auto val="1"/>
        <c:lblAlgn val="ctr"/>
        <c:lblOffset val="100"/>
        <c:noMultiLvlLbl val="0"/>
      </c:catAx>
      <c:valAx>
        <c:axId val="189021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019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86966124673412"/>
          <c:y val="0.0235507246376812"/>
          <c:w val="0.945721724921215"/>
          <c:h val="0.7765459888166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Naive!$K$26</c:f>
              <c:strCache>
                <c:ptCount val="1"/>
                <c:pt idx="0">
                  <c:v>Naïve</c:v>
                </c:pt>
              </c:strCache>
            </c:strRef>
          </c:tx>
          <c:invertIfNegative val="0"/>
          <c:cat>
            <c:strRef>
              <c:f>Naive!$L$25:$AB$25</c:f>
              <c:strCache>
                <c:ptCount val="17"/>
                <c:pt idx="0">
                  <c:v>d4 serum</c:v>
                </c:pt>
                <c:pt idx="1">
                  <c:v>d4 50ul serum+virus</c:v>
                </c:pt>
                <c:pt idx="2">
                  <c:v>d4 10ul serum+virus</c:v>
                </c:pt>
                <c:pt idx="3">
                  <c:v>d4 5ul serum+virus</c:v>
                </c:pt>
                <c:pt idx="4">
                  <c:v>d4 virus only</c:v>
                </c:pt>
                <c:pt idx="6">
                  <c:v>d6 serum</c:v>
                </c:pt>
                <c:pt idx="7">
                  <c:v>d6 50ul serum+virus</c:v>
                </c:pt>
                <c:pt idx="8">
                  <c:v>d6 10ul serum+virus</c:v>
                </c:pt>
                <c:pt idx="9">
                  <c:v>d6 5ul serum+virus</c:v>
                </c:pt>
                <c:pt idx="10">
                  <c:v>d6 virus only</c:v>
                </c:pt>
                <c:pt idx="12">
                  <c:v>d10 serum</c:v>
                </c:pt>
                <c:pt idx="13">
                  <c:v>d10 50ul serum+virus</c:v>
                </c:pt>
                <c:pt idx="14">
                  <c:v>d10 10ul serum+virus</c:v>
                </c:pt>
                <c:pt idx="15">
                  <c:v>d10 5ul serum+virus</c:v>
                </c:pt>
                <c:pt idx="16">
                  <c:v>d10 virus only</c:v>
                </c:pt>
              </c:strCache>
            </c:strRef>
          </c:cat>
          <c:val>
            <c:numRef>
              <c:f>Naive!$L$26:$AB$26</c:f>
              <c:numCache>
                <c:formatCode>General</c:formatCode>
                <c:ptCount val="17"/>
                <c:pt idx="0">
                  <c:v>0.314024439989786</c:v>
                </c:pt>
                <c:pt idx="1">
                  <c:v>0.363551578871272</c:v>
                </c:pt>
                <c:pt idx="2">
                  <c:v>0.371696736687351</c:v>
                </c:pt>
                <c:pt idx="3">
                  <c:v>0.385326633611862</c:v>
                </c:pt>
                <c:pt idx="4">
                  <c:v>0.398593951011625</c:v>
                </c:pt>
                <c:pt idx="6">
                  <c:v>0.300429282334274</c:v>
                </c:pt>
                <c:pt idx="7">
                  <c:v>0.490148752528194</c:v>
                </c:pt>
                <c:pt idx="8">
                  <c:v>0.562565786742988</c:v>
                </c:pt>
                <c:pt idx="9">
                  <c:v>0.474809578788664</c:v>
                </c:pt>
                <c:pt idx="10">
                  <c:v>0.657944798666478</c:v>
                </c:pt>
                <c:pt idx="12">
                  <c:v>0.178010241274774</c:v>
                </c:pt>
                <c:pt idx="13">
                  <c:v>0.576131959136726</c:v>
                </c:pt>
                <c:pt idx="14">
                  <c:v>0.531562161365614</c:v>
                </c:pt>
                <c:pt idx="15">
                  <c:v>0.470034823364475</c:v>
                </c:pt>
                <c:pt idx="16">
                  <c:v>0.588478740337309</c:v>
                </c:pt>
              </c:numCache>
            </c:numRef>
          </c:val>
        </c:ser>
        <c:ser>
          <c:idx val="1"/>
          <c:order val="1"/>
          <c:tx>
            <c:strRef>
              <c:f>Naive!$K$27</c:f>
              <c:strCache>
                <c:ptCount val="1"/>
                <c:pt idx="0">
                  <c:v>CD134</c:v>
                </c:pt>
              </c:strCache>
            </c:strRef>
          </c:tx>
          <c:invertIfNegative val="0"/>
          <c:cat>
            <c:strRef>
              <c:f>Naive!$L$25:$AB$25</c:f>
              <c:strCache>
                <c:ptCount val="17"/>
                <c:pt idx="0">
                  <c:v>d4 serum</c:v>
                </c:pt>
                <c:pt idx="1">
                  <c:v>d4 50ul serum+virus</c:v>
                </c:pt>
                <c:pt idx="2">
                  <c:v>d4 10ul serum+virus</c:v>
                </c:pt>
                <c:pt idx="3">
                  <c:v>d4 5ul serum+virus</c:v>
                </c:pt>
                <c:pt idx="4">
                  <c:v>d4 virus only</c:v>
                </c:pt>
                <c:pt idx="6">
                  <c:v>d6 serum</c:v>
                </c:pt>
                <c:pt idx="7">
                  <c:v>d6 50ul serum+virus</c:v>
                </c:pt>
                <c:pt idx="8">
                  <c:v>d6 10ul serum+virus</c:v>
                </c:pt>
                <c:pt idx="9">
                  <c:v>d6 5ul serum+virus</c:v>
                </c:pt>
                <c:pt idx="10">
                  <c:v>d6 virus only</c:v>
                </c:pt>
                <c:pt idx="12">
                  <c:v>d10 serum</c:v>
                </c:pt>
                <c:pt idx="13">
                  <c:v>d10 50ul serum+virus</c:v>
                </c:pt>
                <c:pt idx="14">
                  <c:v>d10 10ul serum+virus</c:v>
                </c:pt>
                <c:pt idx="15">
                  <c:v>d10 5ul serum+virus</c:v>
                </c:pt>
                <c:pt idx="16">
                  <c:v>d10 virus only</c:v>
                </c:pt>
              </c:strCache>
            </c:strRef>
          </c:cat>
          <c:val>
            <c:numRef>
              <c:f>Naive!$L$27:$AB$27</c:f>
              <c:numCache>
                <c:formatCode>General</c:formatCode>
                <c:ptCount val="17"/>
                <c:pt idx="0">
                  <c:v>0.295286586553258</c:v>
                </c:pt>
                <c:pt idx="1">
                  <c:v>0.367534081805861</c:v>
                </c:pt>
                <c:pt idx="2">
                  <c:v>0.378362631735914</c:v>
                </c:pt>
                <c:pt idx="3">
                  <c:v>0.336197268847557</c:v>
                </c:pt>
                <c:pt idx="4">
                  <c:v>0.406409106701053</c:v>
                </c:pt>
                <c:pt idx="6">
                  <c:v>0.284805946076139</c:v>
                </c:pt>
                <c:pt idx="7">
                  <c:v>0.472237720257102</c:v>
                </c:pt>
                <c:pt idx="8">
                  <c:v>0.582485249673686</c:v>
                </c:pt>
                <c:pt idx="9">
                  <c:v>0.481912672237892</c:v>
                </c:pt>
                <c:pt idx="10">
                  <c:v>0.712076690444681</c:v>
                </c:pt>
                <c:pt idx="12">
                  <c:v>0.124985298538087</c:v>
                </c:pt>
                <c:pt idx="13">
                  <c:v>0.422538728146921</c:v>
                </c:pt>
                <c:pt idx="14">
                  <c:v>0.509392873930714</c:v>
                </c:pt>
                <c:pt idx="15">
                  <c:v>0.463102057442696</c:v>
                </c:pt>
                <c:pt idx="16">
                  <c:v>0.469406195097002</c:v>
                </c:pt>
              </c:numCache>
            </c:numRef>
          </c:val>
        </c:ser>
        <c:ser>
          <c:idx val="2"/>
          <c:order val="2"/>
          <c:tx>
            <c:strRef>
              <c:f>Naive!$K$28</c:f>
              <c:strCache>
                <c:ptCount val="1"/>
                <c:pt idx="0">
                  <c:v>CD134+SU</c:v>
                </c:pt>
              </c:strCache>
            </c:strRef>
          </c:tx>
          <c:spPr>
            <a:effectLst/>
          </c:spPr>
          <c:invertIfNegative val="0"/>
          <c:cat>
            <c:strRef>
              <c:f>Naive!$L$25:$AB$25</c:f>
              <c:strCache>
                <c:ptCount val="17"/>
                <c:pt idx="0">
                  <c:v>d4 serum</c:v>
                </c:pt>
                <c:pt idx="1">
                  <c:v>d4 50ul serum+virus</c:v>
                </c:pt>
                <c:pt idx="2">
                  <c:v>d4 10ul serum+virus</c:v>
                </c:pt>
                <c:pt idx="3">
                  <c:v>d4 5ul serum+virus</c:v>
                </c:pt>
                <c:pt idx="4">
                  <c:v>d4 virus only</c:v>
                </c:pt>
                <c:pt idx="6">
                  <c:v>d6 serum</c:v>
                </c:pt>
                <c:pt idx="7">
                  <c:v>d6 50ul serum+virus</c:v>
                </c:pt>
                <c:pt idx="8">
                  <c:v>d6 10ul serum+virus</c:v>
                </c:pt>
                <c:pt idx="9">
                  <c:v>d6 5ul serum+virus</c:v>
                </c:pt>
                <c:pt idx="10">
                  <c:v>d6 virus only</c:v>
                </c:pt>
                <c:pt idx="12">
                  <c:v>d10 serum</c:v>
                </c:pt>
                <c:pt idx="13">
                  <c:v>d10 50ul serum+virus</c:v>
                </c:pt>
                <c:pt idx="14">
                  <c:v>d10 10ul serum+virus</c:v>
                </c:pt>
                <c:pt idx="15">
                  <c:v>d10 5ul serum+virus</c:v>
                </c:pt>
                <c:pt idx="16">
                  <c:v>d10 virus only</c:v>
                </c:pt>
              </c:strCache>
            </c:strRef>
          </c:cat>
          <c:val>
            <c:numRef>
              <c:f>Naive!$L$28:$AB$28</c:f>
              <c:numCache>
                <c:formatCode>General</c:formatCode>
                <c:ptCount val="17"/>
                <c:pt idx="0">
                  <c:v>0.303457551881046</c:v>
                </c:pt>
                <c:pt idx="1">
                  <c:v>0.360538670956992</c:v>
                </c:pt>
                <c:pt idx="2">
                  <c:v>0.339705018061245</c:v>
                </c:pt>
                <c:pt idx="3">
                  <c:v>0.440817125315032</c:v>
                </c:pt>
                <c:pt idx="4">
                  <c:v>0.416810265841821</c:v>
                </c:pt>
                <c:pt idx="6">
                  <c:v>0.302946476256762</c:v>
                </c:pt>
                <c:pt idx="7">
                  <c:v>0.561890521114557</c:v>
                </c:pt>
                <c:pt idx="8">
                  <c:v>0.621848333629147</c:v>
                </c:pt>
                <c:pt idx="9">
                  <c:v>0.714112979532655</c:v>
                </c:pt>
                <c:pt idx="10">
                  <c:v>0.728998911050984</c:v>
                </c:pt>
                <c:pt idx="12">
                  <c:v>0.131493927272221</c:v>
                </c:pt>
                <c:pt idx="13">
                  <c:v>0.491209270161132</c:v>
                </c:pt>
                <c:pt idx="14">
                  <c:v>0.506582189111853</c:v>
                </c:pt>
                <c:pt idx="15">
                  <c:v>0.521408813792667</c:v>
                </c:pt>
                <c:pt idx="16">
                  <c:v>0.4807134377419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051200"/>
        <c:axId val="189053520"/>
      </c:barChart>
      <c:catAx>
        <c:axId val="189051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9053520"/>
        <c:crosses val="autoZero"/>
        <c:auto val="1"/>
        <c:lblAlgn val="ctr"/>
        <c:lblOffset val="100"/>
        <c:noMultiLvlLbl val="0"/>
      </c:catAx>
      <c:valAx>
        <c:axId val="189053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051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49298611048761"/>
          <c:y val="0.912818098824603"/>
          <c:w val="0.291522369566974"/>
          <c:h val="0.0729143843432614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374993080410403"/>
          <c:y val="0.0271398747390397"/>
          <c:w val="0.950766595084705"/>
          <c:h val="0.8055262768563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Naive!$M$40</c:f>
              <c:strCache>
                <c:ptCount val="1"/>
                <c:pt idx="0">
                  <c:v>Naïve</c:v>
                </c:pt>
              </c:strCache>
            </c:strRef>
          </c:tx>
          <c:invertIfNegative val="0"/>
          <c:cat>
            <c:strRef>
              <c:f>Naive!$L$41:$L$59</c:f>
              <c:strCache>
                <c:ptCount val="19"/>
                <c:pt idx="0">
                  <c:v>d4 serum</c:v>
                </c:pt>
                <c:pt idx="1">
                  <c:v>d6 serum</c:v>
                </c:pt>
                <c:pt idx="2">
                  <c:v>d10 serum</c:v>
                </c:pt>
                <c:pt idx="4">
                  <c:v>d4 50ul serum+virus</c:v>
                </c:pt>
                <c:pt idx="5">
                  <c:v>d6 50ul serum+virus</c:v>
                </c:pt>
                <c:pt idx="6">
                  <c:v>d10 50ul serum+virus</c:v>
                </c:pt>
                <c:pt idx="8">
                  <c:v>d4 10ul serum+virus</c:v>
                </c:pt>
                <c:pt idx="9">
                  <c:v>d6 10ul serum+virus</c:v>
                </c:pt>
                <c:pt idx="10">
                  <c:v>d10 10ul serum+virus</c:v>
                </c:pt>
                <c:pt idx="12">
                  <c:v>d4 5ul serum+virus</c:v>
                </c:pt>
                <c:pt idx="13">
                  <c:v>d6 5ul serum+virus</c:v>
                </c:pt>
                <c:pt idx="14">
                  <c:v>d10 5ul serum+virus</c:v>
                </c:pt>
                <c:pt idx="16">
                  <c:v>d4 virus only</c:v>
                </c:pt>
                <c:pt idx="17">
                  <c:v>d6 virus only</c:v>
                </c:pt>
                <c:pt idx="18">
                  <c:v>d10 virus only</c:v>
                </c:pt>
              </c:strCache>
            </c:strRef>
          </c:cat>
          <c:val>
            <c:numRef>
              <c:f>Naive!$M$41:$M$59</c:f>
              <c:numCache>
                <c:formatCode>General</c:formatCode>
                <c:ptCount val="19"/>
                <c:pt idx="0">
                  <c:v>0.314024439989786</c:v>
                </c:pt>
                <c:pt idx="1">
                  <c:v>0.300429282334274</c:v>
                </c:pt>
                <c:pt idx="2">
                  <c:v>0.178010241274774</c:v>
                </c:pt>
                <c:pt idx="4">
                  <c:v>0.363551578871272</c:v>
                </c:pt>
                <c:pt idx="5">
                  <c:v>0.490148752528194</c:v>
                </c:pt>
                <c:pt idx="6">
                  <c:v>0.576131959136726</c:v>
                </c:pt>
                <c:pt idx="8">
                  <c:v>0.371696736687351</c:v>
                </c:pt>
                <c:pt idx="9">
                  <c:v>0.562565786742988</c:v>
                </c:pt>
                <c:pt idx="10">
                  <c:v>0.531562161365614</c:v>
                </c:pt>
                <c:pt idx="12">
                  <c:v>0.385326633611862</c:v>
                </c:pt>
                <c:pt idx="13">
                  <c:v>0.474809578788664</c:v>
                </c:pt>
                <c:pt idx="14">
                  <c:v>0.470034823364475</c:v>
                </c:pt>
                <c:pt idx="16">
                  <c:v>0.398593951011625</c:v>
                </c:pt>
                <c:pt idx="17">
                  <c:v>0.657944798666478</c:v>
                </c:pt>
                <c:pt idx="18">
                  <c:v>0.588478740337309</c:v>
                </c:pt>
              </c:numCache>
            </c:numRef>
          </c:val>
        </c:ser>
        <c:ser>
          <c:idx val="1"/>
          <c:order val="1"/>
          <c:tx>
            <c:strRef>
              <c:f>Naive!$N$40</c:f>
              <c:strCache>
                <c:ptCount val="1"/>
                <c:pt idx="0">
                  <c:v>CD134</c:v>
                </c:pt>
              </c:strCache>
            </c:strRef>
          </c:tx>
          <c:invertIfNegative val="0"/>
          <c:cat>
            <c:strRef>
              <c:f>Naive!$L$41:$L$59</c:f>
              <c:strCache>
                <c:ptCount val="19"/>
                <c:pt idx="0">
                  <c:v>d4 serum</c:v>
                </c:pt>
                <c:pt idx="1">
                  <c:v>d6 serum</c:v>
                </c:pt>
                <c:pt idx="2">
                  <c:v>d10 serum</c:v>
                </c:pt>
                <c:pt idx="4">
                  <c:v>d4 50ul serum+virus</c:v>
                </c:pt>
                <c:pt idx="5">
                  <c:v>d6 50ul serum+virus</c:v>
                </c:pt>
                <c:pt idx="6">
                  <c:v>d10 50ul serum+virus</c:v>
                </c:pt>
                <c:pt idx="8">
                  <c:v>d4 10ul serum+virus</c:v>
                </c:pt>
                <c:pt idx="9">
                  <c:v>d6 10ul serum+virus</c:v>
                </c:pt>
                <c:pt idx="10">
                  <c:v>d10 10ul serum+virus</c:v>
                </c:pt>
                <c:pt idx="12">
                  <c:v>d4 5ul serum+virus</c:v>
                </c:pt>
                <c:pt idx="13">
                  <c:v>d6 5ul serum+virus</c:v>
                </c:pt>
                <c:pt idx="14">
                  <c:v>d10 5ul serum+virus</c:v>
                </c:pt>
                <c:pt idx="16">
                  <c:v>d4 virus only</c:v>
                </c:pt>
                <c:pt idx="17">
                  <c:v>d6 virus only</c:v>
                </c:pt>
                <c:pt idx="18">
                  <c:v>d10 virus only</c:v>
                </c:pt>
              </c:strCache>
            </c:strRef>
          </c:cat>
          <c:val>
            <c:numRef>
              <c:f>Naive!$N$41:$N$59</c:f>
              <c:numCache>
                <c:formatCode>General</c:formatCode>
                <c:ptCount val="19"/>
                <c:pt idx="0">
                  <c:v>0.295286586553258</c:v>
                </c:pt>
                <c:pt idx="1">
                  <c:v>0.284805946076139</c:v>
                </c:pt>
                <c:pt idx="2">
                  <c:v>0.124985298538087</c:v>
                </c:pt>
                <c:pt idx="4">
                  <c:v>0.367534081805861</c:v>
                </c:pt>
                <c:pt idx="5">
                  <c:v>0.472237720257102</c:v>
                </c:pt>
                <c:pt idx="6">
                  <c:v>0.422538728146921</c:v>
                </c:pt>
                <c:pt idx="8">
                  <c:v>0.378362631735914</c:v>
                </c:pt>
                <c:pt idx="9">
                  <c:v>0.582485249673686</c:v>
                </c:pt>
                <c:pt idx="10">
                  <c:v>0.509392873930714</c:v>
                </c:pt>
                <c:pt idx="12">
                  <c:v>0.336197268847557</c:v>
                </c:pt>
                <c:pt idx="13">
                  <c:v>0.481912672237892</c:v>
                </c:pt>
                <c:pt idx="14">
                  <c:v>0.463102057442696</c:v>
                </c:pt>
                <c:pt idx="16">
                  <c:v>0.406409106701053</c:v>
                </c:pt>
                <c:pt idx="17">
                  <c:v>0.712076690444681</c:v>
                </c:pt>
                <c:pt idx="18">
                  <c:v>0.469406195097002</c:v>
                </c:pt>
              </c:numCache>
            </c:numRef>
          </c:val>
        </c:ser>
        <c:ser>
          <c:idx val="2"/>
          <c:order val="2"/>
          <c:tx>
            <c:strRef>
              <c:f>Naive!$O$40</c:f>
              <c:strCache>
                <c:ptCount val="1"/>
                <c:pt idx="0">
                  <c:v>CD134+SU</c:v>
                </c:pt>
              </c:strCache>
            </c:strRef>
          </c:tx>
          <c:invertIfNegative val="0"/>
          <c:cat>
            <c:strRef>
              <c:f>Naive!$L$41:$L$59</c:f>
              <c:strCache>
                <c:ptCount val="19"/>
                <c:pt idx="0">
                  <c:v>d4 serum</c:v>
                </c:pt>
                <c:pt idx="1">
                  <c:v>d6 serum</c:v>
                </c:pt>
                <c:pt idx="2">
                  <c:v>d10 serum</c:v>
                </c:pt>
                <c:pt idx="4">
                  <c:v>d4 50ul serum+virus</c:v>
                </c:pt>
                <c:pt idx="5">
                  <c:v>d6 50ul serum+virus</c:v>
                </c:pt>
                <c:pt idx="6">
                  <c:v>d10 50ul serum+virus</c:v>
                </c:pt>
                <c:pt idx="8">
                  <c:v>d4 10ul serum+virus</c:v>
                </c:pt>
                <c:pt idx="9">
                  <c:v>d6 10ul serum+virus</c:v>
                </c:pt>
                <c:pt idx="10">
                  <c:v>d10 10ul serum+virus</c:v>
                </c:pt>
                <c:pt idx="12">
                  <c:v>d4 5ul serum+virus</c:v>
                </c:pt>
                <c:pt idx="13">
                  <c:v>d6 5ul serum+virus</c:v>
                </c:pt>
                <c:pt idx="14">
                  <c:v>d10 5ul serum+virus</c:v>
                </c:pt>
                <c:pt idx="16">
                  <c:v>d4 virus only</c:v>
                </c:pt>
                <c:pt idx="17">
                  <c:v>d6 virus only</c:v>
                </c:pt>
                <c:pt idx="18">
                  <c:v>d10 virus only</c:v>
                </c:pt>
              </c:strCache>
            </c:strRef>
          </c:cat>
          <c:val>
            <c:numRef>
              <c:f>Naive!$O$41:$O$59</c:f>
              <c:numCache>
                <c:formatCode>General</c:formatCode>
                <c:ptCount val="19"/>
                <c:pt idx="0">
                  <c:v>0.303457551881046</c:v>
                </c:pt>
                <c:pt idx="1">
                  <c:v>0.302946476256762</c:v>
                </c:pt>
                <c:pt idx="2">
                  <c:v>0.131493927272221</c:v>
                </c:pt>
                <c:pt idx="4">
                  <c:v>0.360538670956992</c:v>
                </c:pt>
                <c:pt idx="5">
                  <c:v>0.561890521114557</c:v>
                </c:pt>
                <c:pt idx="6">
                  <c:v>0.491209270161132</c:v>
                </c:pt>
                <c:pt idx="8">
                  <c:v>0.339705018061245</c:v>
                </c:pt>
                <c:pt idx="9">
                  <c:v>0.621848333629147</c:v>
                </c:pt>
                <c:pt idx="10">
                  <c:v>0.506582189111853</c:v>
                </c:pt>
                <c:pt idx="12">
                  <c:v>0.440817125315032</c:v>
                </c:pt>
                <c:pt idx="13">
                  <c:v>0.714112979532655</c:v>
                </c:pt>
                <c:pt idx="14">
                  <c:v>0.521408813792667</c:v>
                </c:pt>
                <c:pt idx="16">
                  <c:v>0.416810265841821</c:v>
                </c:pt>
                <c:pt idx="17">
                  <c:v>0.728998911050984</c:v>
                </c:pt>
                <c:pt idx="18">
                  <c:v>0.4807134377419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324272"/>
        <c:axId val="449387456"/>
      </c:barChart>
      <c:catAx>
        <c:axId val="627324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9387456"/>
        <c:crosses val="autoZero"/>
        <c:auto val="1"/>
        <c:lblAlgn val="ctr"/>
        <c:lblOffset val="100"/>
        <c:noMultiLvlLbl val="0"/>
      </c:catAx>
      <c:valAx>
        <c:axId val="449387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7324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21599236459079"/>
          <c:y val="0.929802903029606"/>
          <c:w val="0.336582581722739"/>
          <c:h val="0.0652374533559088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'CD134+SU'!$K$26</c:f>
              <c:strCache>
                <c:ptCount val="1"/>
                <c:pt idx="0">
                  <c:v>d4 serum</c:v>
                </c:pt>
              </c:strCache>
            </c:strRef>
          </c:tx>
          <c:invertIfNegative val="0"/>
          <c:val>
            <c:numRef>
              <c:f>'CD134+SU'!$K$27</c:f>
              <c:numCache>
                <c:formatCode>General</c:formatCode>
                <c:ptCount val="1"/>
                <c:pt idx="0">
                  <c:v>0.303457551881046</c:v>
                </c:pt>
              </c:numCache>
            </c:numRef>
          </c:val>
        </c:ser>
        <c:ser>
          <c:idx val="1"/>
          <c:order val="1"/>
          <c:tx>
            <c:strRef>
              <c:f>'CD134+SU'!$L$26</c:f>
              <c:strCache>
                <c:ptCount val="1"/>
                <c:pt idx="0">
                  <c:v>d4 50ul serum+virus</c:v>
                </c:pt>
              </c:strCache>
            </c:strRef>
          </c:tx>
          <c:invertIfNegative val="0"/>
          <c:val>
            <c:numRef>
              <c:f>'CD134+SU'!$L$27</c:f>
              <c:numCache>
                <c:formatCode>General</c:formatCode>
                <c:ptCount val="1"/>
                <c:pt idx="0">
                  <c:v>0.360538670956992</c:v>
                </c:pt>
              </c:numCache>
            </c:numRef>
          </c:val>
        </c:ser>
        <c:ser>
          <c:idx val="2"/>
          <c:order val="2"/>
          <c:tx>
            <c:strRef>
              <c:f>'CD134+SU'!$M$26</c:f>
              <c:strCache>
                <c:ptCount val="1"/>
                <c:pt idx="0">
                  <c:v>d4 10ul serum+virus</c:v>
                </c:pt>
              </c:strCache>
            </c:strRef>
          </c:tx>
          <c:invertIfNegative val="0"/>
          <c:val>
            <c:numRef>
              <c:f>'CD134+SU'!$M$27</c:f>
              <c:numCache>
                <c:formatCode>General</c:formatCode>
                <c:ptCount val="1"/>
                <c:pt idx="0">
                  <c:v>0.339705018061245</c:v>
                </c:pt>
              </c:numCache>
            </c:numRef>
          </c:val>
        </c:ser>
        <c:ser>
          <c:idx val="3"/>
          <c:order val="3"/>
          <c:tx>
            <c:strRef>
              <c:f>'CD134+SU'!$N$26</c:f>
              <c:strCache>
                <c:ptCount val="1"/>
                <c:pt idx="0">
                  <c:v>d4 5ul serum+virus</c:v>
                </c:pt>
              </c:strCache>
            </c:strRef>
          </c:tx>
          <c:invertIfNegative val="0"/>
          <c:val>
            <c:numRef>
              <c:f>'CD134+SU'!$N$27</c:f>
              <c:numCache>
                <c:formatCode>General</c:formatCode>
                <c:ptCount val="1"/>
                <c:pt idx="0">
                  <c:v>0.440817125315032</c:v>
                </c:pt>
              </c:numCache>
            </c:numRef>
          </c:val>
        </c:ser>
        <c:ser>
          <c:idx val="4"/>
          <c:order val="4"/>
          <c:tx>
            <c:strRef>
              <c:f>'CD134+SU'!$O$26</c:f>
              <c:strCache>
                <c:ptCount val="1"/>
                <c:pt idx="0">
                  <c:v>d4 virus only</c:v>
                </c:pt>
              </c:strCache>
            </c:strRef>
          </c:tx>
          <c:invertIfNegative val="0"/>
          <c:val>
            <c:numRef>
              <c:f>'CD134+SU'!$O$27</c:f>
              <c:numCache>
                <c:formatCode>General</c:formatCode>
                <c:ptCount val="1"/>
                <c:pt idx="0">
                  <c:v>0.416810265841821</c:v>
                </c:pt>
              </c:numCache>
            </c:numRef>
          </c:val>
        </c:ser>
        <c:ser>
          <c:idx val="5"/>
          <c:order val="5"/>
          <c:tx>
            <c:strRef>
              <c:f>'CD134+SU'!$Q$26</c:f>
              <c:strCache>
                <c:ptCount val="1"/>
                <c:pt idx="0">
                  <c:v>d6 serum</c:v>
                </c:pt>
              </c:strCache>
            </c:strRef>
          </c:tx>
          <c:invertIfNegative val="0"/>
          <c:val>
            <c:numRef>
              <c:f>'CD134+SU'!$Q$27</c:f>
              <c:numCache>
                <c:formatCode>General</c:formatCode>
                <c:ptCount val="1"/>
                <c:pt idx="0">
                  <c:v>0.302946476256762</c:v>
                </c:pt>
              </c:numCache>
            </c:numRef>
          </c:val>
        </c:ser>
        <c:ser>
          <c:idx val="6"/>
          <c:order val="6"/>
          <c:tx>
            <c:strRef>
              <c:f>'CD134+SU'!$R$26</c:f>
              <c:strCache>
                <c:ptCount val="1"/>
                <c:pt idx="0">
                  <c:v>d6 50ul serum+virus</c:v>
                </c:pt>
              </c:strCache>
            </c:strRef>
          </c:tx>
          <c:invertIfNegative val="0"/>
          <c:val>
            <c:numRef>
              <c:f>'CD134+SU'!$R$27</c:f>
              <c:numCache>
                <c:formatCode>General</c:formatCode>
                <c:ptCount val="1"/>
                <c:pt idx="0">
                  <c:v>0.561890521114557</c:v>
                </c:pt>
              </c:numCache>
            </c:numRef>
          </c:val>
        </c:ser>
        <c:ser>
          <c:idx val="7"/>
          <c:order val="7"/>
          <c:tx>
            <c:strRef>
              <c:f>'CD134+SU'!$S$26</c:f>
              <c:strCache>
                <c:ptCount val="1"/>
                <c:pt idx="0">
                  <c:v>d6 10ul serum+virus</c:v>
                </c:pt>
              </c:strCache>
            </c:strRef>
          </c:tx>
          <c:invertIfNegative val="0"/>
          <c:val>
            <c:numRef>
              <c:f>'CD134+SU'!$S$27</c:f>
              <c:numCache>
                <c:formatCode>General</c:formatCode>
                <c:ptCount val="1"/>
                <c:pt idx="0">
                  <c:v>0.621848333629147</c:v>
                </c:pt>
              </c:numCache>
            </c:numRef>
          </c:val>
        </c:ser>
        <c:ser>
          <c:idx val="8"/>
          <c:order val="8"/>
          <c:tx>
            <c:strRef>
              <c:f>'CD134+SU'!$T$26</c:f>
              <c:strCache>
                <c:ptCount val="1"/>
                <c:pt idx="0">
                  <c:v>d6 5ul serum+virus</c:v>
                </c:pt>
              </c:strCache>
            </c:strRef>
          </c:tx>
          <c:invertIfNegative val="0"/>
          <c:val>
            <c:numRef>
              <c:f>'CD134+SU'!$T$27</c:f>
              <c:numCache>
                <c:formatCode>General</c:formatCode>
                <c:ptCount val="1"/>
                <c:pt idx="0">
                  <c:v>0.714112979532655</c:v>
                </c:pt>
              </c:numCache>
            </c:numRef>
          </c:val>
        </c:ser>
        <c:ser>
          <c:idx val="9"/>
          <c:order val="9"/>
          <c:tx>
            <c:strRef>
              <c:f>'CD134+SU'!$U$26</c:f>
              <c:strCache>
                <c:ptCount val="1"/>
                <c:pt idx="0">
                  <c:v>d6 virus only</c:v>
                </c:pt>
              </c:strCache>
            </c:strRef>
          </c:tx>
          <c:invertIfNegative val="0"/>
          <c:val>
            <c:numRef>
              <c:f>'CD134+SU'!$U$27</c:f>
              <c:numCache>
                <c:formatCode>General</c:formatCode>
                <c:ptCount val="1"/>
                <c:pt idx="0">
                  <c:v>0.728998911050984</c:v>
                </c:pt>
              </c:numCache>
            </c:numRef>
          </c:val>
        </c:ser>
        <c:ser>
          <c:idx val="10"/>
          <c:order val="10"/>
          <c:tx>
            <c:strRef>
              <c:f>'CD134+SU'!$W$26</c:f>
              <c:strCache>
                <c:ptCount val="1"/>
                <c:pt idx="0">
                  <c:v>d10 serum</c:v>
                </c:pt>
              </c:strCache>
            </c:strRef>
          </c:tx>
          <c:invertIfNegative val="0"/>
          <c:val>
            <c:numRef>
              <c:f>'CD134+SU'!$W$27</c:f>
              <c:numCache>
                <c:formatCode>General</c:formatCode>
                <c:ptCount val="1"/>
                <c:pt idx="0">
                  <c:v>0.131493927272221</c:v>
                </c:pt>
              </c:numCache>
            </c:numRef>
          </c:val>
        </c:ser>
        <c:ser>
          <c:idx val="11"/>
          <c:order val="11"/>
          <c:tx>
            <c:strRef>
              <c:f>'CD134+SU'!$X$26</c:f>
              <c:strCache>
                <c:ptCount val="1"/>
                <c:pt idx="0">
                  <c:v>d10 50ul serum+virus</c:v>
                </c:pt>
              </c:strCache>
            </c:strRef>
          </c:tx>
          <c:invertIfNegative val="0"/>
          <c:val>
            <c:numRef>
              <c:f>'CD134+SU'!$X$27</c:f>
              <c:numCache>
                <c:formatCode>General</c:formatCode>
                <c:ptCount val="1"/>
                <c:pt idx="0">
                  <c:v>0.491209270161132</c:v>
                </c:pt>
              </c:numCache>
            </c:numRef>
          </c:val>
        </c:ser>
        <c:ser>
          <c:idx val="12"/>
          <c:order val="12"/>
          <c:tx>
            <c:strRef>
              <c:f>'CD134+SU'!$Y$26</c:f>
              <c:strCache>
                <c:ptCount val="1"/>
                <c:pt idx="0">
                  <c:v>d10 10ul serum+virus</c:v>
                </c:pt>
              </c:strCache>
            </c:strRef>
          </c:tx>
          <c:invertIfNegative val="0"/>
          <c:val>
            <c:numRef>
              <c:f>'CD134+SU'!$Y$27</c:f>
              <c:numCache>
                <c:formatCode>General</c:formatCode>
                <c:ptCount val="1"/>
                <c:pt idx="0">
                  <c:v>0.506582189111853</c:v>
                </c:pt>
              </c:numCache>
            </c:numRef>
          </c:val>
        </c:ser>
        <c:ser>
          <c:idx val="13"/>
          <c:order val="13"/>
          <c:tx>
            <c:strRef>
              <c:f>'CD134+SU'!$Z$26</c:f>
              <c:strCache>
                <c:ptCount val="1"/>
                <c:pt idx="0">
                  <c:v>d10 5ul serum+virus</c:v>
                </c:pt>
              </c:strCache>
            </c:strRef>
          </c:tx>
          <c:invertIfNegative val="0"/>
          <c:val>
            <c:numRef>
              <c:f>'CD134+SU'!$Z$27</c:f>
              <c:numCache>
                <c:formatCode>General</c:formatCode>
                <c:ptCount val="1"/>
                <c:pt idx="0">
                  <c:v>0.521408813792667</c:v>
                </c:pt>
              </c:numCache>
            </c:numRef>
          </c:val>
        </c:ser>
        <c:ser>
          <c:idx val="14"/>
          <c:order val="14"/>
          <c:tx>
            <c:strRef>
              <c:f>'CD134+SU'!$AA$26</c:f>
              <c:strCache>
                <c:ptCount val="1"/>
                <c:pt idx="0">
                  <c:v>d10 virus only</c:v>
                </c:pt>
              </c:strCache>
            </c:strRef>
          </c:tx>
          <c:invertIfNegative val="0"/>
          <c:val>
            <c:numRef>
              <c:f>'CD134+SU'!$AA$27</c:f>
              <c:numCache>
                <c:formatCode>General</c:formatCode>
                <c:ptCount val="1"/>
                <c:pt idx="0">
                  <c:v>0.4807134377419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839440"/>
        <c:axId val="188841760"/>
      </c:barChart>
      <c:catAx>
        <c:axId val="188839440"/>
        <c:scaling>
          <c:orientation val="minMax"/>
        </c:scaling>
        <c:delete val="0"/>
        <c:axPos val="b"/>
        <c:majorTickMark val="out"/>
        <c:minorTickMark val="none"/>
        <c:tickLblPos val="nextTo"/>
        <c:crossAx val="188841760"/>
        <c:crosses val="autoZero"/>
        <c:auto val="1"/>
        <c:lblAlgn val="ctr"/>
        <c:lblOffset val="100"/>
        <c:noMultiLvlLbl val="0"/>
      </c:catAx>
      <c:valAx>
        <c:axId val="188841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8839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50</xdr:row>
      <xdr:rowOff>114300</xdr:rowOff>
    </xdr:from>
    <xdr:to>
      <xdr:col>5</xdr:col>
      <xdr:colOff>2044700</xdr:colOff>
      <xdr:row>77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77</xdr:row>
      <xdr:rowOff>165100</xdr:rowOff>
    </xdr:from>
    <xdr:to>
      <xdr:col>5</xdr:col>
      <xdr:colOff>2197100</xdr:colOff>
      <xdr:row>107</xdr:row>
      <xdr:rowOff>63500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1168400</xdr:colOff>
      <xdr:row>31</xdr:row>
      <xdr:rowOff>76200</xdr:rowOff>
    </xdr:from>
    <xdr:to>
      <xdr:col>25</xdr:col>
      <xdr:colOff>190500</xdr:colOff>
      <xdr:row>68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127000</xdr:colOff>
      <xdr:row>60</xdr:row>
      <xdr:rowOff>0</xdr:rowOff>
    </xdr:from>
    <xdr:to>
      <xdr:col>15</xdr:col>
      <xdr:colOff>1092200</xdr:colOff>
      <xdr:row>91</xdr:row>
      <xdr:rowOff>177800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355600</xdr:colOff>
      <xdr:row>27</xdr:row>
      <xdr:rowOff>165100</xdr:rowOff>
    </xdr:from>
    <xdr:to>
      <xdr:col>20</xdr:col>
      <xdr:colOff>241300</xdr:colOff>
      <xdr:row>54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59"/>
  <sheetViews>
    <sheetView topLeftCell="O8" workbookViewId="0">
      <selection activeCell="Q15" sqref="Q15"/>
    </sheetView>
  </sheetViews>
  <sheetFormatPr baseColWidth="10" defaultColWidth="11" defaultRowHeight="16" x14ac:dyDescent="0.2"/>
  <cols>
    <col min="1" max="1" width="25.83203125" style="1" customWidth="1"/>
    <col min="4" max="4" width="11" style="2"/>
    <col min="6" max="6" width="29.1640625" customWidth="1"/>
    <col min="9" max="9" width="11" style="2"/>
    <col min="12" max="16" width="17.6640625" customWidth="1"/>
    <col min="17" max="17" width="13.83203125" customWidth="1"/>
    <col min="18" max="22" width="17.6640625" customWidth="1"/>
    <col min="23" max="23" width="3.33203125" customWidth="1"/>
    <col min="24" max="27" width="17.6640625" customWidth="1"/>
  </cols>
  <sheetData>
    <row r="2" spans="1:22" x14ac:dyDescent="0.2">
      <c r="A2" s="4"/>
      <c r="B2" s="5"/>
      <c r="C2" s="5"/>
      <c r="D2" s="6"/>
      <c r="E2" s="7"/>
      <c r="F2" s="17"/>
      <c r="G2" s="5"/>
      <c r="H2" s="5"/>
      <c r="I2" s="6"/>
      <c r="J2" s="7"/>
      <c r="Q2" s="25"/>
      <c r="R2" s="25"/>
    </row>
    <row r="3" spans="1:22" s="2" customFormat="1" x14ac:dyDescent="0.2">
      <c r="A3" s="8" t="s">
        <v>1</v>
      </c>
      <c r="B3" s="9"/>
      <c r="C3" s="9"/>
      <c r="D3" s="9"/>
      <c r="E3" s="10"/>
      <c r="F3" s="8" t="s">
        <v>2</v>
      </c>
      <c r="G3" s="9"/>
      <c r="H3" s="9"/>
      <c r="I3" s="9"/>
      <c r="J3" s="10"/>
      <c r="Q3" s="25"/>
      <c r="R3" s="25"/>
    </row>
    <row r="4" spans="1:22" s="1" customFormat="1" x14ac:dyDescent="0.2">
      <c r="A4" s="11"/>
      <c r="B4" s="19" t="s">
        <v>5</v>
      </c>
      <c r="C4" s="19" t="s">
        <v>6</v>
      </c>
      <c r="D4" s="20" t="s">
        <v>0</v>
      </c>
      <c r="E4" s="21"/>
      <c r="F4" s="11"/>
      <c r="G4" s="22" t="s">
        <v>5</v>
      </c>
      <c r="H4" s="22" t="s">
        <v>6</v>
      </c>
      <c r="I4" s="20" t="s">
        <v>0</v>
      </c>
      <c r="J4" s="21"/>
      <c r="L4" s="25">
        <v>0.34341079334518998</v>
      </c>
      <c r="M4" s="25">
        <v>0.34474011805674298</v>
      </c>
      <c r="N4" s="25">
        <v>0.49109226243307402</v>
      </c>
      <c r="O4" s="25">
        <v>0.36467479454095597</v>
      </c>
      <c r="P4" s="25">
        <v>0.4171545814912665</v>
      </c>
      <c r="Q4" s="1">
        <f>1-(M4-L4)/(P4-L4)</f>
        <v>0.98197373982307778</v>
      </c>
      <c r="R4" s="1">
        <f>1-(N4-L4)/(P4-L4)</f>
        <v>-1.0026292763174429</v>
      </c>
      <c r="S4" s="1">
        <f>1-(O4-L4)/(P4-L4)</f>
        <v>0.71165027278440229</v>
      </c>
      <c r="T4" s="58">
        <f>Q4*100</f>
        <v>98.197373982307781</v>
      </c>
      <c r="U4" s="58">
        <f t="shared" ref="U4:V19" si="0">R4*100</f>
        <v>-100.26292763174429</v>
      </c>
      <c r="V4" s="58">
        <f t="shared" si="0"/>
        <v>71.165027278440235</v>
      </c>
    </row>
    <row r="5" spans="1:22" x14ac:dyDescent="0.2">
      <c r="A5" s="11" t="s">
        <v>7</v>
      </c>
      <c r="B5">
        <v>0.33204928866353201</v>
      </c>
      <c r="C5">
        <v>0.35477229802684801</v>
      </c>
      <c r="D5" s="30">
        <f t="shared" ref="D5:D24" si="1">AVERAGE(B5,C5)</f>
        <v>0.34341079334518998</v>
      </c>
      <c r="E5" s="12"/>
      <c r="F5" s="27" t="s">
        <v>7</v>
      </c>
      <c r="G5" s="23"/>
      <c r="H5" s="23"/>
      <c r="I5" s="31" t="e">
        <f>AVERAGE(G5,H5)</f>
        <v>#DIV/0!</v>
      </c>
      <c r="J5" s="12"/>
      <c r="L5" s="25">
        <v>0.30800979355027402</v>
      </c>
      <c r="M5" s="25">
        <v>0.41672479996814049</v>
      </c>
      <c r="N5" s="25">
        <v>0.3032103647651565</v>
      </c>
      <c r="O5" s="25">
        <v>0.34761289798762895</v>
      </c>
      <c r="P5" s="25">
        <v>0.3571176664821385</v>
      </c>
      <c r="Q5" s="1">
        <f t="shared" ref="Q5:Q23" si="2">1-(M5-L5)/(P5-L5)</f>
        <v>-1.2137999454528381</v>
      </c>
      <c r="R5" s="1">
        <f t="shared" ref="R5:R23" si="3">1-(N5-L5)/(P5-L5)</f>
        <v>1.0977323695484951</v>
      </c>
      <c r="S5" s="1">
        <f t="shared" ref="S5:S23" si="4">1-(O5-L5)/(P5-L5)</f>
        <v>0.19354877185776487</v>
      </c>
      <c r="T5" s="58">
        <f t="shared" ref="T5:V23" si="5">Q5*100</f>
        <v>-121.37999454528381</v>
      </c>
      <c r="U5" s="58">
        <f t="shared" si="0"/>
        <v>109.77323695484951</v>
      </c>
      <c r="V5" s="58">
        <f t="shared" si="0"/>
        <v>19.354877185776488</v>
      </c>
    </row>
    <row r="6" spans="1:22" x14ac:dyDescent="0.2">
      <c r="A6" s="11" t="s">
        <v>8</v>
      </c>
      <c r="B6">
        <v>0.32779087529485101</v>
      </c>
      <c r="C6">
        <v>0.36168936081863501</v>
      </c>
      <c r="D6" s="3">
        <f t="shared" si="1"/>
        <v>0.34474011805674298</v>
      </c>
      <c r="E6" s="12"/>
      <c r="F6" s="27" t="s">
        <v>8</v>
      </c>
      <c r="G6" s="23"/>
      <c r="H6" s="23"/>
      <c r="I6" s="24" t="e">
        <f t="shared" ref="I6:I24" si="6">AVERAGE(G6,H6)</f>
        <v>#DIV/0!</v>
      </c>
      <c r="J6" s="12"/>
      <c r="L6" s="25">
        <v>0.28318261751879004</v>
      </c>
      <c r="M6" s="25">
        <v>0.31009342680325802</v>
      </c>
      <c r="N6" s="25">
        <v>0.3769766573945395</v>
      </c>
      <c r="O6" s="25">
        <v>0.36284918835410696</v>
      </c>
      <c r="P6" s="25">
        <v>0.3945604984637055</v>
      </c>
      <c r="Q6" s="1">
        <f t="shared" si="2"/>
        <v>0.75838282200953921</v>
      </c>
      <c r="R6" s="1">
        <f t="shared" si="3"/>
        <v>0.15787552178212561</v>
      </c>
      <c r="S6" s="1">
        <f t="shared" si="4"/>
        <v>0.28471820293727901</v>
      </c>
      <c r="T6" s="58">
        <f t="shared" si="5"/>
        <v>75.838282200953927</v>
      </c>
      <c r="U6" s="58">
        <f t="shared" si="0"/>
        <v>15.787552178212561</v>
      </c>
      <c r="V6" s="58">
        <f t="shared" si="0"/>
        <v>28.471820293727902</v>
      </c>
    </row>
    <row r="7" spans="1:22" x14ac:dyDescent="0.2">
      <c r="A7" s="11" t="s">
        <v>9</v>
      </c>
      <c r="B7">
        <v>0.613561006438755</v>
      </c>
      <c r="C7">
        <v>0.36862351842739299</v>
      </c>
      <c r="D7" s="3">
        <f t="shared" si="1"/>
        <v>0.49109226243307402</v>
      </c>
      <c r="E7" s="12"/>
      <c r="F7" s="27" t="s">
        <v>9</v>
      </c>
      <c r="G7" s="23"/>
      <c r="H7" s="23"/>
      <c r="I7" s="24" t="e">
        <f t="shared" si="6"/>
        <v>#DIV/0!</v>
      </c>
      <c r="J7" s="12"/>
      <c r="L7" s="25">
        <v>0.32149455554489104</v>
      </c>
      <c r="M7" s="25">
        <v>0.382647970656945</v>
      </c>
      <c r="N7" s="25">
        <v>0.31550766215663295</v>
      </c>
      <c r="O7" s="25">
        <v>0.46616965356475804</v>
      </c>
      <c r="P7" s="25">
        <v>0.42554305760939104</v>
      </c>
      <c r="Q7" s="1">
        <f t="shared" si="2"/>
        <v>0.4122604948781986</v>
      </c>
      <c r="R7" s="1">
        <f t="shared" si="3"/>
        <v>1.0575394481368583</v>
      </c>
      <c r="S7" s="1">
        <f t="shared" si="4"/>
        <v>-0.39045824927092587</v>
      </c>
      <c r="T7" s="58">
        <f t="shared" si="5"/>
        <v>41.226049487819857</v>
      </c>
      <c r="U7" s="58">
        <f t="shared" si="0"/>
        <v>105.75394481368583</v>
      </c>
      <c r="V7" s="58">
        <f t="shared" si="0"/>
        <v>-39.045824927092589</v>
      </c>
    </row>
    <row r="8" spans="1:22" x14ac:dyDescent="0.2">
      <c r="A8" s="11" t="s">
        <v>10</v>
      </c>
      <c r="B8">
        <v>0.35025848881684601</v>
      </c>
      <c r="C8">
        <v>0.37909110026506598</v>
      </c>
      <c r="D8" s="3">
        <f t="shared" si="1"/>
        <v>0.36467479454095597</v>
      </c>
      <c r="E8" s="12"/>
      <c r="F8" s="27" t="s">
        <v>10</v>
      </c>
      <c r="G8" s="23"/>
      <c r="H8" s="23"/>
      <c r="I8" s="24" t="e">
        <f t="shared" si="6"/>
        <v>#DIV/0!</v>
      </c>
      <c r="J8" s="12"/>
      <c r="L8" s="2">
        <f>AVERAGE(L4:L7)</f>
        <v>0.31402443998978624</v>
      </c>
      <c r="M8" s="2">
        <f t="shared" ref="M8:P8" si="7">AVERAGE(M4:M7)</f>
        <v>0.36355157887127165</v>
      </c>
      <c r="N8" s="2">
        <f t="shared" si="7"/>
        <v>0.3716967366873507</v>
      </c>
      <c r="O8" s="2">
        <f t="shared" si="7"/>
        <v>0.38532663361186248</v>
      </c>
      <c r="P8" s="2">
        <f t="shared" si="7"/>
        <v>0.39859395101162537</v>
      </c>
      <c r="Q8" s="1">
        <f t="shared" si="2"/>
        <v>0.41436176840734507</v>
      </c>
      <c r="R8" s="1">
        <f t="shared" si="3"/>
        <v>0.31804859693854393</v>
      </c>
      <c r="S8" s="1">
        <f t="shared" si="4"/>
        <v>0.15688062091711463</v>
      </c>
      <c r="T8" s="58">
        <f t="shared" si="5"/>
        <v>41.436176840734504</v>
      </c>
      <c r="U8" s="58">
        <f t="shared" si="0"/>
        <v>31.804859693854393</v>
      </c>
      <c r="V8" s="58">
        <f t="shared" si="0"/>
        <v>15.688062091711464</v>
      </c>
    </row>
    <row r="9" spans="1:22" x14ac:dyDescent="0.2">
      <c r="A9" s="11" t="s">
        <v>55</v>
      </c>
      <c r="B9">
        <v>0.36175699495116698</v>
      </c>
      <c r="C9">
        <v>0.47255216803136602</v>
      </c>
      <c r="D9" s="28">
        <f t="shared" si="1"/>
        <v>0.4171545814912665</v>
      </c>
      <c r="E9" s="12"/>
      <c r="F9" s="27" t="s">
        <v>55</v>
      </c>
      <c r="G9" s="23"/>
      <c r="H9" s="23"/>
      <c r="I9" s="29" t="e">
        <f t="shared" si="6"/>
        <v>#DIV/0!</v>
      </c>
      <c r="J9" s="12"/>
      <c r="L9" s="25"/>
      <c r="M9" s="25"/>
      <c r="N9" s="25"/>
      <c r="O9" s="25"/>
      <c r="P9" s="25"/>
      <c r="Q9" s="1"/>
      <c r="R9" s="1"/>
      <c r="S9" s="1"/>
      <c r="T9" s="58"/>
      <c r="U9" s="58"/>
      <c r="V9" s="58"/>
    </row>
    <row r="10" spans="1:22" x14ac:dyDescent="0.2">
      <c r="A10" s="11" t="s">
        <v>11</v>
      </c>
      <c r="B10">
        <v>0.29863192573710801</v>
      </c>
      <c r="C10">
        <v>0.31738766136343999</v>
      </c>
      <c r="D10" s="30">
        <f t="shared" ref="D10:D19" si="8">AVERAGE(B10,C10)</f>
        <v>0.30800979355027402</v>
      </c>
      <c r="E10" s="12"/>
      <c r="F10" s="27" t="s">
        <v>11</v>
      </c>
      <c r="G10" s="23"/>
      <c r="H10" s="23"/>
      <c r="I10" s="31" t="e">
        <f t="shared" si="6"/>
        <v>#DIV/0!</v>
      </c>
      <c r="J10" s="12"/>
      <c r="L10" s="25"/>
      <c r="M10" s="25"/>
      <c r="N10" s="25"/>
      <c r="O10" s="25"/>
      <c r="P10" s="25"/>
      <c r="Q10" s="1"/>
      <c r="R10" s="1"/>
      <c r="S10" s="1"/>
      <c r="T10" s="58"/>
      <c r="U10" s="58"/>
      <c r="V10" s="58"/>
    </row>
    <row r="11" spans="1:22" x14ac:dyDescent="0.2">
      <c r="A11" s="11" t="s">
        <v>12</v>
      </c>
      <c r="B11">
        <v>0.52142438988895401</v>
      </c>
      <c r="C11">
        <v>0.31202521004732697</v>
      </c>
      <c r="D11" s="3">
        <f t="shared" si="8"/>
        <v>0.41672479996814049</v>
      </c>
      <c r="E11" s="12"/>
      <c r="F11" s="27" t="s">
        <v>12</v>
      </c>
      <c r="G11" s="23"/>
      <c r="H11" s="23"/>
      <c r="I11" s="24" t="e">
        <f t="shared" si="6"/>
        <v>#DIV/0!</v>
      </c>
      <c r="J11" s="12"/>
      <c r="L11" s="25">
        <v>0.32437949638283847</v>
      </c>
      <c r="M11" s="25">
        <v>0.49827480227899401</v>
      </c>
      <c r="N11" s="25">
        <v>0.80305352936857344</v>
      </c>
      <c r="O11" s="25">
        <v>0.35224096000403948</v>
      </c>
      <c r="P11" s="25">
        <v>0.729076353623478</v>
      </c>
      <c r="Q11" s="1">
        <f t="shared" si="2"/>
        <v>0.57030724903120644</v>
      </c>
      <c r="R11" s="1">
        <f t="shared" si="3"/>
        <v>-0.18279651650743456</v>
      </c>
      <c r="S11" s="1">
        <f t="shared" si="4"/>
        <v>0.93115473193646736</v>
      </c>
      <c r="T11" s="58">
        <f t="shared" si="5"/>
        <v>57.030724903120642</v>
      </c>
      <c r="U11" s="58">
        <f t="shared" si="0"/>
        <v>-18.279651650743457</v>
      </c>
      <c r="V11" s="58">
        <f t="shared" si="0"/>
        <v>93.115473193646736</v>
      </c>
    </row>
    <row r="12" spans="1:22" x14ac:dyDescent="0.2">
      <c r="A12" s="11" t="s">
        <v>13</v>
      </c>
      <c r="B12">
        <v>0.32975995958152399</v>
      </c>
      <c r="C12">
        <v>0.27666076994878902</v>
      </c>
      <c r="D12" s="3">
        <f t="shared" si="8"/>
        <v>0.3032103647651565</v>
      </c>
      <c r="E12" s="12"/>
      <c r="F12" s="27" t="s">
        <v>13</v>
      </c>
      <c r="G12" s="23"/>
      <c r="H12" s="23"/>
      <c r="I12" s="24" t="e">
        <f t="shared" si="6"/>
        <v>#DIV/0!</v>
      </c>
      <c r="J12" s="12"/>
      <c r="L12" s="25">
        <v>0.28319119463679998</v>
      </c>
      <c r="M12" s="25">
        <v>0.5312551573036095</v>
      </c>
      <c r="N12" s="25">
        <v>0.502214427275117</v>
      </c>
      <c r="O12" s="25">
        <v>0.37388667950593746</v>
      </c>
      <c r="P12" s="25">
        <v>0.64369446004772402</v>
      </c>
      <c r="Q12" s="1">
        <f t="shared" si="2"/>
        <v>0.31189537941063916</v>
      </c>
      <c r="R12" s="1">
        <f t="shared" si="3"/>
        <v>0.39245145979839957</v>
      </c>
      <c r="S12" s="1">
        <f t="shared" si="4"/>
        <v>0.74841979651486068</v>
      </c>
      <c r="T12" s="58">
        <f t="shared" si="5"/>
        <v>31.189537941063918</v>
      </c>
      <c r="U12" s="58">
        <f t="shared" si="0"/>
        <v>39.245145979839954</v>
      </c>
      <c r="V12" s="58">
        <f t="shared" si="0"/>
        <v>74.841979651486071</v>
      </c>
    </row>
    <row r="13" spans="1:22" x14ac:dyDescent="0.2">
      <c r="A13" s="11" t="s">
        <v>14</v>
      </c>
      <c r="B13">
        <v>0.33990097767037197</v>
      </c>
      <c r="C13">
        <v>0.35532481830488599</v>
      </c>
      <c r="D13" s="3">
        <f t="shared" si="8"/>
        <v>0.34761289798762895</v>
      </c>
      <c r="E13" s="12"/>
      <c r="F13" s="27" t="s">
        <v>14</v>
      </c>
      <c r="G13" s="23"/>
      <c r="H13" s="23"/>
      <c r="I13" s="24" t="e">
        <f t="shared" si="6"/>
        <v>#DIV/0!</v>
      </c>
      <c r="J13" s="12"/>
      <c r="L13" s="25">
        <v>0.289687964393194</v>
      </c>
      <c r="M13" s="25">
        <v>0.44298996401025498</v>
      </c>
      <c r="N13" s="25">
        <v>0.47474086682030847</v>
      </c>
      <c r="O13" s="25">
        <v>0.5371668850353285</v>
      </c>
      <c r="P13" s="25">
        <v>0.57027025787583852</v>
      </c>
      <c r="Q13" s="1">
        <f t="shared" si="2"/>
        <v>0.45362910212813012</v>
      </c>
      <c r="R13" s="1">
        <f t="shared" si="3"/>
        <v>0.34046835197545722</v>
      </c>
      <c r="S13" s="1">
        <f t="shared" si="4"/>
        <v>0.11798097602533719</v>
      </c>
      <c r="T13" s="58">
        <f t="shared" si="5"/>
        <v>45.362910212813013</v>
      </c>
      <c r="U13" s="58">
        <f t="shared" si="0"/>
        <v>34.046835197545718</v>
      </c>
      <c r="V13" s="58">
        <f t="shared" si="0"/>
        <v>11.798097602533719</v>
      </c>
    </row>
    <row r="14" spans="1:22" x14ac:dyDescent="0.2">
      <c r="A14" s="11" t="s">
        <v>55</v>
      </c>
      <c r="B14">
        <v>0.37811362939466903</v>
      </c>
      <c r="C14">
        <v>0.33612170356960802</v>
      </c>
      <c r="D14" s="28">
        <f t="shared" si="8"/>
        <v>0.3571176664821385</v>
      </c>
      <c r="E14" s="12"/>
      <c r="F14" s="27" t="s">
        <v>55</v>
      </c>
      <c r="G14" s="23"/>
      <c r="H14" s="23"/>
      <c r="I14" s="29" t="e">
        <f t="shared" si="6"/>
        <v>#DIV/0!</v>
      </c>
      <c r="J14" s="12"/>
      <c r="L14" s="25">
        <v>0.30445847392426251</v>
      </c>
      <c r="M14" s="25">
        <v>0.48807508651991649</v>
      </c>
      <c r="N14" s="25">
        <v>0.47025432350795499</v>
      </c>
      <c r="O14" s="25">
        <v>0.63594379060935202</v>
      </c>
      <c r="P14" s="25">
        <v>0.68873812311887295</v>
      </c>
      <c r="Q14" s="1">
        <f t="shared" si="2"/>
        <v>0.52217971214326475</v>
      </c>
      <c r="R14" s="1">
        <f t="shared" si="3"/>
        <v>0.56855417680542164</v>
      </c>
      <c r="S14" s="1">
        <f t="shared" si="4"/>
        <v>0.13738518971839786</v>
      </c>
      <c r="T14" s="58">
        <f t="shared" si="5"/>
        <v>52.217971214326475</v>
      </c>
      <c r="U14" s="58">
        <f t="shared" si="0"/>
        <v>56.85541768054216</v>
      </c>
      <c r="V14" s="58">
        <f t="shared" si="0"/>
        <v>13.738518971839786</v>
      </c>
    </row>
    <row r="15" spans="1:22" x14ac:dyDescent="0.2">
      <c r="A15" s="11" t="s">
        <v>15</v>
      </c>
      <c r="B15">
        <v>0.29310176252424402</v>
      </c>
      <c r="C15" s="25">
        <v>0.27326347251333599</v>
      </c>
      <c r="D15" s="30">
        <f t="shared" si="8"/>
        <v>0.28318261751879004</v>
      </c>
      <c r="E15" s="12"/>
      <c r="F15" s="27" t="s">
        <v>15</v>
      </c>
      <c r="G15" s="23"/>
      <c r="H15" s="23"/>
      <c r="I15" s="31" t="e">
        <f t="shared" si="6"/>
        <v>#DIV/0!</v>
      </c>
      <c r="J15" s="12"/>
      <c r="L15" s="2">
        <f>AVERAGE(L11:L14)</f>
        <v>0.30042928233427374</v>
      </c>
      <c r="M15" s="2">
        <f t="shared" ref="M15:P15" si="9">AVERAGE(M11:M14)</f>
        <v>0.49014875252819379</v>
      </c>
      <c r="N15" s="2">
        <f t="shared" si="9"/>
        <v>0.56256578674298841</v>
      </c>
      <c r="O15" s="2">
        <f t="shared" si="9"/>
        <v>0.47480957878866437</v>
      </c>
      <c r="P15" s="2">
        <f t="shared" si="9"/>
        <v>0.65794479866647837</v>
      </c>
      <c r="Q15" s="1">
        <f t="shared" si="2"/>
        <v>0.46933919920378486</v>
      </c>
      <c r="R15" s="1">
        <f t="shared" si="3"/>
        <v>0.2667828599496741</v>
      </c>
      <c r="S15" s="1">
        <f t="shared" si="4"/>
        <v>0.51224411672147996</v>
      </c>
      <c r="T15" s="58">
        <f t="shared" si="5"/>
        <v>46.933919920378486</v>
      </c>
      <c r="U15" s="58">
        <f t="shared" si="0"/>
        <v>26.67828599496741</v>
      </c>
      <c r="V15" s="58">
        <f t="shared" si="0"/>
        <v>51.224411672147994</v>
      </c>
    </row>
    <row r="16" spans="1:22" x14ac:dyDescent="0.2">
      <c r="A16" s="11" t="s">
        <v>16</v>
      </c>
      <c r="B16">
        <v>0.324219931724338</v>
      </c>
      <c r="C16" s="25">
        <v>0.29596692188217799</v>
      </c>
      <c r="D16" s="3">
        <f t="shared" si="8"/>
        <v>0.31009342680325802</v>
      </c>
      <c r="E16" s="12"/>
      <c r="F16" s="27" t="s">
        <v>16</v>
      </c>
      <c r="G16" s="23"/>
      <c r="H16" s="23"/>
      <c r="I16" s="24" t="e">
        <f t="shared" si="6"/>
        <v>#DIV/0!</v>
      </c>
      <c r="J16" s="12"/>
      <c r="L16" s="25"/>
      <c r="M16" s="25"/>
      <c r="N16" s="25"/>
      <c r="O16" s="25"/>
      <c r="P16" s="25"/>
      <c r="Q16" s="1"/>
      <c r="R16" s="1"/>
      <c r="S16" s="1"/>
      <c r="T16" s="58"/>
      <c r="U16" s="58"/>
      <c r="V16" s="58"/>
    </row>
    <row r="17" spans="1:28" x14ac:dyDescent="0.2">
      <c r="A17" s="11" t="s">
        <v>17</v>
      </c>
      <c r="B17">
        <v>0.40449846330518802</v>
      </c>
      <c r="C17" s="25">
        <v>0.34945485148389099</v>
      </c>
      <c r="D17" s="3">
        <f t="shared" si="8"/>
        <v>0.3769766573945395</v>
      </c>
      <c r="E17" s="12"/>
      <c r="F17" s="27" t="s">
        <v>17</v>
      </c>
      <c r="G17" s="23"/>
      <c r="H17" s="23"/>
      <c r="I17" s="24" t="e">
        <f t="shared" si="6"/>
        <v>#DIV/0!</v>
      </c>
      <c r="J17" s="12"/>
      <c r="L17" s="25"/>
      <c r="M17" s="25"/>
      <c r="N17" s="25"/>
      <c r="O17" s="25"/>
      <c r="P17" s="25"/>
      <c r="Q17" s="1"/>
      <c r="R17" s="1"/>
      <c r="S17" s="1"/>
      <c r="T17" s="58"/>
      <c r="U17" s="58"/>
      <c r="V17" s="58"/>
    </row>
    <row r="18" spans="1:28" x14ac:dyDescent="0.2">
      <c r="A18" s="11" t="s">
        <v>18</v>
      </c>
      <c r="B18">
        <v>0.33681915907048199</v>
      </c>
      <c r="C18" s="25">
        <v>0.38887921763773198</v>
      </c>
      <c r="D18" s="3">
        <f t="shared" si="8"/>
        <v>0.36284918835410696</v>
      </c>
      <c r="E18" s="12"/>
      <c r="F18" s="27" t="s">
        <v>18</v>
      </c>
      <c r="G18" s="23"/>
      <c r="H18" s="23"/>
      <c r="I18" s="24" t="e">
        <f t="shared" si="6"/>
        <v>#DIV/0!</v>
      </c>
      <c r="J18" s="12"/>
      <c r="Q18" s="1"/>
      <c r="R18" s="1"/>
      <c r="S18" s="1"/>
      <c r="T18" s="58"/>
      <c r="U18" s="58"/>
      <c r="V18" s="58"/>
    </row>
    <row r="19" spans="1:28" x14ac:dyDescent="0.2">
      <c r="A19" s="11" t="s">
        <v>55</v>
      </c>
      <c r="B19">
        <v>0.42462887262945898</v>
      </c>
      <c r="C19" s="25">
        <v>0.36449212429795202</v>
      </c>
      <c r="D19" s="28">
        <f t="shared" si="8"/>
        <v>0.3945604984637055</v>
      </c>
      <c r="E19" s="12"/>
      <c r="F19" s="27" t="s">
        <v>55</v>
      </c>
      <c r="G19" s="23"/>
      <c r="H19" s="23"/>
      <c r="I19" s="29" t="e">
        <f t="shared" si="6"/>
        <v>#DIV/0!</v>
      </c>
      <c r="J19" s="12"/>
      <c r="L19" s="25">
        <v>0.1727327440211695</v>
      </c>
      <c r="M19" s="25">
        <v>0.63949392707562003</v>
      </c>
      <c r="N19" s="25">
        <v>0.68857615768386149</v>
      </c>
      <c r="O19" s="25">
        <v>0.26106971920121547</v>
      </c>
      <c r="P19" s="25">
        <v>0.71182401698224196</v>
      </c>
      <c r="Q19" s="1">
        <f t="shared" si="2"/>
        <v>0.13417039661824537</v>
      </c>
      <c r="R19" s="1">
        <f t="shared" si="3"/>
        <v>4.3124161833833274E-2</v>
      </c>
      <c r="S19" s="1">
        <f t="shared" si="4"/>
        <v>0.83613725613691259</v>
      </c>
      <c r="T19" s="58">
        <f t="shared" si="5"/>
        <v>13.417039661824537</v>
      </c>
      <c r="U19" s="58">
        <f t="shared" si="0"/>
        <v>4.312416183383327</v>
      </c>
      <c r="V19" s="58">
        <f t="shared" si="0"/>
        <v>83.613725613691258</v>
      </c>
    </row>
    <row r="20" spans="1:28" x14ac:dyDescent="0.2">
      <c r="A20" s="11" t="s">
        <v>19</v>
      </c>
      <c r="B20">
        <v>0.366287615411309</v>
      </c>
      <c r="C20" s="25">
        <v>0.27670149567847302</v>
      </c>
      <c r="D20" s="30">
        <f t="shared" si="1"/>
        <v>0.32149455554489104</v>
      </c>
      <c r="E20" s="12"/>
      <c r="F20" s="27" t="s">
        <v>19</v>
      </c>
      <c r="G20" s="23"/>
      <c r="H20" s="23"/>
      <c r="I20" s="31" t="e">
        <f t="shared" si="6"/>
        <v>#DIV/0!</v>
      </c>
      <c r="J20" s="12"/>
      <c r="L20" s="25">
        <v>0.171011652592649</v>
      </c>
      <c r="M20" s="25">
        <v>0.546539178033152</v>
      </c>
      <c r="N20" s="25">
        <v>0.42247636860976601</v>
      </c>
      <c r="O20" s="25">
        <v>0.56184688811713102</v>
      </c>
      <c r="P20" s="25">
        <v>0.55561276118650549</v>
      </c>
      <c r="Q20" s="1">
        <f t="shared" si="2"/>
        <v>2.3592191885581149E-2</v>
      </c>
      <c r="R20" s="1">
        <f t="shared" si="3"/>
        <v>0.34616746962456924</v>
      </c>
      <c r="S20" s="1">
        <f t="shared" si="4"/>
        <v>-1.6209331672022875E-2</v>
      </c>
      <c r="T20" s="58">
        <f t="shared" si="5"/>
        <v>2.3592191885581149</v>
      </c>
      <c r="U20" s="58">
        <f t="shared" si="5"/>
        <v>34.616746962456922</v>
      </c>
      <c r="V20" s="58">
        <f t="shared" si="5"/>
        <v>-1.6209331672022875</v>
      </c>
    </row>
    <row r="21" spans="1:28" x14ac:dyDescent="0.2">
      <c r="A21" s="11" t="s">
        <v>20</v>
      </c>
      <c r="B21">
        <v>0.39997568167267999</v>
      </c>
      <c r="C21" s="25">
        <v>0.36532025964121001</v>
      </c>
      <c r="D21" s="3">
        <f t="shared" si="1"/>
        <v>0.382647970656945</v>
      </c>
      <c r="E21" s="12"/>
      <c r="F21" s="27" t="s">
        <v>20</v>
      </c>
      <c r="G21" s="23"/>
      <c r="H21" s="23"/>
      <c r="I21" s="24" t="e">
        <f t="shared" si="6"/>
        <v>#DIV/0!</v>
      </c>
      <c r="J21" s="12"/>
      <c r="L21" s="25">
        <v>0.19253844498846751</v>
      </c>
      <c r="M21" s="25">
        <v>0.52982197384087892</v>
      </c>
      <c r="N21" s="25">
        <v>0.50965811256326043</v>
      </c>
      <c r="O21" s="25">
        <v>0.53708781314562404</v>
      </c>
      <c r="P21" s="25">
        <v>0.53073267925527401</v>
      </c>
      <c r="Q21" s="1">
        <f t="shared" si="2"/>
        <v>2.6928472520221236E-3</v>
      </c>
      <c r="R21" s="1">
        <f t="shared" si="3"/>
        <v>6.2314979253571545E-2</v>
      </c>
      <c r="S21" s="1">
        <f t="shared" si="4"/>
        <v>-1.8791372668217621E-2</v>
      </c>
      <c r="T21" s="58">
        <f t="shared" si="5"/>
        <v>0.26928472520221236</v>
      </c>
      <c r="U21" s="58">
        <f t="shared" si="5"/>
        <v>6.2314979253571545</v>
      </c>
      <c r="V21" s="58">
        <f t="shared" si="5"/>
        <v>-1.8791372668217621</v>
      </c>
    </row>
    <row r="22" spans="1:28" x14ac:dyDescent="0.2">
      <c r="A22" s="11" t="s">
        <v>21</v>
      </c>
      <c r="B22">
        <v>0.32315347754767598</v>
      </c>
      <c r="C22" s="25">
        <v>0.30786184676558997</v>
      </c>
      <c r="D22" s="3">
        <f t="shared" si="1"/>
        <v>0.31550766215663295</v>
      </c>
      <c r="E22" s="12"/>
      <c r="F22" s="27" t="s">
        <v>21</v>
      </c>
      <c r="G22" s="23"/>
      <c r="H22" s="23"/>
      <c r="I22" s="24" t="e">
        <f t="shared" si="6"/>
        <v>#DIV/0!</v>
      </c>
      <c r="J22" s="12"/>
      <c r="L22" s="25">
        <v>0.175758123496809</v>
      </c>
      <c r="M22" s="25">
        <v>0.58867275759725401</v>
      </c>
      <c r="N22" s="25">
        <v>0.50553800660556802</v>
      </c>
      <c r="O22" s="25">
        <v>0.52013487299393102</v>
      </c>
      <c r="P22" s="25">
        <v>0.55574550392521604</v>
      </c>
      <c r="Q22" s="1">
        <f t="shared" si="2"/>
        <v>-8.6653545270148236E-2</v>
      </c>
      <c r="R22" s="1">
        <f t="shared" si="3"/>
        <v>0.13212938088376214</v>
      </c>
      <c r="S22" s="1">
        <f t="shared" si="4"/>
        <v>9.3715298890022947E-2</v>
      </c>
      <c r="T22" s="58">
        <f t="shared" si="5"/>
        <v>-8.6653545270148236</v>
      </c>
      <c r="U22" s="58">
        <f t="shared" si="5"/>
        <v>13.212938088376214</v>
      </c>
      <c r="V22" s="58">
        <f t="shared" si="5"/>
        <v>9.3715298890022947</v>
      </c>
    </row>
    <row r="23" spans="1:28" x14ac:dyDescent="0.2">
      <c r="A23" s="11" t="s">
        <v>22</v>
      </c>
      <c r="B23">
        <v>0.58955796794373805</v>
      </c>
      <c r="C23" s="25">
        <v>0.34278133918577802</v>
      </c>
      <c r="D23" s="3">
        <f t="shared" si="1"/>
        <v>0.46616965356475804</v>
      </c>
      <c r="E23" s="12"/>
      <c r="F23" s="27" t="s">
        <v>22</v>
      </c>
      <c r="G23" s="23"/>
      <c r="H23" s="23"/>
      <c r="I23" s="24" t="e">
        <f t="shared" si="6"/>
        <v>#DIV/0!</v>
      </c>
      <c r="J23" s="12"/>
      <c r="L23" s="2">
        <f>AVERAGE(L19:L22)</f>
        <v>0.17801024127477375</v>
      </c>
      <c r="M23" s="2">
        <f t="shared" ref="M23:P23" si="10">AVERAGE(M19:M22)</f>
        <v>0.57613195913672621</v>
      </c>
      <c r="N23" s="2">
        <f t="shared" si="10"/>
        <v>0.53156216136561396</v>
      </c>
      <c r="O23" s="2">
        <f t="shared" si="10"/>
        <v>0.47003482336447538</v>
      </c>
      <c r="P23" s="2">
        <f t="shared" si="10"/>
        <v>0.5884787403373094</v>
      </c>
      <c r="Q23" s="1">
        <f t="shared" si="2"/>
        <v>3.0079728965272223E-2</v>
      </c>
      <c r="R23" s="1">
        <f t="shared" si="3"/>
        <v>0.13866247739275139</v>
      </c>
      <c r="S23" s="1">
        <f t="shared" si="4"/>
        <v>0.28855787287781343</v>
      </c>
      <c r="T23" s="58">
        <f t="shared" si="5"/>
        <v>3.0079728965272223</v>
      </c>
      <c r="U23" s="58">
        <f t="shared" si="5"/>
        <v>13.866247739275138</v>
      </c>
      <c r="V23" s="58">
        <f t="shared" si="5"/>
        <v>28.855787287781343</v>
      </c>
    </row>
    <row r="24" spans="1:28" ht="17" thickBot="1" x14ac:dyDescent="0.25">
      <c r="A24" s="1" t="s">
        <v>55</v>
      </c>
      <c r="B24">
        <v>0.51689364675810201</v>
      </c>
      <c r="C24" s="25">
        <v>0.33419246846068001</v>
      </c>
      <c r="D24" s="28">
        <f t="shared" si="1"/>
        <v>0.42554305760939104</v>
      </c>
      <c r="E24" s="12"/>
      <c r="F24" s="1" t="s">
        <v>55</v>
      </c>
      <c r="G24" s="23"/>
      <c r="H24" s="23"/>
      <c r="I24" s="29" t="e">
        <f t="shared" si="6"/>
        <v>#DIV/0!</v>
      </c>
      <c r="J24" s="12"/>
      <c r="L24" s="25"/>
    </row>
    <row r="25" spans="1:28" x14ac:dyDescent="0.2">
      <c r="A25" s="13"/>
      <c r="B25" s="14"/>
      <c r="C25" s="14"/>
      <c r="D25" s="15"/>
      <c r="E25" s="16"/>
      <c r="F25" s="18"/>
      <c r="G25" s="14"/>
      <c r="H25" s="14"/>
      <c r="I25" s="15"/>
      <c r="J25" s="14"/>
      <c r="K25" s="44"/>
      <c r="L25" s="45" t="s">
        <v>57</v>
      </c>
      <c r="M25" s="45" t="s">
        <v>58</v>
      </c>
      <c r="N25" s="45" t="s">
        <v>59</v>
      </c>
      <c r="O25" s="45" t="s">
        <v>60</v>
      </c>
      <c r="P25" s="45" t="s">
        <v>61</v>
      </c>
      <c r="Q25" s="45"/>
      <c r="R25" s="45" t="s">
        <v>62</v>
      </c>
      <c r="S25" s="45" t="s">
        <v>63</v>
      </c>
      <c r="T25" s="45" t="s">
        <v>64</v>
      </c>
      <c r="U25" s="45" t="s">
        <v>65</v>
      </c>
      <c r="V25" s="45" t="s">
        <v>66</v>
      </c>
      <c r="W25" s="46"/>
      <c r="X25" s="45" t="s">
        <v>67</v>
      </c>
      <c r="Y25" s="45" t="s">
        <v>68</v>
      </c>
      <c r="Z25" s="45" t="s">
        <v>69</v>
      </c>
      <c r="AA25" s="45" t="s">
        <v>70</v>
      </c>
      <c r="AB25" s="47" t="s">
        <v>71</v>
      </c>
    </row>
    <row r="26" spans="1:28" x14ac:dyDescent="0.2">
      <c r="K26" s="48" t="s">
        <v>72</v>
      </c>
      <c r="L26" s="40">
        <v>0.31402443998978624</v>
      </c>
      <c r="M26" s="40">
        <v>0.36355157887127165</v>
      </c>
      <c r="N26" s="40">
        <v>0.3716967366873507</v>
      </c>
      <c r="O26" s="40">
        <v>0.38532663361186248</v>
      </c>
      <c r="P26" s="40">
        <v>0.39859395101162537</v>
      </c>
      <c r="Q26" s="40"/>
      <c r="R26" s="40">
        <v>0.30042928233427374</v>
      </c>
      <c r="S26" s="40">
        <v>0.49014875252819379</v>
      </c>
      <c r="T26" s="40">
        <v>0.56256578674298841</v>
      </c>
      <c r="U26" s="40">
        <v>0.47480957878866437</v>
      </c>
      <c r="V26" s="40">
        <v>0.65794479866647837</v>
      </c>
      <c r="W26" s="38"/>
      <c r="X26" s="40">
        <v>0.17801024127477375</v>
      </c>
      <c r="Y26" s="38">
        <v>0.57613195913672621</v>
      </c>
      <c r="Z26" s="38">
        <v>0.53156216136561396</v>
      </c>
      <c r="AA26" s="38">
        <v>0.47003482336447538</v>
      </c>
      <c r="AB26" s="49">
        <v>0.5884787403373094</v>
      </c>
    </row>
    <row r="27" spans="1:28" x14ac:dyDescent="0.2">
      <c r="A27" s="4"/>
      <c r="B27" s="5"/>
      <c r="C27" s="5"/>
      <c r="D27" s="6"/>
      <c r="E27" s="7"/>
      <c r="F27" s="17"/>
      <c r="G27" s="5"/>
      <c r="H27" s="5"/>
      <c r="I27" s="6"/>
      <c r="J27" s="5"/>
      <c r="K27" s="48" t="s">
        <v>73</v>
      </c>
      <c r="L27" s="38">
        <v>0.2952865865532584</v>
      </c>
      <c r="M27" s="40">
        <v>0.36753408180586156</v>
      </c>
      <c r="N27" s="40">
        <v>0.37836263173591361</v>
      </c>
      <c r="O27" s="40">
        <v>0.33619726884755663</v>
      </c>
      <c r="P27" s="40">
        <v>0.40640910670105335</v>
      </c>
      <c r="Q27" s="40"/>
      <c r="R27" s="40">
        <v>0.28480594607613924</v>
      </c>
      <c r="S27" s="40">
        <v>0.47223772025710248</v>
      </c>
      <c r="T27" s="38">
        <v>0.58248524967368565</v>
      </c>
      <c r="U27" s="38">
        <v>0.48191267223789191</v>
      </c>
      <c r="V27" s="38">
        <v>0.71207669044468069</v>
      </c>
      <c r="W27" s="38"/>
      <c r="X27" s="38">
        <v>0.12498529853808701</v>
      </c>
      <c r="Y27" s="38">
        <v>0.42253872814692123</v>
      </c>
      <c r="Z27" s="38">
        <v>0.50939287393071364</v>
      </c>
      <c r="AA27" s="38">
        <v>0.46310205744269595</v>
      </c>
      <c r="AB27" s="49">
        <v>0.46940619509700199</v>
      </c>
    </row>
    <row r="28" spans="1:28" s="2" customFormat="1" ht="17" thickBot="1" x14ac:dyDescent="0.25">
      <c r="A28" s="8" t="s">
        <v>3</v>
      </c>
      <c r="B28" s="9"/>
      <c r="C28" s="9"/>
      <c r="D28" s="9"/>
      <c r="E28" s="10"/>
      <c r="F28" s="8" t="s">
        <v>4</v>
      </c>
      <c r="G28" s="9"/>
      <c r="H28" s="9"/>
      <c r="I28" s="9"/>
      <c r="J28" s="9"/>
      <c r="K28" s="50" t="s">
        <v>74</v>
      </c>
      <c r="L28" s="51">
        <v>0.30345755188104639</v>
      </c>
      <c r="M28" s="51">
        <v>0.36053867095699221</v>
      </c>
      <c r="N28" s="51">
        <v>0.33970501806124459</v>
      </c>
      <c r="O28" s="51">
        <v>0.44081712531503153</v>
      </c>
      <c r="P28" s="51">
        <v>0.41681026584182063</v>
      </c>
      <c r="Q28" s="51"/>
      <c r="R28" s="52">
        <v>0.30294647625676163</v>
      </c>
      <c r="S28" s="51">
        <v>0.56189052111455684</v>
      </c>
      <c r="T28" s="51">
        <v>0.62184833362914693</v>
      </c>
      <c r="U28" s="51">
        <v>0.71411297953265462</v>
      </c>
      <c r="V28" s="51">
        <v>0.72899891105098436</v>
      </c>
      <c r="W28" s="53"/>
      <c r="X28" s="51">
        <v>0.13149392727222137</v>
      </c>
      <c r="Y28" s="51">
        <v>0.49120927016113175</v>
      </c>
      <c r="Z28" s="51">
        <v>0.50658218911185271</v>
      </c>
      <c r="AA28" s="51">
        <v>0.52140881379266713</v>
      </c>
      <c r="AB28" s="54">
        <v>0.48071343774190012</v>
      </c>
    </row>
    <row r="29" spans="1:28" s="1" customFormat="1" x14ac:dyDescent="0.2">
      <c r="A29" s="11"/>
      <c r="B29" s="22" t="s">
        <v>5</v>
      </c>
      <c r="C29" s="22" t="s">
        <v>6</v>
      </c>
      <c r="D29" s="20" t="s">
        <v>0</v>
      </c>
      <c r="E29" s="21"/>
      <c r="F29" s="11"/>
      <c r="G29" s="19" t="s">
        <v>5</v>
      </c>
      <c r="H29" s="19" t="s">
        <v>6</v>
      </c>
      <c r="I29" s="20" t="s">
        <v>0</v>
      </c>
      <c r="J29" s="19"/>
      <c r="K29" s="42"/>
      <c r="L29" s="43" t="s">
        <v>62</v>
      </c>
      <c r="M29" s="43" t="s">
        <v>63</v>
      </c>
      <c r="N29" s="43" t="s">
        <v>64</v>
      </c>
      <c r="O29" s="43" t="s">
        <v>65</v>
      </c>
      <c r="P29" s="43" t="s">
        <v>66</v>
      </c>
      <c r="R29" s="26"/>
    </row>
    <row r="30" spans="1:28" x14ac:dyDescent="0.2">
      <c r="A30" s="27" t="s">
        <v>7</v>
      </c>
      <c r="B30">
        <v>0.32462555709144503</v>
      </c>
      <c r="C30">
        <v>0.32413343567423197</v>
      </c>
      <c r="D30" s="30">
        <f>AVERAGE(B30,C30)</f>
        <v>0.32437949638283847</v>
      </c>
      <c r="E30" s="12"/>
      <c r="F30" s="27" t="s">
        <v>7</v>
      </c>
      <c r="G30" s="25">
        <v>0.166109259641498</v>
      </c>
      <c r="H30" s="25">
        <v>0.17935622840084101</v>
      </c>
      <c r="I30" s="31">
        <f>AVERAGE(G30,H30)</f>
        <v>0.1727327440211695</v>
      </c>
      <c r="J30" s="33"/>
      <c r="K30" s="36" t="s">
        <v>72</v>
      </c>
      <c r="L30" s="35">
        <v>0.30042928233427374</v>
      </c>
      <c r="M30" s="35">
        <v>0.49014875252819379</v>
      </c>
      <c r="N30" s="35">
        <v>0.56256578674298841</v>
      </c>
      <c r="O30" s="35">
        <v>0.47480957878866437</v>
      </c>
      <c r="P30" s="35">
        <v>0.65794479866647837</v>
      </c>
      <c r="Q30" s="32"/>
      <c r="R30" s="25"/>
    </row>
    <row r="31" spans="1:28" x14ac:dyDescent="0.2">
      <c r="A31" s="27" t="s">
        <v>8</v>
      </c>
      <c r="B31">
        <v>0.42824991693890402</v>
      </c>
      <c r="C31">
        <v>0.568299687619084</v>
      </c>
      <c r="D31" s="3">
        <f t="shared" ref="D31:D49" si="11">AVERAGE(B31,C31)</f>
        <v>0.49827480227899401</v>
      </c>
      <c r="E31" s="12"/>
      <c r="F31" s="27" t="s">
        <v>8</v>
      </c>
      <c r="G31">
        <v>0.67519481269456105</v>
      </c>
      <c r="H31">
        <v>0.603793041456679</v>
      </c>
      <c r="I31" s="24">
        <f t="shared" ref="I31:I49" si="12">AVERAGE(G31,H31)</f>
        <v>0.63949392707562003</v>
      </c>
      <c r="J31" s="33"/>
      <c r="K31" s="36" t="s">
        <v>73</v>
      </c>
      <c r="L31" s="35">
        <v>0.28480594607613924</v>
      </c>
      <c r="M31" s="35">
        <v>0.47223772025710248</v>
      </c>
      <c r="N31" s="34">
        <v>0.58248524967368565</v>
      </c>
      <c r="O31" s="34">
        <v>0.48191267223789191</v>
      </c>
      <c r="P31" s="34">
        <v>0.71207669044468069</v>
      </c>
      <c r="Q31" s="25"/>
      <c r="R31" s="25"/>
    </row>
    <row r="32" spans="1:28" x14ac:dyDescent="0.2">
      <c r="A32" s="27" t="s">
        <v>9</v>
      </c>
      <c r="B32">
        <v>1.08028767446095</v>
      </c>
      <c r="C32">
        <v>0.52581938427619701</v>
      </c>
      <c r="D32" s="3">
        <f t="shared" si="11"/>
        <v>0.80305352936857344</v>
      </c>
      <c r="E32" s="12"/>
      <c r="F32" s="27" t="s">
        <v>9</v>
      </c>
      <c r="G32">
        <v>0.783518864718174</v>
      </c>
      <c r="H32" s="25">
        <v>0.59363345064954898</v>
      </c>
      <c r="I32" s="24">
        <f t="shared" si="12"/>
        <v>0.68857615768386149</v>
      </c>
      <c r="J32" s="33"/>
      <c r="K32" s="36" t="s">
        <v>74</v>
      </c>
      <c r="L32" s="37">
        <v>0.30294647625676163</v>
      </c>
      <c r="M32" s="34">
        <v>0.56189052111455684</v>
      </c>
      <c r="N32" s="34">
        <v>0.62184833362914693</v>
      </c>
      <c r="O32" s="34">
        <v>0.71411297953265462</v>
      </c>
      <c r="P32" s="34">
        <v>0.72899891105098436</v>
      </c>
      <c r="R32" s="25"/>
    </row>
    <row r="33" spans="1:22" x14ac:dyDescent="0.2">
      <c r="A33" s="27" t="s">
        <v>10</v>
      </c>
      <c r="B33">
        <v>0.373434144710868</v>
      </c>
      <c r="C33">
        <v>0.33104777529721102</v>
      </c>
      <c r="D33" s="3">
        <f t="shared" si="11"/>
        <v>0.35224096000403948</v>
      </c>
      <c r="E33" s="12"/>
      <c r="F33" s="27" t="s">
        <v>10</v>
      </c>
      <c r="G33">
        <v>0.31602818063182198</v>
      </c>
      <c r="H33">
        <v>0.20611125777060901</v>
      </c>
      <c r="I33" s="24">
        <f t="shared" si="12"/>
        <v>0.26106971920121547</v>
      </c>
      <c r="J33" s="33"/>
      <c r="K33" s="34"/>
      <c r="L33" s="35" t="s">
        <v>67</v>
      </c>
      <c r="M33" s="35" t="s">
        <v>68</v>
      </c>
      <c r="N33" s="35" t="s">
        <v>69</v>
      </c>
      <c r="O33" s="35" t="s">
        <v>70</v>
      </c>
      <c r="P33" s="35" t="s">
        <v>71</v>
      </c>
    </row>
    <row r="34" spans="1:22" x14ac:dyDescent="0.2">
      <c r="A34" s="27" t="s">
        <v>55</v>
      </c>
      <c r="B34">
        <v>0.53816799165524698</v>
      </c>
      <c r="C34">
        <v>0.91998471559170902</v>
      </c>
      <c r="D34" s="28">
        <f t="shared" si="11"/>
        <v>0.729076353623478</v>
      </c>
      <c r="E34" s="12"/>
      <c r="F34" s="27" t="s">
        <v>55</v>
      </c>
      <c r="G34">
        <v>0.74889999810792596</v>
      </c>
      <c r="H34" s="25">
        <v>0.67474803585655796</v>
      </c>
      <c r="I34" s="29">
        <f t="shared" si="12"/>
        <v>0.71182401698224196</v>
      </c>
      <c r="J34" s="33"/>
      <c r="K34" s="36" t="s">
        <v>72</v>
      </c>
      <c r="L34" s="35">
        <v>0.17801024127477375</v>
      </c>
      <c r="M34" s="34">
        <v>0.57613195913672621</v>
      </c>
      <c r="N34" s="34">
        <v>0.53156216136561396</v>
      </c>
      <c r="O34" s="34">
        <v>0.47003482336447538</v>
      </c>
      <c r="P34" s="34">
        <v>0.5884787403373094</v>
      </c>
      <c r="Q34" s="32"/>
      <c r="R34" s="25"/>
      <c r="T34" s="25"/>
      <c r="V34" s="25"/>
    </row>
    <row r="35" spans="1:22" x14ac:dyDescent="0.2">
      <c r="A35" s="27" t="s">
        <v>11</v>
      </c>
      <c r="B35">
        <v>0.28931340618320001</v>
      </c>
      <c r="C35">
        <v>0.27706898309040001</v>
      </c>
      <c r="D35" s="30">
        <f t="shared" si="11"/>
        <v>0.28319119463679998</v>
      </c>
      <c r="E35" s="12"/>
      <c r="F35" s="27" t="s">
        <v>11</v>
      </c>
      <c r="G35" s="25">
        <v>0.18250236129464401</v>
      </c>
      <c r="H35" s="25">
        <v>0.15952094389065399</v>
      </c>
      <c r="I35" s="31">
        <f t="shared" si="12"/>
        <v>0.171011652592649</v>
      </c>
      <c r="J35" s="33"/>
      <c r="K35" s="36" t="s">
        <v>73</v>
      </c>
      <c r="L35" s="34">
        <v>0.12498529853808701</v>
      </c>
      <c r="M35" s="34">
        <v>0.42253872814692123</v>
      </c>
      <c r="N35" s="34">
        <v>0.50939287393071364</v>
      </c>
      <c r="O35" s="34">
        <v>0.46310205744269595</v>
      </c>
      <c r="P35" s="34">
        <v>0.46940619509700199</v>
      </c>
      <c r="R35" s="25"/>
    </row>
    <row r="36" spans="1:22" x14ac:dyDescent="0.2">
      <c r="A36" s="27" t="s">
        <v>12</v>
      </c>
      <c r="B36">
        <v>0.62942830367077596</v>
      </c>
      <c r="C36">
        <v>0.433082010936443</v>
      </c>
      <c r="D36" s="3">
        <f t="shared" si="11"/>
        <v>0.5312551573036095</v>
      </c>
      <c r="E36" s="12"/>
      <c r="F36" s="27" t="s">
        <v>12</v>
      </c>
      <c r="G36">
        <v>0.60748631530048802</v>
      </c>
      <c r="H36">
        <v>0.48559204076581602</v>
      </c>
      <c r="I36" s="24">
        <f t="shared" si="12"/>
        <v>0.546539178033152</v>
      </c>
      <c r="J36" s="33"/>
      <c r="K36" s="36" t="s">
        <v>74</v>
      </c>
      <c r="L36" s="34">
        <v>0.13149392727222137</v>
      </c>
      <c r="M36" s="34">
        <v>0.49120927016113175</v>
      </c>
      <c r="N36" s="34">
        <v>0.50658218911185271</v>
      </c>
      <c r="O36" s="34">
        <v>0.52140881379266713</v>
      </c>
      <c r="P36" s="34">
        <v>0.48071343774190012</v>
      </c>
      <c r="R36" s="25"/>
    </row>
    <row r="37" spans="1:22" x14ac:dyDescent="0.2">
      <c r="A37" s="27" t="s">
        <v>13</v>
      </c>
      <c r="B37">
        <v>0.42977701940923502</v>
      </c>
      <c r="C37">
        <v>0.57465183514099905</v>
      </c>
      <c r="D37" s="3">
        <f t="shared" si="11"/>
        <v>0.502214427275117</v>
      </c>
      <c r="E37" s="12"/>
      <c r="F37" s="27" t="s">
        <v>13</v>
      </c>
      <c r="G37">
        <v>0.40971201819480901</v>
      </c>
      <c r="H37">
        <v>0.435240719024723</v>
      </c>
      <c r="I37" s="24">
        <f t="shared" si="12"/>
        <v>0.42247636860976601</v>
      </c>
      <c r="J37" s="12"/>
      <c r="R37" s="25"/>
    </row>
    <row r="38" spans="1:22" x14ac:dyDescent="0.2">
      <c r="A38" s="27" t="s">
        <v>14</v>
      </c>
      <c r="B38">
        <v>0.38183120038177598</v>
      </c>
      <c r="C38">
        <v>0.36594215863009899</v>
      </c>
      <c r="D38" s="3">
        <f t="shared" si="11"/>
        <v>0.37388667950593746</v>
      </c>
      <c r="E38" s="12"/>
      <c r="F38" s="27" t="s">
        <v>14</v>
      </c>
      <c r="G38">
        <v>0.49986491627854202</v>
      </c>
      <c r="H38">
        <v>0.62382885995572002</v>
      </c>
      <c r="I38" s="24">
        <f t="shared" si="12"/>
        <v>0.56184688811713102</v>
      </c>
      <c r="J38" s="12"/>
    </row>
    <row r="39" spans="1:22" x14ac:dyDescent="0.2">
      <c r="A39" s="27" t="s">
        <v>55</v>
      </c>
      <c r="B39">
        <v>0.65359641699919502</v>
      </c>
      <c r="C39">
        <v>0.63379250309625301</v>
      </c>
      <c r="D39" s="28">
        <f t="shared" si="11"/>
        <v>0.64369446004772402</v>
      </c>
      <c r="E39" s="12"/>
      <c r="F39" s="27" t="s">
        <v>55</v>
      </c>
      <c r="G39">
        <v>0.53387764123778603</v>
      </c>
      <c r="H39">
        <v>0.57734788113522495</v>
      </c>
      <c r="I39" s="29">
        <f t="shared" si="12"/>
        <v>0.55561276118650549</v>
      </c>
      <c r="J39" s="12"/>
    </row>
    <row r="40" spans="1:22" x14ac:dyDescent="0.2">
      <c r="A40" s="27" t="s">
        <v>15</v>
      </c>
      <c r="B40">
        <v>0.306780203979725</v>
      </c>
      <c r="C40">
        <v>0.272595724806663</v>
      </c>
      <c r="D40" s="30">
        <f t="shared" si="11"/>
        <v>0.289687964393194</v>
      </c>
      <c r="E40" s="12"/>
      <c r="F40" s="27" t="s">
        <v>15</v>
      </c>
      <c r="G40" s="25">
        <v>0.16488334084110601</v>
      </c>
      <c r="H40" s="25">
        <v>0.220193549135829</v>
      </c>
      <c r="I40" s="31">
        <f t="shared" si="12"/>
        <v>0.19253844498846751</v>
      </c>
      <c r="J40" s="12"/>
      <c r="L40" s="38"/>
      <c r="M40" s="39" t="s">
        <v>72</v>
      </c>
      <c r="N40" s="39" t="s">
        <v>73</v>
      </c>
      <c r="O40" s="39" t="s">
        <v>74</v>
      </c>
      <c r="R40" s="25"/>
    </row>
    <row r="41" spans="1:22" x14ac:dyDescent="0.2">
      <c r="A41" s="27" t="s">
        <v>16</v>
      </c>
      <c r="B41">
        <v>0.53829671557605396</v>
      </c>
      <c r="C41">
        <v>0.34768321244445599</v>
      </c>
      <c r="D41" s="3">
        <f t="shared" si="11"/>
        <v>0.44298996401025498</v>
      </c>
      <c r="E41" s="12"/>
      <c r="F41" s="27" t="s">
        <v>16</v>
      </c>
      <c r="G41">
        <v>0.57451031871062597</v>
      </c>
      <c r="H41">
        <v>0.48513362897113199</v>
      </c>
      <c r="I41" s="24">
        <f t="shared" si="12"/>
        <v>0.52982197384087892</v>
      </c>
      <c r="J41" s="12"/>
      <c r="L41" s="40" t="s">
        <v>57</v>
      </c>
      <c r="M41" s="40">
        <v>0.31402443998978624</v>
      </c>
      <c r="N41" s="38">
        <v>0.2952865865532584</v>
      </c>
      <c r="O41" s="38">
        <v>0.30345755188104639</v>
      </c>
      <c r="R41" s="25"/>
    </row>
    <row r="42" spans="1:22" x14ac:dyDescent="0.2">
      <c r="A42" s="27" t="s">
        <v>17</v>
      </c>
      <c r="B42">
        <v>0.463291256999385</v>
      </c>
      <c r="C42">
        <v>0.48619047664123199</v>
      </c>
      <c r="D42" s="3">
        <f t="shared" si="11"/>
        <v>0.47474086682030847</v>
      </c>
      <c r="E42" s="12"/>
      <c r="F42" s="27" t="s">
        <v>17</v>
      </c>
      <c r="G42" s="25">
        <v>0.41357940183897302</v>
      </c>
      <c r="H42">
        <v>0.60573682328754797</v>
      </c>
      <c r="I42" s="24">
        <f t="shared" si="12"/>
        <v>0.50965811256326043</v>
      </c>
      <c r="J42" s="12"/>
      <c r="L42" s="40" t="s">
        <v>62</v>
      </c>
      <c r="M42" s="40">
        <v>0.30042928233427374</v>
      </c>
      <c r="N42" s="40">
        <v>0.28480594607613924</v>
      </c>
      <c r="O42" s="41">
        <v>0.30294647625676163</v>
      </c>
      <c r="R42" s="25"/>
    </row>
    <row r="43" spans="1:22" x14ac:dyDescent="0.2">
      <c r="A43" s="27" t="s">
        <v>18</v>
      </c>
      <c r="B43">
        <v>0.46760336330012903</v>
      </c>
      <c r="C43">
        <v>0.60673040677052803</v>
      </c>
      <c r="D43" s="3">
        <f t="shared" si="11"/>
        <v>0.5371668850353285</v>
      </c>
      <c r="E43" s="12"/>
      <c r="F43" s="27" t="s">
        <v>18</v>
      </c>
      <c r="G43">
        <v>0.57780042050942904</v>
      </c>
      <c r="H43">
        <v>0.49637520578181898</v>
      </c>
      <c r="I43" s="24">
        <f t="shared" si="12"/>
        <v>0.53708781314562404</v>
      </c>
      <c r="J43" s="12"/>
      <c r="L43" s="40" t="s">
        <v>67</v>
      </c>
      <c r="M43" s="40">
        <v>0.17801024127477375</v>
      </c>
      <c r="N43" s="38">
        <v>0.12498529853808701</v>
      </c>
      <c r="O43" s="38">
        <v>0.13149392727222137</v>
      </c>
      <c r="R43" s="25"/>
    </row>
    <row r="44" spans="1:22" x14ac:dyDescent="0.2">
      <c r="A44" s="27" t="s">
        <v>55</v>
      </c>
      <c r="B44">
        <v>0.58655023754700697</v>
      </c>
      <c r="C44">
        <v>0.55399027820466995</v>
      </c>
      <c r="D44" s="28">
        <f t="shared" si="11"/>
        <v>0.57027025787583852</v>
      </c>
      <c r="E44" s="12"/>
      <c r="F44" s="27" t="s">
        <v>55</v>
      </c>
      <c r="G44" s="25">
        <v>0.61453175228889401</v>
      </c>
      <c r="H44">
        <v>0.44693360622165401</v>
      </c>
      <c r="I44" s="29">
        <f t="shared" si="12"/>
        <v>0.53073267925527401</v>
      </c>
      <c r="J44" s="12"/>
      <c r="L44" s="38"/>
      <c r="M44" s="38"/>
      <c r="N44" s="38"/>
      <c r="O44" s="38"/>
      <c r="R44" s="25"/>
    </row>
    <row r="45" spans="1:22" x14ac:dyDescent="0.2">
      <c r="A45" s="27" t="s">
        <v>19</v>
      </c>
      <c r="B45">
        <v>0.285273331326585</v>
      </c>
      <c r="C45">
        <v>0.32364361652194001</v>
      </c>
      <c r="D45" s="30">
        <f t="shared" si="11"/>
        <v>0.30445847392426251</v>
      </c>
      <c r="E45" s="12"/>
      <c r="F45" s="27" t="s">
        <v>19</v>
      </c>
      <c r="G45" s="25">
        <v>0.17450661890261299</v>
      </c>
      <c r="H45" s="25">
        <v>0.17700962809100501</v>
      </c>
      <c r="I45" s="31">
        <f t="shared" si="12"/>
        <v>0.175758123496809</v>
      </c>
      <c r="J45" s="12"/>
      <c r="L45" s="40" t="s">
        <v>58</v>
      </c>
      <c r="M45" s="40">
        <v>0.36355157887127165</v>
      </c>
      <c r="N45" s="40">
        <v>0.36753408180586156</v>
      </c>
      <c r="O45" s="38">
        <v>0.36053867095699221</v>
      </c>
    </row>
    <row r="46" spans="1:22" x14ac:dyDescent="0.2">
      <c r="A46" s="27" t="s">
        <v>20</v>
      </c>
      <c r="B46">
        <v>0.53503889313781905</v>
      </c>
      <c r="C46">
        <v>0.44111127990201399</v>
      </c>
      <c r="D46" s="3">
        <f t="shared" si="11"/>
        <v>0.48807508651991649</v>
      </c>
      <c r="E46" s="12"/>
      <c r="F46" s="27" t="s">
        <v>20</v>
      </c>
      <c r="G46">
        <v>0.66464867696730801</v>
      </c>
      <c r="H46">
        <v>0.51269683822720002</v>
      </c>
      <c r="I46" s="24">
        <f t="shared" si="12"/>
        <v>0.58867275759725401</v>
      </c>
      <c r="J46" s="12"/>
      <c r="L46" s="40" t="s">
        <v>63</v>
      </c>
      <c r="M46" s="40">
        <v>0.49014875252819379</v>
      </c>
      <c r="N46" s="40">
        <v>0.47223772025710248</v>
      </c>
      <c r="O46" s="38">
        <v>0.56189052111455684</v>
      </c>
    </row>
    <row r="47" spans="1:22" x14ac:dyDescent="0.2">
      <c r="A47" s="27" t="s">
        <v>21</v>
      </c>
      <c r="B47">
        <v>0.39554070306246902</v>
      </c>
      <c r="C47">
        <v>0.54496794395344095</v>
      </c>
      <c r="D47" s="3">
        <f t="shared" si="11"/>
        <v>0.47025432350795499</v>
      </c>
      <c r="E47" s="12"/>
      <c r="F47" s="27" t="s">
        <v>21</v>
      </c>
      <c r="G47" s="25">
        <v>0.47067138805890202</v>
      </c>
      <c r="H47">
        <v>0.54040462515223397</v>
      </c>
      <c r="I47" s="24">
        <f t="shared" si="12"/>
        <v>0.50553800660556802</v>
      </c>
      <c r="J47" s="12"/>
      <c r="L47" s="40" t="s">
        <v>68</v>
      </c>
      <c r="M47" s="38">
        <v>0.57613195913672621</v>
      </c>
      <c r="N47" s="38">
        <v>0.42253872814692123</v>
      </c>
      <c r="O47" s="38">
        <v>0.49120927016113175</v>
      </c>
    </row>
    <row r="48" spans="1:22" x14ac:dyDescent="0.2">
      <c r="A48" s="27" t="s">
        <v>22</v>
      </c>
      <c r="B48">
        <v>0.842829736340034</v>
      </c>
      <c r="C48">
        <v>0.42905784487866999</v>
      </c>
      <c r="D48" s="3">
        <f t="shared" si="11"/>
        <v>0.63594379060935202</v>
      </c>
      <c r="E48" s="12"/>
      <c r="F48" s="27" t="s">
        <v>22</v>
      </c>
      <c r="G48">
        <v>0.57924732208486596</v>
      </c>
      <c r="H48">
        <v>0.46102242390299603</v>
      </c>
      <c r="I48" s="24">
        <f t="shared" si="12"/>
        <v>0.52013487299393102</v>
      </c>
      <c r="J48" s="12"/>
      <c r="L48" s="40"/>
      <c r="M48" s="40"/>
      <c r="N48" s="40"/>
      <c r="O48" s="40"/>
      <c r="P48" s="25"/>
      <c r="Q48" s="25"/>
      <c r="R48" s="25"/>
    </row>
    <row r="49" spans="1:15" x14ac:dyDescent="0.2">
      <c r="A49" s="1" t="s">
        <v>55</v>
      </c>
      <c r="B49">
        <v>0.76590443790685803</v>
      </c>
      <c r="C49">
        <v>0.61157180833088798</v>
      </c>
      <c r="D49" s="28">
        <f t="shared" si="11"/>
        <v>0.68873812311887295</v>
      </c>
      <c r="E49" s="12"/>
      <c r="F49" s="1" t="s">
        <v>55</v>
      </c>
      <c r="G49" s="25">
        <v>0.61442946627446104</v>
      </c>
      <c r="H49">
        <v>0.49706154157597099</v>
      </c>
      <c r="I49" s="29">
        <f t="shared" si="12"/>
        <v>0.55574550392521604</v>
      </c>
      <c r="J49" s="12"/>
      <c r="L49" s="40" t="s">
        <v>59</v>
      </c>
      <c r="M49" s="40">
        <v>0.3716967366873507</v>
      </c>
      <c r="N49" s="40">
        <v>0.37836263173591361</v>
      </c>
      <c r="O49" s="38">
        <v>0.33970501806124459</v>
      </c>
    </row>
    <row r="50" spans="1:15" x14ac:dyDescent="0.2">
      <c r="A50" s="13"/>
      <c r="B50" s="14"/>
      <c r="C50" s="14"/>
      <c r="D50" s="15"/>
      <c r="E50" s="16"/>
      <c r="F50" s="18"/>
      <c r="G50" s="14"/>
      <c r="H50" s="14"/>
      <c r="I50" s="15"/>
      <c r="J50" s="16"/>
      <c r="L50" s="40" t="s">
        <v>64</v>
      </c>
      <c r="M50" s="40">
        <v>0.56256578674298841</v>
      </c>
      <c r="N50" s="38">
        <v>0.58248524967368565</v>
      </c>
      <c r="O50" s="38">
        <v>0.62184833362914693</v>
      </c>
    </row>
    <row r="51" spans="1:15" x14ac:dyDescent="0.2">
      <c r="L51" s="40" t="s">
        <v>69</v>
      </c>
      <c r="M51" s="38">
        <v>0.53156216136561396</v>
      </c>
      <c r="N51" s="38">
        <v>0.50939287393071364</v>
      </c>
      <c r="O51" s="38">
        <v>0.50658218911185271</v>
      </c>
    </row>
    <row r="52" spans="1:15" x14ac:dyDescent="0.2">
      <c r="L52" s="38"/>
      <c r="M52" s="38"/>
      <c r="N52" s="38"/>
      <c r="O52" s="38"/>
    </row>
    <row r="53" spans="1:15" x14ac:dyDescent="0.2">
      <c r="L53" s="40" t="s">
        <v>60</v>
      </c>
      <c r="M53" s="40">
        <v>0.38532663361186248</v>
      </c>
      <c r="N53" s="40">
        <v>0.33619726884755663</v>
      </c>
      <c r="O53" s="38">
        <v>0.44081712531503153</v>
      </c>
    </row>
    <row r="54" spans="1:15" x14ac:dyDescent="0.2">
      <c r="L54" s="40" t="s">
        <v>65</v>
      </c>
      <c r="M54" s="40">
        <v>0.47480957878866437</v>
      </c>
      <c r="N54" s="38">
        <v>0.48191267223789191</v>
      </c>
      <c r="O54" s="38">
        <v>0.71411297953265462</v>
      </c>
    </row>
    <row r="55" spans="1:15" x14ac:dyDescent="0.2">
      <c r="L55" s="40" t="s">
        <v>70</v>
      </c>
      <c r="M55" s="38">
        <v>0.47003482336447538</v>
      </c>
      <c r="N55" s="38">
        <v>0.46310205744269595</v>
      </c>
      <c r="O55" s="38">
        <v>0.52140881379266713</v>
      </c>
    </row>
    <row r="56" spans="1:15" x14ac:dyDescent="0.2">
      <c r="L56" s="38"/>
      <c r="M56" s="38"/>
      <c r="N56" s="38"/>
      <c r="O56" s="38"/>
    </row>
    <row r="57" spans="1:15" x14ac:dyDescent="0.2">
      <c r="L57" s="40" t="s">
        <v>61</v>
      </c>
      <c r="M57" s="40">
        <v>0.39859395101162537</v>
      </c>
      <c r="N57" s="40">
        <v>0.40640910670105335</v>
      </c>
      <c r="O57" s="38">
        <v>0.41681026584182063</v>
      </c>
    </row>
    <row r="58" spans="1:15" x14ac:dyDescent="0.2">
      <c r="L58" s="40" t="s">
        <v>66</v>
      </c>
      <c r="M58" s="40">
        <v>0.65794479866647837</v>
      </c>
      <c r="N58" s="38">
        <v>0.71207669044468069</v>
      </c>
      <c r="O58" s="38">
        <v>0.72899891105098436</v>
      </c>
    </row>
    <row r="59" spans="1:15" x14ac:dyDescent="0.2">
      <c r="L59" s="40" t="s">
        <v>71</v>
      </c>
      <c r="M59" s="38">
        <v>0.5884787403373094</v>
      </c>
      <c r="N59" s="38">
        <v>0.46940619509700199</v>
      </c>
      <c r="O59" s="38">
        <v>0.48071343774190012</v>
      </c>
    </row>
  </sheetData>
  <phoneticPr fontId="5" type="noConversion"/>
  <pageMargins left="0.75" right="0.75" top="1" bottom="1" header="0.5" footer="0.5"/>
  <pageSetup scale="50"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0"/>
  <sheetViews>
    <sheetView topLeftCell="C1" workbookViewId="0">
      <selection activeCell="P11" sqref="P11:P14"/>
    </sheetView>
  </sheetViews>
  <sheetFormatPr baseColWidth="10" defaultColWidth="11" defaultRowHeight="16" x14ac:dyDescent="0.2"/>
  <cols>
    <col min="1" max="1" width="25.83203125" style="1" customWidth="1"/>
    <col min="4" max="4" width="11" style="2"/>
    <col min="6" max="6" width="29.1640625" customWidth="1"/>
    <col min="9" max="9" width="11" style="2"/>
  </cols>
  <sheetData>
    <row r="2" spans="1:22" x14ac:dyDescent="0.25">
      <c r="A2" s="4"/>
      <c r="B2" s="5"/>
      <c r="C2" s="5"/>
      <c r="D2" s="6"/>
      <c r="E2" s="7"/>
      <c r="F2" s="17"/>
      <c r="G2" s="5"/>
      <c r="H2" s="5"/>
      <c r="I2" s="6"/>
      <c r="J2" s="7"/>
    </row>
    <row r="3" spans="1:22" s="2" customFormat="1" x14ac:dyDescent="0.25">
      <c r="A3" s="8" t="s">
        <v>1</v>
      </c>
      <c r="B3" s="9"/>
      <c r="C3" s="9"/>
      <c r="D3" s="9"/>
      <c r="E3" s="10"/>
      <c r="F3" s="8" t="s">
        <v>2</v>
      </c>
      <c r="G3" s="9"/>
      <c r="H3" s="9"/>
      <c r="I3" s="9"/>
      <c r="J3" s="10"/>
    </row>
    <row r="4" spans="1:22" s="1" customFormat="1" x14ac:dyDescent="0.25">
      <c r="A4" s="11"/>
      <c r="B4" s="19" t="s">
        <v>5</v>
      </c>
      <c r="C4" s="19" t="s">
        <v>6</v>
      </c>
      <c r="D4" s="20" t="s">
        <v>0</v>
      </c>
      <c r="E4" s="21"/>
      <c r="F4" s="11"/>
      <c r="G4" s="22" t="s">
        <v>5</v>
      </c>
      <c r="H4" s="22" t="s">
        <v>6</v>
      </c>
      <c r="I4" s="20" t="s">
        <v>0</v>
      </c>
      <c r="J4" s="21"/>
      <c r="L4" s="25">
        <v>0.30699440942470252</v>
      </c>
      <c r="M4" s="25">
        <v>0.31859366701369551</v>
      </c>
      <c r="N4" s="25">
        <v>0.36637915413267397</v>
      </c>
      <c r="O4" s="25">
        <v>0.34350454751627446</v>
      </c>
      <c r="P4" s="25">
        <v>0.422818988013898</v>
      </c>
      <c r="Q4" s="1">
        <f>1-(M4-L4)/(P4-L4)</f>
        <v>0.89985495539653093</v>
      </c>
      <c r="R4" s="1">
        <f>1-(N4-L4)/(P4-L4)</f>
        <v>0.48728719386412633</v>
      </c>
      <c r="S4" s="1">
        <f>1-(O4-L4)/(P4-L4)</f>
        <v>0.6847807388009981</v>
      </c>
      <c r="T4" s="58">
        <f>Q4*100</f>
        <v>89.985495539653087</v>
      </c>
      <c r="U4" s="58">
        <f t="shared" ref="U4:V19" si="0">R4*100</f>
        <v>48.728719386412635</v>
      </c>
      <c r="V4" s="58">
        <f t="shared" si="0"/>
        <v>68.478073880099814</v>
      </c>
    </row>
    <row r="5" spans="1:22" x14ac:dyDescent="0.25">
      <c r="A5" s="11" t="s">
        <v>23</v>
      </c>
      <c r="B5" s="1">
        <v>0.33359206124721302</v>
      </c>
      <c r="C5">
        <v>0.28039675760219201</v>
      </c>
      <c r="D5" s="30">
        <f t="shared" ref="D5:D24" si="1">AVERAGE(B5,C5)</f>
        <v>0.30699440942470252</v>
      </c>
      <c r="E5" s="12"/>
      <c r="F5" s="11" t="s">
        <v>23</v>
      </c>
      <c r="G5" s="23"/>
      <c r="H5" s="23"/>
      <c r="I5" s="31" t="e">
        <f>AVERAGE(G5,H5)</f>
        <v>#DIV/0!</v>
      </c>
      <c r="J5" s="12"/>
      <c r="L5" s="25">
        <v>0.29572832784653252</v>
      </c>
      <c r="M5" s="25">
        <v>0.29246311767345451</v>
      </c>
      <c r="N5" s="25">
        <v>0.44323684962433052</v>
      </c>
      <c r="O5" s="25">
        <v>0.34267769329838549</v>
      </c>
      <c r="P5" s="25">
        <v>0.37810018468171447</v>
      </c>
      <c r="Q5" s="1">
        <f t="shared" ref="Q5:Q23" si="2">1-(M5-L5)/(P5-L5)</f>
        <v>1.0396398757844123</v>
      </c>
      <c r="R5" s="1">
        <f t="shared" ref="R5:R23" si="3">1-(N5-L5)/(P5-L5)</f>
        <v>-0.79076358656025159</v>
      </c>
      <c r="S5" s="1">
        <f t="shared" ref="S5:S23" si="4">1-(O5-L5)/(P5-L5)</f>
        <v>0.43003147852070311</v>
      </c>
      <c r="T5" s="58">
        <f t="shared" ref="T5:V23" si="5">Q5*100</f>
        <v>103.96398757844123</v>
      </c>
      <c r="U5" s="58">
        <f t="shared" si="0"/>
        <v>-79.076358656025164</v>
      </c>
      <c r="V5" s="58">
        <f t="shared" si="0"/>
        <v>43.003147852070313</v>
      </c>
    </row>
    <row r="6" spans="1:22" x14ac:dyDescent="0.25">
      <c r="A6" s="11" t="s">
        <v>24</v>
      </c>
      <c r="B6" s="1">
        <v>0.37478675834402903</v>
      </c>
      <c r="C6">
        <v>0.262400575683362</v>
      </c>
      <c r="D6" s="3">
        <f t="shared" si="1"/>
        <v>0.31859366701369551</v>
      </c>
      <c r="E6" s="12"/>
      <c r="F6" s="11" t="s">
        <v>24</v>
      </c>
      <c r="G6" s="23"/>
      <c r="H6" s="23"/>
      <c r="I6" s="24" t="e">
        <f t="shared" ref="I6:I24" si="6">AVERAGE(G6,H6)</f>
        <v>#DIV/0!</v>
      </c>
      <c r="J6" s="12"/>
      <c r="L6" s="25">
        <v>0.31790724740673704</v>
      </c>
      <c r="M6" s="25">
        <v>0.57774722936463052</v>
      </c>
      <c r="N6" s="25">
        <v>0.364475804060506</v>
      </c>
      <c r="O6" s="25">
        <v>0.33439115288361754</v>
      </c>
      <c r="P6" s="25">
        <v>0.499448824613617</v>
      </c>
      <c r="Q6" s="1">
        <f t="shared" si="2"/>
        <v>-0.43129736975781996</v>
      </c>
      <c r="R6" s="1">
        <f t="shared" si="3"/>
        <v>0.7434826921179567</v>
      </c>
      <c r="S6" s="1">
        <f t="shared" si="4"/>
        <v>0.90920038411864257</v>
      </c>
      <c r="T6" s="58">
        <f t="shared" si="5"/>
        <v>-43.129736975781995</v>
      </c>
      <c r="U6" s="58">
        <f t="shared" si="0"/>
        <v>74.348269211795667</v>
      </c>
      <c r="V6" s="58">
        <f t="shared" si="0"/>
        <v>90.920038411864255</v>
      </c>
    </row>
    <row r="7" spans="1:22" x14ac:dyDescent="0.25">
      <c r="A7" s="11" t="s">
        <v>25</v>
      </c>
      <c r="B7" s="1">
        <v>0.39936441356727898</v>
      </c>
      <c r="C7">
        <v>0.33339389469806902</v>
      </c>
      <c r="D7" s="3">
        <f t="shared" si="1"/>
        <v>0.36637915413267397</v>
      </c>
      <c r="E7" s="12"/>
      <c r="F7" s="11" t="s">
        <v>25</v>
      </c>
      <c r="G7" s="23"/>
      <c r="H7" s="23"/>
      <c r="I7" s="24" t="e">
        <f t="shared" si="6"/>
        <v>#DIV/0!</v>
      </c>
      <c r="J7" s="12"/>
      <c r="L7" s="25">
        <v>0.26051636153506152</v>
      </c>
      <c r="M7" s="25">
        <v>0.28133231317166596</v>
      </c>
      <c r="N7" s="25">
        <v>0.33935871912614402</v>
      </c>
      <c r="O7" s="25">
        <v>0.32421568169194903</v>
      </c>
      <c r="P7" s="25">
        <v>0.32526842949498402</v>
      </c>
      <c r="Q7" s="1">
        <f t="shared" si="2"/>
        <v>0.67852838847574393</v>
      </c>
      <c r="R7" s="1">
        <f t="shared" si="3"/>
        <v>-0.21760370093324277</v>
      </c>
      <c r="S7" s="1">
        <f t="shared" si="4"/>
        <v>1.6258134082861697E-2</v>
      </c>
      <c r="T7" s="58">
        <f t="shared" si="5"/>
        <v>67.85283884757439</v>
      </c>
      <c r="U7" s="58">
        <f t="shared" si="0"/>
        <v>-21.760370093324276</v>
      </c>
      <c r="V7" s="58">
        <f t="shared" si="0"/>
        <v>1.6258134082861697</v>
      </c>
    </row>
    <row r="8" spans="1:22" x14ac:dyDescent="0.25">
      <c r="A8" s="11" t="s">
        <v>26</v>
      </c>
      <c r="B8" s="1">
        <v>0.38263212264567598</v>
      </c>
      <c r="C8">
        <v>0.304376972386873</v>
      </c>
      <c r="D8" s="3">
        <f t="shared" si="1"/>
        <v>0.34350454751627446</v>
      </c>
      <c r="E8" s="12"/>
      <c r="F8" s="11" t="s">
        <v>26</v>
      </c>
      <c r="G8" s="23"/>
      <c r="H8" s="23"/>
      <c r="I8" s="24" t="e">
        <f t="shared" si="6"/>
        <v>#DIV/0!</v>
      </c>
      <c r="J8" s="12"/>
      <c r="L8" s="2">
        <f>AVERAGE(L4:L7)</f>
        <v>0.2952865865532584</v>
      </c>
      <c r="M8" s="2">
        <f>AVERAGE(M4:M7)</f>
        <v>0.36753408180586156</v>
      </c>
      <c r="N8" s="2">
        <f>AVERAGE(N4:N7)</f>
        <v>0.37836263173591361</v>
      </c>
      <c r="O8" s="2">
        <f>AVERAGE(O4:O7)</f>
        <v>0.33619726884755663</v>
      </c>
      <c r="P8" s="2">
        <f>AVERAGE(P4:P7)</f>
        <v>0.40640910670105335</v>
      </c>
      <c r="Q8" s="1">
        <f t="shared" si="2"/>
        <v>0.34983930209184699</v>
      </c>
      <c r="R8" s="1">
        <f t="shared" si="3"/>
        <v>0.25239235870314514</v>
      </c>
      <c r="S8" s="1">
        <f t="shared" si="4"/>
        <v>0.63184166233913441</v>
      </c>
      <c r="T8" s="58">
        <f t="shared" si="5"/>
        <v>34.983930209184699</v>
      </c>
      <c r="U8" s="58">
        <f t="shared" si="0"/>
        <v>25.239235870314513</v>
      </c>
      <c r="V8" s="58">
        <f t="shared" si="0"/>
        <v>63.184166233913444</v>
      </c>
    </row>
    <row r="9" spans="1:22" x14ac:dyDescent="0.25">
      <c r="A9" s="11" t="s">
        <v>55</v>
      </c>
      <c r="B9" s="1">
        <v>0.49689375710806999</v>
      </c>
      <c r="C9">
        <v>0.34874421891972601</v>
      </c>
      <c r="D9" s="28">
        <f t="shared" si="1"/>
        <v>0.422818988013898</v>
      </c>
      <c r="E9" s="12"/>
      <c r="F9" s="11" t="s">
        <v>55</v>
      </c>
      <c r="G9" s="23"/>
      <c r="H9" s="23"/>
      <c r="I9" s="29" t="e">
        <f t="shared" si="6"/>
        <v>#DIV/0!</v>
      </c>
      <c r="J9" s="12"/>
      <c r="Q9" s="1"/>
      <c r="R9" s="1"/>
      <c r="S9" s="1"/>
      <c r="T9" s="58"/>
      <c r="U9" s="58"/>
      <c r="V9" s="58"/>
    </row>
    <row r="10" spans="1:22" x14ac:dyDescent="0.25">
      <c r="A10" s="11" t="s">
        <v>27</v>
      </c>
      <c r="B10">
        <v>0.29580074742532703</v>
      </c>
      <c r="C10">
        <v>0.29565590826773802</v>
      </c>
      <c r="D10" s="30">
        <f t="shared" si="1"/>
        <v>0.29572832784653252</v>
      </c>
      <c r="E10" s="12"/>
      <c r="F10" s="11" t="s">
        <v>27</v>
      </c>
      <c r="G10" s="23"/>
      <c r="H10" s="23"/>
      <c r="I10" s="31" t="e">
        <f t="shared" si="6"/>
        <v>#DIV/0!</v>
      </c>
      <c r="J10" s="12"/>
      <c r="Q10" s="1"/>
      <c r="R10" s="1"/>
      <c r="S10" s="1"/>
      <c r="T10" s="58"/>
      <c r="U10" s="58"/>
      <c r="V10" s="58"/>
    </row>
    <row r="11" spans="1:22" x14ac:dyDescent="0.25">
      <c r="A11" s="11" t="s">
        <v>28</v>
      </c>
      <c r="B11">
        <v>0.319619443229331</v>
      </c>
      <c r="C11">
        <v>0.26530679211757802</v>
      </c>
      <c r="D11" s="3">
        <f t="shared" si="1"/>
        <v>0.29246311767345451</v>
      </c>
      <c r="E11" s="12"/>
      <c r="F11" s="11" t="s">
        <v>28</v>
      </c>
      <c r="G11" s="23"/>
      <c r="H11" s="23"/>
      <c r="I11" s="24" t="e">
        <f t="shared" si="6"/>
        <v>#DIV/0!</v>
      </c>
      <c r="J11" s="12"/>
      <c r="L11">
        <v>0.29318968041043503</v>
      </c>
      <c r="M11">
        <v>0.45294978882511305</v>
      </c>
      <c r="N11">
        <v>0.75521913674153496</v>
      </c>
      <c r="O11">
        <v>0.62214603606101848</v>
      </c>
      <c r="P11">
        <v>0.91701855370424401</v>
      </c>
      <c r="Q11" s="1">
        <f t="shared" si="2"/>
        <v>0.74390395306464963</v>
      </c>
      <c r="R11" s="1">
        <f t="shared" si="3"/>
        <v>0.25936506610925214</v>
      </c>
      <c r="S11" s="1">
        <f t="shared" si="4"/>
        <v>0.47268174056500811</v>
      </c>
      <c r="T11" s="58">
        <f t="shared" si="5"/>
        <v>74.390395306464967</v>
      </c>
      <c r="U11" s="58">
        <f t="shared" si="0"/>
        <v>25.936506610925214</v>
      </c>
      <c r="V11" s="58">
        <f t="shared" si="0"/>
        <v>47.268174056500811</v>
      </c>
    </row>
    <row r="12" spans="1:22" x14ac:dyDescent="0.25">
      <c r="A12" s="11" t="s">
        <v>29</v>
      </c>
      <c r="B12">
        <v>0.395157810808279</v>
      </c>
      <c r="C12">
        <v>0.49131588844038199</v>
      </c>
      <c r="D12" s="3">
        <f t="shared" si="1"/>
        <v>0.44323684962433052</v>
      </c>
      <c r="E12" s="12"/>
      <c r="F12" s="11" t="s">
        <v>29</v>
      </c>
      <c r="G12" s="23"/>
      <c r="H12" s="23"/>
      <c r="I12" s="24" t="e">
        <f t="shared" si="6"/>
        <v>#DIV/0!</v>
      </c>
      <c r="J12" s="12"/>
      <c r="L12">
        <v>0.27738436809230349</v>
      </c>
      <c r="M12">
        <v>0.40056419602787952</v>
      </c>
      <c r="N12">
        <v>0.48180498558889551</v>
      </c>
      <c r="O12">
        <v>0.45434541561519504</v>
      </c>
      <c r="P12">
        <v>0.44372787685282</v>
      </c>
      <c r="Q12" s="1">
        <f t="shared" si="2"/>
        <v>0.25948521313857165</v>
      </c>
      <c r="R12" s="1">
        <f t="shared" si="3"/>
        <v>-0.22890649006866171</v>
      </c>
      <c r="S12" s="1">
        <f t="shared" si="4"/>
        <v>-6.3828993637864206E-2</v>
      </c>
      <c r="T12" s="58">
        <f t="shared" si="5"/>
        <v>25.948521313857164</v>
      </c>
      <c r="U12" s="58">
        <f t="shared" si="0"/>
        <v>-22.89064900686617</v>
      </c>
      <c r="V12" s="58">
        <f t="shared" si="0"/>
        <v>-6.3828993637864206</v>
      </c>
    </row>
    <row r="13" spans="1:22" x14ac:dyDescent="0.25">
      <c r="A13" s="11" t="s">
        <v>30</v>
      </c>
      <c r="B13">
        <v>0.33424343406811302</v>
      </c>
      <c r="C13">
        <v>0.35111195252865801</v>
      </c>
      <c r="D13" s="3">
        <f t="shared" si="1"/>
        <v>0.34267769329838549</v>
      </c>
      <c r="E13" s="12"/>
      <c r="F13" s="11" t="s">
        <v>30</v>
      </c>
      <c r="G13" s="23"/>
      <c r="H13" s="23"/>
      <c r="I13" s="24" t="e">
        <f t="shared" si="6"/>
        <v>#DIV/0!</v>
      </c>
      <c r="J13" s="12"/>
      <c r="L13">
        <v>0.27597443192245502</v>
      </c>
      <c r="M13">
        <v>0.73098494274248393</v>
      </c>
      <c r="N13">
        <v>0.57759086656369152</v>
      </c>
      <c r="O13">
        <v>0.394669509274167</v>
      </c>
      <c r="P13">
        <v>0.92743696875606152</v>
      </c>
      <c r="Q13" s="1">
        <f t="shared" si="2"/>
        <v>0.30155536950508388</v>
      </c>
      <c r="R13" s="1">
        <f t="shared" si="3"/>
        <v>0.53701645514840401</v>
      </c>
      <c r="S13" s="1">
        <f t="shared" si="4"/>
        <v>0.81780214418986841</v>
      </c>
      <c r="T13" s="58">
        <f t="shared" si="5"/>
        <v>30.155536950508388</v>
      </c>
      <c r="U13" s="58">
        <f t="shared" si="0"/>
        <v>53.701645514840401</v>
      </c>
      <c r="V13" s="58">
        <f t="shared" si="0"/>
        <v>81.780214418986844</v>
      </c>
    </row>
    <row r="14" spans="1:22" x14ac:dyDescent="0.25">
      <c r="A14" s="11" t="s">
        <v>55</v>
      </c>
      <c r="B14">
        <v>0.39122191891591501</v>
      </c>
      <c r="C14">
        <v>0.36497845044751398</v>
      </c>
      <c r="D14" s="28">
        <f t="shared" si="1"/>
        <v>0.37810018468171447</v>
      </c>
      <c r="E14" s="12"/>
      <c r="F14" s="11" t="s">
        <v>55</v>
      </c>
      <c r="G14" s="23"/>
      <c r="H14" s="23"/>
      <c r="I14" s="29" t="e">
        <f t="shared" si="6"/>
        <v>#DIV/0!</v>
      </c>
      <c r="J14" s="12"/>
      <c r="L14">
        <v>0.29267530387936347</v>
      </c>
      <c r="M14">
        <v>0.30445195343293352</v>
      </c>
      <c r="N14">
        <v>0.51532600980062049</v>
      </c>
      <c r="O14">
        <v>0.45648972800118703</v>
      </c>
      <c r="P14">
        <v>0.56012336246559702</v>
      </c>
      <c r="Q14" s="1">
        <f t="shared" si="2"/>
        <v>0.9559665917343988</v>
      </c>
      <c r="R14" s="1">
        <f t="shared" si="3"/>
        <v>0.16749926285418326</v>
      </c>
      <c r="S14" s="1">
        <f t="shared" si="4"/>
        <v>0.38749069637009648</v>
      </c>
      <c r="T14" s="58">
        <f t="shared" si="5"/>
        <v>95.596659173439875</v>
      </c>
      <c r="U14" s="58">
        <f t="shared" si="0"/>
        <v>16.749926285418326</v>
      </c>
      <c r="V14" s="58">
        <f t="shared" si="0"/>
        <v>38.749069637009647</v>
      </c>
    </row>
    <row r="15" spans="1:22" x14ac:dyDescent="0.25">
      <c r="A15" s="11" t="s">
        <v>31</v>
      </c>
      <c r="B15">
        <v>0.321842765393828</v>
      </c>
      <c r="C15">
        <v>0.31397172941964602</v>
      </c>
      <c r="D15" s="30">
        <f t="shared" si="1"/>
        <v>0.31790724740673704</v>
      </c>
      <c r="E15" s="12"/>
      <c r="F15" s="11" t="s">
        <v>31</v>
      </c>
      <c r="G15" s="23"/>
      <c r="H15" s="23"/>
      <c r="I15" s="31" t="e">
        <f t="shared" si="6"/>
        <v>#DIV/0!</v>
      </c>
      <c r="J15" s="12"/>
      <c r="L15" s="2">
        <f>AVERAGE(L11:L14)</f>
        <v>0.28480594607613924</v>
      </c>
      <c r="M15" s="2">
        <f>AVERAGE(M11:M14)</f>
        <v>0.47223772025710248</v>
      </c>
      <c r="N15" s="2">
        <f>AVERAGE(N11:N14)</f>
        <v>0.58248524967368565</v>
      </c>
      <c r="O15" s="2">
        <f>AVERAGE(O11:O14)</f>
        <v>0.48191267223789191</v>
      </c>
      <c r="P15" s="2">
        <f>AVERAGE(P11:P14)</f>
        <v>0.71207669044468069</v>
      </c>
      <c r="Q15" s="1">
        <f t="shared" si="2"/>
        <v>0.56132785440770927</v>
      </c>
      <c r="R15" s="1">
        <f t="shared" si="3"/>
        <v>0.30330052426715237</v>
      </c>
      <c r="S15" s="1">
        <f t="shared" si="4"/>
        <v>0.53868424468645881</v>
      </c>
      <c r="T15" s="58">
        <f t="shared" si="5"/>
        <v>56.132785440770924</v>
      </c>
      <c r="U15" s="58">
        <f t="shared" si="0"/>
        <v>30.330052426715238</v>
      </c>
      <c r="V15" s="58">
        <f t="shared" si="0"/>
        <v>53.868424468645884</v>
      </c>
    </row>
    <row r="16" spans="1:22" x14ac:dyDescent="0.25">
      <c r="A16" s="11" t="s">
        <v>32</v>
      </c>
      <c r="B16">
        <v>0.81764594659294998</v>
      </c>
      <c r="C16">
        <v>0.33784851213631101</v>
      </c>
      <c r="D16" s="3">
        <f t="shared" si="1"/>
        <v>0.57774722936463052</v>
      </c>
      <c r="E16" s="12"/>
      <c r="F16" s="11" t="s">
        <v>32</v>
      </c>
      <c r="G16" s="23"/>
      <c r="H16" s="23"/>
      <c r="I16" s="24" t="e">
        <f t="shared" si="6"/>
        <v>#DIV/0!</v>
      </c>
      <c r="J16" s="12"/>
      <c r="Q16" s="1"/>
      <c r="R16" s="1"/>
      <c r="S16" s="1"/>
      <c r="T16" s="58"/>
      <c r="U16" s="58"/>
      <c r="V16" s="58"/>
    </row>
    <row r="17" spans="1:25" x14ac:dyDescent="0.25">
      <c r="A17" s="11" t="s">
        <v>33</v>
      </c>
      <c r="B17">
        <v>0.38208569758920202</v>
      </c>
      <c r="C17">
        <v>0.34686591053180998</v>
      </c>
      <c r="D17" s="3">
        <f t="shared" si="1"/>
        <v>0.364475804060506</v>
      </c>
      <c r="E17" s="12"/>
      <c r="F17" s="11" t="s">
        <v>33</v>
      </c>
      <c r="G17" s="23"/>
      <c r="H17" s="23"/>
      <c r="I17" s="24" t="e">
        <f t="shared" si="6"/>
        <v>#DIV/0!</v>
      </c>
      <c r="J17" s="12"/>
      <c r="Q17" s="1"/>
      <c r="R17" s="1"/>
      <c r="S17" s="1"/>
      <c r="T17" s="58"/>
      <c r="U17" s="58"/>
      <c r="V17" s="58"/>
    </row>
    <row r="18" spans="1:25" x14ac:dyDescent="0.25">
      <c r="A18" s="11" t="s">
        <v>34</v>
      </c>
      <c r="B18">
        <v>0.352532844749533</v>
      </c>
      <c r="C18">
        <v>0.31624946101770202</v>
      </c>
      <c r="D18" s="3">
        <f t="shared" si="1"/>
        <v>0.33439115288361754</v>
      </c>
      <c r="E18" s="12"/>
      <c r="F18" s="11" t="s">
        <v>34</v>
      </c>
      <c r="G18" s="23"/>
      <c r="H18" s="23"/>
      <c r="I18" s="24" t="e">
        <f t="shared" si="6"/>
        <v>#DIV/0!</v>
      </c>
      <c r="J18" s="12"/>
      <c r="Q18" s="1"/>
      <c r="R18" s="1"/>
      <c r="S18" s="1"/>
      <c r="T18" s="58"/>
      <c r="U18" s="58"/>
      <c r="V18" s="58"/>
    </row>
    <row r="19" spans="1:25" x14ac:dyDescent="0.25">
      <c r="A19" s="11" t="s">
        <v>55</v>
      </c>
      <c r="B19">
        <v>0.54473994230414402</v>
      </c>
      <c r="C19">
        <v>0.45415770692308999</v>
      </c>
      <c r="D19" s="28">
        <f t="shared" si="1"/>
        <v>0.499448824613617</v>
      </c>
      <c r="E19" s="12"/>
      <c r="F19" s="11" t="s">
        <v>55</v>
      </c>
      <c r="G19" s="23"/>
      <c r="H19" s="23"/>
      <c r="I19" s="29" t="e">
        <f t="shared" si="6"/>
        <v>#DIV/0!</v>
      </c>
      <c r="J19" s="12"/>
      <c r="L19">
        <v>0.12207858266722901</v>
      </c>
      <c r="M19">
        <v>0.46571122869326598</v>
      </c>
      <c r="N19">
        <v>0.55229812904706455</v>
      </c>
      <c r="O19">
        <v>0.51452750532507396</v>
      </c>
      <c r="P19">
        <v>0.57159600683818845</v>
      </c>
      <c r="Q19" s="1">
        <f t="shared" si="2"/>
        <v>0.23555211088914907</v>
      </c>
      <c r="R19" s="1">
        <f t="shared" si="3"/>
        <v>4.2930210829346116E-2</v>
      </c>
      <c r="S19" s="1">
        <f t="shared" si="4"/>
        <v>0.1269550376570282</v>
      </c>
      <c r="T19" s="58">
        <f t="shared" si="5"/>
        <v>23.555211088914906</v>
      </c>
      <c r="U19" s="58">
        <f t="shared" si="0"/>
        <v>4.2930210829346116</v>
      </c>
      <c r="V19" s="58">
        <f t="shared" si="0"/>
        <v>12.695503765702821</v>
      </c>
    </row>
    <row r="20" spans="1:25" x14ac:dyDescent="0.25">
      <c r="A20" s="11" t="s">
        <v>35</v>
      </c>
      <c r="B20">
        <v>0.25791234872355601</v>
      </c>
      <c r="C20" s="25">
        <v>0.26312037434656699</v>
      </c>
      <c r="D20" s="30">
        <f t="shared" si="1"/>
        <v>0.26051636153506152</v>
      </c>
      <c r="E20" s="12"/>
      <c r="F20" s="11" t="s">
        <v>35</v>
      </c>
      <c r="G20" s="23"/>
      <c r="H20" s="23"/>
      <c r="I20" s="31" t="e">
        <f t="shared" si="6"/>
        <v>#DIV/0!</v>
      </c>
      <c r="J20" s="12"/>
      <c r="L20">
        <v>0.1300073732350725</v>
      </c>
      <c r="M20">
        <v>0.48830750719687299</v>
      </c>
      <c r="N20">
        <v>0.48120532283046002</v>
      </c>
      <c r="O20">
        <v>0.56114999496860007</v>
      </c>
      <c r="P20">
        <v>0.42784900259304748</v>
      </c>
      <c r="Q20" s="1">
        <f t="shared" si="2"/>
        <v>-0.20298876531849963</v>
      </c>
      <c r="R20" s="1">
        <f t="shared" si="3"/>
        <v>-0.17914325929665043</v>
      </c>
      <c r="S20" s="1">
        <f t="shared" si="4"/>
        <v>-0.44755661813593739</v>
      </c>
      <c r="T20" s="58">
        <f t="shared" si="5"/>
        <v>-20.298876531849963</v>
      </c>
      <c r="U20" s="58">
        <f t="shared" si="5"/>
        <v>-17.914325929665043</v>
      </c>
      <c r="V20" s="58">
        <f t="shared" si="5"/>
        <v>-44.75566181359374</v>
      </c>
    </row>
    <row r="21" spans="1:25" x14ac:dyDescent="0.25">
      <c r="A21" s="11" t="s">
        <v>36</v>
      </c>
      <c r="B21">
        <v>0.27890086530566</v>
      </c>
      <c r="C21" s="25">
        <v>0.28376376103767198</v>
      </c>
      <c r="D21" s="3">
        <f t="shared" si="1"/>
        <v>0.28133231317166596</v>
      </c>
      <c r="E21" s="12"/>
      <c r="F21" s="11" t="s">
        <v>36</v>
      </c>
      <c r="G21" s="23"/>
      <c r="H21" s="23"/>
      <c r="I21" s="24" t="e">
        <f t="shared" si="6"/>
        <v>#DIV/0!</v>
      </c>
      <c r="J21" s="12"/>
      <c r="L21">
        <v>0.125404935434935</v>
      </c>
      <c r="M21">
        <v>0.49614617489089796</v>
      </c>
      <c r="N21">
        <v>0.51815250970459803</v>
      </c>
      <c r="O21">
        <v>0.3400178959705985</v>
      </c>
      <c r="P21">
        <v>0.50755665666778049</v>
      </c>
      <c r="Q21" s="1">
        <f t="shared" si="2"/>
        <v>2.9858512059219855E-2</v>
      </c>
      <c r="R21" s="1">
        <f t="shared" si="3"/>
        <v>-2.772682274630256E-2</v>
      </c>
      <c r="S21" s="1">
        <f t="shared" si="4"/>
        <v>0.43840901764537754</v>
      </c>
      <c r="T21" s="58">
        <f t="shared" si="5"/>
        <v>2.9858512059219855</v>
      </c>
      <c r="U21" s="58">
        <f t="shared" si="5"/>
        <v>-2.772682274630256</v>
      </c>
      <c r="V21" s="58">
        <f t="shared" si="5"/>
        <v>43.840901764537755</v>
      </c>
    </row>
    <row r="22" spans="1:25" x14ac:dyDescent="0.25">
      <c r="A22" s="11" t="s">
        <v>37</v>
      </c>
      <c r="B22">
        <v>0.399335327011412</v>
      </c>
      <c r="C22" s="25">
        <v>0.27938211124087597</v>
      </c>
      <c r="D22" s="3">
        <f t="shared" si="1"/>
        <v>0.33935871912614402</v>
      </c>
      <c r="E22" s="12"/>
      <c r="F22" s="11" t="s">
        <v>37</v>
      </c>
      <c r="G22" s="23"/>
      <c r="H22" s="23"/>
      <c r="I22" s="24" t="e">
        <f t="shared" si="6"/>
        <v>#DIV/0!</v>
      </c>
      <c r="J22" s="12"/>
      <c r="K22" s="25"/>
      <c r="L22">
        <v>0.1224503028151115</v>
      </c>
      <c r="M22">
        <v>0.23999000180664801</v>
      </c>
      <c r="N22">
        <v>0.48591553414073196</v>
      </c>
      <c r="O22">
        <v>0.43671283350651147</v>
      </c>
      <c r="P22">
        <v>0.37062311428899153</v>
      </c>
      <c r="Q22" s="1">
        <f t="shared" si="2"/>
        <v>0.52637962920483961</v>
      </c>
      <c r="R22" s="1">
        <f t="shared" si="3"/>
        <v>-0.46456507127846614</v>
      </c>
      <c r="S22" s="1">
        <f t="shared" si="4"/>
        <v>-0.26630523635936565</v>
      </c>
      <c r="T22" s="58">
        <f t="shared" si="5"/>
        <v>52.637962920483957</v>
      </c>
      <c r="U22" s="58">
        <f t="shared" si="5"/>
        <v>-46.456507127846614</v>
      </c>
      <c r="V22" s="58">
        <f t="shared" si="5"/>
        <v>-26.630523635936566</v>
      </c>
      <c r="W22" s="25"/>
      <c r="X22" s="25"/>
      <c r="Y22" s="32"/>
    </row>
    <row r="23" spans="1:25" x14ac:dyDescent="0.25">
      <c r="A23" s="11" t="s">
        <v>38</v>
      </c>
      <c r="B23">
        <v>0.29623227793681101</v>
      </c>
      <c r="C23" s="25">
        <v>0.352199085447087</v>
      </c>
      <c r="D23" s="3">
        <f t="shared" si="1"/>
        <v>0.32421568169194903</v>
      </c>
      <c r="E23" s="12"/>
      <c r="F23" s="11" t="s">
        <v>38</v>
      </c>
      <c r="G23" s="23"/>
      <c r="H23" s="23"/>
      <c r="I23" s="24" t="e">
        <f t="shared" si="6"/>
        <v>#DIV/0!</v>
      </c>
      <c r="J23" s="12"/>
      <c r="L23" s="2">
        <f>AVERAGE(L19:L22)</f>
        <v>0.12498529853808701</v>
      </c>
      <c r="M23" s="2">
        <f>AVERAGE(M19:M22)</f>
        <v>0.42253872814692123</v>
      </c>
      <c r="N23" s="2">
        <f>AVERAGE(N19:N22)</f>
        <v>0.50939287393071364</v>
      </c>
      <c r="O23" s="2">
        <f>AVERAGE(O19:O22)</f>
        <v>0.46310205744269595</v>
      </c>
      <c r="P23" s="2">
        <f>AVERAGE(P19:P22)</f>
        <v>0.46940619509700199</v>
      </c>
      <c r="Q23" s="1">
        <f t="shared" si="2"/>
        <v>0.13607614235468957</v>
      </c>
      <c r="R23" s="1">
        <f t="shared" si="3"/>
        <v>-0.11609829494440027</v>
      </c>
      <c r="S23" s="1">
        <f t="shared" si="4"/>
        <v>1.8303586446961395E-2</v>
      </c>
      <c r="T23" s="58">
        <f t="shared" si="5"/>
        <v>13.607614235468956</v>
      </c>
      <c r="U23" s="58">
        <f t="shared" si="5"/>
        <v>-11.609829494440028</v>
      </c>
      <c r="V23" s="58">
        <f t="shared" si="5"/>
        <v>1.8303586446961395</v>
      </c>
    </row>
    <row r="24" spans="1:25" x14ac:dyDescent="0.25">
      <c r="A24" s="11" t="s">
        <v>55</v>
      </c>
      <c r="B24">
        <v>0.36362442190218103</v>
      </c>
      <c r="C24" s="25">
        <v>0.28691243708778702</v>
      </c>
      <c r="D24" s="28">
        <f t="shared" si="1"/>
        <v>0.32526842949498402</v>
      </c>
      <c r="E24" s="12"/>
      <c r="F24" s="11" t="s">
        <v>55</v>
      </c>
      <c r="G24" s="23"/>
      <c r="H24" s="23"/>
      <c r="I24" s="29" t="e">
        <f t="shared" si="6"/>
        <v>#DIV/0!</v>
      </c>
      <c r="J24" s="12"/>
      <c r="L24" s="25"/>
      <c r="M24" s="25"/>
      <c r="N24" s="25"/>
      <c r="O24" s="25"/>
      <c r="Q24" s="25"/>
    </row>
    <row r="25" spans="1:25" x14ac:dyDescent="0.25">
      <c r="A25" s="13"/>
      <c r="B25" s="14"/>
      <c r="C25" s="14"/>
      <c r="D25" s="15"/>
      <c r="E25" s="16"/>
      <c r="F25" s="18"/>
      <c r="G25" s="14"/>
      <c r="H25" s="14"/>
      <c r="I25" s="15"/>
      <c r="J25" s="16"/>
      <c r="L25" s="25"/>
      <c r="M25" s="25"/>
      <c r="N25" s="25"/>
      <c r="O25" s="25"/>
      <c r="P25" s="25"/>
      <c r="Q25" s="25"/>
    </row>
    <row r="26" spans="1:25" x14ac:dyDescent="0.25">
      <c r="L26" s="25"/>
      <c r="M26" s="25"/>
      <c r="N26" s="25"/>
      <c r="O26" s="25"/>
      <c r="Q26" s="25"/>
    </row>
    <row r="27" spans="1:25" x14ac:dyDescent="0.25">
      <c r="A27" s="4"/>
      <c r="B27" s="5"/>
      <c r="C27" s="5"/>
      <c r="D27" s="6"/>
      <c r="E27" s="7"/>
      <c r="F27" s="17"/>
      <c r="G27" s="5"/>
      <c r="H27" s="5"/>
      <c r="I27" s="6"/>
      <c r="J27" s="7"/>
      <c r="L27" s="25"/>
      <c r="M27" s="25"/>
      <c r="N27" s="25"/>
      <c r="O27" s="25"/>
      <c r="P27" s="25"/>
      <c r="Q27" s="25"/>
    </row>
    <row r="28" spans="1:25" s="2" customFormat="1" x14ac:dyDescent="0.25">
      <c r="A28" s="8" t="s">
        <v>3</v>
      </c>
      <c r="B28" s="9"/>
      <c r="C28" s="9"/>
      <c r="D28" s="9"/>
      <c r="E28" s="10"/>
      <c r="F28" s="8" t="s">
        <v>4</v>
      </c>
      <c r="G28" s="9"/>
      <c r="H28" s="9"/>
      <c r="I28" s="9"/>
      <c r="J28" s="10"/>
      <c r="L28" s="25"/>
      <c r="Q28" s="25"/>
    </row>
    <row r="29" spans="1:25" s="1" customFormat="1" x14ac:dyDescent="0.25">
      <c r="A29" s="11"/>
      <c r="B29" s="22" t="s">
        <v>5</v>
      </c>
      <c r="C29" s="22" t="s">
        <v>6</v>
      </c>
      <c r="D29" s="20" t="s">
        <v>0</v>
      </c>
      <c r="E29" s="21"/>
      <c r="F29" s="11"/>
      <c r="G29" s="19" t="s">
        <v>5</v>
      </c>
      <c r="H29" s="19" t="s">
        <v>6</v>
      </c>
      <c r="I29" s="20" t="s">
        <v>0</v>
      </c>
      <c r="J29" s="21"/>
      <c r="Q29"/>
      <c r="R29"/>
      <c r="S29"/>
      <c r="T29"/>
      <c r="U29"/>
    </row>
    <row r="30" spans="1:25" x14ac:dyDescent="0.25">
      <c r="A30" s="11" t="s">
        <v>23</v>
      </c>
      <c r="B30" s="1">
        <v>0.30987597557936403</v>
      </c>
      <c r="C30">
        <v>0.27650338524150597</v>
      </c>
      <c r="D30" s="30">
        <f>AVERAGE(B30,C30)</f>
        <v>0.29318968041043503</v>
      </c>
      <c r="E30" s="12"/>
      <c r="F30" s="11" t="s">
        <v>23</v>
      </c>
      <c r="G30" s="1">
        <v>0.13330845601174501</v>
      </c>
      <c r="H30">
        <v>0.110848709322713</v>
      </c>
      <c r="I30" s="31">
        <f>AVERAGE(G30,H30)</f>
        <v>0.12207858266722901</v>
      </c>
      <c r="J30" s="12"/>
      <c r="Q30" s="25"/>
    </row>
    <row r="31" spans="1:25" x14ac:dyDescent="0.25">
      <c r="A31" s="11" t="s">
        <v>24</v>
      </c>
      <c r="B31" s="1">
        <v>0.51322850958745103</v>
      </c>
      <c r="C31">
        <v>0.39267106806277502</v>
      </c>
      <c r="D31" s="3">
        <f t="shared" ref="D31:D49" si="7">AVERAGE(B31,C31)</f>
        <v>0.45294978882511305</v>
      </c>
      <c r="E31" s="12"/>
      <c r="F31" s="11" t="s">
        <v>24</v>
      </c>
      <c r="G31" s="1">
        <v>0.58110458687997402</v>
      </c>
      <c r="H31">
        <v>0.35031787050655799</v>
      </c>
      <c r="I31" s="24">
        <f t="shared" ref="I31:I49" si="8">AVERAGE(G31,H31)</f>
        <v>0.46571122869326598</v>
      </c>
      <c r="J31" s="12"/>
    </row>
    <row r="32" spans="1:25" x14ac:dyDescent="0.25">
      <c r="A32" s="11" t="s">
        <v>25</v>
      </c>
      <c r="B32" s="1">
        <v>1.0305231352453399</v>
      </c>
      <c r="C32">
        <v>0.47991513823773002</v>
      </c>
      <c r="D32" s="3">
        <f t="shared" si="7"/>
        <v>0.75521913674153496</v>
      </c>
      <c r="E32" s="12"/>
      <c r="F32" s="11" t="s">
        <v>25</v>
      </c>
      <c r="G32" s="1">
        <v>0.624437194973959</v>
      </c>
      <c r="H32">
        <v>0.48015906312016998</v>
      </c>
      <c r="I32" s="24">
        <f t="shared" si="8"/>
        <v>0.55229812904706455</v>
      </c>
      <c r="J32" s="12"/>
      <c r="Q32" s="25"/>
    </row>
    <row r="33" spans="1:17" x14ac:dyDescent="0.25">
      <c r="A33" s="11" t="s">
        <v>26</v>
      </c>
      <c r="B33" s="1">
        <v>0.91195710233061</v>
      </c>
      <c r="C33">
        <v>0.33233496979142702</v>
      </c>
      <c r="D33" s="3">
        <f t="shared" si="7"/>
        <v>0.62214603606101848</v>
      </c>
      <c r="E33" s="12"/>
      <c r="F33" s="11" t="s">
        <v>26</v>
      </c>
      <c r="G33" s="1">
        <v>0.71958294664553601</v>
      </c>
      <c r="H33">
        <v>0.30947206400461202</v>
      </c>
      <c r="I33" s="24">
        <f t="shared" si="8"/>
        <v>0.51452750532507396</v>
      </c>
      <c r="J33" s="12"/>
    </row>
    <row r="34" spans="1:17" x14ac:dyDescent="0.25">
      <c r="A34" s="11" t="s">
        <v>55</v>
      </c>
      <c r="B34" s="1">
        <v>1.23807712598123</v>
      </c>
      <c r="C34">
        <v>0.59595998142725803</v>
      </c>
      <c r="D34" s="28">
        <f t="shared" si="7"/>
        <v>0.91701855370424401</v>
      </c>
      <c r="E34" s="12"/>
      <c r="F34" s="11" t="s">
        <v>55</v>
      </c>
      <c r="G34" s="1">
        <v>0.64950617891578599</v>
      </c>
      <c r="H34">
        <v>0.49368583476059102</v>
      </c>
      <c r="I34" s="29">
        <f t="shared" si="8"/>
        <v>0.57159600683818845</v>
      </c>
      <c r="J34" s="12"/>
      <c r="Q34" s="25"/>
    </row>
    <row r="35" spans="1:17" x14ac:dyDescent="0.25">
      <c r="A35" s="11" t="s">
        <v>27</v>
      </c>
      <c r="B35">
        <v>0.28160859876623701</v>
      </c>
      <c r="C35">
        <v>0.27316013741836997</v>
      </c>
      <c r="D35" s="30">
        <f t="shared" si="7"/>
        <v>0.27738436809230349</v>
      </c>
      <c r="E35" s="12"/>
      <c r="F35" s="11" t="s">
        <v>27</v>
      </c>
      <c r="G35">
        <v>0.12568102084272501</v>
      </c>
      <c r="H35">
        <v>0.13433372562741999</v>
      </c>
      <c r="I35" s="31">
        <f t="shared" si="8"/>
        <v>0.1300073732350725</v>
      </c>
      <c r="J35" s="12"/>
      <c r="Q35" s="25"/>
    </row>
    <row r="36" spans="1:17" x14ac:dyDescent="0.25">
      <c r="A36" s="11" t="s">
        <v>28</v>
      </c>
      <c r="B36">
        <v>0.40924734727195899</v>
      </c>
      <c r="C36">
        <v>0.39188104478379998</v>
      </c>
      <c r="D36" s="3">
        <f t="shared" si="7"/>
        <v>0.40056419602787952</v>
      </c>
      <c r="E36" s="12"/>
      <c r="F36" s="11" t="s">
        <v>28</v>
      </c>
      <c r="G36">
        <v>0.52113415733810997</v>
      </c>
      <c r="H36">
        <v>0.45548085705563601</v>
      </c>
      <c r="I36" s="24">
        <f t="shared" si="8"/>
        <v>0.48830750719687299</v>
      </c>
      <c r="J36" s="12"/>
      <c r="Q36" s="25"/>
    </row>
    <row r="37" spans="1:17" x14ac:dyDescent="0.25">
      <c r="A37" s="11" t="s">
        <v>29</v>
      </c>
      <c r="B37">
        <v>0.30879184094899598</v>
      </c>
      <c r="C37">
        <v>0.65481813022879498</v>
      </c>
      <c r="D37" s="3">
        <f t="shared" si="7"/>
        <v>0.48180498558889551</v>
      </c>
      <c r="E37" s="12"/>
      <c r="F37" s="11" t="s">
        <v>29</v>
      </c>
      <c r="G37">
        <v>0.45364063844202801</v>
      </c>
      <c r="H37">
        <v>0.50877000721889198</v>
      </c>
      <c r="I37" s="24">
        <f t="shared" si="8"/>
        <v>0.48120532283046002</v>
      </c>
      <c r="J37" s="12"/>
    </row>
    <row r="38" spans="1:17" x14ac:dyDescent="0.25">
      <c r="A38" s="11" t="s">
        <v>30</v>
      </c>
      <c r="B38">
        <v>0.56634518021820601</v>
      </c>
      <c r="C38">
        <v>0.342345651012184</v>
      </c>
      <c r="D38" s="3">
        <f t="shared" si="7"/>
        <v>0.45434541561519504</v>
      </c>
      <c r="E38" s="12"/>
      <c r="F38" s="11" t="s">
        <v>30</v>
      </c>
      <c r="G38">
        <v>0.51154531828435601</v>
      </c>
      <c r="H38">
        <v>0.61075467165284403</v>
      </c>
      <c r="I38" s="24">
        <f t="shared" si="8"/>
        <v>0.56114999496860007</v>
      </c>
      <c r="J38" s="12"/>
      <c r="Q38" s="25"/>
    </row>
    <row r="39" spans="1:17" x14ac:dyDescent="0.25">
      <c r="A39" s="11" t="s">
        <v>55</v>
      </c>
      <c r="B39">
        <v>0.50738497760318202</v>
      </c>
      <c r="C39">
        <v>0.38007077610245799</v>
      </c>
      <c r="D39" s="28">
        <f t="shared" si="7"/>
        <v>0.44372787685282</v>
      </c>
      <c r="E39" s="12"/>
      <c r="F39" s="11" t="s">
        <v>55</v>
      </c>
      <c r="G39">
        <v>0.43610472846029302</v>
      </c>
      <c r="H39">
        <v>0.41959327672580199</v>
      </c>
      <c r="I39" s="29">
        <f t="shared" si="8"/>
        <v>0.42784900259304748</v>
      </c>
      <c r="J39" s="12"/>
      <c r="Q39" s="25"/>
    </row>
    <row r="40" spans="1:17" x14ac:dyDescent="0.25">
      <c r="A40" s="11" t="s">
        <v>31</v>
      </c>
      <c r="B40">
        <v>0.27969903223766202</v>
      </c>
      <c r="C40">
        <v>0.27224983160724803</v>
      </c>
      <c r="D40" s="30">
        <f t="shared" si="7"/>
        <v>0.27597443192245502</v>
      </c>
      <c r="E40" s="12"/>
      <c r="F40" s="11" t="s">
        <v>31</v>
      </c>
      <c r="G40">
        <v>0.120093504955636</v>
      </c>
      <c r="H40">
        <v>0.130716365914234</v>
      </c>
      <c r="I40" s="31">
        <f t="shared" si="8"/>
        <v>0.125404935434935</v>
      </c>
      <c r="J40" s="12"/>
      <c r="Q40" s="25"/>
    </row>
    <row r="41" spans="1:17" x14ac:dyDescent="0.25">
      <c r="A41" s="11" t="s">
        <v>32</v>
      </c>
      <c r="B41">
        <v>1.03755126551956</v>
      </c>
      <c r="C41">
        <v>0.42441861996540797</v>
      </c>
      <c r="D41" s="3">
        <f t="shared" si="7"/>
        <v>0.73098494274248393</v>
      </c>
      <c r="E41" s="12"/>
      <c r="F41" s="11" t="s">
        <v>32</v>
      </c>
      <c r="G41">
        <v>0.47776702000384602</v>
      </c>
      <c r="H41">
        <v>0.51452532977794996</v>
      </c>
      <c r="I41" s="24">
        <f t="shared" si="8"/>
        <v>0.49614617489089796</v>
      </c>
      <c r="J41" s="12"/>
    </row>
    <row r="42" spans="1:17" x14ac:dyDescent="0.25">
      <c r="A42" s="11" t="s">
        <v>33</v>
      </c>
      <c r="B42">
        <v>0.58593681587840896</v>
      </c>
      <c r="C42">
        <v>0.56924491724897397</v>
      </c>
      <c r="D42" s="3">
        <f t="shared" si="7"/>
        <v>0.57759086656369152</v>
      </c>
      <c r="E42" s="12"/>
      <c r="F42" s="11" t="s">
        <v>33</v>
      </c>
      <c r="G42">
        <v>0.470994699712454</v>
      </c>
      <c r="H42">
        <v>0.56531031969674195</v>
      </c>
      <c r="I42" s="24">
        <f t="shared" si="8"/>
        <v>0.51815250970459803</v>
      </c>
      <c r="J42" s="12"/>
      <c r="Q42" s="25"/>
    </row>
    <row r="43" spans="1:17" x14ac:dyDescent="0.25">
      <c r="A43" s="11" t="s">
        <v>34</v>
      </c>
      <c r="B43">
        <v>0.41539078891907499</v>
      </c>
      <c r="C43">
        <v>0.373948229629259</v>
      </c>
      <c r="D43" s="3">
        <f t="shared" si="7"/>
        <v>0.394669509274167</v>
      </c>
      <c r="E43" s="12"/>
      <c r="F43" s="11" t="s">
        <v>34</v>
      </c>
      <c r="G43">
        <v>0.29448913895428702</v>
      </c>
      <c r="H43">
        <v>0.38554665298690999</v>
      </c>
      <c r="I43" s="24">
        <f t="shared" si="8"/>
        <v>0.3400178959705985</v>
      </c>
      <c r="J43" s="12"/>
      <c r="Q43" s="25"/>
    </row>
    <row r="44" spans="1:17" x14ac:dyDescent="0.25">
      <c r="A44" s="11" t="s">
        <v>55</v>
      </c>
      <c r="B44">
        <v>1.10377762868371</v>
      </c>
      <c r="C44">
        <v>0.75109630882841305</v>
      </c>
      <c r="D44" s="28">
        <f t="shared" si="7"/>
        <v>0.92743696875606152</v>
      </c>
      <c r="E44" s="12"/>
      <c r="F44" s="11" t="s">
        <v>55</v>
      </c>
      <c r="G44">
        <v>0.54973243335801503</v>
      </c>
      <c r="H44">
        <v>0.46538087997754601</v>
      </c>
      <c r="I44" s="29">
        <f t="shared" si="8"/>
        <v>0.50755665666778049</v>
      </c>
      <c r="J44" s="12"/>
      <c r="L44" s="25"/>
      <c r="Q44" s="25"/>
    </row>
    <row r="45" spans="1:17" x14ac:dyDescent="0.25">
      <c r="A45" s="11" t="s">
        <v>35</v>
      </c>
      <c r="B45">
        <v>0.25100254133351702</v>
      </c>
      <c r="C45">
        <v>0.33434806642520998</v>
      </c>
      <c r="D45" s="30">
        <f t="shared" si="7"/>
        <v>0.29267530387936347</v>
      </c>
      <c r="E45" s="12"/>
      <c r="F45" s="11" t="s">
        <v>35</v>
      </c>
      <c r="G45">
        <v>0.117331359397298</v>
      </c>
      <c r="H45">
        <v>0.12756924623292501</v>
      </c>
      <c r="I45" s="31">
        <f t="shared" si="8"/>
        <v>0.1224503028151115</v>
      </c>
      <c r="J45" s="12"/>
      <c r="L45" s="25"/>
      <c r="Q45" s="25"/>
    </row>
    <row r="46" spans="1:17" x14ac:dyDescent="0.25">
      <c r="A46" s="11" t="s">
        <v>36</v>
      </c>
      <c r="B46">
        <v>0.253604431694337</v>
      </c>
      <c r="C46">
        <v>0.35529947517152999</v>
      </c>
      <c r="D46" s="3">
        <f t="shared" si="7"/>
        <v>0.30445195343293352</v>
      </c>
      <c r="E46" s="12"/>
      <c r="F46" s="11" t="s">
        <v>36</v>
      </c>
      <c r="G46">
        <v>0.19450372048182901</v>
      </c>
      <c r="H46">
        <v>0.285476283131467</v>
      </c>
      <c r="I46" s="24">
        <f t="shared" si="8"/>
        <v>0.23999000180664801</v>
      </c>
      <c r="J46" s="12"/>
      <c r="L46" s="25"/>
      <c r="N46" s="25"/>
      <c r="P46" s="25"/>
      <c r="Q46" s="25"/>
    </row>
    <row r="47" spans="1:17" x14ac:dyDescent="0.25">
      <c r="A47" s="11" t="s">
        <v>37</v>
      </c>
      <c r="B47">
        <v>0.43718914649533502</v>
      </c>
      <c r="C47">
        <v>0.59346287310590595</v>
      </c>
      <c r="D47" s="3">
        <f t="shared" si="7"/>
        <v>0.51532600980062049</v>
      </c>
      <c r="E47" s="12"/>
      <c r="F47" s="11" t="s">
        <v>37</v>
      </c>
      <c r="G47">
        <v>0.50107642598934798</v>
      </c>
      <c r="H47">
        <v>0.470754642292116</v>
      </c>
      <c r="I47" s="24">
        <f t="shared" si="8"/>
        <v>0.48591553414073196</v>
      </c>
      <c r="J47" s="12"/>
      <c r="L47" s="25"/>
      <c r="M47" s="25"/>
      <c r="N47" s="25"/>
      <c r="O47" s="25"/>
      <c r="P47" s="25"/>
      <c r="Q47" s="25"/>
    </row>
    <row r="48" spans="1:17" x14ac:dyDescent="0.25">
      <c r="A48" s="11" t="s">
        <v>38</v>
      </c>
      <c r="B48">
        <v>0.36337477596746298</v>
      </c>
      <c r="C48">
        <v>0.54960468003491103</v>
      </c>
      <c r="D48" s="3">
        <f t="shared" si="7"/>
        <v>0.45648972800118703</v>
      </c>
      <c r="E48" s="12"/>
      <c r="F48" s="11" t="s">
        <v>38</v>
      </c>
      <c r="G48">
        <v>0.43680510229898201</v>
      </c>
      <c r="H48">
        <v>0.43662056471404098</v>
      </c>
      <c r="I48" s="24">
        <f t="shared" si="8"/>
        <v>0.43671283350651147</v>
      </c>
      <c r="J48" s="12"/>
      <c r="L48" s="25"/>
      <c r="M48" s="25"/>
      <c r="N48" s="25"/>
      <c r="O48" s="25"/>
      <c r="P48" s="25"/>
      <c r="Q48" s="25"/>
    </row>
    <row r="49" spans="1:10" x14ac:dyDescent="0.25">
      <c r="A49" s="11" t="s">
        <v>55</v>
      </c>
      <c r="B49">
        <v>0.75753697073033899</v>
      </c>
      <c r="C49">
        <v>0.36270975420085499</v>
      </c>
      <c r="D49" s="28">
        <f t="shared" si="7"/>
        <v>0.56012336246559702</v>
      </c>
      <c r="E49" s="12"/>
      <c r="F49" s="11" t="s">
        <v>55</v>
      </c>
      <c r="G49">
        <v>0.46728985380179</v>
      </c>
      <c r="H49">
        <v>0.273956374776193</v>
      </c>
      <c r="I49" s="29">
        <f t="shared" si="8"/>
        <v>0.37062311428899153</v>
      </c>
      <c r="J49" s="12"/>
    </row>
    <row r="50" spans="1:10" x14ac:dyDescent="0.25">
      <c r="A50" s="13"/>
      <c r="B50" s="14"/>
      <c r="C50" s="14"/>
      <c r="D50" s="15"/>
      <c r="E50" s="16"/>
      <c r="F50" s="18"/>
      <c r="G50" s="14"/>
      <c r="H50" s="14"/>
      <c r="I50" s="15"/>
      <c r="J50" s="16"/>
    </row>
  </sheetData>
  <phoneticPr fontId="5" type="noConversion"/>
  <pageMargins left="0.75" right="0.75" top="1" bottom="1" header="0.5" footer="0.5"/>
  <pageSetup scale="50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50"/>
  <sheetViews>
    <sheetView tabSelected="1" topLeftCell="G1" workbookViewId="0">
      <selection activeCell="Q4" sqref="Q4"/>
    </sheetView>
  </sheetViews>
  <sheetFormatPr baseColWidth="10" defaultColWidth="11" defaultRowHeight="16" x14ac:dyDescent="0.2"/>
  <cols>
    <col min="1" max="1" width="25.83203125" style="1" customWidth="1"/>
    <col min="4" max="4" width="11" style="2"/>
    <col min="6" max="6" width="29.1640625" customWidth="1"/>
    <col min="9" max="9" width="11" style="2"/>
    <col min="13" max="13" width="17.6640625" bestFit="1" customWidth="1"/>
    <col min="14" max="14" width="16.6640625" bestFit="1" customWidth="1"/>
    <col min="15" max="15" width="15" bestFit="1" customWidth="1"/>
    <col min="17" max="17" width="12.6640625" bestFit="1" customWidth="1"/>
    <col min="18" max="19" width="17.6640625" bestFit="1" customWidth="1"/>
    <col min="20" max="20" width="16.6640625" bestFit="1" customWidth="1"/>
  </cols>
  <sheetData>
    <row r="2" spans="1:25" x14ac:dyDescent="0.25">
      <c r="A2" s="4"/>
      <c r="B2" s="5"/>
      <c r="C2" s="5"/>
      <c r="D2" s="6"/>
      <c r="E2" s="7"/>
      <c r="F2" s="17"/>
      <c r="G2" s="5"/>
      <c r="H2" s="5"/>
      <c r="I2" s="6"/>
      <c r="J2" s="7"/>
    </row>
    <row r="3" spans="1:25" s="2" customFormat="1" x14ac:dyDescent="0.2">
      <c r="A3" s="8" t="s">
        <v>1</v>
      </c>
      <c r="B3" s="9"/>
      <c r="C3" s="9"/>
      <c r="D3" s="9"/>
      <c r="E3" s="10"/>
      <c r="F3" s="8" t="s">
        <v>2</v>
      </c>
      <c r="G3" s="9"/>
      <c r="H3" s="9"/>
      <c r="I3" s="9"/>
      <c r="J3" s="10"/>
      <c r="L3" s="11" t="s">
        <v>96</v>
      </c>
      <c r="M3" s="11" t="s">
        <v>97</v>
      </c>
      <c r="N3" s="11" t="s">
        <v>98</v>
      </c>
      <c r="O3" s="11" t="s">
        <v>99</v>
      </c>
      <c r="P3" s="11" t="s">
        <v>56</v>
      </c>
      <c r="Q3" s="8" t="s">
        <v>96</v>
      </c>
      <c r="R3" s="8" t="s">
        <v>100</v>
      </c>
      <c r="S3" s="8" t="s">
        <v>98</v>
      </c>
      <c r="T3" s="8" t="s">
        <v>99</v>
      </c>
      <c r="U3" s="11" t="s">
        <v>56</v>
      </c>
    </row>
    <row r="4" spans="1:25" s="1" customFormat="1" x14ac:dyDescent="0.2">
      <c r="A4" s="11"/>
      <c r="B4" s="19" t="s">
        <v>5</v>
      </c>
      <c r="C4" s="19" t="s">
        <v>6</v>
      </c>
      <c r="D4" s="20" t="s">
        <v>0</v>
      </c>
      <c r="E4" s="21"/>
      <c r="F4" s="11"/>
      <c r="G4" s="22" t="s">
        <v>5</v>
      </c>
      <c r="H4" s="22" t="s">
        <v>6</v>
      </c>
      <c r="I4" s="20" t="s">
        <v>0</v>
      </c>
      <c r="J4" s="21"/>
      <c r="K4" s="55">
        <v>4457</v>
      </c>
      <c r="L4" s="1">
        <v>0.36435240917171802</v>
      </c>
      <c r="M4" s="1">
        <v>0.43603104768837853</v>
      </c>
      <c r="N4" s="1">
        <v>0.39331804314237701</v>
      </c>
      <c r="O4" s="1">
        <v>0.4817681445893755</v>
      </c>
      <c r="P4" s="1">
        <v>0.4832371509753145</v>
      </c>
      <c r="Q4" s="58">
        <f>1-(M4-L4)/(P4-L4)</f>
        <v>0.39707453261683323</v>
      </c>
      <c r="R4" s="58">
        <f>1-(N4-L4)/(P4-L4)</f>
        <v>0.75635532759526314</v>
      </c>
      <c r="S4" s="58">
        <f>1-(O4-L4)/(P4-L4)</f>
        <v>1.2356559501688347E-2</v>
      </c>
      <c r="T4" s="58">
        <f>Q4*100</f>
        <v>39.707453261683327</v>
      </c>
      <c r="U4" s="1">
        <f t="shared" ref="U4:V4" si="0">R4*100</f>
        <v>75.635532759526313</v>
      </c>
      <c r="V4" s="1">
        <f t="shared" si="0"/>
        <v>1.2356559501688347</v>
      </c>
    </row>
    <row r="5" spans="1:25" x14ac:dyDescent="0.2">
      <c r="A5" s="11" t="s">
        <v>39</v>
      </c>
      <c r="B5" s="1">
        <v>0.38597454473321502</v>
      </c>
      <c r="C5">
        <v>0.34273027361022101</v>
      </c>
      <c r="D5" s="30">
        <f t="shared" ref="D5:D24" si="1">AVERAGE(B5,C5)</f>
        <v>0.36435240917171802</v>
      </c>
      <c r="E5" s="12"/>
      <c r="F5" s="11" t="s">
        <v>39</v>
      </c>
      <c r="G5" s="23"/>
      <c r="H5" s="23"/>
      <c r="I5" s="31" t="e">
        <f>AVERAGE(G5,H5)</f>
        <v>#DIV/0!</v>
      </c>
      <c r="J5" s="12"/>
      <c r="K5" s="55">
        <v>4466</v>
      </c>
      <c r="L5" s="1">
        <v>0.30830656062968054</v>
      </c>
      <c r="M5">
        <v>0.43858526806692899</v>
      </c>
      <c r="N5">
        <v>0.35227092708073704</v>
      </c>
      <c r="O5">
        <v>0.44493942918511503</v>
      </c>
      <c r="P5">
        <v>0.46187419628792448</v>
      </c>
      <c r="Q5" s="58">
        <f t="shared" ref="Q5:Q23" si="2">1-(M5-L5)/(P5-L5)</f>
        <v>0.15165258044881069</v>
      </c>
      <c r="R5" s="58">
        <f t="shared" ref="R5:R23" si="3">1-(N5-L5)/(P5-L5)</f>
        <v>0.71371333378540314</v>
      </c>
      <c r="S5" s="58">
        <f t="shared" ref="S5:S23" si="4">1-(O5-L5)/(P5-L5)</f>
        <v>0.11027562565654658</v>
      </c>
      <c r="T5" s="58">
        <f t="shared" ref="T5:T23" si="5">Q5*100</f>
        <v>15.165258044881069</v>
      </c>
      <c r="U5" s="1">
        <f t="shared" ref="U5:U23" si="6">R5*100</f>
        <v>71.371333378540314</v>
      </c>
      <c r="V5" s="1">
        <f t="shared" ref="V5:V23" si="7">S5*100</f>
        <v>11.027562565654659</v>
      </c>
    </row>
    <row r="6" spans="1:25" x14ac:dyDescent="0.2">
      <c r="A6" s="11" t="s">
        <v>40</v>
      </c>
      <c r="B6" s="1">
        <v>0.51664997273532998</v>
      </c>
      <c r="C6">
        <v>0.35541212264142702</v>
      </c>
      <c r="D6" s="3">
        <f t="shared" si="1"/>
        <v>0.43603104768837853</v>
      </c>
      <c r="E6" s="12"/>
      <c r="F6" s="11" t="s">
        <v>40</v>
      </c>
      <c r="G6" s="23"/>
      <c r="H6" s="23"/>
      <c r="I6" s="24" t="e">
        <f t="shared" ref="I6:I24" si="8">AVERAGE(G6,H6)</f>
        <v>#DIV/0!</v>
      </c>
      <c r="J6" s="12"/>
      <c r="K6" s="55">
        <v>4472</v>
      </c>
      <c r="L6">
        <v>0.29248751775715798</v>
      </c>
      <c r="M6" s="1">
        <v>0.27580950722865799</v>
      </c>
      <c r="N6" s="1">
        <v>0.31738757140818452</v>
      </c>
      <c r="O6" s="1">
        <v>0.44692288650929951</v>
      </c>
      <c r="P6" s="1">
        <v>0.36436890639250996</v>
      </c>
      <c r="Q6" s="58">
        <f t="shared" si="2"/>
        <v>1.2320212623201547</v>
      </c>
      <c r="R6" s="58">
        <f t="shared" si="3"/>
        <v>0.65359526125264011</v>
      </c>
      <c r="S6" s="58">
        <f t="shared" si="4"/>
        <v>-1.1484750320500718</v>
      </c>
      <c r="T6" s="58">
        <f t="shared" si="5"/>
        <v>123.20212623201547</v>
      </c>
      <c r="U6" s="1">
        <f t="shared" si="6"/>
        <v>65.359526125264011</v>
      </c>
      <c r="V6" s="1">
        <f t="shared" si="7"/>
        <v>-114.84750320500719</v>
      </c>
    </row>
    <row r="7" spans="1:25" x14ac:dyDescent="0.2">
      <c r="A7" s="11" t="s">
        <v>41</v>
      </c>
      <c r="B7" s="1">
        <v>0.472279299722563</v>
      </c>
      <c r="C7">
        <v>0.31435678656219102</v>
      </c>
      <c r="D7" s="3">
        <f t="shared" si="1"/>
        <v>0.39331804314237701</v>
      </c>
      <c r="E7" s="12"/>
      <c r="F7" s="11" t="s">
        <v>41</v>
      </c>
      <c r="G7" s="23"/>
      <c r="H7" s="23"/>
      <c r="I7" s="24" t="e">
        <f t="shared" si="8"/>
        <v>#DIV/0!</v>
      </c>
      <c r="J7" s="12"/>
      <c r="K7" s="55">
        <v>4482</v>
      </c>
      <c r="L7" s="1">
        <v>0.24868371996562899</v>
      </c>
      <c r="M7" s="1">
        <v>0.29172886084400351</v>
      </c>
      <c r="N7" s="1">
        <v>0.29584353061367996</v>
      </c>
      <c r="O7" s="1">
        <v>0.38963804097633603</v>
      </c>
      <c r="P7" s="1">
        <v>0.35776080971153346</v>
      </c>
      <c r="Q7" s="58">
        <f t="shared" si="2"/>
        <v>0.60536955121695712</v>
      </c>
      <c r="R7" s="58">
        <f t="shared" si="3"/>
        <v>0.56764696639862744</v>
      </c>
      <c r="S7" s="58">
        <f t="shared" si="4"/>
        <v>-0.29224497407348071</v>
      </c>
      <c r="T7" s="58">
        <f t="shared" si="5"/>
        <v>60.536955121695712</v>
      </c>
      <c r="U7" s="1">
        <f t="shared" si="6"/>
        <v>56.764696639862741</v>
      </c>
      <c r="V7" s="1">
        <f t="shared" si="7"/>
        <v>-29.224497407348071</v>
      </c>
    </row>
    <row r="8" spans="1:25" x14ac:dyDescent="0.25">
      <c r="A8" s="11" t="s">
        <v>42</v>
      </c>
      <c r="B8" s="1">
        <v>0.48639225420952398</v>
      </c>
      <c r="C8">
        <v>0.47714403496922703</v>
      </c>
      <c r="D8" s="3">
        <f t="shared" si="1"/>
        <v>0.4817681445893755</v>
      </c>
      <c r="E8" s="12"/>
      <c r="F8" s="11" t="s">
        <v>42</v>
      </c>
      <c r="G8" s="23"/>
      <c r="H8" s="23"/>
      <c r="I8" s="24" t="e">
        <f t="shared" si="8"/>
        <v>#DIV/0!</v>
      </c>
      <c r="J8" s="12"/>
      <c r="L8" s="2">
        <f>AVERAGE(L4:L7)</f>
        <v>0.30345755188104639</v>
      </c>
      <c r="M8" s="2">
        <f t="shared" ref="M8:P8" si="9">AVERAGE(M4:M7)</f>
        <v>0.36053867095699221</v>
      </c>
      <c r="N8" s="2">
        <f t="shared" si="9"/>
        <v>0.33970501806124459</v>
      </c>
      <c r="O8" s="2">
        <f t="shared" si="9"/>
        <v>0.44081712531503153</v>
      </c>
      <c r="P8" s="2">
        <f t="shared" si="9"/>
        <v>0.41681026584182063</v>
      </c>
      <c r="Q8" s="1">
        <f t="shared" si="2"/>
        <v>0.49642918037499506</v>
      </c>
      <c r="R8" s="1">
        <f t="shared" si="3"/>
        <v>0.68022409950641638</v>
      </c>
      <c r="S8" s="1">
        <f t="shared" si="4"/>
        <v>-0.21178901355214563</v>
      </c>
      <c r="T8" s="1">
        <f t="shared" si="5"/>
        <v>49.642918037499506</v>
      </c>
      <c r="U8" s="1">
        <f t="shared" si="6"/>
        <v>68.022409950641645</v>
      </c>
      <c r="V8" s="1">
        <f t="shared" si="7"/>
        <v>-21.178901355214563</v>
      </c>
    </row>
    <row r="9" spans="1:25" x14ac:dyDescent="0.25">
      <c r="A9" s="11" t="s">
        <v>56</v>
      </c>
      <c r="B9" s="1">
        <v>0.43792760093861799</v>
      </c>
      <c r="C9">
        <v>0.52854670101201096</v>
      </c>
      <c r="D9" s="28">
        <f t="shared" si="1"/>
        <v>0.4832371509753145</v>
      </c>
      <c r="E9" s="12"/>
      <c r="F9" s="11" t="s">
        <v>56</v>
      </c>
      <c r="G9" s="23"/>
      <c r="H9" s="23"/>
      <c r="I9" s="29" t="e">
        <f t="shared" si="8"/>
        <v>#DIV/0!</v>
      </c>
      <c r="J9" s="12"/>
      <c r="Q9" s="1"/>
      <c r="R9" s="1"/>
      <c r="S9" s="1"/>
      <c r="T9" s="1"/>
      <c r="U9" s="1"/>
      <c r="V9" s="1"/>
    </row>
    <row r="10" spans="1:25" x14ac:dyDescent="0.25">
      <c r="A10" s="11" t="s">
        <v>43</v>
      </c>
      <c r="B10">
        <v>0.28701508689277599</v>
      </c>
      <c r="C10">
        <v>0.32959803436658502</v>
      </c>
      <c r="D10" s="30">
        <f t="shared" si="1"/>
        <v>0.30830656062968054</v>
      </c>
      <c r="E10" s="12"/>
      <c r="F10" s="11" t="s">
        <v>43</v>
      </c>
      <c r="G10" s="23"/>
      <c r="H10" s="23"/>
      <c r="I10" s="31" t="e">
        <f t="shared" si="8"/>
        <v>#DIV/0!</v>
      </c>
      <c r="J10" s="12"/>
      <c r="Q10" s="1"/>
      <c r="R10" s="1"/>
      <c r="S10" s="1"/>
      <c r="T10" s="1"/>
      <c r="U10" s="1"/>
      <c r="V10" s="1"/>
      <c r="X10" t="s">
        <v>74</v>
      </c>
      <c r="Y10" t="s">
        <v>94</v>
      </c>
    </row>
    <row r="11" spans="1:25" x14ac:dyDescent="0.25">
      <c r="A11" s="11" t="s">
        <v>44</v>
      </c>
      <c r="B11">
        <v>0.48388116483482302</v>
      </c>
      <c r="C11">
        <v>0.39328937129903502</v>
      </c>
      <c r="D11" s="3">
        <f t="shared" si="1"/>
        <v>0.43858526806692899</v>
      </c>
      <c r="E11" s="12"/>
      <c r="F11" s="11" t="s">
        <v>44</v>
      </c>
      <c r="G11" s="23"/>
      <c r="H11" s="23"/>
      <c r="I11" s="24" t="e">
        <f t="shared" si="8"/>
        <v>#DIV/0!</v>
      </c>
      <c r="J11" s="12"/>
      <c r="L11">
        <v>0.32079578700971245</v>
      </c>
      <c r="M11">
        <v>0.70449700837248908</v>
      </c>
      <c r="N11" s="1">
        <v>0.81688447881673243</v>
      </c>
      <c r="O11">
        <v>0.87989973702086399</v>
      </c>
      <c r="P11">
        <v>1.0900032057815781</v>
      </c>
      <c r="Q11" s="1">
        <f t="shared" si="2"/>
        <v>0.50117327004541523</v>
      </c>
      <c r="R11" s="1">
        <f t="shared" si="3"/>
        <v>0.35506512326793904</v>
      </c>
      <c r="S11" s="1">
        <f t="shared" si="4"/>
        <v>0.2731428008015967</v>
      </c>
      <c r="T11" s="1">
        <f t="shared" si="5"/>
        <v>50.117327004541522</v>
      </c>
      <c r="U11" s="1">
        <f t="shared" si="6"/>
        <v>35.506512326793903</v>
      </c>
      <c r="V11" s="1">
        <f t="shared" si="7"/>
        <v>27.314280080159669</v>
      </c>
      <c r="X11">
        <v>0.87989973702086399</v>
      </c>
      <c r="Y11" s="25">
        <v>0.729076353623478</v>
      </c>
    </row>
    <row r="12" spans="1:25" x14ac:dyDescent="0.25">
      <c r="A12" s="11" t="s">
        <v>45</v>
      </c>
      <c r="B12">
        <v>0.35620147411250902</v>
      </c>
      <c r="C12">
        <v>0.348340380048965</v>
      </c>
      <c r="D12" s="3">
        <f t="shared" si="1"/>
        <v>0.35227092708073704</v>
      </c>
      <c r="E12" s="12"/>
      <c r="F12" s="11" t="s">
        <v>45</v>
      </c>
      <c r="G12" s="23"/>
      <c r="H12" s="23"/>
      <c r="I12" s="24" t="e">
        <f t="shared" si="8"/>
        <v>#DIV/0!</v>
      </c>
      <c r="J12" s="12"/>
      <c r="L12">
        <v>0.29488292261996052</v>
      </c>
      <c r="M12">
        <v>0.84745719054638702</v>
      </c>
      <c r="N12">
        <v>0.70591023494095495</v>
      </c>
      <c r="O12">
        <v>0.50373772983172693</v>
      </c>
      <c r="P12">
        <v>0.59622800477839899</v>
      </c>
      <c r="Q12" s="1">
        <f t="shared" si="2"/>
        <v>-0.83369266877864301</v>
      </c>
      <c r="R12" s="1">
        <f t="shared" si="3"/>
        <v>-0.36397551065687628</v>
      </c>
      <c r="S12" s="1">
        <f t="shared" si="4"/>
        <v>0.30692478630875208</v>
      </c>
      <c r="T12" s="1">
        <f t="shared" si="5"/>
        <v>-83.369266877864305</v>
      </c>
      <c r="U12" s="1">
        <f t="shared" si="6"/>
        <v>-36.39755106568763</v>
      </c>
      <c r="V12" s="1">
        <f t="shared" si="7"/>
        <v>30.692478630875208</v>
      </c>
      <c r="X12">
        <v>0.50373772983172693</v>
      </c>
      <c r="Y12" s="25">
        <v>0.64369446004772402</v>
      </c>
    </row>
    <row r="13" spans="1:25" x14ac:dyDescent="0.25">
      <c r="A13" s="11" t="s">
        <v>46</v>
      </c>
      <c r="B13">
        <v>0.37853524669017002</v>
      </c>
      <c r="C13">
        <v>0.51134361168006004</v>
      </c>
      <c r="D13" s="3">
        <f t="shared" si="1"/>
        <v>0.44493942918511503</v>
      </c>
      <c r="E13" s="12"/>
      <c r="F13" s="11" t="s">
        <v>46</v>
      </c>
      <c r="G13" s="23"/>
      <c r="H13" s="23"/>
      <c r="I13" s="24" t="e">
        <f t="shared" si="8"/>
        <v>#DIV/0!</v>
      </c>
      <c r="J13" s="12"/>
      <c r="L13">
        <v>0.28591183933769848</v>
      </c>
      <c r="M13">
        <v>0.33852147399906896</v>
      </c>
      <c r="N13">
        <v>0.48299593110167549</v>
      </c>
      <c r="O13">
        <v>0.71066462339297454</v>
      </c>
      <c r="P13">
        <v>0.57763186775802655</v>
      </c>
      <c r="Q13" s="1">
        <f t="shared" si="2"/>
        <v>0.81965710429190253</v>
      </c>
      <c r="R13" s="1">
        <f t="shared" si="3"/>
        <v>0.32440671684014033</v>
      </c>
      <c r="S13" s="1">
        <f t="shared" si="4"/>
        <v>-0.45602887246146251</v>
      </c>
      <c r="T13" s="1">
        <f t="shared" si="5"/>
        <v>81.965710429190253</v>
      </c>
      <c r="U13" s="1">
        <f t="shared" si="6"/>
        <v>32.440671684014035</v>
      </c>
      <c r="V13" s="1">
        <f t="shared" si="7"/>
        <v>-45.602887246146253</v>
      </c>
      <c r="X13">
        <v>0.71066462339297454</v>
      </c>
      <c r="Y13" s="25">
        <v>0.57027025787583852</v>
      </c>
    </row>
    <row r="14" spans="1:25" x14ac:dyDescent="0.25">
      <c r="A14" s="11" t="s">
        <v>56</v>
      </c>
      <c r="B14">
        <v>0.45061303937980102</v>
      </c>
      <c r="C14">
        <v>0.47313535319604799</v>
      </c>
      <c r="D14" s="28">
        <f t="shared" si="1"/>
        <v>0.46187419628792448</v>
      </c>
      <c r="E14" s="12"/>
      <c r="F14" s="11" t="s">
        <v>56</v>
      </c>
      <c r="G14" s="23"/>
      <c r="H14" s="23"/>
      <c r="I14" s="29" t="e">
        <f t="shared" si="8"/>
        <v>#DIV/0!</v>
      </c>
      <c r="J14" s="12"/>
      <c r="L14">
        <v>0.31019535605967496</v>
      </c>
      <c r="M14">
        <v>0.35708641154028253</v>
      </c>
      <c r="N14">
        <v>0.48160268965722453</v>
      </c>
      <c r="O14">
        <v>0.76214982788505303</v>
      </c>
      <c r="P14">
        <v>0.65213256588593405</v>
      </c>
      <c r="Q14" s="1">
        <f t="shared" si="2"/>
        <v>0.86286647333750754</v>
      </c>
      <c r="R14" s="1">
        <f t="shared" si="3"/>
        <v>0.49871693202198453</v>
      </c>
      <c r="S14" s="1">
        <f t="shared" si="4"/>
        <v>-0.32174697236086014</v>
      </c>
      <c r="T14" s="1">
        <f t="shared" si="5"/>
        <v>86.28664733375075</v>
      </c>
      <c r="U14" s="1">
        <f t="shared" si="6"/>
        <v>49.87169320219845</v>
      </c>
      <c r="V14" s="1">
        <f t="shared" si="7"/>
        <v>-32.174697236086011</v>
      </c>
      <c r="X14">
        <v>0.76214982788505303</v>
      </c>
      <c r="Y14" s="25">
        <v>0.68873812311887295</v>
      </c>
    </row>
    <row r="15" spans="1:25" x14ac:dyDescent="0.25">
      <c r="A15" s="11" t="s">
        <v>47</v>
      </c>
      <c r="B15">
        <v>0.28323788104039499</v>
      </c>
      <c r="C15">
        <v>0.30173715447392102</v>
      </c>
      <c r="D15" s="30">
        <f t="shared" si="1"/>
        <v>0.29248751775715798</v>
      </c>
      <c r="E15" s="12"/>
      <c r="F15" s="11" t="s">
        <v>47</v>
      </c>
      <c r="G15" s="23"/>
      <c r="H15" s="23"/>
      <c r="I15" s="31" t="e">
        <f t="shared" si="8"/>
        <v>#DIV/0!</v>
      </c>
      <c r="J15" s="12"/>
      <c r="L15" s="2">
        <f>AVERAGE(L11:L14)</f>
        <v>0.30294647625676163</v>
      </c>
      <c r="M15" s="2">
        <f t="shared" ref="M15:P15" si="10">AVERAGE(M11:M14)</f>
        <v>0.56189052111455684</v>
      </c>
      <c r="N15" s="2">
        <f t="shared" si="10"/>
        <v>0.62184833362914693</v>
      </c>
      <c r="O15" s="2">
        <f t="shared" si="10"/>
        <v>0.71411297953265462</v>
      </c>
      <c r="P15" s="2">
        <f t="shared" si="10"/>
        <v>0.72899891105098436</v>
      </c>
      <c r="Q15" s="1">
        <f t="shared" si="2"/>
        <v>0.39222493826878024</v>
      </c>
      <c r="R15" s="1">
        <f t="shared" si="3"/>
        <v>0.25149622128926363</v>
      </c>
      <c r="S15" s="1">
        <f t="shared" si="4"/>
        <v>3.4939200677304938E-2</v>
      </c>
      <c r="T15" s="1">
        <f t="shared" si="5"/>
        <v>39.222493826878022</v>
      </c>
      <c r="U15" s="1">
        <f t="shared" si="6"/>
        <v>25.149622128926364</v>
      </c>
      <c r="V15" s="1">
        <f t="shared" si="7"/>
        <v>3.4939200677304938</v>
      </c>
    </row>
    <row r="16" spans="1:25" x14ac:dyDescent="0.25">
      <c r="A16" s="11" t="s">
        <v>48</v>
      </c>
      <c r="B16">
        <v>0.27820632308783499</v>
      </c>
      <c r="C16">
        <v>0.27341269136948099</v>
      </c>
      <c r="D16" s="3">
        <f t="shared" si="1"/>
        <v>0.27580950722865799</v>
      </c>
      <c r="E16" s="12"/>
      <c r="F16" s="11" t="s">
        <v>48</v>
      </c>
      <c r="G16" s="23"/>
      <c r="H16" s="23"/>
      <c r="I16" s="24" t="e">
        <f t="shared" si="8"/>
        <v>#DIV/0!</v>
      </c>
      <c r="J16" s="12"/>
      <c r="Q16" s="1"/>
      <c r="R16" s="1"/>
      <c r="S16" s="1"/>
      <c r="T16" s="1"/>
      <c r="U16" s="1"/>
      <c r="V16" s="1"/>
      <c r="W16" s="25"/>
    </row>
    <row r="17" spans="1:27" x14ac:dyDescent="0.25">
      <c r="A17" s="11" t="s">
        <v>49</v>
      </c>
      <c r="B17">
        <v>0.31453448899264302</v>
      </c>
      <c r="C17">
        <v>0.32024065382372602</v>
      </c>
      <c r="D17" s="3">
        <f t="shared" si="1"/>
        <v>0.31738757140818452</v>
      </c>
      <c r="E17" s="12"/>
      <c r="F17" s="11" t="s">
        <v>49</v>
      </c>
      <c r="G17" s="23"/>
      <c r="H17" s="23"/>
      <c r="I17" s="24" t="e">
        <f t="shared" si="8"/>
        <v>#DIV/0!</v>
      </c>
      <c r="J17" s="12"/>
      <c r="Q17" s="1"/>
      <c r="R17" s="1"/>
      <c r="S17" s="1"/>
      <c r="T17" s="1"/>
      <c r="U17" s="1"/>
      <c r="V17" s="1"/>
    </row>
    <row r="18" spans="1:27" x14ac:dyDescent="0.25">
      <c r="A18" s="11" t="s">
        <v>50</v>
      </c>
      <c r="B18">
        <v>0.408344946636296</v>
      </c>
      <c r="C18">
        <v>0.48550082638230302</v>
      </c>
      <c r="D18" s="3">
        <f t="shared" si="1"/>
        <v>0.44692288650929951</v>
      </c>
      <c r="E18" s="12"/>
      <c r="F18" s="11" t="s">
        <v>50</v>
      </c>
      <c r="G18" s="23"/>
      <c r="H18" s="23"/>
      <c r="I18" s="24" t="e">
        <f t="shared" si="8"/>
        <v>#DIV/0!</v>
      </c>
      <c r="J18" s="12"/>
      <c r="Q18" s="1"/>
      <c r="R18" s="1"/>
      <c r="S18" s="1"/>
      <c r="T18" s="1"/>
      <c r="U18" s="1"/>
      <c r="V18" s="1"/>
    </row>
    <row r="19" spans="1:27" x14ac:dyDescent="0.25">
      <c r="A19" s="11" t="s">
        <v>56</v>
      </c>
      <c r="B19">
        <v>0.404783430342957</v>
      </c>
      <c r="C19">
        <v>0.32395438244206298</v>
      </c>
      <c r="D19" s="28">
        <f t="shared" si="1"/>
        <v>0.36436890639250996</v>
      </c>
      <c r="E19" s="12"/>
      <c r="F19" s="11" t="s">
        <v>56</v>
      </c>
      <c r="G19" s="23"/>
      <c r="H19" s="23"/>
      <c r="I19" s="29" t="e">
        <f t="shared" si="8"/>
        <v>#DIV/0!</v>
      </c>
      <c r="J19" s="12"/>
      <c r="L19">
        <v>0.117882858670736</v>
      </c>
      <c r="M19">
        <v>0.58029760457714652</v>
      </c>
      <c r="N19">
        <v>0.57352781180293655</v>
      </c>
      <c r="O19">
        <v>0.54215160794131356</v>
      </c>
      <c r="P19">
        <v>0.55891898090110248</v>
      </c>
      <c r="Q19" s="1">
        <f t="shared" si="2"/>
        <v>-4.8473634240955299E-2</v>
      </c>
      <c r="R19" s="1">
        <f t="shared" si="3"/>
        <v>-3.3123887512786165E-2</v>
      </c>
      <c r="S19" s="1">
        <f t="shared" si="4"/>
        <v>3.8018139818104979E-2</v>
      </c>
      <c r="T19" s="1">
        <f t="shared" si="5"/>
        <v>-4.8473634240955299</v>
      </c>
      <c r="U19" s="1">
        <f t="shared" si="6"/>
        <v>-3.3123887512786165</v>
      </c>
      <c r="V19" s="1">
        <f t="shared" si="7"/>
        <v>3.8018139818104979</v>
      </c>
    </row>
    <row r="20" spans="1:27" x14ac:dyDescent="0.25">
      <c r="A20" s="11" t="s">
        <v>51</v>
      </c>
      <c r="B20">
        <v>0.239971576192851</v>
      </c>
      <c r="C20" s="25">
        <v>0.257395863738407</v>
      </c>
      <c r="D20" s="30">
        <f t="shared" si="1"/>
        <v>0.24868371996562899</v>
      </c>
      <c r="E20" s="12"/>
      <c r="F20" s="11" t="s">
        <v>51</v>
      </c>
      <c r="G20" s="23"/>
      <c r="H20" s="23"/>
      <c r="I20" s="31" t="e">
        <f t="shared" si="8"/>
        <v>#DIV/0!</v>
      </c>
      <c r="J20" s="12"/>
      <c r="L20">
        <v>0.1418052565086915</v>
      </c>
      <c r="M20">
        <v>0.56536366230972446</v>
      </c>
      <c r="N20">
        <v>0.50271672552712254</v>
      </c>
      <c r="O20">
        <v>0.51139320602000504</v>
      </c>
      <c r="P20">
        <v>0.51201985043355747</v>
      </c>
      <c r="Q20" s="1">
        <f t="shared" si="2"/>
        <v>-0.14408889533672187</v>
      </c>
      <c r="R20" s="1">
        <f t="shared" si="3"/>
        <v>2.5129006417080824E-2</v>
      </c>
      <c r="S20" s="1">
        <f t="shared" si="4"/>
        <v>1.6926518398666657E-3</v>
      </c>
      <c r="T20" s="1">
        <f t="shared" si="5"/>
        <v>-14.408889533672188</v>
      </c>
      <c r="U20" s="1">
        <f t="shared" si="6"/>
        <v>2.5129006417080824</v>
      </c>
      <c r="V20" s="1">
        <f t="shared" si="7"/>
        <v>0.16926518398666657</v>
      </c>
    </row>
    <row r="21" spans="1:27" x14ac:dyDescent="0.25">
      <c r="A21" s="11" t="s">
        <v>52</v>
      </c>
      <c r="B21">
        <v>0.29665111680630402</v>
      </c>
      <c r="C21" s="25">
        <v>0.28680660488170301</v>
      </c>
      <c r="D21" s="3">
        <f t="shared" si="1"/>
        <v>0.29172886084400351</v>
      </c>
      <c r="E21" s="12"/>
      <c r="F21" s="11" t="s">
        <v>52</v>
      </c>
      <c r="G21" s="23"/>
      <c r="H21" s="23"/>
      <c r="I21" s="24" t="e">
        <f t="shared" si="8"/>
        <v>#DIV/0!</v>
      </c>
      <c r="J21" s="12"/>
      <c r="L21">
        <v>0.12777370349909151</v>
      </c>
      <c r="M21">
        <v>0.42015868657822153</v>
      </c>
      <c r="N21">
        <v>0.50158886903485655</v>
      </c>
      <c r="O21">
        <v>0.50141940503018401</v>
      </c>
      <c r="P21">
        <v>0.40918508161749101</v>
      </c>
      <c r="Q21" s="1">
        <f t="shared" si="2"/>
        <v>-3.8994887250484833E-2</v>
      </c>
      <c r="R21" s="1">
        <f t="shared" si="3"/>
        <v>-0.32835839131738331</v>
      </c>
      <c r="S21" s="1">
        <f t="shared" si="4"/>
        <v>-0.32775619816582835</v>
      </c>
      <c r="T21" s="1">
        <f t="shared" si="5"/>
        <v>-3.8994887250484833</v>
      </c>
      <c r="U21" s="1">
        <f t="shared" si="6"/>
        <v>-32.835839131738332</v>
      </c>
      <c r="V21" s="1">
        <f t="shared" si="7"/>
        <v>-32.775619816582832</v>
      </c>
    </row>
    <row r="22" spans="1:27" x14ac:dyDescent="0.25">
      <c r="A22" s="11" t="s">
        <v>53</v>
      </c>
      <c r="B22">
        <v>0.318304684087729</v>
      </c>
      <c r="C22" s="25">
        <v>0.27338237713963098</v>
      </c>
      <c r="D22" s="3">
        <f t="shared" si="1"/>
        <v>0.29584353061367996</v>
      </c>
      <c r="E22" s="12"/>
      <c r="F22" s="11" t="s">
        <v>53</v>
      </c>
      <c r="G22" s="23"/>
      <c r="H22" s="23"/>
      <c r="I22" s="24" t="e">
        <f t="shared" si="8"/>
        <v>#DIV/0!</v>
      </c>
      <c r="J22" s="12"/>
      <c r="L22">
        <v>0.13851389041036649</v>
      </c>
      <c r="M22">
        <v>0.39901712717943449</v>
      </c>
      <c r="N22">
        <v>0.44849535008249547</v>
      </c>
      <c r="O22">
        <v>0.530671036179166</v>
      </c>
      <c r="P22">
        <v>0.44272983801544952</v>
      </c>
      <c r="Q22" s="1">
        <f t="shared" si="2"/>
        <v>0.14368974138318524</v>
      </c>
      <c r="R22" s="1">
        <f t="shared" si="3"/>
        <v>-1.8952037565533653E-2</v>
      </c>
      <c r="S22" s="1">
        <f t="shared" si="4"/>
        <v>-0.28907491160810905</v>
      </c>
      <c r="T22" s="1">
        <f t="shared" si="5"/>
        <v>14.368974138318524</v>
      </c>
      <c r="U22" s="1">
        <f t="shared" si="6"/>
        <v>-1.8952037565533653</v>
      </c>
      <c r="V22" s="1">
        <f t="shared" si="7"/>
        <v>-28.907491160810906</v>
      </c>
    </row>
    <row r="23" spans="1:27" x14ac:dyDescent="0.25">
      <c r="A23" s="11" t="s">
        <v>54</v>
      </c>
      <c r="B23">
        <v>0.38247521730793399</v>
      </c>
      <c r="C23" s="25">
        <v>0.39680086464473802</v>
      </c>
      <c r="D23" s="3">
        <f t="shared" si="1"/>
        <v>0.38963804097633603</v>
      </c>
      <c r="E23" s="12"/>
      <c r="F23" s="11" t="s">
        <v>54</v>
      </c>
      <c r="G23" s="23"/>
      <c r="H23" s="23"/>
      <c r="I23" s="24" t="e">
        <f t="shared" si="8"/>
        <v>#DIV/0!</v>
      </c>
      <c r="J23" s="12"/>
      <c r="L23" s="2">
        <f>AVERAGE(L19:L22)</f>
        <v>0.13149392727222137</v>
      </c>
      <c r="M23" s="2">
        <f t="shared" ref="M23:P23" si="11">AVERAGE(M19:M22)</f>
        <v>0.49120927016113175</v>
      </c>
      <c r="N23" s="2">
        <f t="shared" si="11"/>
        <v>0.50658218911185271</v>
      </c>
      <c r="O23" s="2">
        <f t="shared" si="11"/>
        <v>0.52140881379266713</v>
      </c>
      <c r="P23" s="2">
        <f t="shared" si="11"/>
        <v>0.48071343774190012</v>
      </c>
      <c r="Q23" s="1">
        <f t="shared" si="2"/>
        <v>-3.0055114632957958E-2</v>
      </c>
      <c r="R23" s="1">
        <f t="shared" si="3"/>
        <v>-7.4075905252718233E-2</v>
      </c>
      <c r="S23" s="1">
        <f t="shared" si="4"/>
        <v>-0.11653236669404365</v>
      </c>
      <c r="T23" s="1">
        <f t="shared" si="5"/>
        <v>-3.0055114632957958</v>
      </c>
      <c r="U23" s="1">
        <f t="shared" si="6"/>
        <v>-7.4075905252718233</v>
      </c>
      <c r="V23" s="1">
        <f t="shared" si="7"/>
        <v>-11.653236669404365</v>
      </c>
    </row>
    <row r="24" spans="1:27" x14ac:dyDescent="0.25">
      <c r="A24" s="11" t="s">
        <v>56</v>
      </c>
      <c r="B24">
        <v>0.33764929551432199</v>
      </c>
      <c r="C24" s="25">
        <v>0.37787232390874498</v>
      </c>
      <c r="D24" s="28">
        <f t="shared" si="1"/>
        <v>0.35776080971153346</v>
      </c>
      <c r="E24" s="12"/>
      <c r="F24" s="11" t="s">
        <v>56</v>
      </c>
      <c r="G24" s="23"/>
      <c r="H24" s="23"/>
      <c r="I24" s="29" t="e">
        <f t="shared" si="8"/>
        <v>#DIV/0!</v>
      </c>
      <c r="J24" s="12"/>
      <c r="L24" s="25"/>
      <c r="M24" s="25"/>
      <c r="N24" s="25"/>
      <c r="O24" s="25"/>
      <c r="P24" s="25"/>
      <c r="R24" s="25"/>
      <c r="T24" s="1"/>
      <c r="U24" s="1"/>
      <c r="V24" s="1"/>
    </row>
    <row r="25" spans="1:27" x14ac:dyDescent="0.25">
      <c r="A25" s="13"/>
      <c r="B25" s="14"/>
      <c r="C25" s="14"/>
      <c r="D25" s="15"/>
      <c r="E25" s="16"/>
      <c r="F25" s="18"/>
      <c r="G25" s="14"/>
      <c r="H25" s="14"/>
      <c r="I25" s="15"/>
      <c r="J25" s="16"/>
      <c r="L25" s="25"/>
      <c r="M25" s="25"/>
      <c r="N25" s="25"/>
      <c r="O25" s="25"/>
      <c r="P25" s="25"/>
      <c r="Q25" s="25"/>
      <c r="R25" s="25"/>
    </row>
    <row r="26" spans="1:27" x14ac:dyDescent="0.25">
      <c r="K26" s="25" t="s">
        <v>57</v>
      </c>
      <c r="L26" s="25" t="s">
        <v>58</v>
      </c>
      <c r="M26" s="25" t="s">
        <v>59</v>
      </c>
      <c r="N26" s="25" t="s">
        <v>60</v>
      </c>
      <c r="O26" s="32" t="s">
        <v>61</v>
      </c>
      <c r="P26" s="32"/>
      <c r="Q26" s="25" t="s">
        <v>62</v>
      </c>
      <c r="R26" s="25" t="s">
        <v>63</v>
      </c>
      <c r="S26" s="25" t="s">
        <v>64</v>
      </c>
      <c r="T26" s="25" t="s">
        <v>65</v>
      </c>
      <c r="U26" s="32" t="s">
        <v>66</v>
      </c>
      <c r="V26" s="32"/>
      <c r="W26" s="25" t="s">
        <v>67</v>
      </c>
      <c r="X26" s="25" t="s">
        <v>68</v>
      </c>
      <c r="Y26" s="25" t="s">
        <v>69</v>
      </c>
      <c r="Z26" s="25" t="s">
        <v>70</v>
      </c>
      <c r="AA26" s="32" t="s">
        <v>71</v>
      </c>
    </row>
    <row r="27" spans="1:27" x14ac:dyDescent="0.25">
      <c r="A27" s="4"/>
      <c r="B27" s="5"/>
      <c r="C27" s="5"/>
      <c r="D27" s="6"/>
      <c r="E27" s="7"/>
      <c r="F27" s="17"/>
      <c r="G27" s="5"/>
      <c r="H27" s="5"/>
      <c r="I27" s="6"/>
      <c r="J27" s="7"/>
      <c r="K27">
        <v>0.30345755188104639</v>
      </c>
      <c r="L27">
        <v>0.36053867095699221</v>
      </c>
      <c r="M27">
        <v>0.33970501806124459</v>
      </c>
      <c r="N27">
        <v>0.44081712531503153</v>
      </c>
      <c r="O27">
        <v>0.41681026584182063</v>
      </c>
      <c r="Q27" s="1">
        <v>0.30294647625676163</v>
      </c>
      <c r="R27">
        <v>0.56189052111455684</v>
      </c>
      <c r="S27">
        <v>0.62184833362914693</v>
      </c>
      <c r="T27">
        <v>0.71411297953265462</v>
      </c>
      <c r="U27">
        <v>0.72899891105098436</v>
      </c>
      <c r="W27">
        <v>0.13149392727222137</v>
      </c>
      <c r="X27">
        <v>0.49120927016113175</v>
      </c>
      <c r="Y27">
        <v>0.50658218911185271</v>
      </c>
      <c r="Z27">
        <v>0.52140881379266713</v>
      </c>
      <c r="AA27">
        <v>0.48071343774190012</v>
      </c>
    </row>
    <row r="28" spans="1:27" s="2" customFormat="1" x14ac:dyDescent="0.25">
      <c r="A28" s="8" t="s">
        <v>3</v>
      </c>
      <c r="B28" s="9"/>
      <c r="C28" s="9"/>
      <c r="D28" s="9"/>
      <c r="E28" s="10"/>
      <c r="F28" s="8" t="s">
        <v>4</v>
      </c>
      <c r="G28" s="9"/>
      <c r="H28" s="9"/>
      <c r="I28" s="9"/>
      <c r="J28" s="10"/>
      <c r="L28"/>
      <c r="M28"/>
      <c r="N28"/>
      <c r="O28"/>
      <c r="P28"/>
      <c r="Q28"/>
      <c r="R28" s="25"/>
    </row>
    <row r="29" spans="1:27" s="1" customFormat="1" x14ac:dyDescent="0.25">
      <c r="A29" s="11"/>
      <c r="B29" s="22" t="s">
        <v>5</v>
      </c>
      <c r="C29" s="22" t="s">
        <v>6</v>
      </c>
      <c r="D29" s="20" t="s">
        <v>0</v>
      </c>
      <c r="E29" s="21"/>
      <c r="F29" s="11"/>
      <c r="G29" s="19" t="s">
        <v>5</v>
      </c>
      <c r="H29" s="19" t="s">
        <v>6</v>
      </c>
      <c r="I29" s="20" t="s">
        <v>0</v>
      </c>
      <c r="J29" s="21"/>
      <c r="R29"/>
      <c r="S29"/>
      <c r="T29"/>
      <c r="U29"/>
      <c r="V29"/>
      <c r="W29"/>
    </row>
    <row r="30" spans="1:27" x14ac:dyDescent="0.25">
      <c r="A30" s="11" t="s">
        <v>39</v>
      </c>
      <c r="B30" s="1">
        <v>0.37365537143606098</v>
      </c>
      <c r="C30">
        <v>0.26793620258336398</v>
      </c>
      <c r="D30" s="30">
        <f>AVERAGE(B30,C30)</f>
        <v>0.32079578700971245</v>
      </c>
      <c r="E30" s="12"/>
      <c r="F30" s="11" t="s">
        <v>39</v>
      </c>
      <c r="G30">
        <v>0.122550826872449</v>
      </c>
      <c r="H30">
        <v>0.113214890469023</v>
      </c>
      <c r="I30" s="31">
        <f>AVERAGE(G30,H30)</f>
        <v>0.117882858670736</v>
      </c>
      <c r="J30" s="12"/>
      <c r="R30" s="25"/>
    </row>
    <row r="31" spans="1:27" x14ac:dyDescent="0.25">
      <c r="A31" s="11" t="s">
        <v>40</v>
      </c>
      <c r="B31" s="1">
        <v>0.86001434551454503</v>
      </c>
      <c r="C31">
        <v>0.54897967123043301</v>
      </c>
      <c r="D31" s="3">
        <f t="shared" ref="D31:D49" si="12">AVERAGE(B31,C31)</f>
        <v>0.70449700837248908</v>
      </c>
      <c r="E31" s="12"/>
      <c r="F31" s="11" t="s">
        <v>40</v>
      </c>
      <c r="G31">
        <v>0.62775001683256004</v>
      </c>
      <c r="H31">
        <v>0.532845192321733</v>
      </c>
      <c r="I31" s="24">
        <f t="shared" ref="I31:I49" si="13">AVERAGE(G31,H31)</f>
        <v>0.58029760457714652</v>
      </c>
      <c r="J31" s="12"/>
    </row>
    <row r="32" spans="1:27" x14ac:dyDescent="0.25">
      <c r="A32" s="11" t="s">
        <v>41</v>
      </c>
      <c r="B32" s="1">
        <v>0.88125300619561997</v>
      </c>
      <c r="C32">
        <v>0.752515951437845</v>
      </c>
      <c r="D32" s="3">
        <f t="shared" si="12"/>
        <v>0.81688447881673243</v>
      </c>
      <c r="E32" s="12"/>
      <c r="F32" s="11" t="s">
        <v>41</v>
      </c>
      <c r="G32">
        <v>0.61610487319807905</v>
      </c>
      <c r="H32">
        <v>0.53095075040779405</v>
      </c>
      <c r="I32" s="24">
        <f t="shared" si="13"/>
        <v>0.57352781180293655</v>
      </c>
      <c r="J32" s="12"/>
      <c r="R32" s="25"/>
    </row>
    <row r="33" spans="1:18" x14ac:dyDescent="0.25">
      <c r="A33" s="11" t="s">
        <v>42</v>
      </c>
      <c r="B33" s="1">
        <v>0.93541997468740801</v>
      </c>
      <c r="C33">
        <v>0.82437949935431998</v>
      </c>
      <c r="D33" s="3">
        <f t="shared" si="12"/>
        <v>0.87989973702086399</v>
      </c>
      <c r="E33" s="12"/>
      <c r="F33" s="11" t="s">
        <v>42</v>
      </c>
      <c r="G33">
        <v>0.61512890132410103</v>
      </c>
      <c r="H33">
        <v>0.46917431455852598</v>
      </c>
      <c r="I33" s="24">
        <f t="shared" si="13"/>
        <v>0.54215160794131356</v>
      </c>
      <c r="J33" s="12"/>
    </row>
    <row r="34" spans="1:18" x14ac:dyDescent="0.25">
      <c r="A34" s="11" t="s">
        <v>56</v>
      </c>
      <c r="B34" s="1"/>
      <c r="C34">
        <v>0.90549554133973598</v>
      </c>
      <c r="D34" s="28">
        <f t="shared" si="12"/>
        <v>0.90549554133973598</v>
      </c>
      <c r="E34" s="12"/>
      <c r="F34" s="11" t="s">
        <v>56</v>
      </c>
      <c r="G34" s="1">
        <v>0.616825867469869</v>
      </c>
      <c r="H34">
        <v>0.50101209433233596</v>
      </c>
      <c r="I34" s="29">
        <f t="shared" si="13"/>
        <v>0.55891898090110248</v>
      </c>
      <c r="J34" s="12"/>
      <c r="R34" s="25"/>
    </row>
    <row r="35" spans="1:18" x14ac:dyDescent="0.25">
      <c r="A35" s="11" t="s">
        <v>43</v>
      </c>
      <c r="B35">
        <v>0.30271065417635001</v>
      </c>
      <c r="C35">
        <v>0.28705519106357102</v>
      </c>
      <c r="D35" s="30">
        <f t="shared" si="12"/>
        <v>0.29488292261996052</v>
      </c>
      <c r="E35" s="12"/>
      <c r="F35" s="11" t="s">
        <v>43</v>
      </c>
      <c r="G35">
        <v>0.15850552215961999</v>
      </c>
      <c r="H35">
        <v>0.125104990857763</v>
      </c>
      <c r="I35" s="31">
        <f t="shared" si="13"/>
        <v>0.1418052565086915</v>
      </c>
      <c r="J35" s="12"/>
    </row>
    <row r="36" spans="1:18" x14ac:dyDescent="0.25">
      <c r="A36" s="11" t="s">
        <v>44</v>
      </c>
      <c r="B36">
        <v>1.0541437243538201</v>
      </c>
      <c r="C36">
        <v>0.64077065673895395</v>
      </c>
      <c r="D36" s="3">
        <f t="shared" si="12"/>
        <v>0.84745719054638702</v>
      </c>
      <c r="E36" s="12"/>
      <c r="F36" s="11" t="s">
        <v>44</v>
      </c>
      <c r="G36">
        <v>0.64700388339570203</v>
      </c>
      <c r="H36">
        <v>0.483723441223747</v>
      </c>
      <c r="I36" s="24">
        <f t="shared" si="13"/>
        <v>0.56536366230972446</v>
      </c>
      <c r="J36" s="12"/>
      <c r="R36" s="25"/>
    </row>
    <row r="37" spans="1:18" x14ac:dyDescent="0.25">
      <c r="A37" s="11" t="s">
        <v>45</v>
      </c>
      <c r="B37">
        <v>1.00440674374189</v>
      </c>
      <c r="C37">
        <v>0.40741372614002003</v>
      </c>
      <c r="D37" s="3">
        <f t="shared" si="12"/>
        <v>0.70591023494095495</v>
      </c>
      <c r="E37" s="12"/>
      <c r="F37" s="11" t="s">
        <v>45</v>
      </c>
      <c r="G37">
        <v>0.58876672147387299</v>
      </c>
      <c r="H37">
        <v>0.41666672958037199</v>
      </c>
      <c r="I37" s="24">
        <f t="shared" si="13"/>
        <v>0.50271672552712254</v>
      </c>
      <c r="J37" s="12"/>
    </row>
    <row r="38" spans="1:18" x14ac:dyDescent="0.25">
      <c r="A38" s="11" t="s">
        <v>46</v>
      </c>
      <c r="B38">
        <v>0.571726707990871</v>
      </c>
      <c r="C38">
        <v>0.43574875167258298</v>
      </c>
      <c r="D38" s="3">
        <f t="shared" si="12"/>
        <v>0.50373772983172693</v>
      </c>
      <c r="E38" s="12"/>
      <c r="F38" s="11" t="s">
        <v>46</v>
      </c>
      <c r="G38">
        <v>0.60524422044614201</v>
      </c>
      <c r="H38">
        <v>0.41754219159386802</v>
      </c>
      <c r="I38" s="24">
        <f t="shared" si="13"/>
        <v>0.51139320602000504</v>
      </c>
      <c r="J38" s="12"/>
      <c r="R38" s="25"/>
    </row>
    <row r="39" spans="1:18" x14ac:dyDescent="0.25">
      <c r="A39" s="11" t="s">
        <v>56</v>
      </c>
      <c r="B39">
        <v>0.567033912502108</v>
      </c>
      <c r="C39">
        <v>0.62542209705468998</v>
      </c>
      <c r="D39" s="28">
        <f t="shared" si="12"/>
        <v>0.59622800477839899</v>
      </c>
      <c r="E39" s="12"/>
      <c r="F39" s="11" t="s">
        <v>56</v>
      </c>
      <c r="G39">
        <v>0.59553545430028598</v>
      </c>
      <c r="H39">
        <v>0.42850424656682901</v>
      </c>
      <c r="I39" s="29">
        <f t="shared" si="13"/>
        <v>0.51201985043355747</v>
      </c>
      <c r="J39" s="12"/>
    </row>
    <row r="40" spans="1:18" x14ac:dyDescent="0.25">
      <c r="A40" s="11" t="s">
        <v>47</v>
      </c>
      <c r="B40">
        <v>0.288509461234153</v>
      </c>
      <c r="C40">
        <v>0.28331421744124402</v>
      </c>
      <c r="D40" s="30">
        <f t="shared" si="12"/>
        <v>0.28591183933769848</v>
      </c>
      <c r="E40" s="12"/>
      <c r="F40" s="11" t="s">
        <v>47</v>
      </c>
      <c r="G40">
        <v>0.114730128214001</v>
      </c>
      <c r="H40">
        <v>0.14081727878418199</v>
      </c>
      <c r="I40" s="31">
        <f t="shared" si="13"/>
        <v>0.12777370349909151</v>
      </c>
      <c r="J40" s="12"/>
      <c r="R40" s="25"/>
    </row>
    <row r="41" spans="1:18" x14ac:dyDescent="0.25">
      <c r="A41" s="11" t="s">
        <v>48</v>
      </c>
      <c r="B41">
        <v>0.35439559909732798</v>
      </c>
      <c r="C41">
        <v>0.32264734890080998</v>
      </c>
      <c r="D41" s="3">
        <f t="shared" si="12"/>
        <v>0.33852147399906896</v>
      </c>
      <c r="E41" s="12"/>
      <c r="F41" s="11" t="s">
        <v>48</v>
      </c>
      <c r="G41">
        <v>0.46790371831216299</v>
      </c>
      <c r="H41">
        <v>0.37241365484428002</v>
      </c>
      <c r="I41" s="24">
        <f t="shared" si="13"/>
        <v>0.42015868657822153</v>
      </c>
      <c r="J41" s="12"/>
    </row>
    <row r="42" spans="1:18" x14ac:dyDescent="0.25">
      <c r="A42" s="11" t="s">
        <v>49</v>
      </c>
      <c r="B42">
        <v>0.47480433565323998</v>
      </c>
      <c r="C42">
        <v>0.491187526550111</v>
      </c>
      <c r="D42" s="3">
        <f t="shared" si="12"/>
        <v>0.48299593110167549</v>
      </c>
      <c r="E42" s="12"/>
      <c r="F42" s="11" t="s">
        <v>49</v>
      </c>
      <c r="G42">
        <v>0.51602575671445206</v>
      </c>
      <c r="H42">
        <v>0.487151981355261</v>
      </c>
      <c r="I42" s="24">
        <f t="shared" si="13"/>
        <v>0.50158886903485655</v>
      </c>
      <c r="J42" s="12"/>
      <c r="R42" s="25"/>
    </row>
    <row r="43" spans="1:18" x14ac:dyDescent="0.25">
      <c r="A43" s="11" t="s">
        <v>50</v>
      </c>
      <c r="B43">
        <v>0.70326588636521703</v>
      </c>
      <c r="C43">
        <v>0.71806336042073204</v>
      </c>
      <c r="D43" s="3">
        <f t="shared" si="12"/>
        <v>0.71066462339297454</v>
      </c>
      <c r="E43" s="12"/>
      <c r="F43" s="11" t="s">
        <v>50</v>
      </c>
      <c r="G43">
        <v>0.55349223741915399</v>
      </c>
      <c r="H43">
        <v>0.44934657264121403</v>
      </c>
      <c r="I43" s="24">
        <f t="shared" si="13"/>
        <v>0.50141940503018401</v>
      </c>
      <c r="J43" s="12"/>
      <c r="R43" s="25"/>
    </row>
    <row r="44" spans="1:18" x14ac:dyDescent="0.25">
      <c r="A44" s="11" t="s">
        <v>56</v>
      </c>
      <c r="B44">
        <v>0.67834703530942697</v>
      </c>
      <c r="C44">
        <v>0.47691670020662602</v>
      </c>
      <c r="D44" s="28">
        <f t="shared" si="12"/>
        <v>0.57763186775802655</v>
      </c>
      <c r="E44" s="12"/>
      <c r="F44" s="11" t="s">
        <v>56</v>
      </c>
      <c r="G44">
        <v>0.47340013649944501</v>
      </c>
      <c r="H44">
        <v>0.34497002673553701</v>
      </c>
      <c r="I44" s="29">
        <f t="shared" si="13"/>
        <v>0.40918508161749101</v>
      </c>
      <c r="J44" s="12"/>
      <c r="L44" s="25"/>
      <c r="R44" s="25"/>
    </row>
    <row r="45" spans="1:18" x14ac:dyDescent="0.25">
      <c r="A45" s="11" t="s">
        <v>51</v>
      </c>
      <c r="B45">
        <v>0.27344378508547701</v>
      </c>
      <c r="C45">
        <v>0.34694692703387298</v>
      </c>
      <c r="D45" s="30">
        <f t="shared" si="12"/>
        <v>0.31019535605967496</v>
      </c>
      <c r="E45" s="12"/>
      <c r="F45" s="11" t="s">
        <v>51</v>
      </c>
      <c r="G45">
        <v>0.110396668735425</v>
      </c>
      <c r="H45">
        <v>0.16663111208530801</v>
      </c>
      <c r="I45" s="31">
        <f t="shared" si="13"/>
        <v>0.13851389041036649</v>
      </c>
      <c r="J45" s="12"/>
      <c r="L45" s="25"/>
      <c r="R45" s="25"/>
    </row>
    <row r="46" spans="1:18" x14ac:dyDescent="0.25">
      <c r="A46" s="11" t="s">
        <v>52</v>
      </c>
      <c r="B46">
        <v>0.363282988262211</v>
      </c>
      <c r="C46">
        <v>0.35088983481835401</v>
      </c>
      <c r="D46" s="3">
        <f t="shared" si="12"/>
        <v>0.35708641154028253</v>
      </c>
      <c r="E46" s="12"/>
      <c r="F46" s="11" t="s">
        <v>52</v>
      </c>
      <c r="G46">
        <v>0.414358318882462</v>
      </c>
      <c r="H46">
        <v>0.38367593547640699</v>
      </c>
      <c r="I46" s="24">
        <f t="shared" si="13"/>
        <v>0.39901712717943449</v>
      </c>
      <c r="J46" s="12"/>
      <c r="L46" s="25"/>
      <c r="N46" s="25"/>
      <c r="Q46" s="25"/>
      <c r="R46" s="25"/>
    </row>
    <row r="47" spans="1:18" x14ac:dyDescent="0.25">
      <c r="A47" s="11" t="s">
        <v>53</v>
      </c>
      <c r="B47">
        <v>0.60675552671203303</v>
      </c>
      <c r="C47">
        <v>0.35644985260241602</v>
      </c>
      <c r="D47" s="3">
        <f t="shared" si="12"/>
        <v>0.48160268965722453</v>
      </c>
      <c r="E47" s="12"/>
      <c r="F47" s="11" t="s">
        <v>53</v>
      </c>
      <c r="G47">
        <v>0.51758320872057295</v>
      </c>
      <c r="H47">
        <v>0.37940749144441799</v>
      </c>
      <c r="I47" s="24">
        <f t="shared" si="13"/>
        <v>0.44849535008249547</v>
      </c>
      <c r="J47" s="12"/>
      <c r="L47" s="25"/>
      <c r="M47" s="25"/>
      <c r="N47" s="25"/>
      <c r="O47" s="25"/>
      <c r="P47" s="25"/>
      <c r="Q47" s="25"/>
      <c r="R47" s="25"/>
    </row>
    <row r="48" spans="1:18" x14ac:dyDescent="0.25">
      <c r="A48" s="11" t="s">
        <v>54</v>
      </c>
      <c r="B48">
        <v>0.68795950289216101</v>
      </c>
      <c r="C48">
        <v>0.83634015287794505</v>
      </c>
      <c r="D48" s="3">
        <f t="shared" si="12"/>
        <v>0.76214982788505303</v>
      </c>
      <c r="E48" s="12"/>
      <c r="F48" s="11" t="s">
        <v>54</v>
      </c>
      <c r="G48">
        <v>0.50933168145391605</v>
      </c>
      <c r="H48">
        <v>0.55201039090441595</v>
      </c>
      <c r="I48" s="24">
        <f t="shared" si="13"/>
        <v>0.530671036179166</v>
      </c>
      <c r="J48" s="12"/>
      <c r="L48" s="25"/>
      <c r="M48" s="25"/>
      <c r="N48" s="25"/>
      <c r="O48" s="25"/>
      <c r="P48" s="25"/>
      <c r="Q48" s="25"/>
      <c r="R48" s="25"/>
    </row>
    <row r="49" spans="1:10" x14ac:dyDescent="0.25">
      <c r="A49" s="11" t="s">
        <v>56</v>
      </c>
      <c r="B49">
        <v>0.49871292524214</v>
      </c>
      <c r="C49">
        <v>0.80555220652972803</v>
      </c>
      <c r="D49" s="28">
        <f t="shared" si="12"/>
        <v>0.65213256588593405</v>
      </c>
      <c r="E49" s="12"/>
      <c r="F49" s="11" t="s">
        <v>56</v>
      </c>
      <c r="G49">
        <v>0.45573390659265101</v>
      </c>
      <c r="H49">
        <v>0.42972576943824797</v>
      </c>
      <c r="I49" s="29">
        <f t="shared" si="13"/>
        <v>0.44272983801544952</v>
      </c>
      <c r="J49" s="12"/>
    </row>
    <row r="50" spans="1:10" x14ac:dyDescent="0.25">
      <c r="A50" s="13"/>
      <c r="B50" s="14"/>
      <c r="C50" s="14"/>
      <c r="D50" s="15"/>
      <c r="E50" s="16"/>
      <c r="F50" s="18"/>
      <c r="G50" s="14"/>
      <c r="H50" s="14"/>
      <c r="I50" s="15"/>
      <c r="J50" s="16"/>
    </row>
  </sheetData>
  <phoneticPr fontId="5" type="noConversion"/>
  <pageMargins left="0.75" right="0.75" top="1" bottom="1" header="0.5" footer="0.5"/>
  <pageSetup scale="50" orientation="portrait" horizontalDpi="4294967292" verticalDpi="429496729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opLeftCell="F1" workbookViewId="0">
      <selection activeCell="W18" sqref="W18:Z20"/>
    </sheetView>
  </sheetViews>
  <sheetFormatPr baseColWidth="10" defaultColWidth="11" defaultRowHeight="16" x14ac:dyDescent="0.2"/>
  <cols>
    <col min="1" max="1" width="13.6640625" customWidth="1"/>
    <col min="2" max="4" width="17.6640625" customWidth="1"/>
    <col min="5" max="8" width="16.6640625" customWidth="1"/>
    <col min="9" max="9" width="2.83203125" customWidth="1"/>
    <col min="11" max="11" width="7.5" customWidth="1"/>
  </cols>
  <sheetData>
    <row r="1" spans="2:25" ht="18" customHeight="1" x14ac:dyDescent="0.25">
      <c r="B1" s="44"/>
      <c r="C1" s="45" t="s">
        <v>57</v>
      </c>
      <c r="D1" s="45" t="s">
        <v>58</v>
      </c>
      <c r="E1" s="45" t="s">
        <v>59</v>
      </c>
      <c r="F1" s="45" t="s">
        <v>60</v>
      </c>
      <c r="G1" s="45" t="s">
        <v>61</v>
      </c>
      <c r="K1" s="1" t="s">
        <v>75</v>
      </c>
      <c r="P1" t="s">
        <v>76</v>
      </c>
      <c r="T1" t="s">
        <v>77</v>
      </c>
      <c r="X1" t="s">
        <v>78</v>
      </c>
    </row>
    <row r="2" spans="2:25" ht="18" customHeight="1" x14ac:dyDescent="0.2">
      <c r="B2" s="48" t="s">
        <v>72</v>
      </c>
      <c r="C2" s="40">
        <v>0.31402443998978624</v>
      </c>
      <c r="D2" s="40">
        <v>0.36355157887127165</v>
      </c>
      <c r="E2" s="40">
        <v>0.3716967366873507</v>
      </c>
      <c r="F2" s="40">
        <v>0.38532663361186248</v>
      </c>
      <c r="G2" s="40">
        <v>0.39859395101162537</v>
      </c>
      <c r="J2" t="s">
        <v>76</v>
      </c>
      <c r="K2" t="s">
        <v>77</v>
      </c>
      <c r="L2" t="s">
        <v>78</v>
      </c>
      <c r="O2" t="s">
        <v>79</v>
      </c>
      <c r="P2" t="s">
        <v>80</v>
      </c>
      <c r="Q2" t="s">
        <v>81</v>
      </c>
      <c r="S2" t="s">
        <v>79</v>
      </c>
      <c r="T2" t="s">
        <v>80</v>
      </c>
      <c r="U2" t="s">
        <v>81</v>
      </c>
      <c r="W2" t="s">
        <v>79</v>
      </c>
      <c r="X2" t="s">
        <v>80</v>
      </c>
      <c r="Y2" t="s">
        <v>81</v>
      </c>
    </row>
    <row r="3" spans="2:25" ht="18" customHeight="1" x14ac:dyDescent="0.2">
      <c r="B3" s="48" t="s">
        <v>73</v>
      </c>
      <c r="C3" s="38">
        <v>0.2952865865532584</v>
      </c>
      <c r="D3" s="40">
        <v>0.36753408180586156</v>
      </c>
      <c r="E3" s="40">
        <v>0.37836263173591361</v>
      </c>
      <c r="F3" s="40">
        <v>0.33619726884755663</v>
      </c>
      <c r="G3" s="40">
        <v>0.40640910670105335</v>
      </c>
      <c r="I3" s="55" t="s">
        <v>72</v>
      </c>
      <c r="J3" s="57">
        <f>(G2-D2)/G2</f>
        <v>8.791496221008048E-2</v>
      </c>
      <c r="K3" s="57">
        <f>(G2-E2)/G2</f>
        <v>6.7480237108490854E-2</v>
      </c>
      <c r="L3" s="57">
        <f>(G2-F2)/G2</f>
        <v>3.3285295389181499E-2</v>
      </c>
      <c r="M3" t="s">
        <v>79</v>
      </c>
      <c r="N3" s="55" t="s">
        <v>72</v>
      </c>
      <c r="O3">
        <v>8.791496221008048E-2</v>
      </c>
      <c r="P3">
        <v>0.25503058383981969</v>
      </c>
      <c r="Q3">
        <v>2.0980844938435932E-2</v>
      </c>
      <c r="S3">
        <v>6.7480237108490854E-2</v>
      </c>
      <c r="T3">
        <v>0.14496506715579183</v>
      </c>
      <c r="U3">
        <v>9.671815661356177E-2</v>
      </c>
      <c r="W3">
        <v>3.3285295389181499E-2</v>
      </c>
      <c r="X3">
        <v>0.27834435388651485</v>
      </c>
      <c r="Y3">
        <v>0.201271360975493</v>
      </c>
    </row>
    <row r="4" spans="2:25" ht="18" customHeight="1" thickBot="1" x14ac:dyDescent="0.3">
      <c r="B4" s="50" t="s">
        <v>74</v>
      </c>
      <c r="C4" s="51">
        <v>0.30345755188104639</v>
      </c>
      <c r="D4" s="51">
        <v>0.36053867095699221</v>
      </c>
      <c r="E4" s="51">
        <v>0.33970501806124459</v>
      </c>
      <c r="F4" s="51">
        <v>0.44081712531503153</v>
      </c>
      <c r="G4" s="51">
        <v>0.41681026584182063</v>
      </c>
      <c r="I4" s="55" t="s">
        <v>73</v>
      </c>
      <c r="J4" s="57">
        <f>(G3-D3)/G3</f>
        <v>9.565490599054785E-2</v>
      </c>
      <c r="K4" s="57">
        <f>(G3-E3)/G3</f>
        <v>6.9010449083686934E-2</v>
      </c>
      <c r="L4" s="57">
        <f>(G3-F3)/G3</f>
        <v>0.1727614777715677</v>
      </c>
      <c r="M4" t="s">
        <v>79</v>
      </c>
      <c r="N4" s="55" t="s">
        <v>73</v>
      </c>
      <c r="O4">
        <v>9.565490599054785E-2</v>
      </c>
      <c r="P4">
        <v>0.33681620730739348</v>
      </c>
      <c r="Q4">
        <v>9.9844159364781457E-2</v>
      </c>
      <c r="S4">
        <v>6.9010449083686934E-2</v>
      </c>
      <c r="T4">
        <v>0.18199084805046381</v>
      </c>
      <c r="U4">
        <v>-8.5185664891892776E-2</v>
      </c>
      <c r="W4">
        <v>0.1727614777715677</v>
      </c>
      <c r="X4">
        <v>0.32322925507230826</v>
      </c>
      <c r="Y4">
        <v>1.3430026531719083E-2</v>
      </c>
    </row>
    <row r="5" spans="2:25" ht="18" customHeight="1" x14ac:dyDescent="0.25">
      <c r="B5" s="42"/>
      <c r="C5" s="43" t="s">
        <v>62</v>
      </c>
      <c r="D5" s="43" t="s">
        <v>63</v>
      </c>
      <c r="E5" s="43" t="s">
        <v>64</v>
      </c>
      <c r="F5" s="43" t="s">
        <v>65</v>
      </c>
      <c r="G5" s="43" t="s">
        <v>66</v>
      </c>
      <c r="I5" s="55" t="s">
        <v>74</v>
      </c>
      <c r="J5" s="57">
        <f>(G4-D4)/G4</f>
        <v>0.135005299764338</v>
      </c>
      <c r="K5" s="57">
        <f>(G4-E4)/G4</f>
        <v>0.18498884048560707</v>
      </c>
      <c r="L5" s="57">
        <f>(G4-F4)/G4</f>
        <v>-5.7596612753106957E-2</v>
      </c>
      <c r="M5" t="s">
        <v>79</v>
      </c>
      <c r="N5" s="55" t="s">
        <v>74</v>
      </c>
      <c r="O5">
        <v>0.135005299764338</v>
      </c>
      <c r="P5">
        <v>0.22922995823890932</v>
      </c>
      <c r="Q5">
        <v>-2.1833865241077263E-2</v>
      </c>
      <c r="S5">
        <v>0.18498884048560707</v>
      </c>
      <c r="T5">
        <v>0.14698317898357408</v>
      </c>
      <c r="U5">
        <v>-5.3813247849838111E-2</v>
      </c>
      <c r="W5">
        <v>-5.7596612753106957E-2</v>
      </c>
      <c r="X5">
        <v>2.0419689649287618E-2</v>
      </c>
      <c r="Y5">
        <v>-8.4656206495764247E-2</v>
      </c>
    </row>
    <row r="6" spans="2:25" ht="18" customHeight="1" x14ac:dyDescent="0.2">
      <c r="B6" s="36" t="s">
        <v>72</v>
      </c>
      <c r="C6" s="35">
        <v>0.30042928233427374</v>
      </c>
      <c r="D6" s="35">
        <v>0.49014875252819379</v>
      </c>
      <c r="E6" s="35">
        <v>0.56256578674298841</v>
      </c>
      <c r="F6" s="35">
        <v>0.47480957878866437</v>
      </c>
      <c r="G6" s="35">
        <v>0.65794479866647837</v>
      </c>
      <c r="I6" s="55"/>
      <c r="J6" s="56"/>
      <c r="K6" s="56"/>
      <c r="L6" s="56"/>
    </row>
    <row r="7" spans="2:25" ht="18" customHeight="1" x14ac:dyDescent="0.2">
      <c r="B7" s="36" t="s">
        <v>73</v>
      </c>
      <c r="C7" s="35">
        <v>0.28480594607613924</v>
      </c>
      <c r="D7" s="35">
        <v>0.47223772025710248</v>
      </c>
      <c r="E7" s="34">
        <v>0.58248524967368565</v>
      </c>
      <c r="F7" s="34">
        <v>0.48191267223789191</v>
      </c>
      <c r="G7" s="34">
        <v>0.71207669044468069</v>
      </c>
      <c r="I7" s="55" t="s">
        <v>72</v>
      </c>
      <c r="J7" s="57">
        <f>(G6-D6)/G6</f>
        <v>0.25503058383981969</v>
      </c>
      <c r="K7" s="57">
        <f>(G6-E6)/G6</f>
        <v>0.14496506715579183</v>
      </c>
      <c r="L7" s="57">
        <f>(G6-F6)/G6</f>
        <v>0.27834435388651485</v>
      </c>
      <c r="M7" t="s">
        <v>80</v>
      </c>
    </row>
    <row r="8" spans="2:25" ht="18" customHeight="1" x14ac:dyDescent="0.25">
      <c r="B8" s="36" t="s">
        <v>74</v>
      </c>
      <c r="C8" s="37">
        <v>0.30294647625676163</v>
      </c>
      <c r="D8" s="34">
        <v>0.56189052111455684</v>
      </c>
      <c r="E8" s="34">
        <v>0.62184833362914693</v>
      </c>
      <c r="F8" s="34">
        <v>0.71411297953265462</v>
      </c>
      <c r="G8" s="34">
        <v>0.72899891105098436</v>
      </c>
      <c r="I8" s="55" t="s">
        <v>73</v>
      </c>
      <c r="J8" s="57">
        <f>(G7-D7)/G7</f>
        <v>0.33681620730739348</v>
      </c>
      <c r="K8" s="57">
        <f>(G7-E7)/G7</f>
        <v>0.18199084805046381</v>
      </c>
      <c r="L8" s="57">
        <f>(G7-F7)/G7</f>
        <v>0.32322925507230826</v>
      </c>
      <c r="M8" t="s">
        <v>80</v>
      </c>
    </row>
    <row r="9" spans="2:25" ht="18" customHeight="1" x14ac:dyDescent="0.25">
      <c r="B9" s="34"/>
      <c r="C9" s="35" t="s">
        <v>67</v>
      </c>
      <c r="D9" s="35" t="s">
        <v>68</v>
      </c>
      <c r="E9" s="35" t="s">
        <v>69</v>
      </c>
      <c r="F9" s="35" t="s">
        <v>70</v>
      </c>
      <c r="G9" s="35" t="s">
        <v>71</v>
      </c>
      <c r="I9" s="55" t="s">
        <v>74</v>
      </c>
      <c r="J9" s="57">
        <f>(G8-D8)/G8</f>
        <v>0.22922995823890932</v>
      </c>
      <c r="K9" s="57">
        <f>(G8-E8)/G8</f>
        <v>0.14698317898357408</v>
      </c>
      <c r="L9" s="57">
        <f>(G8-F8)/G8</f>
        <v>2.0419689649287618E-2</v>
      </c>
      <c r="M9" t="s">
        <v>80</v>
      </c>
    </row>
    <row r="10" spans="2:25" ht="18" customHeight="1" x14ac:dyDescent="0.2">
      <c r="B10" s="36" t="s">
        <v>72</v>
      </c>
      <c r="C10" s="35">
        <v>0.17801024127477375</v>
      </c>
      <c r="D10" s="34">
        <v>0.57613195913672621</v>
      </c>
      <c r="E10" s="34">
        <v>0.53156216136561396</v>
      </c>
      <c r="F10" s="34">
        <v>0.47003482336447538</v>
      </c>
      <c r="G10" s="34">
        <v>0.5884787403373094</v>
      </c>
      <c r="I10" s="55"/>
      <c r="J10" s="56"/>
      <c r="K10" s="56"/>
      <c r="L10" s="56"/>
    </row>
    <row r="11" spans="2:25" ht="18" customHeight="1" x14ac:dyDescent="0.2">
      <c r="B11" s="36" t="s">
        <v>73</v>
      </c>
      <c r="C11" s="34">
        <v>0.12498529853808701</v>
      </c>
      <c r="D11" s="34">
        <v>0.42253872814692123</v>
      </c>
      <c r="E11" s="34">
        <v>0.50939287393071364</v>
      </c>
      <c r="F11" s="34">
        <v>0.46310205744269595</v>
      </c>
      <c r="G11" s="34">
        <v>0.46940619509700199</v>
      </c>
      <c r="I11" s="55" t="s">
        <v>72</v>
      </c>
      <c r="J11" s="57">
        <f>(G10-D10)/G10</f>
        <v>2.0980844938435932E-2</v>
      </c>
      <c r="K11" s="57">
        <f>(G10-E10)/G10</f>
        <v>9.671815661356177E-2</v>
      </c>
      <c r="L11" s="57">
        <f>(G10-F10)/G10</f>
        <v>0.201271360975493</v>
      </c>
      <c r="M11" t="s">
        <v>81</v>
      </c>
    </row>
    <row r="12" spans="2:25" ht="18" customHeight="1" x14ac:dyDescent="0.25">
      <c r="B12" s="36" t="s">
        <v>74</v>
      </c>
      <c r="C12" s="34">
        <v>0.13149392727222137</v>
      </c>
      <c r="D12" s="34">
        <v>0.49120927016113175</v>
      </c>
      <c r="E12" s="34">
        <v>0.50658218911185271</v>
      </c>
      <c r="F12" s="34">
        <v>0.52140881379266713</v>
      </c>
      <c r="G12" s="34">
        <v>0.48071343774190012</v>
      </c>
      <c r="I12" s="55" t="s">
        <v>73</v>
      </c>
      <c r="J12" s="57">
        <f>(G11-D11)/G11</f>
        <v>9.9844159364781457E-2</v>
      </c>
      <c r="K12" s="57">
        <f>(G11-E11)/G11</f>
        <v>-8.5185664891892776E-2</v>
      </c>
      <c r="L12" s="57">
        <f>(G11-F11)/G11</f>
        <v>1.3430026531719083E-2</v>
      </c>
      <c r="M12" t="s">
        <v>81</v>
      </c>
    </row>
    <row r="13" spans="2:25" ht="18" customHeight="1" x14ac:dyDescent="0.25">
      <c r="I13" s="55" t="s">
        <v>74</v>
      </c>
      <c r="J13" s="57">
        <f>(G12-D12)/G12</f>
        <v>-2.1833865241077263E-2</v>
      </c>
      <c r="K13" s="57">
        <f>(G12-E12)/G12</f>
        <v>-5.3813247849838111E-2</v>
      </c>
      <c r="L13" s="57">
        <f>(G12-F12)/G12</f>
        <v>-8.4656206495764247E-2</v>
      </c>
      <c r="M13" t="s">
        <v>81</v>
      </c>
    </row>
    <row r="14" spans="2:25" ht="18" customHeight="1" x14ac:dyDescent="0.25"/>
    <row r="15" spans="2:25" ht="18" customHeight="1" x14ac:dyDescent="0.25"/>
    <row r="16" spans="2:25" ht="18" customHeight="1" x14ac:dyDescent="0.25"/>
    <row r="17" spans="1:26" ht="18" customHeight="1" x14ac:dyDescent="0.2">
      <c r="A17" s="60" t="s">
        <v>95</v>
      </c>
      <c r="B17" s="60" t="s">
        <v>73</v>
      </c>
      <c r="C17" s="60" t="s">
        <v>74</v>
      </c>
      <c r="D17" s="60" t="s">
        <v>95</v>
      </c>
      <c r="E17" s="60" t="s">
        <v>95</v>
      </c>
      <c r="F17" s="60" t="s">
        <v>73</v>
      </c>
      <c r="G17" s="60" t="s">
        <v>74</v>
      </c>
      <c r="H17" s="60" t="s">
        <v>95</v>
      </c>
    </row>
    <row r="18" spans="1:26" ht="18" customHeight="1" x14ac:dyDescent="0.2">
      <c r="A18">
        <f>AVERAGE(E18:E21)</f>
        <v>0.19986474999999998</v>
      </c>
      <c r="B18">
        <f t="shared" ref="B18:D18" si="0">AVERAGE(F18:F21)</f>
        <v>0.51006768250000001</v>
      </c>
      <c r="C18">
        <f t="shared" si="0"/>
        <v>-0.32952196</v>
      </c>
      <c r="D18">
        <f t="shared" si="0"/>
        <v>0.19986474999999998</v>
      </c>
      <c r="E18" s="59">
        <v>0.71165029999999996</v>
      </c>
      <c r="F18" s="59">
        <v>0.68478070000000002</v>
      </c>
      <c r="G18" s="59">
        <v>1.2356560000000001E-2</v>
      </c>
      <c r="H18" s="59">
        <v>0.71165029999999996</v>
      </c>
      <c r="M18" s="61">
        <v>98.197370000000006</v>
      </c>
      <c r="N18" s="61">
        <v>-121.38</v>
      </c>
      <c r="O18" s="61">
        <v>75.838279999999997</v>
      </c>
      <c r="P18" s="61">
        <v>41.226050000000001</v>
      </c>
      <c r="R18" s="61">
        <v>89.985500000000002</v>
      </c>
      <c r="S18" s="61">
        <v>103.964</v>
      </c>
      <c r="T18" s="61">
        <v>-43.129739999999998</v>
      </c>
      <c r="U18" s="61">
        <v>67.85284</v>
      </c>
      <c r="W18" s="61">
        <v>39.707459999999998</v>
      </c>
      <c r="X18" s="61">
        <v>15.16526</v>
      </c>
      <c r="Y18" s="61">
        <v>123.2021</v>
      </c>
      <c r="Z18" s="61">
        <v>60.536960000000001</v>
      </c>
    </row>
    <row r="19" spans="1:26" ht="18" customHeight="1" x14ac:dyDescent="0.2">
      <c r="A19">
        <f>AVERAGE(E22:E25)</f>
        <v>0.48373517500000002</v>
      </c>
      <c r="B19">
        <f t="shared" ref="B19:D19" si="1">AVERAGE(F22:F25)</f>
        <v>0.403536375</v>
      </c>
      <c r="C19">
        <f t="shared" si="1"/>
        <v>-4.9427075000000001E-2</v>
      </c>
      <c r="D19">
        <f t="shared" si="1"/>
        <v>0.48373517500000002</v>
      </c>
      <c r="E19" s="59">
        <v>0.19354879999999999</v>
      </c>
      <c r="F19" s="59">
        <v>0.43003150000000001</v>
      </c>
      <c r="G19" s="59">
        <v>0.1102756</v>
      </c>
      <c r="H19" s="59">
        <v>0.19354879999999999</v>
      </c>
      <c r="M19" s="61">
        <v>57.030720000000002</v>
      </c>
      <c r="N19" s="61">
        <v>31.189540000000001</v>
      </c>
      <c r="O19" s="61">
        <v>45.362909999999999</v>
      </c>
      <c r="P19" s="61">
        <v>52.217970000000001</v>
      </c>
      <c r="R19" s="61">
        <v>74.3904</v>
      </c>
      <c r="S19" s="61">
        <v>25.948519999999998</v>
      </c>
      <c r="T19" s="61">
        <v>30.155539999999998</v>
      </c>
      <c r="U19" s="61">
        <v>95.59666</v>
      </c>
      <c r="W19" s="61">
        <v>50.117330000000003</v>
      </c>
      <c r="X19" s="61">
        <v>-83.36927</v>
      </c>
      <c r="Y19" s="61">
        <v>81.965710000000001</v>
      </c>
      <c r="Z19" s="61">
        <v>86.286640000000006</v>
      </c>
    </row>
    <row r="20" spans="1:26" ht="18" customHeight="1" x14ac:dyDescent="0.2">
      <c r="A20">
        <f>AVERAGE(E26:E29)</f>
        <v>0.22371295000000002</v>
      </c>
      <c r="B20">
        <f t="shared" ref="B20:D20" si="2">AVERAGE(F26:F29)</f>
        <v>-3.7124425000000016E-2</v>
      </c>
      <c r="C20">
        <f t="shared" si="2"/>
        <v>-0.14428007749999999</v>
      </c>
      <c r="D20">
        <f t="shared" si="2"/>
        <v>0.22371295000000002</v>
      </c>
      <c r="E20" s="59">
        <v>0.28471819999999998</v>
      </c>
      <c r="F20" s="59">
        <v>0.90920040000000002</v>
      </c>
      <c r="G20" s="59">
        <v>-1.1484749999999999</v>
      </c>
      <c r="H20" s="59">
        <v>0.28471819999999998</v>
      </c>
      <c r="M20" s="61">
        <v>13.41704</v>
      </c>
      <c r="N20" s="61">
        <v>2.359219</v>
      </c>
      <c r="O20" s="61">
        <v>0.26928469999999999</v>
      </c>
      <c r="P20" s="61">
        <v>-8.6653549999999999</v>
      </c>
      <c r="R20" s="61">
        <v>23.555209999999999</v>
      </c>
      <c r="S20" s="61">
        <v>-20.29888</v>
      </c>
      <c r="T20" s="61">
        <v>2.9858509999999998</v>
      </c>
      <c r="U20" s="61">
        <v>52.63796</v>
      </c>
      <c r="W20" s="61">
        <v>-4.8473639999999998</v>
      </c>
      <c r="X20" s="61">
        <v>-14.40889</v>
      </c>
      <c r="Y20" s="61">
        <v>-3.899489</v>
      </c>
      <c r="Z20" s="61">
        <v>14.368969999999999</v>
      </c>
    </row>
    <row r="21" spans="1:26" ht="18" customHeight="1" x14ac:dyDescent="0.2">
      <c r="E21" s="59">
        <v>-0.39045829999999998</v>
      </c>
      <c r="F21" s="59">
        <v>1.6258129999999999E-2</v>
      </c>
      <c r="G21" s="59">
        <v>-0.29224499999999998</v>
      </c>
      <c r="H21" s="59">
        <v>-0.39045829999999998</v>
      </c>
    </row>
    <row r="22" spans="1:26" ht="18" customHeight="1" x14ac:dyDescent="0.25">
      <c r="E22" s="59">
        <v>0.9311547</v>
      </c>
      <c r="F22" s="59">
        <v>0.47268169999999998</v>
      </c>
      <c r="G22" s="59">
        <v>0.27314280000000002</v>
      </c>
      <c r="H22" s="59">
        <v>0.9311547</v>
      </c>
    </row>
    <row r="23" spans="1:26" ht="18" customHeight="1" x14ac:dyDescent="0.25">
      <c r="E23" s="59">
        <v>0.74841979999999997</v>
      </c>
      <c r="F23" s="59">
        <v>-6.3828999999999997E-2</v>
      </c>
      <c r="G23" s="59">
        <v>0.3069248</v>
      </c>
      <c r="H23" s="59">
        <v>0.74841979999999997</v>
      </c>
    </row>
    <row r="24" spans="1:26" ht="18" customHeight="1" x14ac:dyDescent="0.25">
      <c r="E24" s="59">
        <v>0.117981</v>
      </c>
      <c r="F24" s="59">
        <v>0.81780209999999998</v>
      </c>
      <c r="G24" s="59">
        <v>-0.45602890000000001</v>
      </c>
      <c r="H24" s="59">
        <v>0.117981</v>
      </c>
    </row>
    <row r="25" spans="1:26" ht="18" customHeight="1" x14ac:dyDescent="0.25">
      <c r="E25" s="59">
        <v>0.13738520000000001</v>
      </c>
      <c r="F25" s="59">
        <v>0.38749070000000002</v>
      </c>
      <c r="G25" s="59">
        <v>-0.32174700000000001</v>
      </c>
      <c r="H25" s="59">
        <v>0.13738520000000001</v>
      </c>
    </row>
    <row r="26" spans="1:26" ht="18" customHeight="1" x14ac:dyDescent="0.25">
      <c r="E26" s="59">
        <v>0.83613720000000002</v>
      </c>
      <c r="F26" s="59">
        <v>0.12695509999999999</v>
      </c>
      <c r="G26" s="59">
        <v>3.8018139999999999E-2</v>
      </c>
      <c r="H26" s="59">
        <v>0.83613720000000002</v>
      </c>
    </row>
    <row r="27" spans="1:26" ht="18" customHeight="1" x14ac:dyDescent="0.25">
      <c r="E27" s="59">
        <v>-1.6209330000000001E-2</v>
      </c>
      <c r="F27" s="59">
        <v>-0.44755660000000003</v>
      </c>
      <c r="G27" s="59">
        <v>1.69265E-3</v>
      </c>
      <c r="H27" s="59">
        <v>-1.6209330000000001E-2</v>
      </c>
    </row>
    <row r="28" spans="1:26" ht="18" customHeight="1" x14ac:dyDescent="0.25">
      <c r="E28" s="59">
        <v>-1.8791370000000002E-2</v>
      </c>
      <c r="F28" s="59">
        <v>0.43840899999999999</v>
      </c>
      <c r="G28" s="59">
        <v>-0.3277562</v>
      </c>
      <c r="H28" s="59">
        <v>-1.8791370000000002E-2</v>
      </c>
    </row>
    <row r="29" spans="1:26" ht="18" customHeight="1" x14ac:dyDescent="0.25">
      <c r="E29" s="59">
        <v>9.3715300000000001E-2</v>
      </c>
      <c r="F29" s="59">
        <v>-0.26630520000000002</v>
      </c>
      <c r="G29" s="59">
        <v>-0.28907490000000002</v>
      </c>
      <c r="H29" s="59">
        <v>9.3715300000000001E-2</v>
      </c>
    </row>
    <row r="30" spans="1:26" ht="18" customHeight="1" x14ac:dyDescent="0.25"/>
    <row r="36" spans="7:19" x14ac:dyDescent="0.2">
      <c r="J36" t="s">
        <v>76</v>
      </c>
      <c r="N36" t="s">
        <v>77</v>
      </c>
      <c r="R36" t="s">
        <v>78</v>
      </c>
    </row>
    <row r="37" spans="7:19" x14ac:dyDescent="0.2">
      <c r="H37" t="s">
        <v>79</v>
      </c>
      <c r="J37" t="s">
        <v>80</v>
      </c>
      <c r="L37" t="s">
        <v>81</v>
      </c>
      <c r="M37" t="s">
        <v>79</v>
      </c>
      <c r="N37" t="s">
        <v>80</v>
      </c>
      <c r="O37" t="s">
        <v>81</v>
      </c>
      <c r="Q37" t="s">
        <v>79</v>
      </c>
      <c r="R37" t="s">
        <v>80</v>
      </c>
      <c r="S37" t="s">
        <v>81</v>
      </c>
    </row>
    <row r="38" spans="7:19" x14ac:dyDescent="0.2">
      <c r="G38" s="55" t="s">
        <v>72</v>
      </c>
      <c r="H38">
        <v>8.791496221008048E-2</v>
      </c>
      <c r="J38">
        <v>0.25503058383981969</v>
      </c>
      <c r="L38">
        <v>2.0980844938435932E-2</v>
      </c>
      <c r="M38">
        <v>6.7480237108490854E-2</v>
      </c>
      <c r="N38">
        <v>0.14496506715579183</v>
      </c>
      <c r="O38">
        <v>9.671815661356177E-2</v>
      </c>
      <c r="Q38">
        <v>3.3285295389181499E-2</v>
      </c>
      <c r="R38">
        <v>0.27834435388651485</v>
      </c>
      <c r="S38">
        <v>0.201271360975493</v>
      </c>
    </row>
    <row r="39" spans="7:19" x14ac:dyDescent="0.2">
      <c r="G39" s="55" t="s">
        <v>73</v>
      </c>
      <c r="H39">
        <v>9.565490599054785E-2</v>
      </c>
      <c r="J39">
        <v>0.33681620730739348</v>
      </c>
      <c r="L39">
        <v>9.9844159364781457E-2</v>
      </c>
      <c r="M39">
        <v>6.9010449083686934E-2</v>
      </c>
      <c r="N39">
        <v>0.18199084805046381</v>
      </c>
      <c r="O39">
        <v>-8.5185664891892776E-2</v>
      </c>
      <c r="Q39">
        <v>0.1727614777715677</v>
      </c>
      <c r="R39">
        <v>0.32322925507230826</v>
      </c>
      <c r="S39">
        <v>1.3430026531719083E-2</v>
      </c>
    </row>
    <row r="40" spans="7:19" x14ac:dyDescent="0.2">
      <c r="G40" s="55" t="s">
        <v>74</v>
      </c>
      <c r="H40">
        <v>0.135005299764338</v>
      </c>
      <c r="J40">
        <v>0.22922995823890932</v>
      </c>
      <c r="L40">
        <v>-2.1833865241077263E-2</v>
      </c>
      <c r="M40">
        <v>0.18498884048560707</v>
      </c>
      <c r="N40">
        <v>0.14698317898357408</v>
      </c>
      <c r="O40">
        <v>-5.3813247849838111E-2</v>
      </c>
      <c r="Q40">
        <v>-5.7596612753106957E-2</v>
      </c>
      <c r="R40">
        <v>2.0419689649287618E-2</v>
      </c>
      <c r="S40">
        <v>-8.4656206495764247E-2</v>
      </c>
    </row>
    <row r="42" spans="7:19" x14ac:dyDescent="0.2">
      <c r="H42" t="s">
        <v>82</v>
      </c>
      <c r="J42" t="s">
        <v>83</v>
      </c>
      <c r="L42" t="s">
        <v>84</v>
      </c>
    </row>
    <row r="43" spans="7:19" x14ac:dyDescent="0.2">
      <c r="G43" s="55" t="s">
        <v>85</v>
      </c>
      <c r="H43">
        <v>8.791496221008048E-2</v>
      </c>
      <c r="J43">
        <v>0.25503058383981969</v>
      </c>
      <c r="L43">
        <v>2.0980844938435932E-2</v>
      </c>
    </row>
    <row r="44" spans="7:19" x14ac:dyDescent="0.2">
      <c r="G44" s="55" t="s">
        <v>86</v>
      </c>
      <c r="H44">
        <v>6.7480237108490854E-2</v>
      </c>
      <c r="J44">
        <v>0.14496506715579183</v>
      </c>
      <c r="L44">
        <v>9.671815661356177E-2</v>
      </c>
    </row>
    <row r="45" spans="7:19" x14ac:dyDescent="0.2">
      <c r="G45" s="55" t="s">
        <v>87</v>
      </c>
      <c r="H45">
        <v>3.3285295389181499E-2</v>
      </c>
      <c r="J45">
        <v>0.27834435388651485</v>
      </c>
      <c r="L45">
        <v>0.201271360975493</v>
      </c>
    </row>
    <row r="47" spans="7:19" x14ac:dyDescent="0.2">
      <c r="G47" s="55" t="s">
        <v>88</v>
      </c>
      <c r="H47">
        <v>9.565490599054785E-2</v>
      </c>
      <c r="J47">
        <v>0.33681620730739348</v>
      </c>
      <c r="L47">
        <v>9.9844159364781457E-2</v>
      </c>
    </row>
    <row r="48" spans="7:19" x14ac:dyDescent="0.2">
      <c r="G48" s="55" t="s">
        <v>89</v>
      </c>
      <c r="H48">
        <v>6.9010449083686934E-2</v>
      </c>
      <c r="J48">
        <v>0.18199084805046381</v>
      </c>
      <c r="L48">
        <v>-8.5185664891892776E-2</v>
      </c>
    </row>
    <row r="49" spans="7:12" x14ac:dyDescent="0.2">
      <c r="G49" s="55" t="s">
        <v>90</v>
      </c>
      <c r="H49">
        <v>0.1727614777715677</v>
      </c>
      <c r="J49">
        <v>0.32322925507230826</v>
      </c>
      <c r="L49">
        <v>1.3430026531719083E-2</v>
      </c>
    </row>
    <row r="51" spans="7:12" x14ac:dyDescent="0.2">
      <c r="G51" s="55" t="s">
        <v>91</v>
      </c>
      <c r="H51">
        <v>0.135005299764338</v>
      </c>
      <c r="J51">
        <v>0.22922995823890932</v>
      </c>
      <c r="L51">
        <v>-2.1833865241077263E-2</v>
      </c>
    </row>
    <row r="52" spans="7:12" x14ac:dyDescent="0.2">
      <c r="G52" s="55" t="s">
        <v>92</v>
      </c>
      <c r="H52">
        <v>0.18498884048560707</v>
      </c>
      <c r="J52">
        <v>0.14698317898357408</v>
      </c>
      <c r="L52">
        <v>-5.3813247849838111E-2</v>
      </c>
    </row>
    <row r="53" spans="7:12" x14ac:dyDescent="0.2">
      <c r="G53" s="55" t="s">
        <v>93</v>
      </c>
      <c r="H53">
        <v>-5.7596612753106957E-2</v>
      </c>
      <c r="J53">
        <v>2.0419689649287618E-2</v>
      </c>
      <c r="L53">
        <v>-8.4656206495764247E-2</v>
      </c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Naive</vt:lpstr>
      <vt:lpstr>CD134</vt:lpstr>
      <vt:lpstr>CD134+SU</vt:lpstr>
      <vt:lpstr>Summary</vt:lpstr>
    </vt:vector>
  </TitlesOfParts>
  <Company>Colorado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Miller</dc:creator>
  <cp:lastModifiedBy>Microsoft Office User</cp:lastModifiedBy>
  <cp:lastPrinted>2014-08-13T21:07:01Z</cp:lastPrinted>
  <dcterms:created xsi:type="dcterms:W3CDTF">2014-06-10T22:04:45Z</dcterms:created>
  <dcterms:modified xsi:type="dcterms:W3CDTF">2017-08-30T22:15:45Z</dcterms:modified>
</cp:coreProperties>
</file>