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siek\Desktop\Articles\plosone\"/>
    </mc:Choice>
  </mc:AlternateContent>
  <bookViews>
    <workbookView xWindow="0" yWindow="0" windowWidth="20490" windowHeight="7755"/>
  </bookViews>
  <sheets>
    <sheet name="all" sheetId="1" r:id="rId1"/>
    <sheet name="dispersal rate" sheetId="7" r:id="rId2"/>
    <sheet name="poops" sheetId="3" r:id="rId3"/>
    <sheet name="retention" sheetId="4" r:id="rId4"/>
    <sheet name="retention2" sheetId="5" r:id="rId5"/>
  </sheets>
  <calcPr calcId="152511"/>
</workbook>
</file>

<file path=xl/calcChain.xml><?xml version="1.0" encoding="utf-8"?>
<calcChain xmlns="http://schemas.openxmlformats.org/spreadsheetml/2006/main">
  <c r="F7" i="7" l="1"/>
  <c r="F8" i="7"/>
  <c r="H2" i="5" l="1"/>
  <c r="E8" i="5"/>
  <c r="E6" i="5"/>
  <c r="O2" i="3"/>
  <c r="G4" i="7"/>
  <c r="G5" i="7"/>
  <c r="G6" i="7"/>
  <c r="G7" i="7"/>
  <c r="G8" i="7"/>
  <c r="G9" i="7"/>
  <c r="G10" i="7"/>
  <c r="G11" i="7"/>
  <c r="G12" i="7"/>
  <c r="G3" i="7"/>
  <c r="F4" i="7"/>
  <c r="H4" i="7" s="1"/>
  <c r="F5" i="7"/>
  <c r="H5" i="7" s="1"/>
  <c r="F6" i="7"/>
  <c r="H6" i="7" s="1"/>
  <c r="H7" i="7"/>
  <c r="H8" i="7"/>
  <c r="F9" i="7"/>
  <c r="H9" i="7" s="1"/>
  <c r="F10" i="7"/>
  <c r="H10" i="7" s="1"/>
  <c r="F11" i="7"/>
  <c r="H11" i="7" s="1"/>
  <c r="F12" i="7"/>
  <c r="H12" i="7" s="1"/>
  <c r="F3" i="7"/>
  <c r="F8" i="5" l="1"/>
  <c r="F6" i="5" l="1"/>
  <c r="I2" i="5"/>
  <c r="R10" i="4" l="1"/>
  <c r="R9" i="4"/>
  <c r="AB43" i="1"/>
  <c r="Y43" i="1"/>
  <c r="V43" i="1"/>
  <c r="S44" i="1"/>
  <c r="P43" i="1"/>
  <c r="M43" i="1"/>
  <c r="J43" i="1"/>
  <c r="J44" i="1"/>
  <c r="G43" i="1"/>
  <c r="D43" i="1"/>
  <c r="N3" i="3"/>
  <c r="N2" i="3"/>
  <c r="Q5" i="3" s="1"/>
  <c r="P6" i="3" s="1"/>
  <c r="AB44" i="1"/>
  <c r="Y44" i="1"/>
  <c r="V44" i="1"/>
  <c r="S43" i="1"/>
  <c r="P44" i="1"/>
  <c r="M44" i="1"/>
  <c r="G44" i="1"/>
  <c r="D44" i="1"/>
</calcChain>
</file>

<file path=xl/sharedStrings.xml><?xml version="1.0" encoding="utf-8"?>
<sst xmlns="http://schemas.openxmlformats.org/spreadsheetml/2006/main" count="118" uniqueCount="47">
  <si>
    <t>time</t>
  </si>
  <si>
    <t>eaten</t>
  </si>
  <si>
    <t>poos</t>
  </si>
  <si>
    <t>seeds</t>
  </si>
  <si>
    <t>bat plain</t>
  </si>
  <si>
    <t>bat seeded</t>
  </si>
  <si>
    <t>bat seeded/plain day</t>
  </si>
  <si>
    <t>bat seeded/plain(at 24)</t>
  </si>
  <si>
    <t>food</t>
  </si>
  <si>
    <t>plain</t>
  </si>
  <si>
    <t>sd</t>
  </si>
  <si>
    <t>average</t>
  </si>
  <si>
    <t>n</t>
  </si>
  <si>
    <t xml:space="preserve">number of poops per 30min </t>
  </si>
  <si>
    <t>plain food bats</t>
  </si>
  <si>
    <t>20,5hours</t>
  </si>
  <si>
    <t>seeds in poo</t>
  </si>
  <si>
    <t>24,5hours</t>
  </si>
  <si>
    <t>24-26h</t>
  </si>
  <si>
    <t>seeded bats</t>
  </si>
  <si>
    <t>30min</t>
  </si>
  <si>
    <t>2h</t>
  </si>
  <si>
    <t>20h</t>
  </si>
  <si>
    <t>21h</t>
  </si>
  <si>
    <t>6,5h</t>
  </si>
  <si>
    <t>12h</t>
  </si>
  <si>
    <t>15h</t>
  </si>
  <si>
    <t>16,5h</t>
  </si>
  <si>
    <t>1h</t>
  </si>
  <si>
    <t>6h</t>
  </si>
  <si>
    <t>13h</t>
  </si>
  <si>
    <t>14h</t>
  </si>
  <si>
    <t>bat1</t>
  </si>
  <si>
    <t>bat2</t>
  </si>
  <si>
    <t>bat3</t>
  </si>
  <si>
    <t>bat4</t>
  </si>
  <si>
    <t>bat5</t>
  </si>
  <si>
    <t>bat6</t>
  </si>
  <si>
    <t>bat7</t>
  </si>
  <si>
    <t>bat8</t>
  </si>
  <si>
    <t>time (h)</t>
  </si>
  <si>
    <t>average for 25</t>
  </si>
  <si>
    <t>ave for less</t>
  </si>
  <si>
    <t>poop mean</t>
  </si>
  <si>
    <t>1 poo per</t>
  </si>
  <si>
    <t>min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</si>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</sst>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34817743217783"/>
          <c:y val="4.4091731365605832E-2"/>
          <c:w val="0.8322107143246098"/>
          <c:h val="0.74965978072008266"/>
        </c:manualLayout>
      </c:layout>
      <c:scatterChart>
        <c:scatterStyle val="lineMarker"/>
        <c:varyColors val="0"/>
        <c:ser>
          <c:idx val="0"/>
          <c:order val="0"/>
          <c:xVal>
            <c:numRef>
              <c:f>('dispersal rate'!$A$2,'dispersal rate'!$A$3,'dispersal rate'!$A$6,'dispersal rate'!$A$9,'dispersal rate'!$A$12)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2</c:v>
                </c:pt>
                <c:pt idx="3">
                  <c:v>3.5</c:v>
                </c:pt>
                <c:pt idx="4">
                  <c:v>5</c:v>
                </c:pt>
              </c:numCache>
            </c:numRef>
          </c:xVal>
          <c:yVal>
            <c:numRef>
              <c:f>('dispersal rate'!$B$2,'dispersal rate'!$B$3,'dispersal rate'!$B$6,'dispersal rate'!$B$9,'dispersal rate'!$B$12)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23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('dispersal rate'!$A$2,'dispersal rate'!$A$3,'dispersal rate'!$A$5,'dispersal rate'!$A$8,'dispersal rate'!$A$11,'dispersal rate'!$A$12)</c:f>
              <c:numCache>
                <c:formatCode>General</c:formatCode>
                <c:ptCount val="6"/>
                <c:pt idx="0">
                  <c:v>0</c:v>
                </c:pt>
                <c:pt idx="1">
                  <c:v>0.5</c:v>
                </c:pt>
                <c:pt idx="2">
                  <c:v>1.5</c:v>
                </c:pt>
                <c:pt idx="3">
                  <c:v>3</c:v>
                </c:pt>
                <c:pt idx="4">
                  <c:v>4.5</c:v>
                </c:pt>
                <c:pt idx="5">
                  <c:v>5</c:v>
                </c:pt>
              </c:numCache>
            </c:numRef>
          </c:xVal>
          <c:yVal>
            <c:numRef>
              <c:f>('dispersal rate'!$C$2,'dispersal rate'!$C$3,'dispersal rate'!$C$5,'dispersal rate'!$C$8,'dispersal rate'!$C$11,'dispersal rate'!$C$12)</c:f>
              <c:numCache>
                <c:formatCode>General</c:formatCode>
                <c:ptCount val="6"/>
                <c:pt idx="0">
                  <c:v>0</c:v>
                </c:pt>
                <c:pt idx="1">
                  <c:v>25</c:v>
                </c:pt>
                <c:pt idx="2">
                  <c:v>7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('dispersal rate'!$A$2,'dispersal rate'!$A$3,'dispersal rate'!$A$4,'dispersal rate'!$A$6,'dispersal rate'!$A$7,'dispersal rate'!$A$8)</c:f>
              <c:numCache>
                <c:formatCode>General</c:formatCode>
                <c:ptCount val="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</c:numCache>
            </c:numRef>
          </c:xVal>
          <c:yVal>
            <c:numRef>
              <c:f>('dispersal rate'!$D$2,'dispersal rate'!$D$3,'dispersal rate'!$D$4,'dispersal rate'!$D$6,'dispersal rate'!$D$7,'dispersal rate'!$D$8)</c:f>
              <c:numCache>
                <c:formatCode>General</c:formatCode>
                <c:ptCount val="6"/>
                <c:pt idx="0">
                  <c:v>0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0</c:v>
                </c:pt>
              </c:numCache>
            </c:numRef>
          </c:yVal>
          <c:smooth val="0"/>
        </c:ser>
        <c:ser>
          <c:idx val="3"/>
          <c:order val="3"/>
          <c:xVal>
            <c:numRef>
              <c:f>('dispersal rate'!$A$2,'dispersal rate'!$A$3,'dispersal rate'!$A$4,'dispersal rate'!$A$5,'dispersal rate'!$A$6)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('dispersal rate'!$E$2,'dispersal rate'!$E$3,'dispersal rate'!$E$4,'dispersal rate'!$E$5,'dispersal rate'!$E$6)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4</c:v>
                </c:pt>
                <c:pt idx="3">
                  <c:v>5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0075648"/>
        <c:axId val="-1270077280"/>
      </c:scatterChart>
      <c:valAx>
        <c:axId val="-127007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afer seeds ingestion 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270077280"/>
        <c:crosses val="autoZero"/>
        <c:crossBetween val="midCat"/>
      </c:valAx>
      <c:valAx>
        <c:axId val="-1270077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defecated seeds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270075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4951881014873E-2"/>
          <c:y val="4.6770924467774866E-2"/>
          <c:w val="0.89745603674540686"/>
          <c:h val="0.832619568387284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poops!$D$3:$L$3</c:f>
                <c:numCache>
                  <c:formatCode>General</c:formatCode>
                  <c:ptCount val="9"/>
                  <c:pt idx="0">
                    <c:v>1.4095843729891315</c:v>
                  </c:pt>
                  <c:pt idx="1">
                    <c:v>1.516790557318723</c:v>
                  </c:pt>
                  <c:pt idx="2">
                    <c:v>1.0959411282189109</c:v>
                  </c:pt>
                  <c:pt idx="3">
                    <c:v>1.1002392084403616</c:v>
                  </c:pt>
                  <c:pt idx="4">
                    <c:v>1.0730867399773198</c:v>
                  </c:pt>
                  <c:pt idx="5">
                    <c:v>1.9119507199599981</c:v>
                  </c:pt>
                  <c:pt idx="6">
                    <c:v>0.90453403373329078</c:v>
                  </c:pt>
                  <c:pt idx="7">
                    <c:v>1.6787441193290353</c:v>
                  </c:pt>
                  <c:pt idx="8">
                    <c:v>2.0110804171997811</c:v>
                  </c:pt>
                </c:numCache>
              </c:numRef>
            </c:plus>
            <c:minus>
              <c:numRef>
                <c:f>poops!$D$3:$L$3</c:f>
                <c:numCache>
                  <c:formatCode>General</c:formatCode>
                  <c:ptCount val="9"/>
                  <c:pt idx="0">
                    <c:v>1.4095843729891315</c:v>
                  </c:pt>
                  <c:pt idx="1">
                    <c:v>1.516790557318723</c:v>
                  </c:pt>
                  <c:pt idx="2">
                    <c:v>1.0959411282189109</c:v>
                  </c:pt>
                  <c:pt idx="3">
                    <c:v>1.1002392084403616</c:v>
                  </c:pt>
                  <c:pt idx="4">
                    <c:v>1.0730867399773198</c:v>
                  </c:pt>
                  <c:pt idx="5">
                    <c:v>1.9119507199599981</c:v>
                  </c:pt>
                  <c:pt idx="6">
                    <c:v>0.90453403373329078</c:v>
                  </c:pt>
                  <c:pt idx="7">
                    <c:v>1.6787441193290353</c:v>
                  </c:pt>
                  <c:pt idx="8">
                    <c:v>2.0110804171997811</c:v>
                  </c:pt>
                </c:numCache>
              </c:numRef>
            </c:minus>
          </c:errBars>
          <c:yVal>
            <c:numRef>
              <c:f>poops!$D$2:$L$2</c:f>
              <c:numCache>
                <c:formatCode>General</c:formatCode>
                <c:ptCount val="9"/>
                <c:pt idx="0">
                  <c:v>1.8888888888888888</c:v>
                </c:pt>
                <c:pt idx="1">
                  <c:v>1.7777777777777777</c:v>
                </c:pt>
                <c:pt idx="2">
                  <c:v>1.625</c:v>
                </c:pt>
                <c:pt idx="3">
                  <c:v>2.5</c:v>
                </c:pt>
                <c:pt idx="4">
                  <c:v>2.6666666666666665</c:v>
                </c:pt>
                <c:pt idx="5">
                  <c:v>2.1</c:v>
                </c:pt>
                <c:pt idx="6">
                  <c:v>2.2727272727272729</c:v>
                </c:pt>
                <c:pt idx="7">
                  <c:v>3.2727272727272729</c:v>
                </c:pt>
                <c:pt idx="8">
                  <c:v>3.4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0073472"/>
        <c:axId val="-1270081088"/>
      </c:scatterChart>
      <c:valAx>
        <c:axId val="-1270073472"/>
        <c:scaling>
          <c:orientation val="minMax"/>
          <c:max val="9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Individual bats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1270081088"/>
        <c:crosses val="autoZero"/>
        <c:crossBetween val="midCat"/>
        <c:majorUnit val="1"/>
      </c:valAx>
      <c:valAx>
        <c:axId val="-1270081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droppings per 30min</a:t>
                </a:r>
              </a:p>
            </c:rich>
          </c:tx>
          <c:layout>
            <c:manualLayout>
              <c:xMode val="edge"/>
              <c:yMode val="edge"/>
              <c:x val="0"/>
              <c:y val="0.177009786587111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12700734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numRef>
              <c:f>retention!$C$22:$C$40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6.5</c:v>
                </c:pt>
                <c:pt idx="5">
                  <c:v>6.5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14.5</c:v>
                </c:pt>
                <c:pt idx="10">
                  <c:v>15</c:v>
                </c:pt>
                <c:pt idx="11">
                  <c:v>16</c:v>
                </c:pt>
                <c:pt idx="12">
                  <c:v>16.5</c:v>
                </c:pt>
                <c:pt idx="13">
                  <c:v>20</c:v>
                </c:pt>
                <c:pt idx="14">
                  <c:v>20.5</c:v>
                </c:pt>
                <c:pt idx="15">
                  <c:v>21</c:v>
                </c:pt>
                <c:pt idx="16">
                  <c:v>23</c:v>
                </c:pt>
                <c:pt idx="17">
                  <c:v>24.5</c:v>
                </c:pt>
                <c:pt idx="18">
                  <c:v>25</c:v>
                </c:pt>
              </c:numCache>
            </c:numRef>
          </c:cat>
          <c:val>
            <c:numRef>
              <c:f>retention!$B$22:$B$40</c:f>
              <c:numCache>
                <c:formatCode>General</c:formatCode>
                <c:ptCount val="19"/>
                <c:pt idx="0">
                  <c:v>25</c:v>
                </c:pt>
                <c:pt idx="1">
                  <c:v>23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1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25</c:v>
                </c:pt>
                <c:pt idx="15">
                  <c:v>1</c:v>
                </c:pt>
                <c:pt idx="16">
                  <c:v>1</c:v>
                </c:pt>
                <c:pt idx="17">
                  <c:v>13</c:v>
                </c:pt>
                <c:pt idx="18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270078368"/>
        <c:axId val="-1270075104"/>
      </c:barChart>
      <c:catAx>
        <c:axId val="-1270078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270075104"/>
        <c:crosses val="autoZero"/>
        <c:auto val="1"/>
        <c:lblAlgn val="ctr"/>
        <c:lblOffset val="100"/>
        <c:noMultiLvlLbl val="0"/>
      </c:catAx>
      <c:valAx>
        <c:axId val="-1270075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1270078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retention2!$C$2:$C$3</c:f>
              <c:numCache>
                <c:formatCode>General</c:formatCode>
                <c:ptCount val="2"/>
                <c:pt idx="0">
                  <c:v>20.5</c:v>
                </c:pt>
                <c:pt idx="1">
                  <c:v>24.5</c:v>
                </c:pt>
              </c:numCache>
            </c:numRef>
          </c:xVal>
          <c:yVal>
            <c:numRef>
              <c:f>retention2!$B$2:$B$3</c:f>
              <c:numCache>
                <c:formatCode>General</c:formatCode>
                <c:ptCount val="2"/>
                <c:pt idx="0">
                  <c:v>25</c:v>
                </c:pt>
                <c:pt idx="1">
                  <c:v>13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retention2!$C$4</c:f>
              <c:numCache>
                <c:formatCode>General</c:formatCode>
                <c:ptCount val="1"/>
                <c:pt idx="0">
                  <c:v>25</c:v>
                </c:pt>
              </c:numCache>
            </c:numRef>
          </c:xVal>
          <c:yVal>
            <c:numRef>
              <c:f>retention2!$B$4</c:f>
              <c:numCache>
                <c:formatCode>General</c:formatCode>
                <c:ptCount val="1"/>
                <c:pt idx="0">
                  <c:v>7</c:v>
                </c:pt>
              </c:numCache>
            </c:numRef>
          </c:yVal>
          <c:smooth val="1"/>
        </c:ser>
        <c:ser>
          <c:idx val="2"/>
          <c:order val="2"/>
          <c:xVal>
            <c:numRef>
              <c:f>retention2!$C$5:$C$7</c:f>
              <c:numCache>
                <c:formatCode>General</c:formatCode>
                <c:ptCount val="3"/>
                <c:pt idx="0">
                  <c:v>2</c:v>
                </c:pt>
                <c:pt idx="1">
                  <c:v>20</c:v>
                </c:pt>
                <c:pt idx="2">
                  <c:v>21</c:v>
                </c:pt>
              </c:numCache>
            </c:numRef>
          </c:xVal>
          <c:yVal>
            <c:numRef>
              <c:f>retention2!$B$5:$B$7</c:f>
              <c:numCache>
                <c:formatCode>General</c:formatCode>
                <c:ptCount val="3"/>
                <c:pt idx="0">
                  <c:v>23</c:v>
                </c:pt>
                <c:pt idx="1">
                  <c:v>3</c:v>
                </c:pt>
                <c:pt idx="2">
                  <c:v>1</c:v>
                </c:pt>
              </c:numCache>
            </c:numRef>
          </c:yVal>
          <c:smooth val="1"/>
        </c:ser>
        <c:ser>
          <c:idx val="3"/>
          <c:order val="3"/>
          <c:xVal>
            <c:numRef>
              <c:f>retention2!$C$8:$C$11</c:f>
              <c:numCache>
                <c:formatCode>General</c:formatCode>
                <c:ptCount val="4"/>
                <c:pt idx="0">
                  <c:v>6.5</c:v>
                </c:pt>
                <c:pt idx="1">
                  <c:v>12</c:v>
                </c:pt>
                <c:pt idx="2">
                  <c:v>15</c:v>
                </c:pt>
                <c:pt idx="3">
                  <c:v>16.5</c:v>
                </c:pt>
              </c:numCache>
            </c:numRef>
          </c:xVal>
          <c:yVal>
            <c:numRef>
              <c:f>retention2!$B$8:$B$11</c:f>
              <c:numCache>
                <c:formatCode>General</c:formatCode>
                <c:ptCount val="4"/>
                <c:pt idx="0">
                  <c:v>25</c:v>
                </c:pt>
                <c:pt idx="1">
                  <c:v>7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1"/>
        </c:ser>
        <c:ser>
          <c:idx val="4"/>
          <c:order val="4"/>
          <c:xVal>
            <c:numRef>
              <c:f>retention2!$C$12:$C$13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retention2!$B$12:$B$13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yVal>
          <c:smooth val="1"/>
        </c:ser>
        <c:ser>
          <c:idx val="5"/>
          <c:order val="5"/>
          <c:xVal>
            <c:numRef>
              <c:f>retention2!$C$14</c:f>
              <c:numCache>
                <c:formatCode>General</c:formatCode>
                <c:ptCount val="1"/>
                <c:pt idx="0">
                  <c:v>6.5</c:v>
                </c:pt>
              </c:numCache>
            </c:numRef>
          </c:xVal>
          <c:yVal>
            <c:numRef>
              <c:f>retention2!$B$14</c:f>
              <c:numCache>
                <c:formatCode>General</c:formatCode>
                <c:ptCount val="1"/>
                <c:pt idx="0">
                  <c:v>4</c:v>
                </c:pt>
              </c:numCache>
            </c:numRef>
          </c:yVal>
          <c:smooth val="1"/>
        </c:ser>
        <c:ser>
          <c:idx val="6"/>
          <c:order val="6"/>
          <c:xVal>
            <c:numRef>
              <c:f>retention2!$C$15:$C$17</c:f>
              <c:numCache>
                <c:formatCode>General</c:formatCode>
                <c:ptCount val="3"/>
                <c:pt idx="0">
                  <c:v>2</c:v>
                </c:pt>
                <c:pt idx="1">
                  <c:v>13</c:v>
                </c:pt>
                <c:pt idx="2">
                  <c:v>14</c:v>
                </c:pt>
              </c:numCache>
            </c:numRef>
          </c:xVal>
          <c:yVal>
            <c:numRef>
              <c:f>retention2!$B$15:$B$17</c:f>
              <c:numCache>
                <c:formatCode>General</c:formatCode>
                <c:ptCount val="3"/>
                <c:pt idx="0">
                  <c:v>25</c:v>
                </c:pt>
                <c:pt idx="1">
                  <c:v>1</c:v>
                </c:pt>
                <c:pt idx="2">
                  <c:v>1</c:v>
                </c:pt>
              </c:numCache>
            </c:numRef>
          </c:yVal>
          <c:smooth val="1"/>
        </c:ser>
        <c:ser>
          <c:idx val="7"/>
          <c:order val="7"/>
          <c:xVal>
            <c:numRef>
              <c:f>retention2!$C$18:$C$20</c:f>
              <c:numCache>
                <c:formatCode>General</c:formatCode>
                <c:ptCount val="3"/>
                <c:pt idx="0">
                  <c:v>13</c:v>
                </c:pt>
                <c:pt idx="1">
                  <c:v>14.5</c:v>
                </c:pt>
                <c:pt idx="2">
                  <c:v>16</c:v>
                </c:pt>
              </c:numCache>
            </c:numRef>
          </c:xVal>
          <c:yVal>
            <c:numRef>
              <c:f>retention2!$B$18:$B$20</c:f>
              <c:numCache>
                <c:formatCode>General</c:formatCode>
                <c:ptCount val="3"/>
                <c:pt idx="0">
                  <c:v>9</c:v>
                </c:pt>
                <c:pt idx="1">
                  <c:v>3</c:v>
                </c:pt>
                <c:pt idx="2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0077824"/>
        <c:axId val="-1270076736"/>
      </c:scatterChart>
      <c:valAx>
        <c:axId val="-127007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270076736"/>
        <c:crosses val="autoZero"/>
        <c:crossBetween val="midCat"/>
      </c:valAx>
      <c:valAx>
        <c:axId val="-1270076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1270077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57149</xdr:colOff>
      <xdr:row>1</xdr:row>
      <xdr:rowOff>57150</xdr:rowOff>
    </xdr:from>
    <xdr:to>
      <xdr:col>15</xdr:col>
      <xdr:colOff>314324</xdr:colOff>
      <xdr:row>25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7</xdr:row>
      <xdr:rowOff>61911</xdr:rowOff>
    </xdr:from>
    <xdr:to>
      <xdr:col>13</xdr:col>
      <xdr:colOff>133350</xdr:colOff>
      <xdr:row>23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523875</xdr:colOff>
      <xdr:row>22</xdr:row>
      <xdr:rowOff>9525</xdr:rowOff>
    </xdr:from>
    <xdr:to>
      <xdr:col>16</xdr:col>
      <xdr:colOff>219075</xdr:colOff>
      <xdr:row>35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7</xdr:row>
      <xdr:rowOff>4762</xdr:rowOff>
    </xdr:from>
    <xdr:to>
      <xdr:col>13</xdr:col>
      <xdr:colOff>361950</xdr:colOff>
      <xdr:row>21</xdr:row>
      <xdr:rowOff>80962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tabSelected="1" topLeftCell="K1" workbookViewId="0">
      <selection activeCell="M28" sqref="M28"/>
    </sheetView>
  </sheetViews>
  <sheetFormatPr defaultRowHeight="15" x14ac:dyDescent="0.25"/>
  <cols>
    <col min="2" max="2" width="9.140625" style="1"/>
  </cols>
  <sheetData>
    <row r="1" spans="1:29" x14ac:dyDescent="0.25">
      <c r="A1" t="s">
        <v>8</v>
      </c>
      <c r="B1" s="2" t="s">
        <v>4</v>
      </c>
      <c r="C1" s="2"/>
      <c r="D1" s="2"/>
      <c r="E1" s="2"/>
      <c r="F1" s="2" t="s">
        <v>5</v>
      </c>
      <c r="G1" s="2"/>
      <c r="H1" s="2"/>
      <c r="I1" s="2" t="s">
        <v>4</v>
      </c>
      <c r="J1" s="2"/>
      <c r="K1" s="2"/>
      <c r="L1" s="2" t="s">
        <v>5</v>
      </c>
      <c r="M1" s="2"/>
      <c r="N1" s="2"/>
      <c r="O1" s="2" t="s">
        <v>5</v>
      </c>
      <c r="P1" s="2"/>
      <c r="Q1" s="2"/>
      <c r="R1" s="2" t="s">
        <v>4</v>
      </c>
      <c r="S1" s="2"/>
      <c r="T1" s="2"/>
      <c r="U1" s="2" t="s">
        <v>5</v>
      </c>
      <c r="V1" s="2"/>
      <c r="W1" s="2"/>
      <c r="X1" s="2" t="s">
        <v>7</v>
      </c>
      <c r="Y1" s="2"/>
      <c r="Z1" s="2"/>
      <c r="AA1" s="2" t="s">
        <v>6</v>
      </c>
      <c r="AB1" s="2"/>
      <c r="AC1" s="2"/>
    </row>
    <row r="2" spans="1:29" x14ac:dyDescent="0.25">
      <c r="B2" s="1" t="s">
        <v>0</v>
      </c>
      <c r="C2" t="s">
        <v>1</v>
      </c>
      <c r="D2" t="s">
        <v>2</v>
      </c>
      <c r="E2" t="s">
        <v>3</v>
      </c>
      <c r="F2" t="s">
        <v>1</v>
      </c>
      <c r="G2" t="s">
        <v>2</v>
      </c>
      <c r="H2" t="s">
        <v>3</v>
      </c>
      <c r="I2" t="s">
        <v>1</v>
      </c>
      <c r="J2" t="s">
        <v>2</v>
      </c>
      <c r="K2" t="s">
        <v>3</v>
      </c>
      <c r="L2" t="s">
        <v>1</v>
      </c>
      <c r="M2" t="s">
        <v>2</v>
      </c>
      <c r="N2" t="s">
        <v>3</v>
      </c>
      <c r="O2" t="s">
        <v>1</v>
      </c>
      <c r="P2" t="s">
        <v>2</v>
      </c>
      <c r="Q2" t="s">
        <v>3</v>
      </c>
      <c r="R2" t="s">
        <v>1</v>
      </c>
      <c r="S2" t="s">
        <v>2</v>
      </c>
      <c r="T2" t="s">
        <v>3</v>
      </c>
      <c r="U2" t="s">
        <v>1</v>
      </c>
      <c r="V2" t="s">
        <v>2</v>
      </c>
      <c r="W2" t="s">
        <v>3</v>
      </c>
      <c r="X2" t="s">
        <v>1</v>
      </c>
      <c r="Y2" t="s">
        <v>2</v>
      </c>
      <c r="Z2" t="s">
        <v>3</v>
      </c>
      <c r="AA2" t="s">
        <v>1</v>
      </c>
      <c r="AB2" t="s">
        <v>2</v>
      </c>
      <c r="AC2" t="s">
        <v>3</v>
      </c>
    </row>
    <row r="3" spans="1:29" x14ac:dyDescent="0.25">
      <c r="B3" s="1">
        <v>22</v>
      </c>
      <c r="C3">
        <v>0</v>
      </c>
      <c r="D3">
        <v>0</v>
      </c>
      <c r="E3">
        <v>0</v>
      </c>
      <c r="F3">
        <v>0</v>
      </c>
      <c r="G3">
        <v>1</v>
      </c>
      <c r="H3">
        <v>0</v>
      </c>
    </row>
    <row r="4" spans="1:29" x14ac:dyDescent="0.25">
      <c r="B4" s="1">
        <v>19</v>
      </c>
      <c r="J4">
        <v>1</v>
      </c>
      <c r="K4">
        <v>0</v>
      </c>
      <c r="M4">
        <v>1</v>
      </c>
      <c r="N4">
        <v>0</v>
      </c>
      <c r="P4">
        <v>1</v>
      </c>
    </row>
    <row r="5" spans="1:29" x14ac:dyDescent="0.25">
      <c r="B5" s="1">
        <v>19.3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  <c r="I5">
        <v>2</v>
      </c>
    </row>
    <row r="6" spans="1:29" x14ac:dyDescent="0.25">
      <c r="B6" s="1">
        <v>20</v>
      </c>
      <c r="C6">
        <v>0</v>
      </c>
      <c r="D6">
        <v>0</v>
      </c>
      <c r="E6">
        <v>0</v>
      </c>
      <c r="F6">
        <v>1</v>
      </c>
      <c r="G6">
        <v>0</v>
      </c>
      <c r="H6">
        <v>0</v>
      </c>
      <c r="I6">
        <v>3</v>
      </c>
      <c r="J6">
        <v>2</v>
      </c>
      <c r="K6">
        <v>0</v>
      </c>
    </row>
    <row r="7" spans="1:29" x14ac:dyDescent="0.25">
      <c r="B7" s="1">
        <v>20.3</v>
      </c>
      <c r="C7">
        <v>0</v>
      </c>
      <c r="D7">
        <v>1</v>
      </c>
      <c r="E7">
        <v>25</v>
      </c>
      <c r="F7">
        <v>3</v>
      </c>
      <c r="G7">
        <v>6</v>
      </c>
      <c r="H7">
        <v>25</v>
      </c>
      <c r="I7">
        <v>0</v>
      </c>
      <c r="J7">
        <v>1</v>
      </c>
    </row>
    <row r="8" spans="1:29" x14ac:dyDescent="0.25">
      <c r="B8" s="1">
        <v>21</v>
      </c>
      <c r="C8">
        <v>0</v>
      </c>
      <c r="D8">
        <v>0</v>
      </c>
      <c r="E8">
        <v>0</v>
      </c>
      <c r="F8">
        <v>1</v>
      </c>
      <c r="G8">
        <v>2</v>
      </c>
      <c r="H8">
        <v>25</v>
      </c>
      <c r="I8">
        <v>0</v>
      </c>
      <c r="J8">
        <v>2</v>
      </c>
    </row>
    <row r="9" spans="1:29" x14ac:dyDescent="0.25">
      <c r="B9" s="1">
        <v>21.3</v>
      </c>
      <c r="C9">
        <v>1</v>
      </c>
      <c r="D9">
        <v>0</v>
      </c>
      <c r="E9">
        <v>0</v>
      </c>
      <c r="F9">
        <v>0</v>
      </c>
      <c r="G9">
        <v>1</v>
      </c>
      <c r="H9">
        <v>25</v>
      </c>
      <c r="I9">
        <v>0</v>
      </c>
      <c r="J9">
        <v>2</v>
      </c>
      <c r="L9">
        <v>1</v>
      </c>
    </row>
    <row r="10" spans="1:29" x14ac:dyDescent="0.25">
      <c r="B10" s="1">
        <v>22</v>
      </c>
      <c r="C10">
        <v>2</v>
      </c>
      <c r="D10">
        <v>2</v>
      </c>
      <c r="E10">
        <v>0</v>
      </c>
      <c r="F10">
        <v>0</v>
      </c>
      <c r="G10">
        <v>0</v>
      </c>
      <c r="H10">
        <v>0</v>
      </c>
      <c r="I10">
        <v>1</v>
      </c>
      <c r="J10">
        <v>1</v>
      </c>
      <c r="K10">
        <v>0</v>
      </c>
      <c r="L10">
        <v>4</v>
      </c>
      <c r="M10">
        <v>4</v>
      </c>
      <c r="N10">
        <v>25</v>
      </c>
      <c r="U10">
        <v>4</v>
      </c>
      <c r="V10">
        <v>5</v>
      </c>
      <c r="W10">
        <v>25</v>
      </c>
      <c r="X10">
        <v>1</v>
      </c>
      <c r="Y10">
        <v>0</v>
      </c>
      <c r="Z10">
        <v>0</v>
      </c>
      <c r="AA10">
        <v>3</v>
      </c>
      <c r="AB10">
        <v>0</v>
      </c>
      <c r="AC10">
        <v>0</v>
      </c>
    </row>
    <row r="11" spans="1:29" x14ac:dyDescent="0.25">
      <c r="B11" s="1">
        <v>22.3</v>
      </c>
      <c r="C11">
        <v>1</v>
      </c>
      <c r="D11">
        <v>1</v>
      </c>
      <c r="E11">
        <v>13</v>
      </c>
      <c r="F11">
        <v>0</v>
      </c>
      <c r="G11">
        <v>0</v>
      </c>
      <c r="H11">
        <v>0</v>
      </c>
      <c r="I11">
        <v>0</v>
      </c>
      <c r="J11">
        <v>1</v>
      </c>
      <c r="K11">
        <v>0</v>
      </c>
      <c r="L11">
        <v>2</v>
      </c>
      <c r="M11">
        <v>3</v>
      </c>
      <c r="N11">
        <v>25</v>
      </c>
    </row>
    <row r="12" spans="1:29" x14ac:dyDescent="0.25">
      <c r="B12" s="1">
        <v>23</v>
      </c>
      <c r="C12">
        <v>2</v>
      </c>
      <c r="D12">
        <v>2</v>
      </c>
      <c r="E12">
        <v>0</v>
      </c>
      <c r="F12">
        <v>0</v>
      </c>
      <c r="G12">
        <v>1</v>
      </c>
      <c r="H12">
        <v>23</v>
      </c>
      <c r="I12">
        <v>2</v>
      </c>
      <c r="J12">
        <v>2</v>
      </c>
      <c r="K12">
        <v>0</v>
      </c>
      <c r="L12">
        <v>2</v>
      </c>
      <c r="M12">
        <v>3</v>
      </c>
      <c r="N12">
        <v>25</v>
      </c>
      <c r="U12">
        <v>3</v>
      </c>
      <c r="V12">
        <v>5</v>
      </c>
      <c r="W12">
        <v>25</v>
      </c>
      <c r="X12">
        <v>3</v>
      </c>
      <c r="Y12">
        <v>6</v>
      </c>
      <c r="Z12">
        <v>25</v>
      </c>
      <c r="AA12">
        <v>3</v>
      </c>
      <c r="AB12">
        <v>9</v>
      </c>
      <c r="AC12">
        <v>25</v>
      </c>
    </row>
    <row r="13" spans="1:29" x14ac:dyDescent="0.25">
      <c r="B13" s="1">
        <v>23.3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2</v>
      </c>
      <c r="J13">
        <v>2</v>
      </c>
      <c r="K13">
        <v>0</v>
      </c>
      <c r="L13">
        <v>1</v>
      </c>
      <c r="M13">
        <v>2</v>
      </c>
      <c r="N13">
        <v>25</v>
      </c>
    </row>
    <row r="14" spans="1:29" x14ac:dyDescent="0.25">
      <c r="B14" s="1">
        <v>24</v>
      </c>
      <c r="C14">
        <v>0</v>
      </c>
      <c r="D14">
        <v>1</v>
      </c>
      <c r="E14">
        <v>0</v>
      </c>
      <c r="F14">
        <v>0</v>
      </c>
      <c r="G14">
        <v>0</v>
      </c>
      <c r="H14">
        <v>0</v>
      </c>
      <c r="L14">
        <v>2</v>
      </c>
      <c r="M14">
        <v>2</v>
      </c>
      <c r="N14">
        <v>25</v>
      </c>
      <c r="V14">
        <v>3</v>
      </c>
      <c r="W14">
        <v>25</v>
      </c>
      <c r="X14">
        <v>3</v>
      </c>
      <c r="Y14">
        <v>5</v>
      </c>
      <c r="Z14">
        <v>25</v>
      </c>
      <c r="AA14">
        <v>4</v>
      </c>
      <c r="AB14">
        <v>7</v>
      </c>
      <c r="AC14">
        <v>25</v>
      </c>
    </row>
    <row r="15" spans="1:29" x14ac:dyDescent="0.25">
      <c r="B15" s="1">
        <v>24.3</v>
      </c>
      <c r="L15">
        <v>1</v>
      </c>
      <c r="M15">
        <v>3</v>
      </c>
      <c r="N15">
        <v>25</v>
      </c>
    </row>
    <row r="16" spans="1:29" x14ac:dyDescent="0.25">
      <c r="B16" s="1">
        <v>1</v>
      </c>
      <c r="M16">
        <v>2</v>
      </c>
      <c r="N16">
        <v>25</v>
      </c>
      <c r="U16">
        <v>1</v>
      </c>
      <c r="V16">
        <v>4</v>
      </c>
      <c r="W16">
        <v>25</v>
      </c>
      <c r="X16">
        <v>2</v>
      </c>
      <c r="Y16">
        <v>3</v>
      </c>
      <c r="Z16">
        <v>25</v>
      </c>
      <c r="AA16">
        <v>3</v>
      </c>
      <c r="AB16">
        <v>5</v>
      </c>
      <c r="AC16">
        <v>25</v>
      </c>
    </row>
    <row r="17" spans="1:29" x14ac:dyDescent="0.25">
      <c r="B17" s="1">
        <v>2</v>
      </c>
    </row>
    <row r="18" spans="1:29" x14ac:dyDescent="0.25">
      <c r="B18" s="1">
        <v>4</v>
      </c>
      <c r="I18">
        <v>4</v>
      </c>
      <c r="J18">
        <v>3</v>
      </c>
      <c r="K18">
        <v>0</v>
      </c>
      <c r="L18">
        <v>3</v>
      </c>
      <c r="M18">
        <v>4</v>
      </c>
      <c r="N18">
        <v>25</v>
      </c>
      <c r="O18">
        <v>4</v>
      </c>
      <c r="P18">
        <v>6</v>
      </c>
      <c r="Q18">
        <v>25</v>
      </c>
    </row>
    <row r="19" spans="1:29" x14ac:dyDescent="0.25">
      <c r="B19" s="1">
        <v>6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  <c r="I19">
        <v>3</v>
      </c>
      <c r="J19">
        <v>1</v>
      </c>
      <c r="K19">
        <v>0</v>
      </c>
      <c r="L19">
        <v>2</v>
      </c>
      <c r="M19">
        <v>2</v>
      </c>
      <c r="N19">
        <v>25</v>
      </c>
      <c r="O19">
        <v>4</v>
      </c>
      <c r="P19">
        <v>7</v>
      </c>
      <c r="Q19">
        <v>25</v>
      </c>
      <c r="R19">
        <v>10</v>
      </c>
      <c r="S19">
        <v>7</v>
      </c>
      <c r="T19">
        <v>7</v>
      </c>
      <c r="U19">
        <v>8</v>
      </c>
      <c r="V19">
        <v>7</v>
      </c>
      <c r="W19">
        <v>25</v>
      </c>
      <c r="X19">
        <v>3</v>
      </c>
      <c r="Y19">
        <v>7</v>
      </c>
      <c r="Z19">
        <v>25</v>
      </c>
      <c r="AA19">
        <v>3</v>
      </c>
      <c r="AB19">
        <v>5</v>
      </c>
      <c r="AC19">
        <v>25</v>
      </c>
    </row>
    <row r="20" spans="1:29" x14ac:dyDescent="0.25">
      <c r="B20" s="1">
        <v>12.3</v>
      </c>
      <c r="V20">
        <v>1</v>
      </c>
      <c r="W20">
        <v>25</v>
      </c>
      <c r="AA20">
        <v>3</v>
      </c>
      <c r="AB20">
        <v>3</v>
      </c>
      <c r="AC20">
        <v>4</v>
      </c>
    </row>
    <row r="21" spans="1:29" x14ac:dyDescent="0.25">
      <c r="B21" s="1">
        <v>16.3</v>
      </c>
      <c r="V21">
        <v>0</v>
      </c>
      <c r="W21">
        <v>0</v>
      </c>
      <c r="AA21">
        <v>3</v>
      </c>
      <c r="AB21">
        <v>5</v>
      </c>
      <c r="AC21">
        <v>5</v>
      </c>
    </row>
    <row r="22" spans="1:29" x14ac:dyDescent="0.25">
      <c r="B22" s="1">
        <v>18</v>
      </c>
      <c r="V22">
        <v>1</v>
      </c>
      <c r="W22">
        <v>7</v>
      </c>
      <c r="Y22">
        <v>1</v>
      </c>
      <c r="Z22">
        <v>0</v>
      </c>
      <c r="AB22">
        <v>1</v>
      </c>
      <c r="AC22">
        <v>0</v>
      </c>
    </row>
    <row r="23" spans="1:29" x14ac:dyDescent="0.25">
      <c r="A23" t="s">
        <v>9</v>
      </c>
      <c r="B23" s="1">
        <v>19</v>
      </c>
      <c r="C23">
        <v>0</v>
      </c>
      <c r="D23">
        <v>1</v>
      </c>
      <c r="E23">
        <v>0</v>
      </c>
      <c r="F23">
        <v>0</v>
      </c>
      <c r="G23">
        <v>1</v>
      </c>
      <c r="H23">
        <v>3</v>
      </c>
      <c r="I23">
        <v>0</v>
      </c>
      <c r="J23">
        <v>1</v>
      </c>
      <c r="K23">
        <v>0</v>
      </c>
      <c r="L23">
        <v>0</v>
      </c>
      <c r="M23">
        <v>1</v>
      </c>
      <c r="N23">
        <v>1</v>
      </c>
      <c r="O23">
        <v>0</v>
      </c>
      <c r="P23">
        <v>1</v>
      </c>
      <c r="Q23">
        <v>9</v>
      </c>
    </row>
    <row r="24" spans="1:29" x14ac:dyDescent="0.25">
      <c r="B24" s="1">
        <v>19.3</v>
      </c>
      <c r="C24">
        <v>3</v>
      </c>
      <c r="D24">
        <v>2</v>
      </c>
      <c r="E24">
        <v>0</v>
      </c>
      <c r="F24">
        <v>3</v>
      </c>
      <c r="G24">
        <v>1</v>
      </c>
      <c r="H24">
        <v>0</v>
      </c>
      <c r="I24">
        <v>3</v>
      </c>
      <c r="J24">
        <v>0</v>
      </c>
      <c r="K24">
        <v>0</v>
      </c>
      <c r="L24">
        <v>3</v>
      </c>
      <c r="M24">
        <v>0</v>
      </c>
      <c r="N24">
        <v>0</v>
      </c>
      <c r="U24">
        <v>2</v>
      </c>
      <c r="X24">
        <v>1</v>
      </c>
      <c r="AA24">
        <v>2</v>
      </c>
    </row>
    <row r="25" spans="1:29" x14ac:dyDescent="0.25">
      <c r="B25" s="1">
        <v>20</v>
      </c>
      <c r="C25">
        <v>1</v>
      </c>
      <c r="D25">
        <v>3</v>
      </c>
      <c r="E25">
        <v>0</v>
      </c>
      <c r="F25">
        <v>1</v>
      </c>
      <c r="G25">
        <v>4</v>
      </c>
      <c r="H25">
        <v>1</v>
      </c>
      <c r="I25">
        <v>0</v>
      </c>
      <c r="J25">
        <v>2</v>
      </c>
      <c r="K25">
        <v>0</v>
      </c>
      <c r="L25">
        <v>1</v>
      </c>
      <c r="M25">
        <v>4</v>
      </c>
      <c r="N25">
        <v>1</v>
      </c>
      <c r="R25">
        <v>1</v>
      </c>
      <c r="U25">
        <v>1</v>
      </c>
      <c r="V25">
        <v>1</v>
      </c>
      <c r="W25">
        <v>0</v>
      </c>
      <c r="X25">
        <v>2</v>
      </c>
      <c r="Y25">
        <v>1</v>
      </c>
      <c r="Z25">
        <v>0</v>
      </c>
      <c r="AA25">
        <v>2</v>
      </c>
      <c r="AB25">
        <v>2</v>
      </c>
      <c r="AC25">
        <v>0</v>
      </c>
    </row>
    <row r="26" spans="1:29" x14ac:dyDescent="0.25">
      <c r="B26" s="1">
        <v>20.3</v>
      </c>
      <c r="C26">
        <v>1</v>
      </c>
      <c r="D26">
        <v>3</v>
      </c>
      <c r="E26">
        <v>0</v>
      </c>
      <c r="F26">
        <v>1</v>
      </c>
      <c r="G26">
        <v>3</v>
      </c>
      <c r="H26">
        <v>0</v>
      </c>
      <c r="I26">
        <v>2</v>
      </c>
      <c r="J26">
        <v>0</v>
      </c>
      <c r="K26">
        <v>0</v>
      </c>
      <c r="L26">
        <v>1</v>
      </c>
      <c r="M26">
        <v>2</v>
      </c>
      <c r="N26">
        <v>0</v>
      </c>
      <c r="O26">
        <v>4</v>
      </c>
      <c r="P26">
        <v>4</v>
      </c>
      <c r="Q26">
        <v>3</v>
      </c>
      <c r="R26">
        <v>1</v>
      </c>
      <c r="S26">
        <v>2</v>
      </c>
      <c r="T26">
        <v>0</v>
      </c>
      <c r="U26">
        <v>3</v>
      </c>
      <c r="V26">
        <v>2</v>
      </c>
      <c r="W26">
        <v>0</v>
      </c>
      <c r="X26">
        <v>2</v>
      </c>
      <c r="Y26">
        <v>3</v>
      </c>
      <c r="Z26">
        <v>0</v>
      </c>
      <c r="AA26">
        <v>2</v>
      </c>
      <c r="AB26">
        <v>2</v>
      </c>
      <c r="AC26">
        <v>0</v>
      </c>
    </row>
    <row r="27" spans="1:29" x14ac:dyDescent="0.25">
      <c r="B27" s="1">
        <v>21</v>
      </c>
      <c r="C27">
        <v>0</v>
      </c>
      <c r="D27">
        <v>2</v>
      </c>
      <c r="E27">
        <v>0</v>
      </c>
      <c r="F27">
        <v>0</v>
      </c>
      <c r="G27">
        <v>2</v>
      </c>
      <c r="H27">
        <v>0</v>
      </c>
      <c r="I27">
        <v>0</v>
      </c>
      <c r="J27">
        <v>1</v>
      </c>
      <c r="K27">
        <v>0</v>
      </c>
      <c r="L27">
        <v>1</v>
      </c>
      <c r="M27">
        <v>2</v>
      </c>
      <c r="N27">
        <v>0</v>
      </c>
      <c r="O27">
        <v>0</v>
      </c>
      <c r="P27">
        <v>1</v>
      </c>
      <c r="Q27">
        <v>0</v>
      </c>
      <c r="R27">
        <v>1</v>
      </c>
      <c r="S27">
        <v>1</v>
      </c>
      <c r="T27">
        <v>0</v>
      </c>
      <c r="U27">
        <v>0</v>
      </c>
      <c r="V27">
        <v>3</v>
      </c>
      <c r="W27">
        <v>1</v>
      </c>
      <c r="X27">
        <v>1</v>
      </c>
      <c r="Y27">
        <v>4</v>
      </c>
      <c r="Z27">
        <v>0</v>
      </c>
      <c r="AA27">
        <v>0</v>
      </c>
      <c r="AB27">
        <v>2</v>
      </c>
      <c r="AC27">
        <v>0</v>
      </c>
    </row>
    <row r="28" spans="1:29" x14ac:dyDescent="0.25">
      <c r="B28" s="1">
        <v>21.3</v>
      </c>
      <c r="C28">
        <v>2</v>
      </c>
      <c r="D28">
        <v>1</v>
      </c>
      <c r="E28">
        <v>0</v>
      </c>
      <c r="F28">
        <v>2</v>
      </c>
      <c r="G28">
        <v>2</v>
      </c>
      <c r="H28">
        <v>0</v>
      </c>
      <c r="I28">
        <v>0</v>
      </c>
      <c r="J28">
        <v>1</v>
      </c>
      <c r="K28">
        <v>0</v>
      </c>
      <c r="L28">
        <v>2</v>
      </c>
      <c r="M28">
        <v>3</v>
      </c>
      <c r="N28">
        <v>1</v>
      </c>
      <c r="O28">
        <v>2</v>
      </c>
      <c r="P28">
        <v>3</v>
      </c>
      <c r="Q28">
        <v>0</v>
      </c>
      <c r="R28">
        <v>0</v>
      </c>
      <c r="S28">
        <v>1</v>
      </c>
      <c r="T28">
        <v>0</v>
      </c>
      <c r="U28">
        <v>3</v>
      </c>
      <c r="V28">
        <v>3</v>
      </c>
      <c r="W28">
        <v>0</v>
      </c>
      <c r="X28">
        <v>2</v>
      </c>
      <c r="Y28">
        <v>4</v>
      </c>
      <c r="Z28">
        <v>0</v>
      </c>
      <c r="AA28">
        <v>1</v>
      </c>
      <c r="AB28">
        <v>4</v>
      </c>
      <c r="AC28">
        <v>0</v>
      </c>
    </row>
    <row r="29" spans="1:29" x14ac:dyDescent="0.25">
      <c r="B29" s="1">
        <v>22</v>
      </c>
      <c r="C29">
        <v>0</v>
      </c>
      <c r="D29">
        <v>3</v>
      </c>
      <c r="E29">
        <v>0</v>
      </c>
      <c r="F29">
        <v>0</v>
      </c>
      <c r="G29">
        <v>2</v>
      </c>
      <c r="H29">
        <v>0</v>
      </c>
      <c r="L29">
        <v>1</v>
      </c>
      <c r="M29">
        <v>3</v>
      </c>
      <c r="O29">
        <v>1</v>
      </c>
      <c r="P29">
        <v>2</v>
      </c>
      <c r="Q29">
        <v>1</v>
      </c>
      <c r="R29">
        <v>0</v>
      </c>
      <c r="S29">
        <v>1</v>
      </c>
      <c r="T29">
        <v>0</v>
      </c>
      <c r="U29">
        <v>0</v>
      </c>
      <c r="V29">
        <v>3</v>
      </c>
      <c r="W29">
        <v>0</v>
      </c>
      <c r="X29">
        <v>2</v>
      </c>
      <c r="Y29">
        <v>3</v>
      </c>
      <c r="Z29">
        <v>0</v>
      </c>
      <c r="AA29">
        <v>2</v>
      </c>
      <c r="AB29">
        <v>4</v>
      </c>
      <c r="AC29">
        <v>0</v>
      </c>
    </row>
    <row r="30" spans="1:29" x14ac:dyDescent="0.25">
      <c r="B30" s="1">
        <v>22.3</v>
      </c>
      <c r="C30">
        <v>0</v>
      </c>
      <c r="D30">
        <v>3</v>
      </c>
      <c r="E30">
        <v>0</v>
      </c>
      <c r="F30">
        <v>0</v>
      </c>
      <c r="G30">
        <v>2</v>
      </c>
      <c r="H30">
        <v>0</v>
      </c>
      <c r="I30">
        <v>2</v>
      </c>
      <c r="J30">
        <v>0</v>
      </c>
      <c r="K30">
        <v>0</v>
      </c>
      <c r="L30">
        <v>1</v>
      </c>
      <c r="M30">
        <v>2</v>
      </c>
      <c r="N30">
        <v>0</v>
      </c>
      <c r="O30">
        <v>3</v>
      </c>
      <c r="P30">
        <v>3</v>
      </c>
      <c r="Q30">
        <v>0</v>
      </c>
      <c r="U30">
        <v>1</v>
      </c>
      <c r="V30">
        <v>2</v>
      </c>
      <c r="W30">
        <v>1</v>
      </c>
      <c r="X30">
        <v>2</v>
      </c>
      <c r="Y30">
        <v>4</v>
      </c>
      <c r="Z30">
        <v>0</v>
      </c>
      <c r="AA30">
        <v>2</v>
      </c>
      <c r="AB30">
        <v>5</v>
      </c>
      <c r="AC30">
        <v>0</v>
      </c>
    </row>
    <row r="31" spans="1:29" x14ac:dyDescent="0.25">
      <c r="B31" s="1">
        <v>23</v>
      </c>
      <c r="C31">
        <v>0</v>
      </c>
      <c r="D31">
        <v>2</v>
      </c>
      <c r="E31">
        <v>0</v>
      </c>
      <c r="F31">
        <v>0</v>
      </c>
      <c r="G31">
        <v>1</v>
      </c>
      <c r="H31">
        <v>0</v>
      </c>
      <c r="I31">
        <v>1</v>
      </c>
      <c r="J31">
        <v>3</v>
      </c>
      <c r="K31">
        <v>0</v>
      </c>
      <c r="L31">
        <v>1</v>
      </c>
      <c r="M31">
        <v>3</v>
      </c>
      <c r="N31">
        <v>0</v>
      </c>
      <c r="O31">
        <v>4</v>
      </c>
      <c r="P31">
        <v>4</v>
      </c>
      <c r="Q31">
        <v>0</v>
      </c>
      <c r="R31">
        <v>1</v>
      </c>
      <c r="S31">
        <v>1</v>
      </c>
      <c r="T31">
        <v>0</v>
      </c>
      <c r="U31">
        <v>1</v>
      </c>
      <c r="V31">
        <v>1</v>
      </c>
      <c r="W31">
        <v>0</v>
      </c>
      <c r="X31">
        <v>1</v>
      </c>
      <c r="Y31">
        <v>4</v>
      </c>
      <c r="Z31">
        <v>0</v>
      </c>
      <c r="AA31">
        <v>2</v>
      </c>
      <c r="AB31">
        <v>3</v>
      </c>
      <c r="AC31">
        <v>0</v>
      </c>
    </row>
    <row r="32" spans="1:29" x14ac:dyDescent="0.25">
      <c r="B32" s="1">
        <v>23.3</v>
      </c>
      <c r="I32">
        <v>0</v>
      </c>
      <c r="J32">
        <v>2</v>
      </c>
      <c r="K32">
        <v>0</v>
      </c>
      <c r="L32">
        <v>1</v>
      </c>
      <c r="M32">
        <v>2</v>
      </c>
      <c r="N32">
        <v>0</v>
      </c>
      <c r="P32">
        <v>3</v>
      </c>
      <c r="R32">
        <v>2</v>
      </c>
      <c r="S32">
        <v>2</v>
      </c>
      <c r="T32">
        <v>0</v>
      </c>
      <c r="U32">
        <v>0</v>
      </c>
      <c r="V32">
        <v>2</v>
      </c>
      <c r="W32">
        <v>0</v>
      </c>
      <c r="X32">
        <v>1</v>
      </c>
      <c r="Y32">
        <v>3</v>
      </c>
      <c r="Z32">
        <v>0</v>
      </c>
      <c r="AA32">
        <v>0</v>
      </c>
      <c r="AB32">
        <v>3</v>
      </c>
      <c r="AC32">
        <v>0</v>
      </c>
    </row>
    <row r="33" spans="1:29" x14ac:dyDescent="0.25">
      <c r="B33" s="1">
        <v>24</v>
      </c>
      <c r="I33">
        <v>1</v>
      </c>
      <c r="J33">
        <v>2</v>
      </c>
      <c r="K33">
        <v>0</v>
      </c>
      <c r="L33">
        <v>0</v>
      </c>
      <c r="M33">
        <v>2</v>
      </c>
      <c r="N33">
        <v>0</v>
      </c>
      <c r="P33">
        <v>2</v>
      </c>
      <c r="R33">
        <v>1</v>
      </c>
      <c r="S33">
        <v>2</v>
      </c>
      <c r="T33">
        <v>0</v>
      </c>
      <c r="U33">
        <v>1</v>
      </c>
      <c r="V33">
        <v>2</v>
      </c>
      <c r="W33">
        <v>0</v>
      </c>
      <c r="X33">
        <v>1</v>
      </c>
      <c r="Y33">
        <v>2</v>
      </c>
      <c r="Z33">
        <v>0</v>
      </c>
      <c r="AA33">
        <v>0</v>
      </c>
      <c r="AB33">
        <v>1</v>
      </c>
      <c r="AC33">
        <v>0</v>
      </c>
    </row>
    <row r="34" spans="1:29" x14ac:dyDescent="0.25">
      <c r="B34" s="1">
        <v>24.3</v>
      </c>
      <c r="I34">
        <v>2</v>
      </c>
      <c r="J34">
        <v>3</v>
      </c>
      <c r="K34">
        <v>0</v>
      </c>
      <c r="L34">
        <v>0</v>
      </c>
      <c r="M34">
        <v>2</v>
      </c>
      <c r="N34">
        <v>0</v>
      </c>
      <c r="O34">
        <v>2</v>
      </c>
      <c r="P34">
        <v>3</v>
      </c>
      <c r="Q34">
        <v>0</v>
      </c>
      <c r="R34">
        <v>2</v>
      </c>
      <c r="S34">
        <v>5</v>
      </c>
      <c r="T34">
        <v>0</v>
      </c>
      <c r="U34">
        <v>1</v>
      </c>
      <c r="V34">
        <v>2</v>
      </c>
      <c r="W34">
        <v>0</v>
      </c>
      <c r="X34">
        <v>1</v>
      </c>
      <c r="Y34">
        <v>1</v>
      </c>
      <c r="Z34">
        <v>0</v>
      </c>
      <c r="AA34">
        <v>0</v>
      </c>
      <c r="AB34">
        <v>0</v>
      </c>
      <c r="AC34">
        <v>0</v>
      </c>
    </row>
    <row r="35" spans="1:29" x14ac:dyDescent="0.25">
      <c r="B35" s="1">
        <v>1</v>
      </c>
      <c r="J35">
        <v>4</v>
      </c>
      <c r="P35">
        <v>2</v>
      </c>
      <c r="Q35">
        <v>0</v>
      </c>
    </row>
    <row r="36" spans="1:29" x14ac:dyDescent="0.25">
      <c r="B36" s="1">
        <v>2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</row>
    <row r="37" spans="1:29" x14ac:dyDescent="0.25">
      <c r="B37" s="1">
        <v>4</v>
      </c>
      <c r="I37">
        <v>3</v>
      </c>
      <c r="J37">
        <v>3</v>
      </c>
      <c r="K37">
        <v>0</v>
      </c>
      <c r="L37">
        <v>2</v>
      </c>
      <c r="M37">
        <v>3</v>
      </c>
      <c r="N37">
        <v>0</v>
      </c>
      <c r="O37">
        <v>3</v>
      </c>
      <c r="P37">
        <v>3</v>
      </c>
    </row>
    <row r="38" spans="1:29" x14ac:dyDescent="0.25">
      <c r="B38" s="1">
        <v>6</v>
      </c>
      <c r="I38">
        <v>1</v>
      </c>
      <c r="J38">
        <v>4</v>
      </c>
      <c r="K38">
        <v>0</v>
      </c>
      <c r="L38">
        <v>2</v>
      </c>
      <c r="M38">
        <v>4</v>
      </c>
      <c r="N38">
        <v>0</v>
      </c>
      <c r="O38">
        <v>1</v>
      </c>
      <c r="P38">
        <v>4</v>
      </c>
      <c r="R38">
        <v>5</v>
      </c>
      <c r="S38">
        <v>6</v>
      </c>
      <c r="T38">
        <v>0</v>
      </c>
      <c r="U38">
        <v>2</v>
      </c>
      <c r="V38">
        <v>9</v>
      </c>
      <c r="W38">
        <v>0</v>
      </c>
      <c r="X38">
        <v>3</v>
      </c>
      <c r="Y38">
        <v>12</v>
      </c>
      <c r="Z38">
        <v>0</v>
      </c>
    </row>
    <row r="39" spans="1:29" x14ac:dyDescent="0.25">
      <c r="B39" s="1">
        <v>19</v>
      </c>
      <c r="J39">
        <v>1</v>
      </c>
      <c r="K39">
        <v>0</v>
      </c>
      <c r="M39">
        <v>1</v>
      </c>
      <c r="N39">
        <v>0</v>
      </c>
      <c r="P39">
        <v>1</v>
      </c>
    </row>
    <row r="40" spans="1:29" x14ac:dyDescent="0.25">
      <c r="B40" s="1">
        <v>19.3</v>
      </c>
      <c r="C40">
        <v>5</v>
      </c>
      <c r="D40">
        <v>6</v>
      </c>
      <c r="E40">
        <v>0</v>
      </c>
      <c r="F40">
        <v>5</v>
      </c>
      <c r="G40">
        <v>3</v>
      </c>
      <c r="H40">
        <v>0</v>
      </c>
    </row>
    <row r="41" spans="1:29" x14ac:dyDescent="0.25">
      <c r="B41" s="1">
        <v>20</v>
      </c>
      <c r="I41">
        <v>4</v>
      </c>
      <c r="J41">
        <v>4</v>
      </c>
      <c r="K41">
        <v>0</v>
      </c>
      <c r="L41">
        <v>3</v>
      </c>
      <c r="M41">
        <v>5</v>
      </c>
      <c r="N41">
        <v>0</v>
      </c>
      <c r="O41">
        <v>3</v>
      </c>
      <c r="P41">
        <v>4</v>
      </c>
      <c r="R41">
        <v>5</v>
      </c>
      <c r="S41">
        <v>6</v>
      </c>
      <c r="T41">
        <v>0</v>
      </c>
      <c r="U41">
        <v>4</v>
      </c>
      <c r="V41">
        <v>4</v>
      </c>
      <c r="W41">
        <v>0</v>
      </c>
      <c r="X41">
        <v>5</v>
      </c>
      <c r="Y41">
        <v>7</v>
      </c>
      <c r="Z41">
        <v>0</v>
      </c>
      <c r="AA41">
        <v>5</v>
      </c>
      <c r="AB41">
        <v>8</v>
      </c>
      <c r="AC41">
        <v>0</v>
      </c>
    </row>
    <row r="43" spans="1:29" x14ac:dyDescent="0.25">
      <c r="A43" t="s">
        <v>11</v>
      </c>
      <c r="D43">
        <f>AVERAGE(D7:D14,D23:D31,D40)</f>
        <v>1.8888888888888888</v>
      </c>
      <c r="G43">
        <f>AVERAGE(G5:G12,G23:G31,G40)</f>
        <v>1.7777777777777777</v>
      </c>
      <c r="J43">
        <f>AVERAGE(J6:J13,J23:J35,J41)</f>
        <v>1.7142857142857142</v>
      </c>
      <c r="M43">
        <f>AVERAGE(M10:M16,M23:M34,M41)</f>
        <v>2.5</v>
      </c>
      <c r="P43">
        <f>AVERAGE(P26:P35,P40:P41,P39)</f>
        <v>2.6666666666666665</v>
      </c>
      <c r="S43">
        <f>AVERAGE(S26:S34,S40:S41,)</f>
        <v>2.1</v>
      </c>
      <c r="V43">
        <f>AVERAGE(V25:V34,V40:V41)</f>
        <v>2.2727272727272729</v>
      </c>
      <c r="Y43">
        <f>AVERAGE(Y25:Y34,Y40:Y41)</f>
        <v>3.2727272727272729</v>
      </c>
      <c r="AB43">
        <f>AVERAGE(AB25:AB33,AB40:AB41)</f>
        <v>3.4</v>
      </c>
    </row>
    <row r="44" spans="1:29" x14ac:dyDescent="0.25">
      <c r="A44" t="s">
        <v>10</v>
      </c>
      <c r="D44">
        <f>STDEV(D7:D14,D23:D31,D40)</f>
        <v>1.4095843729891315</v>
      </c>
      <c r="G44">
        <f>STDEV(G5:G12,G23:G31,G40)</f>
        <v>1.516790557318723</v>
      </c>
      <c r="J44">
        <f>STDEV(J6:J13,J23:J35,J41)</f>
        <v>1.1464230084422218</v>
      </c>
      <c r="M44">
        <f>STDEV(M10:M16,M23:M34,M41)</f>
        <v>1.1002392084403616</v>
      </c>
      <c r="P44">
        <f>STDEV(P26:P35,P40:P41,P39)</f>
        <v>1.0730867399773198</v>
      </c>
      <c r="S44">
        <f>STDEV(S26:S34,S40:S41,)</f>
        <v>1.9119507199599981</v>
      </c>
      <c r="V44">
        <f>STDEV(V25:V34,V40:V41)</f>
        <v>0.90453403373329078</v>
      </c>
      <c r="Y44">
        <f>STDEV(Y25:Y34,Y40:Y41)</f>
        <v>1.6787441193290353</v>
      </c>
      <c r="AB44">
        <f>STDEV(AB25:AB33,AB40:AB41)</f>
        <v>2.0110804171997811</v>
      </c>
    </row>
    <row r="45" spans="1:29" x14ac:dyDescent="0.25">
      <c r="A45" t="s">
        <v>12</v>
      </c>
      <c r="D45">
        <v>18</v>
      </c>
      <c r="G45">
        <v>18</v>
      </c>
      <c r="J45">
        <v>22</v>
      </c>
      <c r="M45">
        <v>20</v>
      </c>
      <c r="P45">
        <v>13</v>
      </c>
      <c r="S45">
        <v>11</v>
      </c>
      <c r="V45">
        <v>12</v>
      </c>
      <c r="Y45">
        <v>12</v>
      </c>
      <c r="AB45">
        <v>11</v>
      </c>
    </row>
  </sheetData>
  <mergeCells count="9">
    <mergeCell ref="AA1:AC1"/>
    <mergeCell ref="I1:K1"/>
    <mergeCell ref="L1:N1"/>
    <mergeCell ref="O1:Q1"/>
    <mergeCell ref="B1:E1"/>
    <mergeCell ref="F1:H1"/>
    <mergeCell ref="R1:T1"/>
    <mergeCell ref="U1:W1"/>
    <mergeCell ref="X1:Z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opLeftCell="A6" workbookViewId="0">
      <selection activeCell="R20" sqref="R20"/>
    </sheetView>
  </sheetViews>
  <sheetFormatPr defaultRowHeight="15" x14ac:dyDescent="0.25"/>
  <sheetData>
    <row r="1" spans="1:15" x14ac:dyDescent="0.25">
      <c r="A1" t="s">
        <v>46</v>
      </c>
      <c r="B1" t="s">
        <v>3</v>
      </c>
      <c r="C1" t="s">
        <v>3</v>
      </c>
      <c r="D1" t="s">
        <v>3</v>
      </c>
      <c r="E1" t="s">
        <v>3</v>
      </c>
    </row>
    <row r="2" spans="1:15" x14ac:dyDescent="0.25">
      <c r="A2">
        <v>0</v>
      </c>
      <c r="B2">
        <v>0</v>
      </c>
      <c r="C2">
        <v>0</v>
      </c>
      <c r="D2">
        <v>0</v>
      </c>
      <c r="E2">
        <v>0</v>
      </c>
      <c r="H2">
        <v>0</v>
      </c>
    </row>
    <row r="3" spans="1:15" x14ac:dyDescent="0.25">
      <c r="A3">
        <v>0.5</v>
      </c>
      <c r="B3">
        <v>25</v>
      </c>
      <c r="C3">
        <v>25</v>
      </c>
      <c r="D3">
        <v>25</v>
      </c>
      <c r="E3">
        <v>25</v>
      </c>
      <c r="F3">
        <f t="shared" ref="F3:F12" si="0">AVERAGE(B3:E3)</f>
        <v>25</v>
      </c>
      <c r="G3">
        <f t="shared" ref="G3:G12" si="1">SUM(B3:E3)</f>
        <v>100</v>
      </c>
      <c r="H3">
        <v>100</v>
      </c>
      <c r="O3">
        <v>25</v>
      </c>
    </row>
    <row r="4" spans="1:15" x14ac:dyDescent="0.25">
      <c r="A4">
        <v>1</v>
      </c>
      <c r="B4">
        <v>0</v>
      </c>
      <c r="C4">
        <v>0</v>
      </c>
      <c r="D4">
        <v>25</v>
      </c>
      <c r="E4">
        <v>4</v>
      </c>
      <c r="F4">
        <f t="shared" si="0"/>
        <v>7.25</v>
      </c>
      <c r="G4">
        <f t="shared" si="1"/>
        <v>29</v>
      </c>
      <c r="H4">
        <f>F4*100/25</f>
        <v>29</v>
      </c>
      <c r="O4">
        <v>7.25</v>
      </c>
    </row>
    <row r="5" spans="1:15" x14ac:dyDescent="0.25">
      <c r="A5">
        <v>1.5</v>
      </c>
      <c r="B5">
        <v>0</v>
      </c>
      <c r="C5">
        <v>7</v>
      </c>
      <c r="D5">
        <v>0</v>
      </c>
      <c r="E5">
        <v>5</v>
      </c>
      <c r="F5">
        <f t="shared" si="0"/>
        <v>3</v>
      </c>
      <c r="G5">
        <f t="shared" si="1"/>
        <v>12</v>
      </c>
      <c r="H5">
        <f t="shared" ref="H5:H12" si="2">F5*100/25</f>
        <v>12</v>
      </c>
      <c r="O5">
        <v>3</v>
      </c>
    </row>
    <row r="6" spans="1:15" x14ac:dyDescent="0.25">
      <c r="A6">
        <v>2</v>
      </c>
      <c r="B6">
        <v>23</v>
      </c>
      <c r="C6">
        <v>0</v>
      </c>
      <c r="D6">
        <v>25</v>
      </c>
      <c r="E6">
        <v>0</v>
      </c>
      <c r="F6">
        <f t="shared" si="0"/>
        <v>12</v>
      </c>
      <c r="G6">
        <f t="shared" si="1"/>
        <v>48</v>
      </c>
      <c r="H6">
        <f t="shared" si="2"/>
        <v>48</v>
      </c>
      <c r="O6">
        <v>12</v>
      </c>
    </row>
    <row r="7" spans="1:15" x14ac:dyDescent="0.25">
      <c r="A7">
        <v>2.5</v>
      </c>
      <c r="B7">
        <v>0</v>
      </c>
      <c r="C7">
        <v>0</v>
      </c>
      <c r="D7">
        <v>25</v>
      </c>
      <c r="F7" s="1">
        <f t="shared" si="0"/>
        <v>8.3333333333333339</v>
      </c>
      <c r="G7">
        <f t="shared" si="1"/>
        <v>25</v>
      </c>
      <c r="H7" s="1">
        <f t="shared" si="2"/>
        <v>33.333333333333336</v>
      </c>
      <c r="O7" s="1">
        <v>8.3333333333333339</v>
      </c>
    </row>
    <row r="8" spans="1:15" x14ac:dyDescent="0.25">
      <c r="A8">
        <v>3</v>
      </c>
      <c r="B8">
        <v>0</v>
      </c>
      <c r="C8">
        <v>1</v>
      </c>
      <c r="D8">
        <v>0</v>
      </c>
      <c r="F8" s="1">
        <f t="shared" si="0"/>
        <v>0.33333333333333331</v>
      </c>
      <c r="G8">
        <f t="shared" si="1"/>
        <v>1</v>
      </c>
      <c r="H8" s="1">
        <f t="shared" si="2"/>
        <v>1.333333333333333</v>
      </c>
      <c r="O8">
        <v>1.5</v>
      </c>
    </row>
    <row r="9" spans="1:15" x14ac:dyDescent="0.25">
      <c r="A9">
        <v>3.5</v>
      </c>
      <c r="B9">
        <v>3</v>
      </c>
      <c r="C9">
        <v>0</v>
      </c>
      <c r="F9">
        <f t="shared" si="0"/>
        <v>1.5</v>
      </c>
      <c r="G9">
        <f t="shared" si="1"/>
        <v>3</v>
      </c>
      <c r="H9">
        <f t="shared" si="2"/>
        <v>6</v>
      </c>
      <c r="O9">
        <v>0</v>
      </c>
    </row>
    <row r="10" spans="1:15" x14ac:dyDescent="0.25">
      <c r="A10">
        <v>4</v>
      </c>
      <c r="B10">
        <v>0</v>
      </c>
      <c r="C10">
        <v>0</v>
      </c>
      <c r="F10">
        <f t="shared" si="0"/>
        <v>0</v>
      </c>
      <c r="G10">
        <f t="shared" si="1"/>
        <v>0</v>
      </c>
      <c r="H10">
        <f t="shared" si="2"/>
        <v>0</v>
      </c>
      <c r="O10">
        <v>0.5</v>
      </c>
    </row>
    <row r="11" spans="1:15" x14ac:dyDescent="0.25">
      <c r="A11">
        <v>4.5</v>
      </c>
      <c r="B11">
        <v>0</v>
      </c>
      <c r="C11">
        <v>1</v>
      </c>
      <c r="F11">
        <f t="shared" si="0"/>
        <v>0.5</v>
      </c>
      <c r="G11">
        <f t="shared" si="1"/>
        <v>1</v>
      </c>
      <c r="H11">
        <f t="shared" si="2"/>
        <v>2</v>
      </c>
      <c r="O11">
        <v>0</v>
      </c>
    </row>
    <row r="12" spans="1:15" x14ac:dyDescent="0.25">
      <c r="A12">
        <v>5</v>
      </c>
      <c r="B12">
        <v>0</v>
      </c>
      <c r="C12">
        <v>0</v>
      </c>
      <c r="F12">
        <f t="shared" si="0"/>
        <v>0</v>
      </c>
      <c r="G12">
        <f t="shared" si="1"/>
        <v>0</v>
      </c>
      <c r="H12">
        <f t="shared" si="2"/>
        <v>0</v>
      </c>
    </row>
    <row r="15" spans="1:15" x14ac:dyDescent="0.25">
      <c r="A15">
        <v>0.5</v>
      </c>
    </row>
    <row r="16" spans="1:15" x14ac:dyDescent="0.25">
      <c r="A16">
        <v>1</v>
      </c>
    </row>
    <row r="17" spans="1:1" x14ac:dyDescent="0.25">
      <c r="A17">
        <v>1.5</v>
      </c>
    </row>
    <row r="18" spans="1:1" x14ac:dyDescent="0.25">
      <c r="A18">
        <v>2</v>
      </c>
    </row>
    <row r="19" spans="1:1" x14ac:dyDescent="0.25">
      <c r="A19">
        <v>2.5</v>
      </c>
    </row>
    <row r="20" spans="1:1" x14ac:dyDescent="0.25">
      <c r="A20">
        <v>3</v>
      </c>
    </row>
    <row r="21" spans="1:1" x14ac:dyDescent="0.25">
      <c r="A21">
        <v>3.5</v>
      </c>
    </row>
    <row r="22" spans="1:1" x14ac:dyDescent="0.25">
      <c r="A22">
        <v>4</v>
      </c>
    </row>
    <row r="23" spans="1:1" x14ac:dyDescent="0.25">
      <c r="A23">
        <v>4.5</v>
      </c>
    </row>
    <row r="24" spans="1:1" x14ac:dyDescent="0.25">
      <c r="A24">
        <v>5</v>
      </c>
    </row>
  </sheetData>
  <pageMargins left="0.7" right="0.7" top="0.75" bottom="0.75" header="0.3" footer="0.3"/>
  <ignoredErrors>
    <ignoredError sqref="F3:F12 G3:G12" formulaRange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workbookViewId="0">
      <selection activeCell="J7" sqref="J7"/>
    </sheetView>
  </sheetViews>
  <sheetFormatPr defaultRowHeight="15" x14ac:dyDescent="0.25"/>
  <cols>
    <col min="14" max="14" width="11" bestFit="1" customWidth="1"/>
    <col min="15" max="15" width="5.7109375" customWidth="1"/>
  </cols>
  <sheetData>
    <row r="1" spans="1:18" x14ac:dyDescent="0.25">
      <c r="A1" t="s">
        <v>13</v>
      </c>
      <c r="N1" t="s">
        <v>43</v>
      </c>
      <c r="O1" t="s">
        <v>10</v>
      </c>
    </row>
    <row r="2" spans="1:18" x14ac:dyDescent="0.25">
      <c r="A2" t="s">
        <v>11</v>
      </c>
      <c r="D2">
        <v>1.8888888888888888</v>
      </c>
      <c r="E2">
        <v>1.7777777777777777</v>
      </c>
      <c r="F2">
        <v>1.625</v>
      </c>
      <c r="G2">
        <v>2.5</v>
      </c>
      <c r="H2">
        <v>2.6666666666666665</v>
      </c>
      <c r="I2">
        <v>2.1</v>
      </c>
      <c r="J2">
        <v>2.2727272727272729</v>
      </c>
      <c r="K2">
        <v>3.2727272727272729</v>
      </c>
      <c r="L2">
        <v>3.4</v>
      </c>
      <c r="N2" s="1">
        <f>AVERAGE(D2:L2)</f>
        <v>2.3893097643097638</v>
      </c>
      <c r="O2" s="1">
        <f>STDEV(D2:L2)</f>
        <v>0.63215443942292837</v>
      </c>
    </row>
    <row r="3" spans="1:18" x14ac:dyDescent="0.25">
      <c r="A3" t="s">
        <v>10</v>
      </c>
      <c r="D3">
        <v>1.4095843729891315</v>
      </c>
      <c r="E3">
        <v>1.516790557318723</v>
      </c>
      <c r="F3">
        <v>1.0959411282189109</v>
      </c>
      <c r="G3">
        <v>1.1002392084403616</v>
      </c>
      <c r="H3">
        <v>1.0730867399773198</v>
      </c>
      <c r="I3">
        <v>1.9119507199599981</v>
      </c>
      <c r="J3">
        <v>0.90453403373329078</v>
      </c>
      <c r="K3">
        <v>1.6787441193290353</v>
      </c>
      <c r="L3">
        <v>2.0110804171997811</v>
      </c>
      <c r="N3" s="1">
        <f>STDEV(D2:L2)</f>
        <v>0.63215443942292837</v>
      </c>
      <c r="O3" s="1"/>
    </row>
    <row r="5" spans="1:18" x14ac:dyDescent="0.25">
      <c r="P5" t="s">
        <v>44</v>
      </c>
      <c r="Q5">
        <f>30/N2</f>
        <v>12.555927426457639</v>
      </c>
      <c r="R5" t="s">
        <v>45</v>
      </c>
    </row>
    <row r="6" spans="1:18" x14ac:dyDescent="0.25">
      <c r="P6">
        <f>Q6/Q5</f>
        <v>4.7786195286195277</v>
      </c>
      <c r="Q6">
        <v>60</v>
      </c>
      <c r="R6" t="s">
        <v>45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opLeftCell="A14" workbookViewId="0">
      <selection activeCell="G30" sqref="G30"/>
    </sheetView>
  </sheetViews>
  <sheetFormatPr defaultRowHeight="15" x14ac:dyDescent="0.25"/>
  <sheetData>
    <row r="1" spans="1:20" x14ac:dyDescent="0.25">
      <c r="B1" t="s">
        <v>14</v>
      </c>
      <c r="H1" t="s">
        <v>19</v>
      </c>
    </row>
    <row r="3" spans="1:20" x14ac:dyDescent="0.25">
      <c r="B3">
        <v>1</v>
      </c>
      <c r="E3">
        <v>2</v>
      </c>
      <c r="H3">
        <v>1</v>
      </c>
      <c r="J3">
        <v>2</v>
      </c>
      <c r="L3">
        <v>3</v>
      </c>
      <c r="N3">
        <v>4</v>
      </c>
      <c r="P3">
        <v>5</v>
      </c>
    </row>
    <row r="4" spans="1:20" x14ac:dyDescent="0.25">
      <c r="B4" t="s">
        <v>15</v>
      </c>
      <c r="C4" t="s">
        <v>16</v>
      </c>
      <c r="E4" t="s">
        <v>18</v>
      </c>
      <c r="F4" t="s">
        <v>16</v>
      </c>
      <c r="H4" t="s">
        <v>20</v>
      </c>
      <c r="I4" t="s">
        <v>3</v>
      </c>
      <c r="J4" t="s">
        <v>24</v>
      </c>
      <c r="K4" t="s">
        <v>3</v>
      </c>
      <c r="L4" t="s">
        <v>28</v>
      </c>
      <c r="M4" t="s">
        <v>3</v>
      </c>
      <c r="N4" t="s">
        <v>24</v>
      </c>
      <c r="O4" t="s">
        <v>3</v>
      </c>
      <c r="P4" t="s">
        <v>21</v>
      </c>
      <c r="Q4" t="s">
        <v>3</v>
      </c>
    </row>
    <row r="5" spans="1:20" x14ac:dyDescent="0.25">
      <c r="B5" t="s">
        <v>17</v>
      </c>
      <c r="C5" t="s">
        <v>16</v>
      </c>
      <c r="H5" t="s">
        <v>21</v>
      </c>
      <c r="I5" t="s">
        <v>3</v>
      </c>
      <c r="J5" t="s">
        <v>25</v>
      </c>
      <c r="K5" t="s">
        <v>3</v>
      </c>
      <c r="L5" t="s">
        <v>29</v>
      </c>
      <c r="M5" t="s">
        <v>3</v>
      </c>
      <c r="P5" t="s">
        <v>30</v>
      </c>
      <c r="Q5" t="s">
        <v>3</v>
      </c>
    </row>
    <row r="6" spans="1:20" x14ac:dyDescent="0.25">
      <c r="H6" t="s">
        <v>22</v>
      </c>
      <c r="I6" t="s">
        <v>3</v>
      </c>
      <c r="J6" t="s">
        <v>26</v>
      </c>
      <c r="K6" t="s">
        <v>3</v>
      </c>
      <c r="P6" t="s">
        <v>31</v>
      </c>
      <c r="Q6" t="s">
        <v>3</v>
      </c>
    </row>
    <row r="7" spans="1:20" x14ac:dyDescent="0.25">
      <c r="H7" t="s">
        <v>23</v>
      </c>
      <c r="I7" t="s">
        <v>3</v>
      </c>
      <c r="J7" t="s">
        <v>27</v>
      </c>
      <c r="K7" t="s">
        <v>3</v>
      </c>
    </row>
    <row r="9" spans="1:20" x14ac:dyDescent="0.25">
      <c r="B9">
        <v>24</v>
      </c>
      <c r="E9">
        <v>25</v>
      </c>
      <c r="H9">
        <v>21</v>
      </c>
      <c r="J9">
        <v>16.5</v>
      </c>
      <c r="L9">
        <v>6</v>
      </c>
      <c r="N9">
        <v>6.5</v>
      </c>
      <c r="P9">
        <v>14</v>
      </c>
      <c r="R9">
        <f>AVERAGE(B9,E9,H9,J9,L9,N9,P9)</f>
        <v>16.142857142857142</v>
      </c>
    </row>
    <row r="10" spans="1:20" x14ac:dyDescent="0.25">
      <c r="R10">
        <f>STDEV(B9,E9,H9,J9,L9,N9,P9)</f>
        <v>7.7927011027108231</v>
      </c>
    </row>
    <row r="11" spans="1:20" x14ac:dyDescent="0.25">
      <c r="H11">
        <v>2</v>
      </c>
      <c r="I11">
        <v>23</v>
      </c>
      <c r="J11">
        <v>6.5</v>
      </c>
      <c r="K11">
        <v>25</v>
      </c>
      <c r="L11">
        <v>1</v>
      </c>
      <c r="M11">
        <v>25</v>
      </c>
      <c r="N11">
        <v>6.5</v>
      </c>
      <c r="O11">
        <v>4</v>
      </c>
      <c r="P11">
        <v>2</v>
      </c>
      <c r="Q11">
        <v>25</v>
      </c>
      <c r="R11">
        <v>13</v>
      </c>
      <c r="S11">
        <v>9</v>
      </c>
    </row>
    <row r="12" spans="1:20" x14ac:dyDescent="0.25">
      <c r="B12">
        <v>20.5</v>
      </c>
      <c r="C12">
        <v>25</v>
      </c>
      <c r="E12">
        <v>25</v>
      </c>
      <c r="F12">
        <v>7</v>
      </c>
      <c r="H12">
        <v>20</v>
      </c>
      <c r="I12">
        <v>3</v>
      </c>
      <c r="J12">
        <v>12</v>
      </c>
      <c r="K12">
        <v>7</v>
      </c>
      <c r="L12">
        <v>3</v>
      </c>
      <c r="M12">
        <v>25</v>
      </c>
      <c r="P12">
        <v>13</v>
      </c>
      <c r="Q12">
        <v>1</v>
      </c>
      <c r="R12">
        <v>14.5</v>
      </c>
      <c r="S12">
        <v>3</v>
      </c>
    </row>
    <row r="13" spans="1:20" x14ac:dyDescent="0.25">
      <c r="B13">
        <v>24.5</v>
      </c>
      <c r="C13">
        <v>13</v>
      </c>
      <c r="H13">
        <v>21</v>
      </c>
      <c r="I13">
        <v>1</v>
      </c>
      <c r="J13">
        <v>15</v>
      </c>
      <c r="K13">
        <v>1</v>
      </c>
      <c r="P13">
        <v>14</v>
      </c>
      <c r="Q13">
        <v>1</v>
      </c>
      <c r="R13">
        <v>16</v>
      </c>
      <c r="S13">
        <v>1</v>
      </c>
    </row>
    <row r="14" spans="1:20" x14ac:dyDescent="0.25">
      <c r="J14">
        <v>16.5</v>
      </c>
      <c r="K14">
        <v>1</v>
      </c>
    </row>
    <row r="15" spans="1:20" x14ac:dyDescent="0.25">
      <c r="B15" s="2" t="s">
        <v>32</v>
      </c>
      <c r="C15" s="2"/>
      <c r="D15" t="s">
        <v>33</v>
      </c>
      <c r="E15" s="2" t="s">
        <v>34</v>
      </c>
      <c r="F15" s="2"/>
      <c r="G15" s="2"/>
      <c r="H15" s="2" t="s">
        <v>35</v>
      </c>
      <c r="I15" s="2"/>
      <c r="J15" s="2"/>
      <c r="K15" s="2"/>
      <c r="L15" s="2" t="s">
        <v>36</v>
      </c>
      <c r="M15" s="2"/>
      <c r="N15" t="s">
        <v>37</v>
      </c>
      <c r="O15" s="2" t="s">
        <v>38</v>
      </c>
      <c r="P15" s="2"/>
      <c r="Q15" s="2"/>
      <c r="R15" s="2" t="s">
        <v>39</v>
      </c>
      <c r="S15" s="2"/>
      <c r="T15" s="2"/>
    </row>
    <row r="16" spans="1:20" x14ac:dyDescent="0.25">
      <c r="A16" t="s">
        <v>3</v>
      </c>
      <c r="B16">
        <v>25</v>
      </c>
      <c r="C16">
        <v>13</v>
      </c>
      <c r="D16">
        <v>7</v>
      </c>
      <c r="E16">
        <v>23</v>
      </c>
      <c r="F16">
        <v>3</v>
      </c>
      <c r="G16">
        <v>1</v>
      </c>
      <c r="H16">
        <v>25</v>
      </c>
      <c r="I16">
        <v>7</v>
      </c>
      <c r="J16">
        <v>1</v>
      </c>
      <c r="K16">
        <v>1</v>
      </c>
      <c r="L16">
        <v>25</v>
      </c>
      <c r="M16">
        <v>25</v>
      </c>
      <c r="N16">
        <v>4</v>
      </c>
      <c r="O16">
        <v>25</v>
      </c>
      <c r="P16">
        <v>1</v>
      </c>
      <c r="Q16">
        <v>1</v>
      </c>
      <c r="R16">
        <v>9</v>
      </c>
      <c r="S16">
        <v>3</v>
      </c>
      <c r="T16">
        <v>1</v>
      </c>
    </row>
    <row r="17" spans="1:20" x14ac:dyDescent="0.25">
      <c r="A17" t="s">
        <v>0</v>
      </c>
      <c r="B17">
        <v>20.5</v>
      </c>
      <c r="C17">
        <v>24.5</v>
      </c>
      <c r="D17">
        <v>25</v>
      </c>
      <c r="E17">
        <v>2</v>
      </c>
      <c r="F17">
        <v>20</v>
      </c>
      <c r="G17">
        <v>21</v>
      </c>
      <c r="H17">
        <v>6.5</v>
      </c>
      <c r="I17">
        <v>12</v>
      </c>
      <c r="J17">
        <v>15</v>
      </c>
      <c r="K17">
        <v>16.5</v>
      </c>
      <c r="L17">
        <v>1</v>
      </c>
      <c r="M17">
        <v>3</v>
      </c>
      <c r="N17">
        <v>6.5</v>
      </c>
      <c r="O17">
        <v>2</v>
      </c>
      <c r="P17">
        <v>23</v>
      </c>
      <c r="Q17">
        <v>14</v>
      </c>
      <c r="R17">
        <v>13</v>
      </c>
      <c r="S17">
        <v>14.5</v>
      </c>
      <c r="T17">
        <v>16</v>
      </c>
    </row>
    <row r="20" spans="1:20" x14ac:dyDescent="0.25">
      <c r="B20">
        <v>1</v>
      </c>
      <c r="C20">
        <v>2</v>
      </c>
      <c r="D20">
        <v>3</v>
      </c>
      <c r="E20">
        <v>5</v>
      </c>
      <c r="F20">
        <v>10</v>
      </c>
      <c r="G20">
        <v>12</v>
      </c>
      <c r="H20">
        <v>14</v>
      </c>
      <c r="I20">
        <v>15</v>
      </c>
      <c r="J20">
        <v>16</v>
      </c>
      <c r="K20">
        <v>17</v>
      </c>
      <c r="L20">
        <v>20</v>
      </c>
      <c r="M20">
        <v>25</v>
      </c>
    </row>
    <row r="22" spans="1:20" x14ac:dyDescent="0.25">
      <c r="B22">
        <v>25</v>
      </c>
      <c r="C22">
        <v>1</v>
      </c>
    </row>
    <row r="23" spans="1:20" x14ac:dyDescent="0.25">
      <c r="B23">
        <v>23</v>
      </c>
      <c r="C23">
        <v>2</v>
      </c>
    </row>
    <row r="24" spans="1:20" x14ac:dyDescent="0.25">
      <c r="B24">
        <v>25</v>
      </c>
      <c r="C24">
        <v>2</v>
      </c>
    </row>
    <row r="25" spans="1:20" x14ac:dyDescent="0.25">
      <c r="B25">
        <v>25</v>
      </c>
      <c r="C25">
        <v>3</v>
      </c>
    </row>
    <row r="26" spans="1:20" x14ac:dyDescent="0.25">
      <c r="B26">
        <v>25</v>
      </c>
      <c r="C26">
        <v>6.5</v>
      </c>
    </row>
    <row r="27" spans="1:20" x14ac:dyDescent="0.25">
      <c r="B27">
        <v>4</v>
      </c>
      <c r="C27">
        <v>6.5</v>
      </c>
    </row>
    <row r="28" spans="1:20" x14ac:dyDescent="0.25">
      <c r="B28">
        <v>7</v>
      </c>
      <c r="C28">
        <v>12</v>
      </c>
    </row>
    <row r="29" spans="1:20" x14ac:dyDescent="0.25">
      <c r="B29">
        <v>9</v>
      </c>
      <c r="C29">
        <v>13</v>
      </c>
    </row>
    <row r="30" spans="1:20" x14ac:dyDescent="0.25">
      <c r="B30">
        <v>1</v>
      </c>
      <c r="C30">
        <v>14</v>
      </c>
    </row>
    <row r="31" spans="1:20" x14ac:dyDescent="0.25">
      <c r="B31">
        <v>3</v>
      </c>
      <c r="C31">
        <v>14.5</v>
      </c>
    </row>
    <row r="32" spans="1:20" x14ac:dyDescent="0.25">
      <c r="B32">
        <v>1</v>
      </c>
      <c r="C32">
        <v>15</v>
      </c>
    </row>
    <row r="33" spans="2:3" x14ac:dyDescent="0.25">
      <c r="B33">
        <v>1</v>
      </c>
      <c r="C33">
        <v>16</v>
      </c>
    </row>
    <row r="34" spans="2:3" x14ac:dyDescent="0.25">
      <c r="B34">
        <v>1</v>
      </c>
      <c r="C34">
        <v>16.5</v>
      </c>
    </row>
    <row r="35" spans="2:3" x14ac:dyDescent="0.25">
      <c r="B35">
        <v>3</v>
      </c>
      <c r="C35">
        <v>20</v>
      </c>
    </row>
    <row r="36" spans="2:3" x14ac:dyDescent="0.25">
      <c r="B36">
        <v>25</v>
      </c>
      <c r="C36">
        <v>20.5</v>
      </c>
    </row>
    <row r="37" spans="2:3" x14ac:dyDescent="0.25">
      <c r="B37">
        <v>1</v>
      </c>
      <c r="C37">
        <v>21</v>
      </c>
    </row>
    <row r="38" spans="2:3" x14ac:dyDescent="0.25">
      <c r="B38">
        <v>1</v>
      </c>
      <c r="C38">
        <v>23</v>
      </c>
    </row>
    <row r="39" spans="2:3" x14ac:dyDescent="0.25">
      <c r="B39">
        <v>13</v>
      </c>
      <c r="C39">
        <v>24.5</v>
      </c>
    </row>
    <row r="40" spans="2:3" x14ac:dyDescent="0.25">
      <c r="B40">
        <v>7</v>
      </c>
      <c r="C40">
        <v>25</v>
      </c>
    </row>
  </sheetData>
  <sortState ref="B22:C40">
    <sortCondition ref="C22"/>
  </sortState>
  <mergeCells count="6">
    <mergeCell ref="R15:T15"/>
    <mergeCell ref="B15:C15"/>
    <mergeCell ref="E15:G15"/>
    <mergeCell ref="H15:K15"/>
    <mergeCell ref="L15:M15"/>
    <mergeCell ref="O15:Q1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E6" sqref="E6"/>
    </sheetView>
  </sheetViews>
  <sheetFormatPr defaultRowHeight="15" x14ac:dyDescent="0.25"/>
  <cols>
    <col min="5" max="5" width="12" bestFit="1" customWidth="1"/>
  </cols>
  <sheetData>
    <row r="1" spans="1:9" x14ac:dyDescent="0.25">
      <c r="B1" t="s">
        <v>3</v>
      </c>
      <c r="C1" t="s">
        <v>40</v>
      </c>
      <c r="H1" t="s">
        <v>0</v>
      </c>
      <c r="I1" t="s">
        <v>10</v>
      </c>
    </row>
    <row r="2" spans="1:9" x14ac:dyDescent="0.25">
      <c r="A2" s="2" t="s">
        <v>32</v>
      </c>
      <c r="B2">
        <v>25</v>
      </c>
      <c r="C2">
        <v>20.5</v>
      </c>
      <c r="F2" t="s">
        <v>41</v>
      </c>
      <c r="H2">
        <f>AVERAGE(C2,C8,C12,C13,C15)</f>
        <v>6.6</v>
      </c>
      <c r="I2" s="1">
        <f>STDEV(C2,C8,C12,C13,C15)</f>
        <v>8.0420768461884276</v>
      </c>
    </row>
    <row r="3" spans="1:9" x14ac:dyDescent="0.25">
      <c r="A3" s="2"/>
      <c r="B3">
        <v>13</v>
      </c>
      <c r="C3">
        <v>24.5</v>
      </c>
    </row>
    <row r="4" spans="1:9" x14ac:dyDescent="0.25">
      <c r="A4" t="s">
        <v>33</v>
      </c>
      <c r="B4">
        <v>7</v>
      </c>
      <c r="C4">
        <v>25</v>
      </c>
    </row>
    <row r="5" spans="1:9" x14ac:dyDescent="0.25">
      <c r="A5" s="2" t="s">
        <v>34</v>
      </c>
      <c r="B5">
        <v>23</v>
      </c>
      <c r="C5">
        <v>2</v>
      </c>
      <c r="E5" t="s">
        <v>42</v>
      </c>
      <c r="F5" t="s">
        <v>10</v>
      </c>
    </row>
    <row r="6" spans="1:9" x14ac:dyDescent="0.25">
      <c r="A6" s="2"/>
      <c r="B6">
        <v>3</v>
      </c>
      <c r="C6">
        <v>20</v>
      </c>
      <c r="D6" t="s">
        <v>0</v>
      </c>
      <c r="E6" s="1">
        <f>AVERAGE(C3,C4,C5,C6,C7,C9,C10,C11,C14,C16,C17,C18,C19,C20)</f>
        <v>15.214285714285714</v>
      </c>
      <c r="F6" s="1">
        <f>STDEV(C3,C4,C5,C6,C7,C9,C10,C11,C14,C16,C17,C18,C19,C20)</f>
        <v>6.2840282454020659</v>
      </c>
    </row>
    <row r="7" spans="1:9" x14ac:dyDescent="0.25">
      <c r="A7" s="2"/>
      <c r="B7">
        <v>1</v>
      </c>
      <c r="C7">
        <v>21</v>
      </c>
    </row>
    <row r="8" spans="1:9" x14ac:dyDescent="0.25">
      <c r="A8" s="2" t="s">
        <v>35</v>
      </c>
      <c r="B8">
        <v>25</v>
      </c>
      <c r="C8">
        <v>6.5</v>
      </c>
      <c r="D8" t="s">
        <v>3</v>
      </c>
      <c r="E8">
        <f>AVERAGE(B3,B4,B6,B7,B9,B10,B11,B14,B16,B17,B18,B19,B20)</f>
        <v>4</v>
      </c>
      <c r="F8" s="1">
        <f>STDEV(B3,B4,B5,B6,B7,B9,B10,B11,B14,B16,B17,B18,B19,B20)</f>
        <v>6.2953846690943465</v>
      </c>
    </row>
    <row r="9" spans="1:9" x14ac:dyDescent="0.25">
      <c r="A9" s="2"/>
      <c r="B9">
        <v>7</v>
      </c>
      <c r="C9">
        <v>12</v>
      </c>
    </row>
    <row r="10" spans="1:9" x14ac:dyDescent="0.25">
      <c r="A10" s="2"/>
      <c r="B10">
        <v>1</v>
      </c>
      <c r="C10">
        <v>15</v>
      </c>
    </row>
    <row r="11" spans="1:9" x14ac:dyDescent="0.25">
      <c r="A11" s="2"/>
      <c r="B11">
        <v>1</v>
      </c>
      <c r="C11">
        <v>16.5</v>
      </c>
    </row>
    <row r="12" spans="1:9" x14ac:dyDescent="0.25">
      <c r="A12" s="2" t="s">
        <v>36</v>
      </c>
      <c r="B12">
        <v>25</v>
      </c>
      <c r="C12">
        <v>1</v>
      </c>
    </row>
    <row r="13" spans="1:9" x14ac:dyDescent="0.25">
      <c r="A13" s="2"/>
      <c r="B13">
        <v>25</v>
      </c>
      <c r="C13">
        <v>3</v>
      </c>
    </row>
    <row r="14" spans="1:9" x14ac:dyDescent="0.25">
      <c r="A14" t="s">
        <v>37</v>
      </c>
      <c r="B14">
        <v>4</v>
      </c>
      <c r="C14">
        <v>6.5</v>
      </c>
    </row>
    <row r="15" spans="1:9" x14ac:dyDescent="0.25">
      <c r="A15" s="2" t="s">
        <v>38</v>
      </c>
      <c r="B15">
        <v>25</v>
      </c>
      <c r="C15">
        <v>2</v>
      </c>
    </row>
    <row r="16" spans="1:9" x14ac:dyDescent="0.25">
      <c r="A16" s="2"/>
      <c r="B16">
        <v>1</v>
      </c>
      <c r="C16">
        <v>13</v>
      </c>
    </row>
    <row r="17" spans="1:3" x14ac:dyDescent="0.25">
      <c r="A17" s="2"/>
      <c r="B17">
        <v>1</v>
      </c>
      <c r="C17">
        <v>14</v>
      </c>
    </row>
    <row r="18" spans="1:3" x14ac:dyDescent="0.25">
      <c r="A18" s="2" t="s">
        <v>39</v>
      </c>
      <c r="B18">
        <v>9</v>
      </c>
      <c r="C18">
        <v>13</v>
      </c>
    </row>
    <row r="19" spans="1:3" x14ac:dyDescent="0.25">
      <c r="A19" s="2"/>
      <c r="B19">
        <v>3</v>
      </c>
      <c r="C19">
        <v>14.5</v>
      </c>
    </row>
    <row r="20" spans="1:3" x14ac:dyDescent="0.25">
      <c r="A20" s="2"/>
      <c r="B20">
        <v>1</v>
      </c>
      <c r="C20">
        <v>16</v>
      </c>
    </row>
  </sheetData>
  <mergeCells count="6">
    <mergeCell ref="A18:A20"/>
    <mergeCell ref="A2:A3"/>
    <mergeCell ref="A5:A7"/>
    <mergeCell ref="A8:A11"/>
    <mergeCell ref="A12:A13"/>
    <mergeCell ref="A15:A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</vt:lpstr>
      <vt:lpstr>dispersal rate</vt:lpstr>
      <vt:lpstr>poops</vt:lpstr>
      <vt:lpstr>retention</vt:lpstr>
      <vt:lpstr>retention2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</dc:creator>
  <cp:lastModifiedBy>Rysiek</cp:lastModifiedBy>
  <dcterms:created xsi:type="dcterms:W3CDTF">2012-12-04T10:47:47Z</dcterms:created>
  <dcterms:modified xsi:type="dcterms:W3CDTF">2017-07-27T08:43:59Z</dcterms:modified>
</cp:coreProperties>
</file>