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440" yWindow="-80" windowWidth="24800" windowHeight="172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41" i="1"/>
  <c r="D41"/>
  <c r="H46"/>
  <c r="D46"/>
  <c r="K38"/>
  <c r="K39"/>
  <c r="K41"/>
  <c r="K42"/>
  <c r="J38"/>
  <c r="J39"/>
  <c r="J40"/>
  <c r="J41"/>
  <c r="J42"/>
  <c r="G38"/>
  <c r="G39"/>
  <c r="G40"/>
  <c r="G41"/>
  <c r="G42"/>
  <c r="F38"/>
  <c r="F39"/>
  <c r="F40"/>
  <c r="F41"/>
  <c r="F42"/>
  <c r="H41"/>
  <c r="H35"/>
  <c r="D35"/>
  <c r="K26"/>
  <c r="K27"/>
  <c r="K28"/>
  <c r="K29"/>
  <c r="K30"/>
  <c r="J26"/>
  <c r="J27"/>
  <c r="J28"/>
  <c r="J29"/>
  <c r="J30"/>
  <c r="G26"/>
  <c r="G27"/>
  <c r="G28"/>
  <c r="G29"/>
  <c r="G30"/>
  <c r="F26"/>
  <c r="F27"/>
  <c r="F28"/>
  <c r="F29"/>
  <c r="F30"/>
  <c r="I29"/>
  <c r="H29"/>
  <c r="E29"/>
  <c r="D29"/>
  <c r="C29"/>
  <c r="I15"/>
  <c r="H15"/>
  <c r="E15"/>
  <c r="D15"/>
  <c r="K5"/>
  <c r="K6"/>
  <c r="K7"/>
  <c r="K8"/>
  <c r="K9"/>
  <c r="J5"/>
  <c r="J6"/>
  <c r="J7"/>
  <c r="J8"/>
  <c r="J9"/>
  <c r="G5"/>
  <c r="G6"/>
  <c r="G7"/>
  <c r="G8"/>
  <c r="G9"/>
  <c r="F5"/>
  <c r="F6"/>
  <c r="F7"/>
  <c r="F8"/>
  <c r="F9"/>
  <c r="I8"/>
  <c r="H8"/>
  <c r="E8"/>
  <c r="D8"/>
  <c r="C8"/>
</calcChain>
</file>

<file path=xl/sharedStrings.xml><?xml version="1.0" encoding="utf-8"?>
<sst xmlns="http://schemas.openxmlformats.org/spreadsheetml/2006/main" count="57" uniqueCount="29">
  <si>
    <t>tgFgFr1-EGFP 1 month old Analysis</t>
  </si>
  <si>
    <t>Cortex</t>
  </si>
  <si>
    <t>Sample</t>
  </si>
  <si>
    <t>GFP</t>
  </si>
  <si>
    <t>GFAP</t>
  </si>
  <si>
    <t># GFAP, GFP+</t>
  </si>
  <si>
    <t>Ratio GFAP,GFP+/GFP</t>
  </si>
  <si>
    <t>Ratio GFAP,GFP+/GFAP</t>
  </si>
  <si>
    <t>NEUN</t>
  </si>
  <si>
    <t>#NueN, GFP+</t>
  </si>
  <si>
    <t>Ratio NueN,GFP+/GFP</t>
  </si>
  <si>
    <t>Ratio NueN,GFP/NeuN</t>
  </si>
  <si>
    <r>
      <t>1-76</t>
    </r>
    <r>
      <rPr>
        <sz val="11"/>
        <color indexed="9"/>
        <rFont val="Calibri"/>
        <family val="2"/>
      </rPr>
      <t>'</t>
    </r>
  </si>
  <si>
    <r>
      <t>1-78</t>
    </r>
    <r>
      <rPr>
        <sz val="11"/>
        <color indexed="9"/>
        <rFont val="Calibri"/>
        <family val="2"/>
      </rPr>
      <t>'</t>
    </r>
  </si>
  <si>
    <r>
      <t>2-1</t>
    </r>
    <r>
      <rPr>
        <sz val="11"/>
        <color indexed="9"/>
        <rFont val="Calibri"/>
        <family val="2"/>
      </rPr>
      <t>'</t>
    </r>
  </si>
  <si>
    <t>Mean</t>
  </si>
  <si>
    <t>1-mean</t>
  </si>
  <si>
    <r>
      <t>1-70</t>
    </r>
    <r>
      <rPr>
        <sz val="11"/>
        <color indexed="9"/>
        <rFont val="Calibri"/>
        <family val="2"/>
      </rPr>
      <t>'</t>
    </r>
  </si>
  <si>
    <r>
      <t>1-77</t>
    </r>
    <r>
      <rPr>
        <sz val="11"/>
        <color indexed="9"/>
        <rFont val="Calibri"/>
        <family val="2"/>
      </rPr>
      <t>'</t>
    </r>
  </si>
  <si>
    <r>
      <t>2-2</t>
    </r>
    <r>
      <rPr>
        <sz val="11"/>
        <color indexed="9"/>
        <rFont val="Calibri"/>
        <family val="2"/>
      </rPr>
      <t>'</t>
    </r>
  </si>
  <si>
    <t>CE Gundersen Error (Coefficient of Error: m=1)</t>
  </si>
  <si>
    <t xml:space="preserve">For all samples, the coefficient of error, m=1, was less than 0.12 </t>
  </si>
  <si>
    <t>Hippocampus</t>
  </si>
  <si>
    <t>DG</t>
  </si>
  <si>
    <r>
      <t>1-1</t>
    </r>
    <r>
      <rPr>
        <sz val="11"/>
        <color indexed="9"/>
        <rFont val="Calibri"/>
        <family val="2"/>
      </rPr>
      <t>'</t>
    </r>
  </si>
  <si>
    <t>CA</t>
  </si>
  <si>
    <t>GFP+</t>
    <phoneticPr fontId="2" type="noConversion"/>
  </si>
  <si>
    <t>GFP+</t>
    <phoneticPr fontId="2" type="noConversion"/>
  </si>
  <si>
    <t>GFP-</t>
    <phoneticPr fontId="2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</si>
</sst>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</numFmts>
  <fonts count="7">
    <font>
      <sz val="10"/>
      <name val="Verdana"/>
    </font>
    <font>
      <b/>
      <sz val="10"/>
      <name val="Verdana"/>
    </font>
    <font>
      <sz val="8"/>
      <name val="Verdana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7" fontId="0" fillId="0" borderId="0" xfId="0" applyNumberFormat="1"/>
    <xf numFmtId="164" fontId="4" fillId="2" borderId="0" xfId="0" applyNumberFormat="1" applyFont="1" applyFill="1"/>
    <xf numFmtId="164" fontId="4" fillId="3" borderId="0" xfId="0" applyNumberFormat="1" applyFont="1" applyFill="1"/>
    <xf numFmtId="0" fontId="0" fillId="0" borderId="0" xfId="0" applyFill="1"/>
    <xf numFmtId="16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46"/>
  <sheetViews>
    <sheetView tabSelected="1" workbookViewId="0">
      <selection activeCell="C42" sqref="C42"/>
    </sheetView>
  </sheetViews>
  <sheetFormatPr baseColWidth="10" defaultRowHeight="13"/>
  <sheetData>
    <row r="1" spans="1:11" ht="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8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4" spans="1:11" ht="15">
      <c r="A4" s="3"/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</row>
    <row r="5" spans="1:11" ht="14">
      <c r="A5" t="s">
        <v>26</v>
      </c>
      <c r="B5" s="4" t="s">
        <v>12</v>
      </c>
      <c r="C5" s="7">
        <v>3078663</v>
      </c>
      <c r="D5">
        <v>3115644</v>
      </c>
      <c r="E5">
        <v>2181875</v>
      </c>
      <c r="F5">
        <f>E5/C5</f>
        <v>0.70870861799423968</v>
      </c>
      <c r="G5">
        <f>E5/D5</f>
        <v>0.70029663209275517</v>
      </c>
      <c r="H5">
        <v>7691377</v>
      </c>
      <c r="I5">
        <v>665600</v>
      </c>
      <c r="J5">
        <f>I5/C5</f>
        <v>0.21619774557981825</v>
      </c>
      <c r="K5">
        <f>I5/H5</f>
        <v>8.6538470289520331E-2</v>
      </c>
    </row>
    <row r="6" spans="1:11" ht="14">
      <c r="B6" t="s">
        <v>13</v>
      </c>
      <c r="C6" s="7">
        <v>3652282</v>
      </c>
      <c r="D6">
        <v>2089368</v>
      </c>
      <c r="E6">
        <v>1908399</v>
      </c>
      <c r="F6">
        <f>E6/C6</f>
        <v>0.5225223572549984</v>
      </c>
      <c r="G6">
        <f>E6/D6</f>
        <v>0.9133857702424848</v>
      </c>
      <c r="H6">
        <v>6728755</v>
      </c>
      <c r="I6">
        <v>756779</v>
      </c>
      <c r="J6">
        <f>I6/C6</f>
        <v>0.20720716527365632</v>
      </c>
      <c r="K6">
        <f>I6/H6</f>
        <v>0.11246939441248789</v>
      </c>
    </row>
    <row r="7" spans="1:11" ht="14">
      <c r="B7" t="s">
        <v>14</v>
      </c>
      <c r="C7" s="7">
        <v>234144</v>
      </c>
      <c r="D7">
        <v>128606</v>
      </c>
      <c r="E7">
        <v>111305</v>
      </c>
      <c r="F7">
        <f>E7/C7</f>
        <v>0.47536985786524533</v>
      </c>
      <c r="G7">
        <f>E7/D7</f>
        <v>0.86547283952537202</v>
      </c>
      <c r="H7">
        <v>467135</v>
      </c>
      <c r="I7">
        <v>76702</v>
      </c>
      <c r="J7">
        <f>I7/C7</f>
        <v>0.32758473418067513</v>
      </c>
      <c r="K7">
        <f>I7/H7</f>
        <v>0.16419664550932814</v>
      </c>
    </row>
    <row r="8" spans="1:11" ht="14">
      <c r="A8" t="s">
        <v>15</v>
      </c>
      <c r="B8" s="2"/>
      <c r="C8" s="2">
        <f t="shared" ref="C8:K8" si="0">AVERAGE(C5:C7)</f>
        <v>2321696.3333333335</v>
      </c>
      <c r="D8" s="2">
        <f t="shared" si="0"/>
        <v>1777872.6666666667</v>
      </c>
      <c r="E8" s="2">
        <f t="shared" si="0"/>
        <v>1400526.3333333333</v>
      </c>
      <c r="F8" s="5">
        <f t="shared" si="0"/>
        <v>0.56886694437149454</v>
      </c>
      <c r="G8" s="5">
        <f t="shared" si="0"/>
        <v>0.82638508062020399</v>
      </c>
      <c r="H8" s="2">
        <f t="shared" si="0"/>
        <v>4962422.333333333</v>
      </c>
      <c r="I8" s="2">
        <f t="shared" si="0"/>
        <v>499693.66666666669</v>
      </c>
      <c r="J8" s="6">
        <f t="shared" si="0"/>
        <v>0.25032988167804987</v>
      </c>
      <c r="K8" s="6">
        <f t="shared" si="0"/>
        <v>0.12106817007044546</v>
      </c>
    </row>
    <row r="9" spans="1:11" ht="14">
      <c r="A9" t="s">
        <v>16</v>
      </c>
      <c r="B9" s="2"/>
      <c r="C9" s="2"/>
      <c r="D9" s="2"/>
      <c r="E9" s="2"/>
      <c r="F9" s="5">
        <f>1-F8</f>
        <v>0.43113305562850546</v>
      </c>
      <c r="G9" s="5">
        <f>1-G8</f>
        <v>0.17361491937979601</v>
      </c>
      <c r="H9" s="2"/>
      <c r="I9" s="2"/>
      <c r="J9" s="6">
        <f t="shared" ref="J9:K9" si="1">1-J8</f>
        <v>0.74967011832195007</v>
      </c>
      <c r="K9" s="6">
        <f t="shared" si="1"/>
        <v>0.87893182992955454</v>
      </c>
    </row>
    <row r="12" spans="1:11" ht="14">
      <c r="A12" t="s">
        <v>26</v>
      </c>
      <c r="B12" t="s">
        <v>17</v>
      </c>
      <c r="C12">
        <v>0</v>
      </c>
      <c r="D12">
        <v>4256012</v>
      </c>
      <c r="E12">
        <v>0</v>
      </c>
      <c r="H12">
        <v>6678807</v>
      </c>
      <c r="I12">
        <v>0</v>
      </c>
    </row>
    <row r="13" spans="1:11" ht="14">
      <c r="B13" t="s">
        <v>18</v>
      </c>
      <c r="C13">
        <v>0</v>
      </c>
      <c r="D13">
        <v>3085361</v>
      </c>
      <c r="E13">
        <v>0</v>
      </c>
      <c r="H13" s="7">
        <v>8095534</v>
      </c>
      <c r="I13" s="7">
        <v>0</v>
      </c>
    </row>
    <row r="14" spans="1:11" ht="14">
      <c r="B14" s="8" t="s">
        <v>19</v>
      </c>
      <c r="C14">
        <v>0</v>
      </c>
      <c r="D14" s="7">
        <v>120126</v>
      </c>
      <c r="E14" s="7">
        <v>0</v>
      </c>
      <c r="H14" s="7">
        <v>432325</v>
      </c>
      <c r="I14" s="7"/>
    </row>
    <row r="15" spans="1:11" ht="14">
      <c r="A15" t="s">
        <v>15</v>
      </c>
      <c r="C15">
        <v>0</v>
      </c>
      <c r="D15" s="2">
        <f>AVERAGE(D12:D13)</f>
        <v>3670686.5</v>
      </c>
      <c r="E15">
        <f>AVERAGE(E12:E13)</f>
        <v>0</v>
      </c>
      <c r="H15" s="2">
        <f>AVERAGE(H12:H13)</f>
        <v>7387170.5</v>
      </c>
      <c r="I15">
        <f>AVERAGE(I12:I13)</f>
        <v>0</v>
      </c>
    </row>
    <row r="16" spans="1:11">
      <c r="H16" s="7"/>
      <c r="I16" s="7"/>
    </row>
    <row r="18" spans="1:11" ht="14">
      <c r="B18" s="2" t="s">
        <v>20</v>
      </c>
    </row>
    <row r="19" spans="1:11">
      <c r="B19" t="s">
        <v>21</v>
      </c>
    </row>
    <row r="21" spans="1:11" ht="18">
      <c r="A21" s="1" t="s">
        <v>22</v>
      </c>
    </row>
    <row r="23" spans="1:11" ht="15">
      <c r="B23" s="3" t="s">
        <v>2</v>
      </c>
      <c r="C23" s="3" t="s">
        <v>3</v>
      </c>
      <c r="D23" s="3" t="s">
        <v>4</v>
      </c>
      <c r="E23" s="3" t="s">
        <v>5</v>
      </c>
      <c r="F23" s="3" t="s">
        <v>6</v>
      </c>
      <c r="G23" s="3" t="s">
        <v>7</v>
      </c>
      <c r="H23" s="3" t="s">
        <v>8</v>
      </c>
      <c r="I23" s="3" t="s">
        <v>9</v>
      </c>
      <c r="J23" s="3" t="s">
        <v>10</v>
      </c>
      <c r="K23" s="3" t="s">
        <v>11</v>
      </c>
    </row>
    <row r="24" spans="1:11" ht="15">
      <c r="A24" s="2" t="s">
        <v>23</v>
      </c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B25" s="4"/>
    </row>
    <row r="26" spans="1:11" ht="14">
      <c r="A26" t="s">
        <v>27</v>
      </c>
      <c r="B26" s="4" t="s">
        <v>13</v>
      </c>
      <c r="C26">
        <v>220092</v>
      </c>
      <c r="D26">
        <v>119043</v>
      </c>
      <c r="E26">
        <v>106585</v>
      </c>
      <c r="F26">
        <f t="shared" ref="F26:F28" si="2">E26/C26</f>
        <v>0.4842747578285444</v>
      </c>
      <c r="G26">
        <f t="shared" ref="G26:G28" si="3">E26/D26</f>
        <v>0.89534873953109384</v>
      </c>
      <c r="H26">
        <v>351594</v>
      </c>
      <c r="I26">
        <v>13842</v>
      </c>
      <c r="J26">
        <f>(I26/C26)</f>
        <v>6.2891881576795164E-2</v>
      </c>
      <c r="K26">
        <f>(I26/H26)</f>
        <v>3.9369272513182819E-2</v>
      </c>
    </row>
    <row r="27" spans="1:11" ht="14">
      <c r="B27" s="4" t="s">
        <v>14</v>
      </c>
      <c r="C27">
        <v>245764</v>
      </c>
      <c r="D27">
        <v>135170</v>
      </c>
      <c r="E27">
        <v>117966</v>
      </c>
      <c r="F27">
        <f t="shared" si="2"/>
        <v>0.47999707036018296</v>
      </c>
      <c r="G27">
        <f t="shared" si="3"/>
        <v>0.87272323740474955</v>
      </c>
      <c r="H27">
        <v>771700</v>
      </c>
      <c r="I27">
        <v>37479</v>
      </c>
      <c r="J27">
        <f t="shared" ref="J27:J28" si="4">(I27/C27)</f>
        <v>0.1524999593105581</v>
      </c>
      <c r="K27">
        <f t="shared" ref="K27:K28" si="5">(I27/H27)</f>
        <v>4.8566800570169752E-2</v>
      </c>
    </row>
    <row r="28" spans="1:11" ht="14">
      <c r="B28" s="4" t="s">
        <v>24</v>
      </c>
      <c r="C28">
        <v>264771</v>
      </c>
      <c r="D28">
        <v>193269</v>
      </c>
      <c r="E28">
        <v>150792</v>
      </c>
      <c r="F28">
        <f t="shared" si="2"/>
        <v>0.56951856509965215</v>
      </c>
      <c r="G28">
        <f t="shared" si="3"/>
        <v>0.78021824503671044</v>
      </c>
      <c r="H28">
        <v>1143331</v>
      </c>
      <c r="I28">
        <v>73626</v>
      </c>
      <c r="J28">
        <f t="shared" si="4"/>
        <v>0.27807426039860861</v>
      </c>
      <c r="K28">
        <f t="shared" si="5"/>
        <v>6.4396049787856707E-2</v>
      </c>
    </row>
    <row r="29" spans="1:11" ht="14">
      <c r="A29" t="s">
        <v>15</v>
      </c>
      <c r="B29" s="4"/>
      <c r="C29" s="2">
        <f>AVERAGE(C26:C28)</f>
        <v>243542.33333333334</v>
      </c>
      <c r="D29" s="2">
        <f>AVERAGE(D26:D28)</f>
        <v>149160.66666666666</v>
      </c>
      <c r="E29" s="2">
        <f t="shared" ref="E29:K29" si="6">AVERAGE(E26:E28)</f>
        <v>125114.33333333333</v>
      </c>
      <c r="F29" s="5">
        <f t="shared" si="6"/>
        <v>0.5112634644294598</v>
      </c>
      <c r="G29" s="5">
        <f t="shared" si="6"/>
        <v>0.84943007399085124</v>
      </c>
      <c r="H29" s="2">
        <f t="shared" si="6"/>
        <v>755541.66666666663</v>
      </c>
      <c r="I29" s="2">
        <f t="shared" si="6"/>
        <v>41649</v>
      </c>
      <c r="J29" s="6">
        <f t="shared" si="6"/>
        <v>0.16448870042865396</v>
      </c>
      <c r="K29" s="6">
        <f t="shared" si="6"/>
        <v>5.0777374290403098E-2</v>
      </c>
    </row>
    <row r="30" spans="1:11" ht="14">
      <c r="B30" s="4"/>
      <c r="C30" s="2"/>
      <c r="D30" s="2"/>
      <c r="E30" s="2"/>
      <c r="F30" s="5">
        <f>1-F29</f>
        <v>0.4887365355705402</v>
      </c>
      <c r="G30" s="5">
        <f>1-G29</f>
        <v>0.15056992600914876</v>
      </c>
      <c r="H30" s="2"/>
      <c r="I30" s="2"/>
      <c r="J30" s="6">
        <f>1-J29</f>
        <v>0.83551129957134607</v>
      </c>
      <c r="K30" s="6">
        <f>1-K29</f>
        <v>0.94922262570959692</v>
      </c>
    </row>
    <row r="31" spans="1:11">
      <c r="B31" s="4"/>
    </row>
    <row r="32" spans="1:11" ht="14">
      <c r="A32" t="s">
        <v>28</v>
      </c>
      <c r="B32" s="4" t="s">
        <v>17</v>
      </c>
      <c r="C32">
        <v>0</v>
      </c>
      <c r="D32">
        <v>129816</v>
      </c>
      <c r="E32">
        <v>0</v>
      </c>
      <c r="H32">
        <v>380960</v>
      </c>
      <c r="I32">
        <v>0</v>
      </c>
    </row>
    <row r="33" spans="1:11" ht="14">
      <c r="B33" t="s">
        <v>18</v>
      </c>
      <c r="C33">
        <v>0</v>
      </c>
      <c r="D33">
        <v>148816</v>
      </c>
      <c r="E33">
        <v>0</v>
      </c>
      <c r="H33">
        <v>725361</v>
      </c>
      <c r="I33">
        <v>0</v>
      </c>
    </row>
    <row r="34" spans="1:11" ht="14">
      <c r="B34" s="4" t="s">
        <v>19</v>
      </c>
      <c r="C34">
        <v>0</v>
      </c>
      <c r="D34">
        <v>119569</v>
      </c>
      <c r="E34">
        <v>0</v>
      </c>
      <c r="H34">
        <v>632845</v>
      </c>
      <c r="I34">
        <v>0</v>
      </c>
    </row>
    <row r="35" spans="1:11" ht="14">
      <c r="A35" t="s">
        <v>15</v>
      </c>
      <c r="B35" s="4"/>
      <c r="D35" s="2">
        <f>AVERAGE(D32:D34)</f>
        <v>132733.66666666666</v>
      </c>
      <c r="H35" s="2">
        <f>AVERAGE(H32:H34)</f>
        <v>579722</v>
      </c>
    </row>
    <row r="36" spans="1:11">
      <c r="B36" s="4"/>
    </row>
    <row r="37" spans="1:11" ht="14">
      <c r="A37" s="2" t="s">
        <v>25</v>
      </c>
      <c r="B37" s="4"/>
    </row>
    <row r="38" spans="1:11" ht="14">
      <c r="A38" t="s">
        <v>26</v>
      </c>
      <c r="B38" s="4" t="s">
        <v>13</v>
      </c>
      <c r="C38">
        <v>333615</v>
      </c>
      <c r="D38">
        <v>223272</v>
      </c>
      <c r="E38">
        <v>190514</v>
      </c>
      <c r="F38">
        <f t="shared" ref="F38:F40" si="7">E38/C38</f>
        <v>0.57105945476072717</v>
      </c>
      <c r="G38">
        <f t="shared" ref="G38:G40" si="8">E38/D38</f>
        <v>0.85328209538141819</v>
      </c>
      <c r="H38">
        <v>583610</v>
      </c>
      <c r="I38">
        <v>79309</v>
      </c>
      <c r="J38">
        <f>(I38/C38)</f>
        <v>0.23772612142739385</v>
      </c>
      <c r="K38">
        <f>(I38/H38)</f>
        <v>0.13589383321053444</v>
      </c>
    </row>
    <row r="39" spans="1:11" ht="14">
      <c r="B39" s="4" t="s">
        <v>14</v>
      </c>
      <c r="C39">
        <v>429177</v>
      </c>
      <c r="D39">
        <v>276980</v>
      </c>
      <c r="E39">
        <v>208917</v>
      </c>
      <c r="F39">
        <f t="shared" si="7"/>
        <v>0.4867851725511852</v>
      </c>
      <c r="G39">
        <f t="shared" si="8"/>
        <v>0.75426745613401691</v>
      </c>
      <c r="H39">
        <v>643766</v>
      </c>
      <c r="I39">
        <v>162596</v>
      </c>
      <c r="J39">
        <f>(I39/C39)</f>
        <v>0.37885534406550209</v>
      </c>
      <c r="K39">
        <f>(I39/H39)</f>
        <v>0.25257003321082505</v>
      </c>
    </row>
    <row r="40" spans="1:11" ht="14">
      <c r="B40" s="4" t="s">
        <v>24</v>
      </c>
      <c r="C40">
        <v>376512</v>
      </c>
      <c r="D40">
        <v>359590</v>
      </c>
      <c r="E40">
        <v>291902</v>
      </c>
      <c r="F40">
        <f t="shared" si="7"/>
        <v>0.77527940676525586</v>
      </c>
      <c r="G40">
        <f t="shared" si="8"/>
        <v>0.81176339720236934</v>
      </c>
      <c r="H40">
        <v>784752</v>
      </c>
      <c r="I40">
        <v>48650</v>
      </c>
      <c r="J40">
        <f>(I40/C40)</f>
        <v>0.12921234914159443</v>
      </c>
    </row>
    <row r="41" spans="1:11" ht="14">
      <c r="B41" s="4"/>
      <c r="C41" s="9">
        <f>AVERAGE(C38:C40)</f>
        <v>379768</v>
      </c>
      <c r="D41" s="2">
        <f>AVERAGE(D38:D40)</f>
        <v>286614</v>
      </c>
      <c r="F41" s="5">
        <f>AVERAGE(F38,F39,F40)</f>
        <v>0.61104134469238947</v>
      </c>
      <c r="G41" s="5">
        <f>AVERAGE(G38,G39,G40)</f>
        <v>0.80643764957260144</v>
      </c>
      <c r="H41" s="2">
        <f t="shared" ref="H41" si="9">AVERAGE(H38:H40)</f>
        <v>670709.33333333337</v>
      </c>
      <c r="J41" s="6">
        <f>AVERAGE(J38,J39,J40)</f>
        <v>0.24859793821149678</v>
      </c>
      <c r="K41" s="6">
        <f>AVERAGE(K38,K39,K40)</f>
        <v>0.19423193321067975</v>
      </c>
    </row>
    <row r="42" spans="1:11" ht="14">
      <c r="B42" s="4"/>
      <c r="F42" s="5">
        <f>1-F41</f>
        <v>0.38895865530761053</v>
      </c>
      <c r="G42" s="5">
        <f>1-G41</f>
        <v>0.19356235042739856</v>
      </c>
      <c r="J42" s="6">
        <f>1-J41</f>
        <v>0.75140206178850322</v>
      </c>
      <c r="K42" s="6">
        <f>1-K41</f>
        <v>0.80576806678932023</v>
      </c>
    </row>
    <row r="43" spans="1:11" ht="14">
      <c r="A43" t="s">
        <v>28</v>
      </c>
      <c r="B43" s="4" t="s">
        <v>17</v>
      </c>
      <c r="C43">
        <v>0</v>
      </c>
      <c r="D43">
        <v>387338</v>
      </c>
      <c r="E43">
        <v>0</v>
      </c>
      <c r="H43">
        <v>539160</v>
      </c>
      <c r="I43">
        <v>0</v>
      </c>
    </row>
    <row r="44" spans="1:11" ht="14">
      <c r="B44" t="s">
        <v>18</v>
      </c>
      <c r="C44">
        <v>0</v>
      </c>
      <c r="D44">
        <v>263244</v>
      </c>
      <c r="E44">
        <v>0</v>
      </c>
      <c r="H44">
        <v>634085</v>
      </c>
      <c r="I44">
        <v>0</v>
      </c>
    </row>
    <row r="45" spans="1:11" ht="14">
      <c r="B45" s="4" t="s">
        <v>19</v>
      </c>
      <c r="C45">
        <v>0</v>
      </c>
      <c r="D45">
        <v>242228</v>
      </c>
      <c r="E45">
        <v>0</v>
      </c>
      <c r="H45">
        <v>585480</v>
      </c>
      <c r="I45">
        <v>0</v>
      </c>
    </row>
    <row r="46" spans="1:11" ht="14">
      <c r="A46" t="s">
        <v>15</v>
      </c>
      <c r="D46" s="2">
        <f>AVERAGE(D43:D45)</f>
        <v>297603.33333333331</v>
      </c>
      <c r="H46" s="2">
        <f>AVERAGE(H43:H45)</f>
        <v>586241.66666666663</v>
      </c>
    </row>
  </sheetData>
  <sheetCalcPr fullCalcOnLoad="1"/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Smith</dc:creator>
  <cp:lastModifiedBy>Karen Smith</cp:lastModifiedBy>
  <dcterms:created xsi:type="dcterms:W3CDTF">2016-07-28T22:58:01Z</dcterms:created>
  <dcterms:modified xsi:type="dcterms:W3CDTF">2016-07-28T23:02:48Z</dcterms:modified>
</cp:coreProperties>
</file>