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urwilo\Desktop\FTC\pone.0153516\"/>
    </mc:Choice>
  </mc:AlternateContent>
  <bookViews>
    <workbookView xWindow="0" yWindow="0" windowWidth="21600" windowHeight="973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25" i="1" l="1"/>
  <c r="AX25" i="1"/>
  <c r="AU25" i="1"/>
  <c r="BB25" i="1"/>
  <c r="AO25" i="1"/>
  <c r="AL25" i="1"/>
  <c r="AS25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F25" i="1"/>
  <c r="AC25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U25" i="1"/>
  <c r="T25" i="1"/>
  <c r="N25" i="1"/>
  <c r="K25" i="1"/>
  <c r="R25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L25" i="1"/>
  <c r="E25" i="1"/>
  <c r="B25" i="1"/>
  <c r="I25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C25" i="1"/>
  <c r="BI24" i="1"/>
  <c r="BB24" i="1"/>
  <c r="AZ24" i="1"/>
  <c r="AS24" i="1"/>
  <c r="AQ24" i="1"/>
  <c r="AH24" i="1"/>
  <c r="AA24" i="1"/>
  <c r="R24" i="1"/>
  <c r="I24" i="1"/>
  <c r="BI23" i="1"/>
  <c r="BB23" i="1"/>
  <c r="AZ23" i="1"/>
  <c r="AS23" i="1"/>
  <c r="AQ23" i="1"/>
  <c r="AH23" i="1"/>
  <c r="AA23" i="1"/>
  <c r="R23" i="1"/>
  <c r="I23" i="1"/>
  <c r="BI22" i="1"/>
  <c r="BB22" i="1"/>
  <c r="AZ22" i="1"/>
  <c r="AS22" i="1"/>
  <c r="AQ22" i="1"/>
  <c r="AH22" i="1"/>
  <c r="AA22" i="1"/>
  <c r="R22" i="1"/>
  <c r="I22" i="1"/>
  <c r="BI21" i="1"/>
  <c r="BB21" i="1"/>
  <c r="AZ21" i="1"/>
  <c r="AS21" i="1"/>
  <c r="AQ21" i="1"/>
  <c r="AH21" i="1"/>
  <c r="AA21" i="1"/>
  <c r="R21" i="1"/>
  <c r="I21" i="1"/>
  <c r="BI20" i="1"/>
  <c r="BB20" i="1"/>
  <c r="AZ20" i="1"/>
  <c r="AS20" i="1"/>
  <c r="AQ20" i="1"/>
  <c r="AH20" i="1"/>
  <c r="AA20" i="1"/>
  <c r="R20" i="1"/>
  <c r="I20" i="1"/>
  <c r="BI19" i="1"/>
  <c r="BB19" i="1"/>
  <c r="AZ19" i="1"/>
  <c r="AS19" i="1"/>
  <c r="AQ19" i="1"/>
  <c r="AH19" i="1"/>
  <c r="AA19" i="1"/>
  <c r="R19" i="1"/>
  <c r="I19" i="1"/>
  <c r="BI18" i="1"/>
  <c r="BB18" i="1"/>
  <c r="AZ18" i="1"/>
  <c r="AS18" i="1"/>
  <c r="AQ18" i="1"/>
  <c r="AH18" i="1"/>
  <c r="AA18" i="1"/>
  <c r="R18" i="1"/>
  <c r="I18" i="1"/>
  <c r="BI17" i="1"/>
  <c r="BB17" i="1"/>
  <c r="AZ17" i="1"/>
  <c r="AS17" i="1"/>
  <c r="AQ17" i="1"/>
  <c r="AH17" i="1"/>
  <c r="AA17" i="1"/>
  <c r="R17" i="1"/>
  <c r="I17" i="1"/>
  <c r="BI16" i="1"/>
  <c r="BB16" i="1"/>
  <c r="AZ16" i="1"/>
  <c r="AS16" i="1"/>
  <c r="AQ16" i="1"/>
  <c r="AH16" i="1"/>
  <c r="AA16" i="1"/>
  <c r="R16" i="1"/>
  <c r="I16" i="1"/>
  <c r="BI15" i="1"/>
  <c r="BB15" i="1"/>
  <c r="AZ15" i="1"/>
  <c r="AS15" i="1"/>
  <c r="AQ15" i="1"/>
  <c r="AH15" i="1"/>
  <c r="R15" i="1"/>
  <c r="I15" i="1"/>
  <c r="BI14" i="1"/>
  <c r="BB14" i="1"/>
  <c r="AZ14" i="1"/>
  <c r="AS14" i="1"/>
  <c r="AQ14" i="1"/>
  <c r="AH14" i="1"/>
  <c r="R14" i="1"/>
  <c r="I14" i="1"/>
  <c r="BI13" i="1"/>
  <c r="BB13" i="1"/>
  <c r="AZ13" i="1"/>
  <c r="AS13" i="1"/>
  <c r="AQ13" i="1"/>
  <c r="AH13" i="1"/>
  <c r="AA13" i="1"/>
  <c r="R13" i="1"/>
  <c r="I13" i="1"/>
  <c r="BI12" i="1"/>
  <c r="BB12" i="1"/>
  <c r="AZ12" i="1"/>
  <c r="AS12" i="1"/>
  <c r="AQ12" i="1"/>
  <c r="AH12" i="1"/>
  <c r="AA12" i="1"/>
  <c r="R12" i="1"/>
  <c r="I12" i="1"/>
  <c r="BI11" i="1"/>
  <c r="BB11" i="1"/>
  <c r="AZ11" i="1"/>
  <c r="AS11" i="1"/>
  <c r="AQ11" i="1"/>
  <c r="AH11" i="1"/>
  <c r="AA11" i="1"/>
  <c r="R11" i="1"/>
  <c r="I11" i="1"/>
</calcChain>
</file>

<file path=xl/sharedStrings.xml><?xml version="1.0" encoding="utf-8"?>
<sst xmlns="http://schemas.openxmlformats.org/spreadsheetml/2006/main" count="71" uniqueCount="21">
  <si>
    <t>SI Table 3:  Injury Fatalities, Population Attributable Fraction, and Attributable Deaths for County Poverty, 1999-2010</t>
  </si>
  <si>
    <t>Specific Cause</t>
  </si>
  <si>
    <t>All</t>
  </si>
  <si>
    <t>Unintentional</t>
  </si>
  <si>
    <t>Injuries</t>
  </si>
  <si>
    <t>MVA</t>
  </si>
  <si>
    <t>Falls</t>
  </si>
  <si>
    <t>Firearms</t>
  </si>
  <si>
    <t>Drowning</t>
  </si>
  <si>
    <t>Exposure to Smoke/Fire</t>
  </si>
  <si>
    <t>Poisoning</t>
  </si>
  <si>
    <t xml:space="preserve">Total </t>
  </si>
  <si>
    <t>PAF</t>
  </si>
  <si>
    <t>Attributable Deaths</t>
  </si>
  <si>
    <t>Year</t>
  </si>
  <si>
    <t>Deaths</t>
  </si>
  <si>
    <t>Lower Limit</t>
  </si>
  <si>
    <t>Upper Limit</t>
  </si>
  <si>
    <t>TOTAL</t>
  </si>
  <si>
    <t>Source: National Center for Health Statistics (Compressed Mortality File 1999-2010)</t>
  </si>
  <si>
    <r>
      <t xml:space="preserve">Numbers in </t>
    </r>
    <r>
      <rPr>
        <i/>
        <sz val="11"/>
        <color rgb="FF000000"/>
        <rFont val="Calibri"/>
      </rPr>
      <t>italics</t>
    </r>
    <r>
      <rPr>
        <sz val="11"/>
        <color rgb="FF000000"/>
        <rFont val="Calibri"/>
      </rPr>
      <t xml:space="preserve"> are Preventative Fractions (PF) and the corresponding Preventable Deaths, calculated when the PAF is negative, using the following equation: (1-PF = 1/[1-PAF]). The PF is the proportion reduction in the outcome if all individuals were exposed to a protective factor.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</si>
</sst>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rgb="FF000000"/>
      <name val="Calibri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</font>
    <font>
      <b/>
      <sz val="12"/>
      <color rgb="FF000000"/>
      <name val="Calibri"/>
      <family val="2"/>
    </font>
    <font>
      <i/>
      <sz val="12"/>
      <color rgb="FF000000"/>
      <name val="Calibri"/>
    </font>
    <font>
      <b/>
      <i/>
      <sz val="12"/>
      <color rgb="FF000000"/>
      <name val="Calibri"/>
    </font>
    <font>
      <i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2" fontId="2" fillId="0" borderId="0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2" fontId="6" fillId="0" borderId="0" xfId="0" applyNumberFormat="1" applyFont="1" applyFill="1" applyBorder="1"/>
    <xf numFmtId="2" fontId="6" fillId="0" borderId="4" xfId="0" applyNumberFormat="1" applyFont="1" applyFill="1" applyBorder="1" applyAlignment="1">
      <alignment horizontal="center"/>
    </xf>
    <xf numFmtId="1" fontId="6" fillId="0" borderId="4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2" fontId="5" fillId="0" borderId="6" xfId="0" applyNumberFormat="1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2" fontId="7" fillId="0" borderId="6" xfId="0" applyNumberFormat="1" applyFont="1" applyFill="1" applyBorder="1" applyAlignment="1"/>
    <xf numFmtId="2" fontId="7" fillId="0" borderId="6" xfId="0" applyNumberFormat="1" applyFont="1" applyFill="1" applyBorder="1" applyAlignment="1">
      <alignment horizontal="center"/>
    </xf>
    <xf numFmtId="1" fontId="7" fillId="0" borderId="6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L28"/>
  <sheetViews>
    <sheetView tabSelected="1" workbookViewId="0">
      <selection sqref="A1:XFD1048576"/>
    </sheetView>
  </sheetViews>
  <sheetFormatPr defaultColWidth="12.5703125" defaultRowHeight="15.75" x14ac:dyDescent="0.25"/>
  <cols>
    <col min="1" max="1" width="12.5703125" style="3"/>
    <col min="2" max="2" width="13.5703125" style="3" customWidth="1"/>
    <col min="3" max="3" width="10.140625" style="3" customWidth="1"/>
    <col min="4" max="4" width="2.140625" style="3" customWidth="1"/>
    <col min="5" max="5" width="10.140625" style="3" customWidth="1"/>
    <col min="6" max="6" width="2.85546875" style="3" customWidth="1"/>
    <col min="7" max="7" width="11" style="3" customWidth="1"/>
    <col min="8" max="8" width="1.85546875" style="3" customWidth="1"/>
    <col min="9" max="9" width="11" style="3" customWidth="1"/>
    <col min="10" max="10" width="3.28515625" style="3" customWidth="1"/>
    <col min="11" max="11" width="12.5703125" style="3"/>
    <col min="12" max="12" width="10.140625" style="3" customWidth="1"/>
    <col min="13" max="13" width="2.140625" style="3" customWidth="1"/>
    <col min="14" max="14" width="10.140625" style="3" customWidth="1"/>
    <col min="15" max="15" width="2.85546875" style="3" customWidth="1"/>
    <col min="16" max="16" width="11" style="3" customWidth="1"/>
    <col min="17" max="17" width="2.140625" style="3" customWidth="1"/>
    <col min="18" max="18" width="11" style="3" customWidth="1"/>
    <col min="19" max="19" width="3.28515625" style="3" customWidth="1"/>
    <col min="20" max="20" width="12.5703125" style="3"/>
    <col min="21" max="21" width="10.140625" style="3" customWidth="1"/>
    <col min="22" max="22" width="2.140625" style="3" customWidth="1"/>
    <col min="23" max="23" width="10.140625" style="3" customWidth="1"/>
    <col min="24" max="24" width="3.28515625" style="3" customWidth="1"/>
    <col min="25" max="25" width="11" style="3" customWidth="1"/>
    <col min="26" max="26" width="2.140625" style="3" customWidth="1"/>
    <col min="27" max="27" width="11" style="3" customWidth="1"/>
    <col min="28" max="28" width="3.28515625" style="3" customWidth="1"/>
    <col min="29" max="29" width="12.5703125" style="3"/>
    <col min="30" max="30" width="10.140625" style="3" customWidth="1"/>
    <col min="31" max="31" width="2.140625" style="3" customWidth="1"/>
    <col min="32" max="32" width="10.140625" style="3" customWidth="1"/>
    <col min="33" max="33" width="3.28515625" style="3" customWidth="1"/>
    <col min="34" max="34" width="11" style="3" customWidth="1"/>
    <col min="35" max="35" width="2.140625" style="3" customWidth="1"/>
    <col min="36" max="36" width="11" style="3" customWidth="1"/>
    <col min="37" max="37" width="3.28515625" style="3" customWidth="1"/>
    <col min="38" max="38" width="12.5703125" style="3"/>
    <col min="39" max="39" width="10.140625" style="3" customWidth="1"/>
    <col min="40" max="40" width="2.28515625" style="3" customWidth="1"/>
    <col min="41" max="41" width="10.140625" style="3" customWidth="1"/>
    <col min="42" max="42" width="3.28515625" style="3" customWidth="1"/>
    <col min="43" max="43" width="11" style="3" customWidth="1"/>
    <col min="44" max="44" width="2.140625" style="3" customWidth="1"/>
    <col min="45" max="45" width="11" style="3" customWidth="1"/>
    <col min="46" max="46" width="3.28515625" style="3" customWidth="1"/>
    <col min="47" max="47" width="12.5703125" style="3"/>
    <col min="48" max="48" width="10.140625" style="3" customWidth="1"/>
    <col min="49" max="49" width="2.28515625" style="3" customWidth="1"/>
    <col min="50" max="50" width="10.140625" style="3" customWidth="1"/>
    <col min="51" max="51" width="3.28515625" style="3" customWidth="1"/>
    <col min="52" max="52" width="11" style="3" customWidth="1"/>
    <col min="53" max="53" width="2.140625" style="3" customWidth="1"/>
    <col min="54" max="54" width="11" style="3" customWidth="1"/>
    <col min="55" max="55" width="3.28515625" style="3" customWidth="1"/>
    <col min="56" max="56" width="12.5703125" style="3"/>
    <col min="57" max="57" width="10.140625" style="3" customWidth="1"/>
    <col min="58" max="58" width="2.140625" style="3" customWidth="1"/>
    <col min="59" max="59" width="10.140625" style="3" customWidth="1"/>
    <col min="60" max="60" width="3.28515625" style="3" customWidth="1"/>
    <col min="61" max="61" width="11" style="3" customWidth="1"/>
    <col min="62" max="62" width="2.140625" style="3" customWidth="1"/>
    <col min="63" max="63" width="11" style="3" customWidth="1"/>
    <col min="64" max="16384" width="12.5703125" style="3"/>
  </cols>
  <sheetData>
    <row r="3" spans="1:64" ht="19.5" thickBot="1" x14ac:dyDescent="0.35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64" ht="19.5" thickTop="1" x14ac:dyDescent="0.3">
      <c r="A4" s="4"/>
      <c r="B4" s="5"/>
      <c r="C4" s="5"/>
      <c r="D4" s="5"/>
      <c r="E4" s="5"/>
      <c r="F4" s="5"/>
      <c r="G4" s="5"/>
      <c r="H4" s="5"/>
      <c r="I4" s="5"/>
      <c r="J4" s="5"/>
      <c r="K4" s="6"/>
      <c r="L4" s="7"/>
      <c r="M4" s="7"/>
      <c r="N4" s="7"/>
      <c r="O4" s="7"/>
      <c r="P4" s="7"/>
      <c r="Q4" s="7"/>
      <c r="R4" s="8"/>
      <c r="S4" s="8"/>
      <c r="T4" s="7"/>
      <c r="U4" s="7"/>
      <c r="V4" s="7"/>
      <c r="W4" s="7"/>
      <c r="X4" s="7"/>
      <c r="Y4" s="7"/>
      <c r="Z4" s="6"/>
      <c r="AA4" s="7"/>
      <c r="AB4" s="7"/>
      <c r="AC4" s="7"/>
      <c r="AD4" s="7"/>
      <c r="AE4" s="7"/>
      <c r="AF4" s="7"/>
      <c r="AG4" s="7"/>
      <c r="AH4" s="7"/>
      <c r="AI4" s="8"/>
      <c r="AJ4" s="8"/>
      <c r="AK4" s="8" t="s">
        <v>1</v>
      </c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</row>
    <row r="5" spans="1:64" ht="18.75" x14ac:dyDescent="0.3">
      <c r="A5" s="1"/>
      <c r="B5" s="2"/>
      <c r="C5" s="2"/>
      <c r="D5" s="2"/>
      <c r="E5" s="2" t="s">
        <v>2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1:64" x14ac:dyDescent="0.25">
      <c r="B6" s="2"/>
      <c r="C6" s="9"/>
      <c r="D6" s="9"/>
      <c r="E6" s="9" t="s">
        <v>3</v>
      </c>
      <c r="F6" s="9"/>
      <c r="G6" s="2"/>
      <c r="H6" s="2"/>
      <c r="I6" s="2"/>
      <c r="J6" s="2"/>
      <c r="K6" s="2"/>
      <c r="L6" s="9"/>
      <c r="M6" s="9"/>
      <c r="N6" s="9"/>
      <c r="O6" s="9"/>
      <c r="P6" s="2"/>
      <c r="Q6" s="2"/>
      <c r="R6" s="2"/>
      <c r="S6" s="2"/>
      <c r="T6" s="2"/>
      <c r="U6" s="9"/>
      <c r="V6" s="9"/>
      <c r="W6" s="9"/>
      <c r="X6" s="9"/>
      <c r="Y6" s="2"/>
      <c r="Z6" s="2"/>
      <c r="AA6" s="2"/>
      <c r="AB6" s="2"/>
      <c r="AC6" s="2"/>
      <c r="AD6" s="2"/>
      <c r="AE6" s="2"/>
    </row>
    <row r="7" spans="1:64" x14ac:dyDescent="0.25">
      <c r="B7" s="10"/>
      <c r="C7" s="11"/>
      <c r="D7" s="11"/>
      <c r="E7" s="11" t="s">
        <v>4</v>
      </c>
      <c r="F7" s="11"/>
      <c r="G7" s="11"/>
      <c r="H7" s="11"/>
      <c r="I7" s="11"/>
      <c r="J7" s="9"/>
      <c r="K7" s="10"/>
      <c r="L7" s="11"/>
      <c r="M7" s="11"/>
      <c r="N7" s="11" t="s">
        <v>5</v>
      </c>
      <c r="O7" s="11"/>
      <c r="P7" s="11"/>
      <c r="Q7" s="11"/>
      <c r="R7" s="11"/>
      <c r="S7" s="9"/>
      <c r="T7" s="10"/>
      <c r="U7" s="11"/>
      <c r="V7" s="11"/>
      <c r="W7" s="11" t="s">
        <v>6</v>
      </c>
      <c r="X7" s="11"/>
      <c r="Y7" s="11"/>
      <c r="Z7" s="11"/>
      <c r="AA7" s="11"/>
      <c r="AB7" s="9"/>
      <c r="AC7" s="10"/>
      <c r="AD7" s="11"/>
      <c r="AE7" s="11"/>
      <c r="AF7" s="11" t="s">
        <v>7</v>
      </c>
      <c r="AG7" s="11"/>
      <c r="AH7" s="11"/>
      <c r="AI7" s="11"/>
      <c r="AJ7" s="11"/>
      <c r="AK7" s="9"/>
      <c r="AL7" s="10"/>
      <c r="AM7" s="11"/>
      <c r="AN7" s="11"/>
      <c r="AO7" s="11" t="s">
        <v>8</v>
      </c>
      <c r="AP7" s="11"/>
      <c r="AQ7" s="11"/>
      <c r="AR7" s="11"/>
      <c r="AS7" s="11"/>
      <c r="AT7" s="9"/>
      <c r="AU7" s="10"/>
      <c r="AV7" s="11"/>
      <c r="AW7" s="11"/>
      <c r="AX7" s="11" t="s">
        <v>9</v>
      </c>
      <c r="AY7" s="11"/>
      <c r="AZ7" s="11"/>
      <c r="BA7" s="11"/>
      <c r="BB7" s="11"/>
      <c r="BC7" s="9"/>
      <c r="BD7" s="12"/>
      <c r="BE7" s="13"/>
      <c r="BF7" s="13"/>
      <c r="BG7" s="13" t="s">
        <v>10</v>
      </c>
      <c r="BH7" s="13"/>
      <c r="BI7" s="13"/>
      <c r="BJ7" s="13"/>
      <c r="BK7" s="13"/>
      <c r="BL7" s="14"/>
    </row>
    <row r="8" spans="1:64" x14ac:dyDescent="0.25">
      <c r="B8" s="2"/>
      <c r="C8" s="9"/>
      <c r="D8" s="9"/>
      <c r="E8" s="9"/>
      <c r="F8" s="9"/>
      <c r="G8" s="9"/>
      <c r="I8" s="9"/>
      <c r="J8" s="9"/>
      <c r="K8" s="2"/>
      <c r="L8" s="9"/>
      <c r="M8" s="9"/>
      <c r="N8" s="9"/>
      <c r="O8" s="9"/>
      <c r="P8" s="9"/>
      <c r="R8" s="9"/>
      <c r="S8" s="9"/>
      <c r="T8" s="2"/>
      <c r="U8" s="9"/>
      <c r="V8" s="9"/>
      <c r="W8" s="9"/>
      <c r="X8" s="9"/>
      <c r="Y8" s="9"/>
      <c r="AA8" s="9"/>
      <c r="AB8" s="9"/>
      <c r="AC8" s="2"/>
      <c r="AD8" s="9"/>
      <c r="AE8" s="9"/>
      <c r="AF8" s="9"/>
      <c r="AG8" s="9"/>
      <c r="AH8" s="9"/>
      <c r="AJ8" s="9"/>
      <c r="AK8" s="9"/>
      <c r="AL8" s="2"/>
      <c r="AM8" s="9"/>
      <c r="AN8" s="9"/>
      <c r="AO8" s="9"/>
      <c r="AP8" s="9"/>
      <c r="AQ8" s="9"/>
      <c r="AS8" s="9"/>
      <c r="AT8" s="9"/>
      <c r="AU8" s="2"/>
      <c r="AV8" s="9"/>
      <c r="AW8" s="9"/>
      <c r="AX8" s="9"/>
      <c r="AY8" s="9"/>
      <c r="AZ8" s="9"/>
      <c r="BB8" s="9"/>
      <c r="BC8" s="9"/>
      <c r="BD8" s="15"/>
      <c r="BE8" s="14"/>
      <c r="BF8" s="14"/>
      <c r="BG8" s="14"/>
      <c r="BH8" s="14"/>
      <c r="BI8" s="14"/>
      <c r="BJ8" s="16"/>
      <c r="BK8" s="14"/>
      <c r="BL8" s="14"/>
    </row>
    <row r="9" spans="1:64" x14ac:dyDescent="0.25">
      <c r="B9" s="17" t="s">
        <v>11</v>
      </c>
      <c r="C9" s="18"/>
      <c r="D9" s="11" t="s">
        <v>12</v>
      </c>
      <c r="E9" s="18"/>
      <c r="F9" s="19"/>
      <c r="G9" s="18"/>
      <c r="H9" s="11" t="s">
        <v>13</v>
      </c>
      <c r="I9" s="18"/>
      <c r="J9" s="19"/>
      <c r="K9" s="17" t="s">
        <v>11</v>
      </c>
      <c r="L9" s="18"/>
      <c r="M9" s="11" t="s">
        <v>12</v>
      </c>
      <c r="N9" s="18"/>
      <c r="O9" s="19"/>
      <c r="P9" s="18"/>
      <c r="Q9" s="11" t="s">
        <v>13</v>
      </c>
      <c r="R9" s="18"/>
      <c r="S9" s="19"/>
      <c r="T9" s="17" t="s">
        <v>11</v>
      </c>
      <c r="U9" s="18"/>
      <c r="V9" s="11" t="s">
        <v>12</v>
      </c>
      <c r="W9" s="18"/>
      <c r="X9" s="19"/>
      <c r="Y9" s="18"/>
      <c r="Z9" s="11" t="s">
        <v>13</v>
      </c>
      <c r="AA9" s="18"/>
      <c r="AB9" s="19"/>
      <c r="AC9" s="17" t="s">
        <v>11</v>
      </c>
      <c r="AD9" s="18"/>
      <c r="AE9" s="11" t="s">
        <v>12</v>
      </c>
      <c r="AF9" s="18"/>
      <c r="AG9" s="19"/>
      <c r="AH9" s="18"/>
      <c r="AI9" s="11" t="s">
        <v>13</v>
      </c>
      <c r="AJ9" s="18"/>
      <c r="AK9" s="19"/>
      <c r="AL9" s="17" t="s">
        <v>11</v>
      </c>
      <c r="AM9" s="18"/>
      <c r="AN9" s="11" t="s">
        <v>12</v>
      </c>
      <c r="AO9" s="18"/>
      <c r="AP9" s="19"/>
      <c r="AQ9" s="18"/>
      <c r="AR9" s="11" t="s">
        <v>13</v>
      </c>
      <c r="AS9" s="18"/>
      <c r="AT9" s="19"/>
      <c r="AU9" s="17" t="s">
        <v>11</v>
      </c>
      <c r="AV9" s="18"/>
      <c r="AW9" s="11" t="s">
        <v>12</v>
      </c>
      <c r="AX9" s="18"/>
      <c r="AY9" s="19"/>
      <c r="AZ9" s="18"/>
      <c r="BA9" s="11" t="s">
        <v>13</v>
      </c>
      <c r="BB9" s="18"/>
      <c r="BC9" s="19"/>
      <c r="BD9" s="17" t="s">
        <v>11</v>
      </c>
      <c r="BE9" s="18"/>
      <c r="BF9" s="13" t="s">
        <v>12</v>
      </c>
      <c r="BG9" s="18"/>
      <c r="BH9" s="19"/>
      <c r="BI9" s="18"/>
      <c r="BJ9" s="13" t="s">
        <v>13</v>
      </c>
      <c r="BK9" s="18"/>
      <c r="BL9" s="19"/>
    </row>
    <row r="10" spans="1:64" x14ac:dyDescent="0.25">
      <c r="A10" s="2" t="s">
        <v>14</v>
      </c>
      <c r="B10" s="19" t="s">
        <v>15</v>
      </c>
      <c r="C10" s="20" t="s">
        <v>16</v>
      </c>
      <c r="D10" s="19"/>
      <c r="E10" s="19" t="s">
        <v>17</v>
      </c>
      <c r="F10" s="19"/>
      <c r="G10" s="19" t="s">
        <v>16</v>
      </c>
      <c r="H10" s="19"/>
      <c r="I10" s="19" t="s">
        <v>17</v>
      </c>
      <c r="J10" s="19"/>
      <c r="K10" s="19" t="s">
        <v>15</v>
      </c>
      <c r="L10" s="21" t="s">
        <v>16</v>
      </c>
      <c r="M10" s="19"/>
      <c r="N10" s="19" t="s">
        <v>17</v>
      </c>
      <c r="O10" s="19"/>
      <c r="P10" s="19" t="s">
        <v>16</v>
      </c>
      <c r="Q10" s="19"/>
      <c r="R10" s="19" t="s">
        <v>17</v>
      </c>
      <c r="S10" s="19"/>
      <c r="T10" s="19" t="s">
        <v>15</v>
      </c>
      <c r="U10" s="21" t="s">
        <v>16</v>
      </c>
      <c r="V10" s="19"/>
      <c r="W10" s="19" t="s">
        <v>17</v>
      </c>
      <c r="X10" s="19"/>
      <c r="Y10" s="19" t="s">
        <v>16</v>
      </c>
      <c r="Z10" s="19"/>
      <c r="AA10" s="19" t="s">
        <v>17</v>
      </c>
      <c r="AB10" s="19"/>
      <c r="AC10" s="19" t="s">
        <v>15</v>
      </c>
      <c r="AD10" s="21" t="s">
        <v>16</v>
      </c>
      <c r="AE10" s="19"/>
      <c r="AF10" s="19" t="s">
        <v>17</v>
      </c>
      <c r="AG10" s="19"/>
      <c r="AH10" s="19" t="s">
        <v>16</v>
      </c>
      <c r="AI10" s="19"/>
      <c r="AJ10" s="19" t="s">
        <v>17</v>
      </c>
      <c r="AK10" s="19"/>
      <c r="AL10" s="19" t="s">
        <v>15</v>
      </c>
      <c r="AM10" s="20" t="s">
        <v>16</v>
      </c>
      <c r="AN10" s="19"/>
      <c r="AO10" s="19" t="s">
        <v>17</v>
      </c>
      <c r="AP10" s="19"/>
      <c r="AQ10" s="19" t="s">
        <v>16</v>
      </c>
      <c r="AR10" s="19"/>
      <c r="AS10" s="19" t="s">
        <v>17</v>
      </c>
      <c r="AT10" s="19"/>
      <c r="AU10" s="19" t="s">
        <v>15</v>
      </c>
      <c r="AV10" s="20" t="s">
        <v>16</v>
      </c>
      <c r="AW10" s="19"/>
      <c r="AX10" s="19" t="s">
        <v>17</v>
      </c>
      <c r="AY10" s="19"/>
      <c r="AZ10" s="19" t="s">
        <v>16</v>
      </c>
      <c r="BA10" s="19"/>
      <c r="BB10" s="19" t="s">
        <v>17</v>
      </c>
      <c r="BC10" s="19"/>
      <c r="BD10" s="19" t="s">
        <v>15</v>
      </c>
      <c r="BE10" s="19" t="s">
        <v>16</v>
      </c>
      <c r="BF10" s="19"/>
      <c r="BG10" s="19" t="s">
        <v>17</v>
      </c>
      <c r="BH10" s="19"/>
      <c r="BI10" s="19" t="s">
        <v>16</v>
      </c>
      <c r="BJ10" s="19"/>
      <c r="BK10" s="19" t="s">
        <v>17</v>
      </c>
      <c r="BL10" s="19"/>
    </row>
    <row r="11" spans="1:64" x14ac:dyDescent="0.25">
      <c r="A11" s="22">
        <v>1999</v>
      </c>
      <c r="B11" s="23">
        <v>97860</v>
      </c>
      <c r="C11" s="24">
        <v>0.12529873075955564</v>
      </c>
      <c r="D11" s="24"/>
      <c r="E11" s="24">
        <v>0.29686699590046467</v>
      </c>
      <c r="F11" s="24"/>
      <c r="G11" s="25">
        <f t="shared" ref="G11:G24" si="0">C11*B11</f>
        <v>12261.733792130115</v>
      </c>
      <c r="H11" s="25"/>
      <c r="I11" s="25">
        <f>E11*B11</f>
        <v>29051.404218819473</v>
      </c>
      <c r="J11" s="25"/>
      <c r="K11" s="23">
        <v>97860</v>
      </c>
      <c r="L11" s="9">
        <v>0.22203371400450903</v>
      </c>
      <c r="M11" s="24"/>
      <c r="N11" s="24">
        <v>0.39479707918103368</v>
      </c>
      <c r="O11" s="24"/>
      <c r="P11" s="25">
        <f t="shared" ref="P11:P24" si="1">L11*K11</f>
        <v>21728.219252481253</v>
      </c>
      <c r="Q11" s="25"/>
      <c r="R11" s="25">
        <f>N11*K11</f>
        <v>38634.84216865596</v>
      </c>
      <c r="S11" s="25"/>
      <c r="T11" s="23">
        <v>97860</v>
      </c>
      <c r="U11" s="26">
        <v>0.27342209515222238</v>
      </c>
      <c r="V11" s="24"/>
      <c r="W11" s="27">
        <v>8.8780856446424514E-2</v>
      </c>
      <c r="X11" s="24"/>
      <c r="Y11" s="28">
        <f t="shared" ref="Y11:Y24" si="2">U11*T11</f>
        <v>26757.086231596481</v>
      </c>
      <c r="Z11" s="25"/>
      <c r="AA11" s="28">
        <f>Y11*W11</f>
        <v>2375.5170316519689</v>
      </c>
      <c r="AB11" s="25"/>
      <c r="AC11" s="23">
        <v>97860</v>
      </c>
      <c r="AD11" s="9">
        <v>0.21432116577757093</v>
      </c>
      <c r="AE11" s="24"/>
      <c r="AF11" s="24">
        <v>0.78213076306159535</v>
      </c>
      <c r="AG11" s="24"/>
      <c r="AH11" s="25">
        <f t="shared" ref="AH11:AH24" si="3">AD11*AC11</f>
        <v>20973.46928299309</v>
      </c>
      <c r="AI11" s="25"/>
      <c r="AJ11" s="25">
        <f>AF11*AC11</f>
        <v>76539.316473207728</v>
      </c>
      <c r="AK11" s="25"/>
      <c r="AL11" s="23">
        <v>97860</v>
      </c>
      <c r="AM11" s="24">
        <v>7.9727313598755525E-2</v>
      </c>
      <c r="AN11" s="24"/>
      <c r="AO11" s="24">
        <v>0.49446098572505809</v>
      </c>
      <c r="AP11" s="24"/>
      <c r="AQ11" s="25">
        <f t="shared" ref="AQ11:AQ24" si="4">AM11*AL11</f>
        <v>7802.114908774216</v>
      </c>
      <c r="AR11" s="25"/>
      <c r="AS11" s="25">
        <f>AO11*AL11</f>
        <v>48387.952063054181</v>
      </c>
      <c r="AT11" s="25"/>
      <c r="AU11" s="23">
        <v>97860</v>
      </c>
      <c r="AV11" s="24">
        <v>0.3468429313805716</v>
      </c>
      <c r="AW11" s="24"/>
      <c r="AX11" s="24">
        <v>0.66541338206540068</v>
      </c>
      <c r="AY11" s="24"/>
      <c r="AZ11" s="25">
        <f t="shared" ref="AZ11:AZ24" si="5">AV11*AU11</f>
        <v>33942.049264902736</v>
      </c>
      <c r="BA11" s="25"/>
      <c r="BB11" s="25">
        <f>AX11*AU11</f>
        <v>65117.353568920109</v>
      </c>
      <c r="BC11" s="25"/>
      <c r="BD11" s="29">
        <v>97860</v>
      </c>
      <c r="BE11" s="27">
        <v>0.04</v>
      </c>
      <c r="BF11" s="30"/>
      <c r="BG11" s="24">
        <v>0.3648310205047024</v>
      </c>
      <c r="BH11" s="30"/>
      <c r="BI11" s="28">
        <f>BE11*BD11</f>
        <v>3914.4</v>
      </c>
      <c r="BJ11" s="31"/>
      <c r="BK11" s="31">
        <v>38635</v>
      </c>
      <c r="BL11" s="32"/>
    </row>
    <row r="12" spans="1:64" x14ac:dyDescent="0.25">
      <c r="A12" s="33">
        <v>2000</v>
      </c>
      <c r="B12" s="2">
        <v>97900</v>
      </c>
      <c r="C12" s="9">
        <v>6.76311821278789E-2</v>
      </c>
      <c r="D12" s="9"/>
      <c r="E12" s="9">
        <v>0.24007277092592685</v>
      </c>
      <c r="F12" s="9"/>
      <c r="G12" s="34">
        <f t="shared" si="0"/>
        <v>6621.0927303193439</v>
      </c>
      <c r="H12" s="34"/>
      <c r="I12" s="34">
        <f t="shared" ref="I12:I25" si="6">E12*B12</f>
        <v>23503.124273648238</v>
      </c>
      <c r="J12" s="34"/>
      <c r="K12" s="2">
        <v>97900</v>
      </c>
      <c r="L12" s="9">
        <v>0.14078874759480889</v>
      </c>
      <c r="M12" s="9"/>
      <c r="N12" s="9">
        <v>0.32073652840607808</v>
      </c>
      <c r="O12" s="9"/>
      <c r="P12" s="34">
        <f t="shared" si="1"/>
        <v>13783.21838953179</v>
      </c>
      <c r="Q12" s="34"/>
      <c r="R12" s="34">
        <f t="shared" ref="R12:R25" si="7">N12*K12</f>
        <v>31400.106130955042</v>
      </c>
      <c r="S12" s="34"/>
      <c r="T12" s="2">
        <v>97900</v>
      </c>
      <c r="U12" s="26">
        <v>0.2915901707917522</v>
      </c>
      <c r="V12" s="9"/>
      <c r="W12" s="35">
        <v>9.812810338359193E-3</v>
      </c>
      <c r="X12" s="9"/>
      <c r="Y12" s="36">
        <f t="shared" si="2"/>
        <v>28546.67772051254</v>
      </c>
      <c r="Z12" s="34"/>
      <c r="AA12" s="36">
        <f>Y12*W12</f>
        <v>280.12313426165349</v>
      </c>
      <c r="AB12" s="34"/>
      <c r="AC12" s="2">
        <v>97900</v>
      </c>
      <c r="AD12" s="9">
        <v>9.9581336647374327E-2</v>
      </c>
      <c r="AE12" s="9"/>
      <c r="AF12" s="9">
        <v>0.67741974269892047</v>
      </c>
      <c r="AG12" s="9"/>
      <c r="AH12" s="34">
        <f t="shared" si="3"/>
        <v>9749.0128577779469</v>
      </c>
      <c r="AI12" s="34"/>
      <c r="AJ12" s="34">
        <f t="shared" ref="AJ12:AJ24" si="8">AF12*AC12</f>
        <v>66319.392810224308</v>
      </c>
      <c r="AK12" s="34"/>
      <c r="AL12" s="2">
        <v>97900</v>
      </c>
      <c r="AM12" s="9">
        <v>9.2469658219625245E-2</v>
      </c>
      <c r="AN12" s="9"/>
      <c r="AO12" s="9">
        <v>0.46709713477478798</v>
      </c>
      <c r="AP12" s="9"/>
      <c r="AQ12" s="34">
        <f t="shared" si="4"/>
        <v>9052.7795397013106</v>
      </c>
      <c r="AR12" s="34"/>
      <c r="AS12" s="34">
        <f t="shared" ref="AS12:AS25" si="9">AO12*AL12</f>
        <v>45728.809494451743</v>
      </c>
      <c r="AT12" s="34"/>
      <c r="AU12" s="2">
        <v>97900</v>
      </c>
      <c r="AV12" s="9">
        <v>0.27931457271796345</v>
      </c>
      <c r="AW12" s="9"/>
      <c r="AX12" s="9">
        <v>0.59492668778120439</v>
      </c>
      <c r="AY12" s="9"/>
      <c r="AZ12" s="34">
        <f t="shared" si="5"/>
        <v>27344.896669088623</v>
      </c>
      <c r="BA12" s="34"/>
      <c r="BB12" s="34">
        <f t="shared" ref="BB12:BB25" si="10">AX12*AU12</f>
        <v>58243.322733779911</v>
      </c>
      <c r="BC12" s="34"/>
      <c r="BD12" s="15">
        <v>97900</v>
      </c>
      <c r="BE12" s="35">
        <v>0.05</v>
      </c>
      <c r="BF12" s="14"/>
      <c r="BG12" s="9">
        <v>0.35536362976266206</v>
      </c>
      <c r="BH12" s="14"/>
      <c r="BI12" s="36">
        <f t="shared" ref="BI12:BI24" si="11">BE12*BD12</f>
        <v>4895</v>
      </c>
      <c r="BJ12" s="32"/>
      <c r="BK12" s="32">
        <v>31400</v>
      </c>
      <c r="BL12" s="32"/>
    </row>
    <row r="13" spans="1:64" x14ac:dyDescent="0.25">
      <c r="A13" s="33">
        <v>2001</v>
      </c>
      <c r="B13" s="2">
        <v>101537</v>
      </c>
      <c r="C13" s="9">
        <v>0.13118459466161234</v>
      </c>
      <c r="D13" s="9"/>
      <c r="E13" s="9">
        <v>0.30559730417255065</v>
      </c>
      <c r="F13" s="9"/>
      <c r="G13" s="34">
        <f t="shared" si="0"/>
        <v>13320.090188156131</v>
      </c>
      <c r="H13" s="34"/>
      <c r="I13" s="34">
        <f t="shared" si="6"/>
        <v>31029.433473768277</v>
      </c>
      <c r="J13" s="34"/>
      <c r="K13" s="2">
        <v>101537</v>
      </c>
      <c r="L13" s="9">
        <v>0.17687612250166784</v>
      </c>
      <c r="M13" s="9"/>
      <c r="N13" s="9">
        <v>0.35777530272157387</v>
      </c>
      <c r="O13" s="9"/>
      <c r="P13" s="34">
        <f t="shared" si="1"/>
        <v>17959.470850451849</v>
      </c>
      <c r="Q13" s="34"/>
      <c r="R13" s="34">
        <f t="shared" si="7"/>
        <v>36327.430912440446</v>
      </c>
      <c r="S13" s="34"/>
      <c r="T13" s="2">
        <v>101537</v>
      </c>
      <c r="U13" s="26">
        <v>0.32159739187603331</v>
      </c>
      <c r="V13" s="9"/>
      <c r="W13" s="35">
        <v>1.0708570384568289E-2</v>
      </c>
      <c r="X13" s="9"/>
      <c r="Y13" s="36">
        <f t="shared" si="2"/>
        <v>32654.034378916793</v>
      </c>
      <c r="Z13" s="34"/>
      <c r="AA13" s="36">
        <f>Y13*W13</f>
        <v>349.67802548674314</v>
      </c>
      <c r="AB13" s="34"/>
      <c r="AC13" s="2">
        <v>101537</v>
      </c>
      <c r="AD13" s="9">
        <v>0.29609933896506557</v>
      </c>
      <c r="AE13" s="9"/>
      <c r="AF13" s="9">
        <v>0.79616746566179297</v>
      </c>
      <c r="AG13" s="9"/>
      <c r="AH13" s="34">
        <f t="shared" si="3"/>
        <v>30065.038580495864</v>
      </c>
      <c r="AI13" s="34"/>
      <c r="AJ13" s="34">
        <f t="shared" si="8"/>
        <v>80840.455960901469</v>
      </c>
      <c r="AK13" s="34"/>
      <c r="AL13" s="2">
        <v>101537</v>
      </c>
      <c r="AM13" s="9">
        <v>0.1170639304729178</v>
      </c>
      <c r="AN13" s="9"/>
      <c r="AO13" s="9">
        <v>0.50680123960112622</v>
      </c>
      <c r="AP13" s="9"/>
      <c r="AQ13" s="34">
        <f t="shared" si="4"/>
        <v>11886.320308428654</v>
      </c>
      <c r="AR13" s="34"/>
      <c r="AS13" s="34">
        <f t="shared" si="9"/>
        <v>51459.077465379552</v>
      </c>
      <c r="AT13" s="34"/>
      <c r="AU13" s="2">
        <v>101537</v>
      </c>
      <c r="AV13" s="9">
        <v>0.27897327281446876</v>
      </c>
      <c r="AW13" s="9"/>
      <c r="AX13" s="9">
        <v>0.59341711767799921</v>
      </c>
      <c r="AY13" s="9"/>
      <c r="AZ13" s="34">
        <f t="shared" si="5"/>
        <v>28326.109201762716</v>
      </c>
      <c r="BA13" s="34"/>
      <c r="BB13" s="34">
        <f t="shared" si="10"/>
        <v>60253.793877671007</v>
      </c>
      <c r="BC13" s="34"/>
      <c r="BD13" s="15">
        <v>101537</v>
      </c>
      <c r="BE13" s="9">
        <v>0.21921111465368842</v>
      </c>
      <c r="BF13" s="14"/>
      <c r="BG13" s="9">
        <v>0.53004541032462194</v>
      </c>
      <c r="BH13" s="14"/>
      <c r="BI13" s="32">
        <f t="shared" si="11"/>
        <v>22258.038948591562</v>
      </c>
      <c r="BJ13" s="32"/>
      <c r="BK13" s="32">
        <v>36327</v>
      </c>
      <c r="BL13" s="32"/>
    </row>
    <row r="14" spans="1:64" x14ac:dyDescent="0.25">
      <c r="A14" s="33">
        <v>2002</v>
      </c>
      <c r="B14" s="2">
        <v>106742</v>
      </c>
      <c r="C14" s="9">
        <v>0.10903850972862325</v>
      </c>
      <c r="D14" s="9"/>
      <c r="E14" s="9">
        <v>0.31617976134185921</v>
      </c>
      <c r="F14" s="9"/>
      <c r="G14" s="34">
        <f t="shared" si="0"/>
        <v>11638.988605452703</v>
      </c>
      <c r="H14" s="34"/>
      <c r="I14" s="34">
        <f t="shared" si="6"/>
        <v>33749.660085152733</v>
      </c>
      <c r="J14" s="34"/>
      <c r="K14" s="2">
        <v>106742</v>
      </c>
      <c r="L14" s="9">
        <v>0.15255261588319771</v>
      </c>
      <c r="M14" s="9"/>
      <c r="N14" s="9">
        <v>0.368020287520751</v>
      </c>
      <c r="O14" s="9"/>
      <c r="P14" s="34">
        <f t="shared" si="1"/>
        <v>16283.771324604289</v>
      </c>
      <c r="Q14" s="34"/>
      <c r="R14" s="34">
        <f t="shared" si="7"/>
        <v>39283.221530540002</v>
      </c>
      <c r="S14" s="34"/>
      <c r="T14" s="2">
        <v>106742</v>
      </c>
      <c r="U14" s="26">
        <v>0.35238819478685557</v>
      </c>
      <c r="V14" s="9"/>
      <c r="W14" s="9">
        <v>0.03</v>
      </c>
      <c r="X14" s="9"/>
      <c r="Y14" s="36">
        <f t="shared" si="2"/>
        <v>37614.620687938535</v>
      </c>
      <c r="Z14" s="34"/>
      <c r="AA14" s="34">
        <v>1128</v>
      </c>
      <c r="AB14" s="34"/>
      <c r="AC14" s="2">
        <v>106742</v>
      </c>
      <c r="AD14" s="9">
        <v>0.21024982620561178</v>
      </c>
      <c r="AE14" s="9"/>
      <c r="AF14" s="9">
        <v>0.77237420526684719</v>
      </c>
      <c r="AG14" s="9"/>
      <c r="AH14" s="34">
        <f t="shared" si="3"/>
        <v>22442.486948839414</v>
      </c>
      <c r="AI14" s="34"/>
      <c r="AJ14" s="34">
        <f t="shared" si="8"/>
        <v>82444.767418593809</v>
      </c>
      <c r="AK14" s="34"/>
      <c r="AL14" s="2">
        <v>106742</v>
      </c>
      <c r="AM14" s="9">
        <v>0.12617364938969675</v>
      </c>
      <c r="AN14" s="9"/>
      <c r="AO14" s="9">
        <v>0.53536090932782243</v>
      </c>
      <c r="AP14" s="9"/>
      <c r="AQ14" s="34">
        <f t="shared" si="4"/>
        <v>13468.027683155011</v>
      </c>
      <c r="AR14" s="34"/>
      <c r="AS14" s="34">
        <f t="shared" si="9"/>
        <v>57145.494183470422</v>
      </c>
      <c r="AT14" s="34"/>
      <c r="AU14" s="2">
        <v>106742</v>
      </c>
      <c r="AV14" s="9">
        <v>0.46751360967348571</v>
      </c>
      <c r="AW14" s="9"/>
      <c r="AX14" s="9">
        <v>0.75032741769413547</v>
      </c>
      <c r="AY14" s="9"/>
      <c r="AZ14" s="34">
        <f t="shared" si="5"/>
        <v>49903.33772376721</v>
      </c>
      <c r="BA14" s="34"/>
      <c r="BB14" s="34">
        <f t="shared" si="10"/>
        <v>80091.449219507413</v>
      </c>
      <c r="BC14" s="34"/>
      <c r="BD14" s="15">
        <v>106742</v>
      </c>
      <c r="BE14" s="9">
        <v>0.12551336745619115</v>
      </c>
      <c r="BF14" s="14"/>
      <c r="BG14" s="9">
        <v>0.50377532314287332</v>
      </c>
      <c r="BH14" s="14"/>
      <c r="BI14" s="32">
        <f t="shared" si="11"/>
        <v>13397.547869008757</v>
      </c>
      <c r="BJ14" s="32"/>
      <c r="BK14" s="32">
        <v>39283</v>
      </c>
      <c r="BL14" s="32"/>
    </row>
    <row r="15" spans="1:64" x14ac:dyDescent="0.25">
      <c r="A15" s="33">
        <v>2003</v>
      </c>
      <c r="B15" s="2">
        <v>109277</v>
      </c>
      <c r="C15" s="9">
        <v>0.11126015641804861</v>
      </c>
      <c r="D15" s="9"/>
      <c r="E15" s="9">
        <v>0.33238053417442009</v>
      </c>
      <c r="F15" s="9"/>
      <c r="G15" s="34">
        <f t="shared" si="0"/>
        <v>12158.176112895098</v>
      </c>
      <c r="H15" s="34"/>
      <c r="I15" s="34">
        <f t="shared" si="6"/>
        <v>36321.547632978101</v>
      </c>
      <c r="J15" s="34"/>
      <c r="K15" s="2">
        <v>109277</v>
      </c>
      <c r="L15" s="9">
        <v>0.18617423231299415</v>
      </c>
      <c r="M15" s="9"/>
      <c r="N15" s="9">
        <v>0.40714444628967356</v>
      </c>
      <c r="O15" s="9"/>
      <c r="P15" s="34">
        <f t="shared" si="1"/>
        <v>20344.561584467061</v>
      </c>
      <c r="Q15" s="34"/>
      <c r="R15" s="34">
        <f t="shared" si="7"/>
        <v>44491.52365719666</v>
      </c>
      <c r="S15" s="34"/>
      <c r="T15" s="2">
        <v>109277</v>
      </c>
      <c r="U15" s="26">
        <v>0.44812228960502676</v>
      </c>
      <c r="V15" s="9"/>
      <c r="W15" s="9">
        <v>0.12</v>
      </c>
      <c r="X15" s="9"/>
      <c r="Y15" s="36">
        <f t="shared" si="2"/>
        <v>48969.45944116851</v>
      </c>
      <c r="Z15" s="34"/>
      <c r="AA15" s="34">
        <v>5876</v>
      </c>
      <c r="AB15" s="34"/>
      <c r="AC15" s="2">
        <v>109277</v>
      </c>
      <c r="AD15" s="9">
        <v>0.14294861133502096</v>
      </c>
      <c r="AE15" s="9"/>
      <c r="AF15" s="9">
        <v>0.88845345442804935</v>
      </c>
      <c r="AG15" s="9"/>
      <c r="AH15" s="34">
        <f t="shared" si="3"/>
        <v>15620.995400857086</v>
      </c>
      <c r="AI15" s="34"/>
      <c r="AJ15" s="34">
        <f t="shared" si="8"/>
        <v>97087.528139533955</v>
      </c>
      <c r="AK15" s="34"/>
      <c r="AL15" s="2">
        <v>109277</v>
      </c>
      <c r="AM15" s="9">
        <v>0.1331585874291823</v>
      </c>
      <c r="AN15" s="9"/>
      <c r="AO15" s="9">
        <v>0.61322952445664547</v>
      </c>
      <c r="AP15" s="9"/>
      <c r="AQ15" s="34">
        <f t="shared" si="4"/>
        <v>14551.170958498753</v>
      </c>
      <c r="AR15" s="34"/>
      <c r="AS15" s="34">
        <f t="shared" si="9"/>
        <v>67011.882744048853</v>
      </c>
      <c r="AT15" s="34"/>
      <c r="AU15" s="2">
        <v>109277</v>
      </c>
      <c r="AV15" s="9">
        <v>0.51471617537175196</v>
      </c>
      <c r="AW15" s="9"/>
      <c r="AX15" s="9">
        <v>0.82157719413199137</v>
      </c>
      <c r="AY15" s="9"/>
      <c r="AZ15" s="34">
        <f t="shared" si="5"/>
        <v>56246.639496098942</v>
      </c>
      <c r="BA15" s="34"/>
      <c r="BB15" s="34">
        <f t="shared" si="10"/>
        <v>89779.491043161615</v>
      </c>
      <c r="BC15" s="34"/>
      <c r="BD15" s="15">
        <v>109277</v>
      </c>
      <c r="BE15" s="9">
        <v>6.7586058486034079E-2</v>
      </c>
      <c r="BF15" s="14"/>
      <c r="BG15" s="9">
        <v>0.50423453715625299</v>
      </c>
      <c r="BH15" s="14"/>
      <c r="BI15" s="32">
        <f t="shared" si="11"/>
        <v>7385.6017131783456</v>
      </c>
      <c r="BJ15" s="32"/>
      <c r="BK15" s="32">
        <v>44492</v>
      </c>
      <c r="BL15" s="32"/>
    </row>
    <row r="16" spans="1:64" x14ac:dyDescent="0.25">
      <c r="A16" s="33">
        <v>2004</v>
      </c>
      <c r="B16" s="2">
        <v>112012</v>
      </c>
      <c r="C16" s="9">
        <v>0.1792591048346063</v>
      </c>
      <c r="D16" s="9"/>
      <c r="E16" s="9">
        <v>0.3905360419907915</v>
      </c>
      <c r="F16" s="9"/>
      <c r="G16" s="34">
        <f t="shared" si="0"/>
        <v>20079.170850733921</v>
      </c>
      <c r="H16" s="34"/>
      <c r="I16" s="34">
        <f t="shared" si="6"/>
        <v>43744.723135472537</v>
      </c>
      <c r="J16" s="34"/>
      <c r="K16" s="2">
        <v>112012</v>
      </c>
      <c r="L16" s="9">
        <v>0.23213941088226916</v>
      </c>
      <c r="M16" s="9"/>
      <c r="N16" s="9">
        <v>0.45361005669301935</v>
      </c>
      <c r="O16" s="9"/>
      <c r="P16" s="34">
        <f t="shared" si="1"/>
        <v>26002.399691744733</v>
      </c>
      <c r="Q16" s="34"/>
      <c r="R16" s="34">
        <f t="shared" si="7"/>
        <v>50809.769670298483</v>
      </c>
      <c r="S16" s="34"/>
      <c r="T16" s="2">
        <v>112012</v>
      </c>
      <c r="U16" s="26">
        <v>0.3175150642498823</v>
      </c>
      <c r="V16" s="9"/>
      <c r="W16" s="35">
        <v>0.121068752456957</v>
      </c>
      <c r="X16" s="9"/>
      <c r="Y16" s="36">
        <f t="shared" si="2"/>
        <v>35565.497376757812</v>
      </c>
      <c r="Z16" s="34"/>
      <c r="AA16" s="36">
        <f t="shared" ref="AA16:AA24" si="12">Y16*W16</f>
        <v>4305.8703979152451</v>
      </c>
      <c r="AB16" s="34"/>
      <c r="AC16" s="2">
        <v>112012</v>
      </c>
      <c r="AD16" s="35">
        <v>0.39143798128239782</v>
      </c>
      <c r="AE16" s="9"/>
      <c r="AF16" s="9">
        <v>0.74216640118527144</v>
      </c>
      <c r="AG16" s="9"/>
      <c r="AH16" s="36">
        <f t="shared" si="3"/>
        <v>43845.751159403946</v>
      </c>
      <c r="AI16" s="34"/>
      <c r="AJ16" s="34">
        <f t="shared" si="8"/>
        <v>83131.542929564632</v>
      </c>
      <c r="AK16" s="34"/>
      <c r="AL16" s="2">
        <v>112012</v>
      </c>
      <c r="AM16" s="35">
        <v>0.03</v>
      </c>
      <c r="AN16" s="9"/>
      <c r="AO16" s="9">
        <v>0.55401211488666036</v>
      </c>
      <c r="AP16" s="9"/>
      <c r="AQ16" s="36">
        <f t="shared" si="4"/>
        <v>3360.3599999999997</v>
      </c>
      <c r="AR16" s="34"/>
      <c r="AS16" s="34">
        <f t="shared" si="9"/>
        <v>62056.005012684596</v>
      </c>
      <c r="AT16" s="34"/>
      <c r="AU16" s="2">
        <v>112012</v>
      </c>
      <c r="AV16" s="9">
        <v>0.10512930325595617</v>
      </c>
      <c r="AW16" s="9"/>
      <c r="AX16" s="9">
        <v>0.63801401714938244</v>
      </c>
      <c r="AY16" s="9"/>
      <c r="AZ16" s="34">
        <f t="shared" si="5"/>
        <v>11775.743516306162</v>
      </c>
      <c r="BA16" s="34"/>
      <c r="BB16" s="34">
        <f t="shared" si="10"/>
        <v>71465.22608893663</v>
      </c>
      <c r="BC16" s="34"/>
      <c r="BD16" s="15">
        <v>112012</v>
      </c>
      <c r="BE16" s="9">
        <v>0.20032558394029015</v>
      </c>
      <c r="BF16" s="14"/>
      <c r="BG16" s="9">
        <v>0.58595626222844921</v>
      </c>
      <c r="BH16" s="14"/>
      <c r="BI16" s="32">
        <f t="shared" si="11"/>
        <v>22438.86930831978</v>
      </c>
      <c r="BJ16" s="32"/>
      <c r="BK16" s="32">
        <v>50810</v>
      </c>
      <c r="BL16" s="32"/>
    </row>
    <row r="17" spans="1:64" x14ac:dyDescent="0.25">
      <c r="A17" s="33">
        <v>2005</v>
      </c>
      <c r="B17" s="2">
        <v>117809</v>
      </c>
      <c r="C17" s="9">
        <v>0.25478080723677582</v>
      </c>
      <c r="D17" s="9"/>
      <c r="E17" s="9">
        <v>0.41589331874148228</v>
      </c>
      <c r="F17" s="9"/>
      <c r="G17" s="34">
        <f t="shared" si="0"/>
        <v>30015.472119757324</v>
      </c>
      <c r="H17" s="34"/>
      <c r="I17" s="34">
        <f t="shared" si="6"/>
        <v>48995.975987615282</v>
      </c>
      <c r="J17" s="34"/>
      <c r="K17" s="2">
        <v>117809</v>
      </c>
      <c r="L17" s="9">
        <v>0.280586380381738</v>
      </c>
      <c r="M17" s="9"/>
      <c r="N17" s="9">
        <v>0.45668446389232509</v>
      </c>
      <c r="O17" s="9"/>
      <c r="P17" s="34">
        <f t="shared" si="1"/>
        <v>33055.600886392174</v>
      </c>
      <c r="Q17" s="34"/>
      <c r="R17" s="34">
        <f t="shared" si="7"/>
        <v>53801.540006690928</v>
      </c>
      <c r="S17" s="34"/>
      <c r="T17" s="2">
        <v>117809</v>
      </c>
      <c r="U17" s="26">
        <v>0.23209191320842559</v>
      </c>
      <c r="V17" s="9"/>
      <c r="W17" s="35">
        <v>0.12520217386683252</v>
      </c>
      <c r="X17" s="9"/>
      <c r="Y17" s="36">
        <f t="shared" si="2"/>
        <v>27342.51620317141</v>
      </c>
      <c r="Z17" s="34"/>
      <c r="AA17" s="36">
        <f t="shared" si="12"/>
        <v>3423.3424676261525</v>
      </c>
      <c r="AB17" s="34"/>
      <c r="AC17" s="2">
        <v>117809</v>
      </c>
      <c r="AD17" s="9">
        <v>0.26899714041463263</v>
      </c>
      <c r="AE17" s="9"/>
      <c r="AF17" s="9">
        <v>0.90593775390365916</v>
      </c>
      <c r="AG17" s="9"/>
      <c r="AH17" s="34">
        <f t="shared" si="3"/>
        <v>31690.284115107457</v>
      </c>
      <c r="AI17" s="34"/>
      <c r="AJ17" s="34">
        <f t="shared" si="8"/>
        <v>106727.62084963618</v>
      </c>
      <c r="AK17" s="34"/>
      <c r="AL17" s="2">
        <v>117809</v>
      </c>
      <c r="AM17" s="9">
        <v>0.10757806784132863</v>
      </c>
      <c r="AN17" s="9"/>
      <c r="AO17" s="9">
        <v>0.53237078017392292</v>
      </c>
      <c r="AP17" s="9"/>
      <c r="AQ17" s="34">
        <f t="shared" si="4"/>
        <v>12673.664594319085</v>
      </c>
      <c r="AR17" s="34"/>
      <c r="AS17" s="34">
        <f t="shared" si="9"/>
        <v>62718.069241509686</v>
      </c>
      <c r="AT17" s="34"/>
      <c r="AU17" s="2">
        <v>117809</v>
      </c>
      <c r="AV17" s="9">
        <v>0.31379143534570186</v>
      </c>
      <c r="AW17" s="9"/>
      <c r="AX17" s="9">
        <v>0.68132525654533094</v>
      </c>
      <c r="AY17" s="9"/>
      <c r="AZ17" s="34">
        <f t="shared" si="5"/>
        <v>36967.455206641789</v>
      </c>
      <c r="BA17" s="34"/>
      <c r="BB17" s="34">
        <f t="shared" si="10"/>
        <v>80266.247148348892</v>
      </c>
      <c r="BC17" s="34"/>
      <c r="BD17" s="15">
        <v>117809</v>
      </c>
      <c r="BE17" s="9">
        <v>0.34246217916643124</v>
      </c>
      <c r="BF17" s="14"/>
      <c r="BG17" s="9">
        <v>0.61864448444807574</v>
      </c>
      <c r="BH17" s="14"/>
      <c r="BI17" s="32">
        <f t="shared" si="11"/>
        <v>40345.126865418097</v>
      </c>
      <c r="BJ17" s="32"/>
      <c r="BK17" s="32">
        <v>53802</v>
      </c>
      <c r="BL17" s="32"/>
    </row>
    <row r="18" spans="1:64" x14ac:dyDescent="0.25">
      <c r="A18" s="33">
        <v>2006</v>
      </c>
      <c r="B18" s="2">
        <v>121599</v>
      </c>
      <c r="C18" s="9">
        <v>0.24965977325525421</v>
      </c>
      <c r="D18" s="9"/>
      <c r="E18" s="9">
        <v>0.43411992803761384</v>
      </c>
      <c r="F18" s="9"/>
      <c r="G18" s="34">
        <f t="shared" si="0"/>
        <v>30358.378768065657</v>
      </c>
      <c r="H18" s="34"/>
      <c r="I18" s="34">
        <f t="shared" si="6"/>
        <v>52788.549129445804</v>
      </c>
      <c r="J18" s="34"/>
      <c r="K18" s="2">
        <v>121599</v>
      </c>
      <c r="L18" s="9">
        <v>0.23281976551639461</v>
      </c>
      <c r="M18" s="9"/>
      <c r="N18" s="9">
        <v>0.43772854786417553</v>
      </c>
      <c r="O18" s="9"/>
      <c r="P18" s="34">
        <f t="shared" si="1"/>
        <v>28310.650667028069</v>
      </c>
      <c r="Q18" s="34"/>
      <c r="R18" s="34">
        <f t="shared" si="7"/>
        <v>53227.35369173588</v>
      </c>
      <c r="S18" s="34"/>
      <c r="T18" s="2">
        <v>121599</v>
      </c>
      <c r="U18" s="26">
        <v>0.22763367756137398</v>
      </c>
      <c r="V18" s="9"/>
      <c r="W18" s="35">
        <v>0.17626236030403167</v>
      </c>
      <c r="X18" s="9"/>
      <c r="Y18" s="36">
        <f t="shared" si="2"/>
        <v>27680.027557785514</v>
      </c>
      <c r="Z18" s="34"/>
      <c r="AA18" s="36">
        <f t="shared" si="12"/>
        <v>4878.9469906159156</v>
      </c>
      <c r="AB18" s="34"/>
      <c r="AC18" s="2">
        <v>121599</v>
      </c>
      <c r="AD18" s="35">
        <v>0.25488249200710655</v>
      </c>
      <c r="AE18" s="9"/>
      <c r="AF18" s="9">
        <v>0.71587272785135381</v>
      </c>
      <c r="AG18" s="9"/>
      <c r="AH18" s="36">
        <f t="shared" si="3"/>
        <v>30993.456145572149</v>
      </c>
      <c r="AI18" s="34"/>
      <c r="AJ18" s="34">
        <f t="shared" si="8"/>
        <v>87049.407833996767</v>
      </c>
      <c r="AK18" s="34"/>
      <c r="AL18" s="2">
        <v>121599</v>
      </c>
      <c r="AM18" s="35">
        <v>0.1</v>
      </c>
      <c r="AN18" s="9"/>
      <c r="AO18" s="9">
        <v>0.40148784642537871</v>
      </c>
      <c r="AP18" s="9"/>
      <c r="AQ18" s="36">
        <f t="shared" si="4"/>
        <v>12159.900000000001</v>
      </c>
      <c r="AR18" s="34"/>
      <c r="AS18" s="34">
        <f t="shared" si="9"/>
        <v>48820.520637479625</v>
      </c>
      <c r="AT18" s="34"/>
      <c r="AU18" s="2">
        <v>121599</v>
      </c>
      <c r="AV18" s="9">
        <v>0.22301455394104988</v>
      </c>
      <c r="AW18" s="9"/>
      <c r="AX18" s="9">
        <v>0.63693354701258897</v>
      </c>
      <c r="AY18" s="9"/>
      <c r="AZ18" s="34">
        <f t="shared" si="5"/>
        <v>27118.346744677725</v>
      </c>
      <c r="BA18" s="34"/>
      <c r="BB18" s="34">
        <f t="shared" si="10"/>
        <v>77450.4823831838</v>
      </c>
      <c r="BC18" s="34"/>
      <c r="BD18" s="15">
        <v>121599</v>
      </c>
      <c r="BE18" s="9">
        <v>0.39632826967935569</v>
      </c>
      <c r="BF18" s="14"/>
      <c r="BG18" s="9">
        <v>0.66167143811740092</v>
      </c>
      <c r="BH18" s="14"/>
      <c r="BI18" s="32">
        <f t="shared" si="11"/>
        <v>48193.121264739973</v>
      </c>
      <c r="BJ18" s="32"/>
      <c r="BK18" s="32">
        <v>53227</v>
      </c>
      <c r="BL18" s="32"/>
    </row>
    <row r="19" spans="1:64" x14ac:dyDescent="0.25">
      <c r="A19" s="33">
        <v>2007</v>
      </c>
      <c r="B19" s="2">
        <v>123706</v>
      </c>
      <c r="C19" s="9">
        <v>0.29331106645083949</v>
      </c>
      <c r="D19" s="9"/>
      <c r="E19" s="9">
        <v>0.45871881831562972</v>
      </c>
      <c r="F19" s="9"/>
      <c r="G19" s="34">
        <f t="shared" si="0"/>
        <v>36284.338786367553</v>
      </c>
      <c r="H19" s="34"/>
      <c r="I19" s="34">
        <f t="shared" si="6"/>
        <v>56746.270138553293</v>
      </c>
      <c r="J19" s="34"/>
      <c r="K19" s="2">
        <v>123706</v>
      </c>
      <c r="L19" s="9">
        <v>0.41242161910631292</v>
      </c>
      <c r="M19" s="9"/>
      <c r="N19" s="9">
        <v>0.56280512206479372</v>
      </c>
      <c r="O19" s="9"/>
      <c r="P19" s="34">
        <f t="shared" si="1"/>
        <v>51019.028813165547</v>
      </c>
      <c r="Q19" s="34"/>
      <c r="R19" s="34">
        <f t="shared" si="7"/>
        <v>69622.370430147377</v>
      </c>
      <c r="S19" s="34"/>
      <c r="T19" s="2">
        <v>123706</v>
      </c>
      <c r="U19" s="26">
        <v>0.25010945178456245</v>
      </c>
      <c r="V19" s="9"/>
      <c r="W19" s="35">
        <v>0.1175661362112206</v>
      </c>
      <c r="X19" s="9"/>
      <c r="Y19" s="36">
        <f t="shared" si="2"/>
        <v>30940.039842461083</v>
      </c>
      <c r="Z19" s="34"/>
      <c r="AA19" s="36">
        <f t="shared" si="12"/>
        <v>3637.5009384993718</v>
      </c>
      <c r="AB19" s="34"/>
      <c r="AC19" s="2">
        <v>123706</v>
      </c>
      <c r="AD19" s="9">
        <v>0.41956439446565286</v>
      </c>
      <c r="AE19" s="9"/>
      <c r="AF19" s="9">
        <v>0.94550546440770966</v>
      </c>
      <c r="AG19" s="9"/>
      <c r="AH19" s="34">
        <f t="shared" si="3"/>
        <v>51902.632981768053</v>
      </c>
      <c r="AI19" s="34"/>
      <c r="AJ19" s="34">
        <f t="shared" si="8"/>
        <v>116964.69898002013</v>
      </c>
      <c r="AK19" s="34"/>
      <c r="AL19" s="2">
        <v>123706</v>
      </c>
      <c r="AM19" s="9">
        <v>0.26151641810733672</v>
      </c>
      <c r="AN19" s="9"/>
      <c r="AO19" s="9">
        <v>0.62050709188192021</v>
      </c>
      <c r="AP19" s="9"/>
      <c r="AQ19" s="34">
        <f t="shared" si="4"/>
        <v>32351.150018386197</v>
      </c>
      <c r="AR19" s="34"/>
      <c r="AS19" s="34">
        <f t="shared" si="9"/>
        <v>76760.450308344822</v>
      </c>
      <c r="AT19" s="34"/>
      <c r="AU19" s="2">
        <v>123706</v>
      </c>
      <c r="AV19" s="9">
        <v>0.12535635339856402</v>
      </c>
      <c r="AW19" s="9"/>
      <c r="AX19" s="9">
        <v>0.5476252520618704</v>
      </c>
      <c r="AY19" s="9"/>
      <c r="AZ19" s="34">
        <f t="shared" si="5"/>
        <v>15507.33305352276</v>
      </c>
      <c r="BA19" s="34"/>
      <c r="BB19" s="34">
        <f t="shared" si="10"/>
        <v>67744.529431565737</v>
      </c>
      <c r="BC19" s="34"/>
      <c r="BD19" s="15">
        <v>123706</v>
      </c>
      <c r="BE19" s="9">
        <v>0.22792144604108117</v>
      </c>
      <c r="BF19" s="14"/>
      <c r="BG19" s="9">
        <v>0.54633638841983612</v>
      </c>
      <c r="BH19" s="14"/>
      <c r="BI19" s="32">
        <f t="shared" si="11"/>
        <v>28195.250403957987</v>
      </c>
      <c r="BJ19" s="32"/>
      <c r="BK19" s="32">
        <v>69622</v>
      </c>
      <c r="BL19" s="32"/>
    </row>
    <row r="20" spans="1:64" x14ac:dyDescent="0.25">
      <c r="A20" s="33">
        <v>2008</v>
      </c>
      <c r="B20" s="2">
        <v>121902</v>
      </c>
      <c r="C20" s="9">
        <v>0.25171644189960124</v>
      </c>
      <c r="D20" s="9"/>
      <c r="E20" s="9">
        <v>0.42752343047173297</v>
      </c>
      <c r="F20" s="9"/>
      <c r="G20" s="34">
        <f t="shared" si="0"/>
        <v>30684.737700445192</v>
      </c>
      <c r="H20" s="34"/>
      <c r="I20" s="34">
        <f t="shared" si="6"/>
        <v>52115.961221365193</v>
      </c>
      <c r="J20" s="34"/>
      <c r="K20" s="2">
        <v>121902</v>
      </c>
      <c r="L20" s="9">
        <v>0.37906270739792564</v>
      </c>
      <c r="M20" s="9"/>
      <c r="N20" s="9">
        <v>0.53607096473313698</v>
      </c>
      <c r="O20" s="9"/>
      <c r="P20" s="34">
        <f t="shared" si="1"/>
        <v>46208.502157221934</v>
      </c>
      <c r="Q20" s="34"/>
      <c r="R20" s="34">
        <f t="shared" si="7"/>
        <v>65348.122742898864</v>
      </c>
      <c r="S20" s="34"/>
      <c r="T20" s="2">
        <v>121902</v>
      </c>
      <c r="U20" s="26">
        <v>0.22413472805905077</v>
      </c>
      <c r="V20" s="9"/>
      <c r="W20" s="35">
        <v>0.13620162913949624</v>
      </c>
      <c r="X20" s="9"/>
      <c r="Y20" s="36">
        <f t="shared" si="2"/>
        <v>27322.471619854408</v>
      </c>
      <c r="Z20" s="34"/>
      <c r="AA20" s="36">
        <f t="shared" si="12"/>
        <v>3721.3651467418213</v>
      </c>
      <c r="AB20" s="34"/>
      <c r="AC20" s="2">
        <v>121902</v>
      </c>
      <c r="AD20" s="9">
        <v>0.30626744611170115</v>
      </c>
      <c r="AE20" s="9"/>
      <c r="AF20" s="9">
        <v>0.91259017134030729</v>
      </c>
      <c r="AG20" s="9"/>
      <c r="AH20" s="34">
        <f t="shared" si="3"/>
        <v>37334.614215908594</v>
      </c>
      <c r="AI20" s="34"/>
      <c r="AJ20" s="34">
        <f t="shared" si="8"/>
        <v>111246.56706672614</v>
      </c>
      <c r="AK20" s="34"/>
      <c r="AL20" s="2">
        <v>121902</v>
      </c>
      <c r="AM20" s="9">
        <v>4.6451512642303613E-2</v>
      </c>
      <c r="AN20" s="9"/>
      <c r="AO20" s="9">
        <v>0.48358384897058015</v>
      </c>
      <c r="AP20" s="9"/>
      <c r="AQ20" s="34">
        <f t="shared" si="4"/>
        <v>5662.5322941220948</v>
      </c>
      <c r="AR20" s="34"/>
      <c r="AS20" s="34">
        <f t="shared" si="9"/>
        <v>58949.838357211665</v>
      </c>
      <c r="AT20" s="34"/>
      <c r="AU20" s="2">
        <v>121902</v>
      </c>
      <c r="AV20" s="9">
        <v>0.22895873709898543</v>
      </c>
      <c r="AW20" s="9"/>
      <c r="AX20" s="9">
        <v>0.63507263352978205</v>
      </c>
      <c r="AY20" s="9"/>
      <c r="AZ20" s="34">
        <f t="shared" si="5"/>
        <v>27910.527969840521</v>
      </c>
      <c r="BA20" s="34"/>
      <c r="BB20" s="34">
        <f t="shared" si="10"/>
        <v>77416.624172547497</v>
      </c>
      <c r="BC20" s="34"/>
      <c r="BD20" s="15">
        <v>121902</v>
      </c>
      <c r="BE20" s="9">
        <v>0.261704894979501</v>
      </c>
      <c r="BF20" s="14"/>
      <c r="BG20" s="9">
        <v>0.56306655479073264</v>
      </c>
      <c r="BH20" s="14"/>
      <c r="BI20" s="32">
        <f t="shared" si="11"/>
        <v>31902.350107791131</v>
      </c>
      <c r="BJ20" s="32"/>
      <c r="BK20" s="32">
        <v>65348</v>
      </c>
      <c r="BL20" s="32"/>
    </row>
    <row r="21" spans="1:64" x14ac:dyDescent="0.25">
      <c r="A21" s="33">
        <v>2009</v>
      </c>
      <c r="B21" s="2">
        <v>118021</v>
      </c>
      <c r="C21" s="9">
        <v>0.20484784663419825</v>
      </c>
      <c r="D21" s="9"/>
      <c r="E21" s="9">
        <v>0.41821761518207951</v>
      </c>
      <c r="F21" s="9"/>
      <c r="G21" s="34">
        <f t="shared" si="0"/>
        <v>24176.34770761471</v>
      </c>
      <c r="H21" s="34"/>
      <c r="I21" s="34">
        <f t="shared" si="6"/>
        <v>49358.461161404208</v>
      </c>
      <c r="J21" s="34"/>
      <c r="K21" s="2">
        <v>118021</v>
      </c>
      <c r="L21" s="9">
        <v>0.27979198165432162</v>
      </c>
      <c r="M21" s="9"/>
      <c r="N21" s="9">
        <v>0.50507125412609832</v>
      </c>
      <c r="O21" s="9"/>
      <c r="P21" s="34">
        <f t="shared" si="1"/>
        <v>33021.329466824689</v>
      </c>
      <c r="Q21" s="34"/>
      <c r="R21" s="34">
        <f t="shared" si="7"/>
        <v>59609.014483216248</v>
      </c>
      <c r="S21" s="34"/>
      <c r="T21" s="2">
        <v>118021</v>
      </c>
      <c r="U21" s="26">
        <v>0.29313434675521433</v>
      </c>
      <c r="V21" s="9"/>
      <c r="W21" s="35">
        <v>9.600072094212421E-2</v>
      </c>
      <c r="X21" s="9"/>
      <c r="Y21" s="36">
        <f t="shared" si="2"/>
        <v>34596.008738397148</v>
      </c>
      <c r="Z21" s="34"/>
      <c r="AA21" s="36">
        <f t="shared" si="12"/>
        <v>3321.2417806061553</v>
      </c>
      <c r="AB21" s="34"/>
      <c r="AC21" s="2">
        <v>118021</v>
      </c>
      <c r="AD21" s="35">
        <v>0.4193322316185738</v>
      </c>
      <c r="AE21" s="9"/>
      <c r="AF21" s="9">
        <v>0.89878596737636562</v>
      </c>
      <c r="AG21" s="9"/>
      <c r="AH21" s="36">
        <f t="shared" si="3"/>
        <v>49490.009307855697</v>
      </c>
      <c r="AI21" s="34"/>
      <c r="AJ21" s="34">
        <f t="shared" si="8"/>
        <v>106075.61865572605</v>
      </c>
      <c r="AK21" s="34"/>
      <c r="AL21" s="2">
        <v>118021</v>
      </c>
      <c r="AM21" s="9">
        <v>0.18475613200019794</v>
      </c>
      <c r="AN21" s="9"/>
      <c r="AO21" s="9">
        <v>0.68569086317313899</v>
      </c>
      <c r="AP21" s="9"/>
      <c r="AQ21" s="34">
        <f t="shared" si="4"/>
        <v>21805.10345479536</v>
      </c>
      <c r="AR21" s="34"/>
      <c r="AS21" s="34">
        <f t="shared" si="9"/>
        <v>80925.921362557041</v>
      </c>
      <c r="AT21" s="34"/>
      <c r="AU21" s="2">
        <v>118021</v>
      </c>
      <c r="AV21" s="9">
        <v>0.35206676672956894</v>
      </c>
      <c r="AW21" s="9"/>
      <c r="AX21" s="9">
        <v>0.84374403539110399</v>
      </c>
      <c r="AY21" s="9"/>
      <c r="AZ21" s="34">
        <f t="shared" si="5"/>
        <v>41551.271876190454</v>
      </c>
      <c r="BA21" s="34"/>
      <c r="BB21" s="34">
        <f t="shared" si="10"/>
        <v>99579.514800893478</v>
      </c>
      <c r="BC21" s="34"/>
      <c r="BD21" s="15">
        <v>118021</v>
      </c>
      <c r="BE21" s="9">
        <v>0.27282467902670943</v>
      </c>
      <c r="BF21" s="14"/>
      <c r="BG21" s="9">
        <v>0.60958328398055051</v>
      </c>
      <c r="BH21" s="14"/>
      <c r="BI21" s="32">
        <f t="shared" si="11"/>
        <v>32199.041443411272</v>
      </c>
      <c r="BJ21" s="32"/>
      <c r="BK21" s="32">
        <v>59609</v>
      </c>
      <c r="BL21" s="32"/>
    </row>
    <row r="22" spans="1:64" x14ac:dyDescent="0.25">
      <c r="A22" s="33">
        <v>2010</v>
      </c>
      <c r="B22" s="2">
        <v>120859</v>
      </c>
      <c r="C22" s="9">
        <v>0.26894873734955893</v>
      </c>
      <c r="D22" s="9"/>
      <c r="E22" s="9">
        <v>0.50037317466776621</v>
      </c>
      <c r="F22" s="9"/>
      <c r="G22" s="34">
        <f t="shared" si="0"/>
        <v>32504.875447330342</v>
      </c>
      <c r="H22" s="34"/>
      <c r="I22" s="34">
        <f t="shared" si="6"/>
        <v>60474.601517171555</v>
      </c>
      <c r="J22" s="34"/>
      <c r="K22" s="2">
        <v>120859</v>
      </c>
      <c r="L22" s="9">
        <v>0.22812174335047966</v>
      </c>
      <c r="M22" s="9"/>
      <c r="N22" s="9">
        <v>0.53558918259762789</v>
      </c>
      <c r="O22" s="9"/>
      <c r="P22" s="34">
        <f t="shared" si="1"/>
        <v>27570.565779595621</v>
      </c>
      <c r="Q22" s="34"/>
      <c r="R22" s="34">
        <f t="shared" si="7"/>
        <v>64730.77301956671</v>
      </c>
      <c r="S22" s="34"/>
      <c r="T22" s="2">
        <v>120859</v>
      </c>
      <c r="U22" s="26">
        <v>0.23839532874466496</v>
      </c>
      <c r="V22" s="9"/>
      <c r="W22" s="35">
        <v>0.27611369266624552</v>
      </c>
      <c r="X22" s="9"/>
      <c r="Y22" s="36">
        <f t="shared" si="2"/>
        <v>28812.221036751464</v>
      </c>
      <c r="Z22" s="34"/>
      <c r="AA22" s="36">
        <f t="shared" si="12"/>
        <v>7955.4487443735279</v>
      </c>
      <c r="AB22" s="34"/>
      <c r="AC22" s="2">
        <v>120859</v>
      </c>
      <c r="AD22" s="9">
        <v>0.24972950686500434</v>
      </c>
      <c r="AE22" s="9"/>
      <c r="AF22" s="9">
        <v>0.61447716656734452</v>
      </c>
      <c r="AG22" s="9"/>
      <c r="AH22" s="34">
        <f t="shared" si="3"/>
        <v>30182.05847019756</v>
      </c>
      <c r="AI22" s="34"/>
      <c r="AJ22" s="34">
        <f t="shared" si="8"/>
        <v>74265.095874162696</v>
      </c>
      <c r="AK22" s="34"/>
      <c r="AL22" s="2">
        <v>120859</v>
      </c>
      <c r="AM22" s="9">
        <v>0.35019577755247899</v>
      </c>
      <c r="AN22" s="9"/>
      <c r="AO22" s="9">
        <v>0.93465923350534319</v>
      </c>
      <c r="AP22" s="9"/>
      <c r="AQ22" s="34">
        <f t="shared" si="4"/>
        <v>42324.311479215059</v>
      </c>
      <c r="AR22" s="34"/>
      <c r="AS22" s="34">
        <f t="shared" si="9"/>
        <v>112961.98030222228</v>
      </c>
      <c r="AT22" s="34"/>
      <c r="AU22" s="2">
        <v>120859</v>
      </c>
      <c r="AV22" s="9">
        <v>1.5965852012405794E-2</v>
      </c>
      <c r="AW22" s="9"/>
      <c r="AX22" s="9">
        <v>0.89993552598273185</v>
      </c>
      <c r="AY22" s="9"/>
      <c r="AZ22" s="34">
        <f t="shared" si="5"/>
        <v>1929.6169083673519</v>
      </c>
      <c r="BA22" s="34"/>
      <c r="BB22" s="34">
        <f t="shared" si="10"/>
        <v>108765.307734747</v>
      </c>
      <c r="BC22" s="34"/>
      <c r="BD22" s="15">
        <v>120859</v>
      </c>
      <c r="BE22" s="9">
        <v>0.27407519820870269</v>
      </c>
      <c r="BF22" s="14"/>
      <c r="BG22" s="9">
        <v>0.67248721025170455</v>
      </c>
      <c r="BH22" s="14"/>
      <c r="BI22" s="32">
        <f t="shared" si="11"/>
        <v>33124.4543803056</v>
      </c>
      <c r="BJ22" s="32"/>
      <c r="BK22" s="32">
        <v>64731</v>
      </c>
      <c r="BL22" s="32"/>
    </row>
    <row r="23" spans="1:64" x14ac:dyDescent="0.25">
      <c r="A23" s="33">
        <v>2011</v>
      </c>
      <c r="B23" s="2">
        <v>126438</v>
      </c>
      <c r="C23" s="9">
        <v>0.22812170116167185</v>
      </c>
      <c r="D23" s="9"/>
      <c r="E23" s="9">
        <v>0.47626574622859197</v>
      </c>
      <c r="F23" s="9"/>
      <c r="G23" s="34">
        <f t="shared" si="0"/>
        <v>28843.251651479466</v>
      </c>
      <c r="H23" s="34"/>
      <c r="I23" s="34">
        <f t="shared" si="6"/>
        <v>60218.088421650711</v>
      </c>
      <c r="J23" s="34"/>
      <c r="K23" s="2">
        <v>126438</v>
      </c>
      <c r="L23" s="9">
        <v>0.34914022607514972</v>
      </c>
      <c r="M23" s="9"/>
      <c r="N23" s="9">
        <v>0.63293733055287738</v>
      </c>
      <c r="O23" s="9"/>
      <c r="P23" s="34">
        <f t="shared" si="1"/>
        <v>44144.591904489782</v>
      </c>
      <c r="Q23" s="34"/>
      <c r="R23" s="34">
        <f t="shared" si="7"/>
        <v>80027.330200444703</v>
      </c>
      <c r="S23" s="34"/>
      <c r="T23" s="2">
        <v>126438</v>
      </c>
      <c r="U23" s="26">
        <v>0.31947911829562581</v>
      </c>
      <c r="V23" s="9"/>
      <c r="W23" s="35">
        <v>0.18284759478220075</v>
      </c>
      <c r="X23" s="9"/>
      <c r="Y23" s="36">
        <f t="shared" si="2"/>
        <v>40394.300759062338</v>
      </c>
      <c r="Z23" s="34"/>
      <c r="AA23" s="36">
        <f t="shared" si="12"/>
        <v>7386.000736703375</v>
      </c>
      <c r="AB23" s="34"/>
      <c r="AC23" s="2">
        <v>126438</v>
      </c>
      <c r="AD23" s="35">
        <v>0.66751635948605992</v>
      </c>
      <c r="AE23" s="9"/>
      <c r="AF23" s="9">
        <v>0.94308521835096315</v>
      </c>
      <c r="AG23" s="9"/>
      <c r="AH23" s="36">
        <f t="shared" si="3"/>
        <v>84399.433460698448</v>
      </c>
      <c r="AI23" s="34"/>
      <c r="AJ23" s="34">
        <f t="shared" si="8"/>
        <v>119241.80883785908</v>
      </c>
      <c r="AK23" s="34"/>
      <c r="AL23" s="2">
        <v>126438</v>
      </c>
      <c r="AM23" s="9">
        <v>0.47553239643909201</v>
      </c>
      <c r="AN23" s="9"/>
      <c r="AO23" s="9">
        <v>0.98971971973847028</v>
      </c>
      <c r="AP23" s="9"/>
      <c r="AQ23" s="34">
        <f t="shared" si="4"/>
        <v>60125.365140965914</v>
      </c>
      <c r="AR23" s="34"/>
      <c r="AS23" s="34">
        <f t="shared" si="9"/>
        <v>125138.1819242927</v>
      </c>
      <c r="AT23" s="34"/>
      <c r="AU23" s="2">
        <v>126438</v>
      </c>
      <c r="AV23" s="35">
        <v>0.01</v>
      </c>
      <c r="AW23" s="9"/>
      <c r="AX23" s="9">
        <v>0.89619475670037874</v>
      </c>
      <c r="AY23" s="9"/>
      <c r="AZ23" s="36">
        <f t="shared" si="5"/>
        <v>1264.3800000000001</v>
      </c>
      <c r="BA23" s="34"/>
      <c r="BB23" s="34">
        <f t="shared" si="10"/>
        <v>113313.07264768249</v>
      </c>
      <c r="BC23" s="34"/>
      <c r="BD23" s="15">
        <v>126438</v>
      </c>
      <c r="BE23" s="9">
        <v>0.21882890665568294</v>
      </c>
      <c r="BF23" s="14"/>
      <c r="BG23" s="9">
        <v>0.63090262434455813</v>
      </c>
      <c r="BH23" s="14"/>
      <c r="BI23" s="32">
        <f t="shared" si="11"/>
        <v>27668.289299731241</v>
      </c>
      <c r="BJ23" s="32"/>
      <c r="BK23" s="32">
        <v>80027</v>
      </c>
      <c r="BL23" s="32"/>
    </row>
    <row r="24" spans="1:64" x14ac:dyDescent="0.25">
      <c r="A24" s="33">
        <v>2012</v>
      </c>
      <c r="B24" s="2">
        <v>127792</v>
      </c>
      <c r="C24" s="9">
        <v>0.2238503671608692</v>
      </c>
      <c r="D24" s="9"/>
      <c r="E24" s="9">
        <v>0.45458798466569411</v>
      </c>
      <c r="F24" s="9"/>
      <c r="G24" s="34">
        <f t="shared" si="0"/>
        <v>28606.286120221797</v>
      </c>
      <c r="H24" s="34"/>
      <c r="I24" s="34">
        <f t="shared" si="6"/>
        <v>58092.707736398384</v>
      </c>
      <c r="J24" s="34"/>
      <c r="K24" s="2">
        <v>127792</v>
      </c>
      <c r="L24" s="9">
        <v>0.36408585678554861</v>
      </c>
      <c r="M24" s="9"/>
      <c r="N24" s="9">
        <v>0.61205817621682679</v>
      </c>
      <c r="O24" s="9"/>
      <c r="P24" s="34">
        <f t="shared" si="1"/>
        <v>46527.25981033883</v>
      </c>
      <c r="Q24" s="34"/>
      <c r="R24" s="34">
        <f t="shared" si="7"/>
        <v>78216.138455100736</v>
      </c>
      <c r="S24" s="34"/>
      <c r="T24" s="2">
        <v>127792</v>
      </c>
      <c r="U24" s="26">
        <v>7.8699232316664425E-2</v>
      </c>
      <c r="V24" s="9"/>
      <c r="W24" s="35">
        <v>0.38737934732800955</v>
      </c>
      <c r="X24" s="9"/>
      <c r="Y24" s="36">
        <f t="shared" si="2"/>
        <v>10057.132296211181</v>
      </c>
      <c r="Z24" s="34"/>
      <c r="AA24" s="36">
        <f t="shared" si="12"/>
        <v>3895.9253448977333</v>
      </c>
      <c r="AB24" s="34"/>
      <c r="AC24" s="2">
        <v>127792</v>
      </c>
      <c r="AD24" s="35">
        <v>0.71429115735533133</v>
      </c>
      <c r="AE24" s="9"/>
      <c r="AF24" s="9">
        <v>0.93501609435289523</v>
      </c>
      <c r="AG24" s="9"/>
      <c r="AH24" s="36">
        <f t="shared" si="3"/>
        <v>91280.695580752508</v>
      </c>
      <c r="AI24" s="34"/>
      <c r="AJ24" s="34">
        <f t="shared" si="8"/>
        <v>119487.57672954518</v>
      </c>
      <c r="AK24" s="34"/>
      <c r="AL24" s="2">
        <v>127792</v>
      </c>
      <c r="AM24" s="9">
        <v>8.0735569220666686E-2</v>
      </c>
      <c r="AN24" s="9"/>
      <c r="AO24" s="9">
        <v>0.76708484415677591</v>
      </c>
      <c r="AP24" s="9"/>
      <c r="AQ24" s="34">
        <f t="shared" si="4"/>
        <v>10317.359861847437</v>
      </c>
      <c r="AR24" s="34"/>
      <c r="AS24" s="34">
        <f t="shared" si="9"/>
        <v>98027.306404482704</v>
      </c>
      <c r="AT24" s="34"/>
      <c r="AU24" s="2">
        <v>127792</v>
      </c>
      <c r="AV24" s="35">
        <v>0.02</v>
      </c>
      <c r="AW24" s="9"/>
      <c r="AX24" s="9">
        <v>0.85987105722234713</v>
      </c>
      <c r="AY24" s="9"/>
      <c r="AZ24" s="36">
        <f t="shared" si="5"/>
        <v>2555.84</v>
      </c>
      <c r="BA24" s="34"/>
      <c r="BB24" s="34">
        <f t="shared" si="10"/>
        <v>109884.64214455818</v>
      </c>
      <c r="BC24" s="34"/>
      <c r="BD24" s="15">
        <v>127792</v>
      </c>
      <c r="BE24" s="9">
        <v>0.12440264262531671</v>
      </c>
      <c r="BF24" s="14"/>
      <c r="BG24" s="9">
        <v>0.54738719693476867</v>
      </c>
      <c r="BH24" s="14"/>
      <c r="BI24" s="32">
        <f t="shared" si="11"/>
        <v>15897.662506374472</v>
      </c>
      <c r="BJ24" s="32"/>
      <c r="BK24" s="32">
        <v>78216</v>
      </c>
      <c r="BL24" s="32"/>
    </row>
    <row r="25" spans="1:64" ht="16.5" thickBot="1" x14ac:dyDescent="0.3">
      <c r="A25" s="37" t="s">
        <v>18</v>
      </c>
      <c r="B25" s="37">
        <f>SUM(B11:B24)</f>
        <v>1603454</v>
      </c>
      <c r="C25" s="38">
        <f>AVERAGE(C11:C24)</f>
        <v>0.19277921569136389</v>
      </c>
      <c r="D25" s="38"/>
      <c r="E25" s="38">
        <f>AVERAGE(E11:E24)</f>
        <v>0.39052381605832875</v>
      </c>
      <c r="F25" s="38"/>
      <c r="G25" s="39">
        <f>SUM(G11:G24)</f>
        <v>317552.94058096933</v>
      </c>
      <c r="H25" s="39"/>
      <c r="I25" s="39">
        <f t="shared" si="6"/>
        <v>626186.97495399148</v>
      </c>
      <c r="J25" s="37"/>
      <c r="K25" s="37">
        <f>SUM(K11:K24)</f>
        <v>1603454</v>
      </c>
      <c r="L25" s="38">
        <f>AVERAGE(L11:L24)</f>
        <v>0.25975679453195127</v>
      </c>
      <c r="M25" s="38"/>
      <c r="N25" s="38">
        <f>AVERAGE(N11:N24)</f>
        <v>0.4700734816328565</v>
      </c>
      <c r="O25" s="38"/>
      <c r="P25" s="39">
        <f>SUM(P11:P24)</f>
        <v>425959.17057833768</v>
      </c>
      <c r="Q25" s="39"/>
      <c r="R25" s="39">
        <f t="shared" si="7"/>
        <v>753741.20441813034</v>
      </c>
      <c r="S25" s="39"/>
      <c r="T25" s="37">
        <f>SUM(T11:T24)</f>
        <v>1603454</v>
      </c>
      <c r="U25" s="40">
        <f>AVERAGE(U11:U24)</f>
        <v>0.27630807165623966</v>
      </c>
      <c r="V25" s="38"/>
      <c r="W25" s="41">
        <v>0.11</v>
      </c>
      <c r="X25" s="38"/>
      <c r="Y25" s="42">
        <f>SUM(Y11:Y24)</f>
        <v>437252.09389058524</v>
      </c>
      <c r="Z25" s="39"/>
      <c r="AA25" s="39">
        <v>38527</v>
      </c>
      <c r="AB25" s="39"/>
      <c r="AC25" s="37">
        <f>SUM(AC11:AC24)</f>
        <v>1603454</v>
      </c>
      <c r="AD25" s="41">
        <v>0.02</v>
      </c>
      <c r="AE25" s="38"/>
      <c r="AF25" s="38">
        <f>AVERAGE(AF11:AF24)</f>
        <v>0.82357018546093386</v>
      </c>
      <c r="AG25" s="38"/>
      <c r="AH25" s="42">
        <v>50049</v>
      </c>
      <c r="AI25" s="39"/>
      <c r="AJ25" s="39">
        <f>SUM(AJ11:AJ24)</f>
        <v>1327421.3985596981</v>
      </c>
      <c r="AK25" s="39"/>
      <c r="AL25" s="37">
        <f>SUM(AL11:AL24)</f>
        <v>1603454</v>
      </c>
      <c r="AM25" s="38">
        <v>0.14000000000000001</v>
      </c>
      <c r="AN25" s="38"/>
      <c r="AO25" s="38">
        <f>AVERAGE(AO11:AO24)</f>
        <v>0.61329043834268793</v>
      </c>
      <c r="AP25" s="38"/>
      <c r="AQ25" s="39">
        <v>226500</v>
      </c>
      <c r="AR25" s="39"/>
      <c r="AS25" s="39">
        <f t="shared" si="9"/>
        <v>983383.00652233628</v>
      </c>
      <c r="AT25" s="39"/>
      <c r="AU25" s="37">
        <f>SUM(AU11:AU24)</f>
        <v>1603454</v>
      </c>
      <c r="AV25" s="38">
        <v>0.23016742824977274</v>
      </c>
      <c r="AW25" s="38"/>
      <c r="AX25" s="38">
        <f>AVERAGE(AX11:AX24)</f>
        <v>0.71888413435330345</v>
      </c>
      <c r="AY25" s="38"/>
      <c r="AZ25" s="39">
        <v>354788.59814695868</v>
      </c>
      <c r="BA25" s="39"/>
      <c r="BB25" s="39">
        <f t="shared" si="10"/>
        <v>1152697.6407653419</v>
      </c>
      <c r="BC25" s="39"/>
      <c r="BD25" s="37">
        <v>1603454</v>
      </c>
      <c r="BE25" s="38">
        <v>0.18849337122399262</v>
      </c>
      <c r="BF25" s="38"/>
      <c r="BG25" s="38">
        <v>0.47</v>
      </c>
      <c r="BH25" s="38"/>
      <c r="BI25" s="39">
        <v>314196</v>
      </c>
      <c r="BJ25" s="39"/>
      <c r="BK25" s="39">
        <f>SUM(BK11:BK24)</f>
        <v>765529</v>
      </c>
      <c r="BL25" s="43"/>
    </row>
    <row r="26" spans="1:64" ht="16.5" thickTop="1" x14ac:dyDescent="0.25">
      <c r="A26" s="44" t="s">
        <v>19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2"/>
      <c r="O26" s="2"/>
      <c r="P26" s="2"/>
      <c r="Q26" s="2"/>
    </row>
    <row r="27" spans="1:64" x14ac:dyDescent="0.25">
      <c r="A27" s="45" t="s">
        <v>20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</row>
    <row r="28" spans="1:64" x14ac:dyDescent="0.25">
      <c r="A28" s="46"/>
      <c r="B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</sheetData>
  <mergeCells count="1">
    <mergeCell ref="A27:AH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Surwilo</dc:creator>
  <cp:lastModifiedBy>Douglas Surwilo</cp:lastModifiedBy>
  <dcterms:created xsi:type="dcterms:W3CDTF">2016-04-06T22:15:11Z</dcterms:created>
  <dcterms:modified xsi:type="dcterms:W3CDTF">2016-04-06T22:15:33Z</dcterms:modified>
</cp:coreProperties>
</file>