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105" windowWidth="12915" windowHeight="4440" firstSheet="10" activeTab="12"/>
  </bookViews>
  <sheets>
    <sheet name="Composition Composite Bread" sheetId="1" r:id="rId1"/>
    <sheet name="Sensory Properties" sheetId="2" r:id="rId2"/>
    <sheet name="Composition 100%Bread" sheetId="3" r:id="rId3"/>
    <sheet name="Ingredients 100% Bread" sheetId="4" r:id="rId4"/>
    <sheet name="Baking Conditions 100% Bread" sheetId="11" r:id="rId5"/>
    <sheet name="Physical &amp; Text. Char Composite" sheetId="5" r:id="rId6"/>
    <sheet name="Physical &amp; Text, Char 100%Bread" sheetId="6" r:id="rId7"/>
    <sheet name="Statistics on Wheat" sheetId="7" r:id="rId8"/>
    <sheet name="Data Per Type of Plant" sheetId="8" r:id="rId9"/>
    <sheet name="Proofing VS Specific Volume" sheetId="9" r:id="rId10"/>
    <sheet name="First Proofing" sheetId="12" r:id="rId11"/>
    <sheet name="Final Proofing" sheetId="13" r:id="rId12"/>
    <sheet name="Statistics on Production" sheetId="14" r:id="rId13"/>
    <sheet name="Statistics Wheat Import." sheetId="15" r:id="rId14"/>
  </sheets>
  <calcPr calcId="144525"/>
</workbook>
</file>

<file path=xl/calcChain.xml><?xml version="1.0" encoding="utf-8"?>
<calcChain xmlns="http://schemas.openxmlformats.org/spreadsheetml/2006/main">
  <c r="CG3" i="14" l="1"/>
  <c r="CG4" i="14"/>
  <c r="CG5" i="14"/>
  <c r="CG6" i="14"/>
  <c r="CG7" i="14"/>
  <c r="CG8" i="14"/>
  <c r="CG9" i="14"/>
  <c r="CG10" i="14"/>
  <c r="CG11" i="14"/>
  <c r="CG12" i="14"/>
  <c r="CG13" i="14"/>
  <c r="CG14" i="14"/>
  <c r="CG15" i="14"/>
  <c r="CG16" i="14"/>
  <c r="CG17" i="14"/>
  <c r="CG18" i="14"/>
  <c r="CG19" i="14"/>
  <c r="CG20" i="14"/>
  <c r="CG21" i="14"/>
  <c r="CG22" i="14"/>
  <c r="CG23" i="14"/>
  <c r="CG24" i="14"/>
  <c r="CG25" i="14"/>
  <c r="CG26" i="14"/>
  <c r="CG27" i="14"/>
  <c r="CG28" i="14"/>
  <c r="CG29" i="14"/>
  <c r="CG30" i="14"/>
  <c r="CG31" i="14"/>
  <c r="CG32" i="14"/>
  <c r="CG33" i="14"/>
  <c r="CG34" i="14"/>
  <c r="CG35" i="14"/>
  <c r="CG36" i="14"/>
  <c r="CG37" i="14"/>
  <c r="CG38" i="14"/>
  <c r="CG39" i="14"/>
  <c r="CG40" i="14"/>
  <c r="CG41" i="14"/>
  <c r="CG42" i="14"/>
  <c r="CG43" i="14"/>
  <c r="CG44" i="14"/>
  <c r="CG45" i="14"/>
  <c r="CG46" i="14"/>
  <c r="CG47" i="14"/>
  <c r="CG48" i="14"/>
  <c r="CG49" i="14"/>
  <c r="CG50" i="14"/>
  <c r="CG51" i="14"/>
  <c r="CG52" i="14"/>
  <c r="CG53" i="14"/>
  <c r="CG54" i="14"/>
  <c r="CG55" i="14"/>
  <c r="CG56" i="14"/>
  <c r="CG57" i="14"/>
  <c r="CG58" i="14"/>
  <c r="CG59" i="14"/>
  <c r="CG60" i="14"/>
  <c r="CG61" i="14"/>
  <c r="CG2" i="14"/>
  <c r="I3" i="15"/>
  <c r="I4" i="15"/>
  <c r="I5" i="15"/>
  <c r="I6" i="15"/>
  <c r="I7" i="15"/>
  <c r="I8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27" i="15"/>
  <c r="I28" i="15"/>
  <c r="I29" i="15"/>
  <c r="I30" i="15"/>
  <c r="I31" i="15"/>
  <c r="I32" i="15"/>
  <c r="I33" i="15"/>
  <c r="I34" i="15"/>
  <c r="I35" i="15"/>
  <c r="I36" i="15"/>
  <c r="I37" i="15"/>
  <c r="I38" i="15"/>
  <c r="I39" i="15"/>
  <c r="I40" i="15"/>
  <c r="I41" i="15"/>
  <c r="I42" i="15"/>
  <c r="I43" i="15"/>
  <c r="I44" i="15"/>
  <c r="I45" i="15"/>
  <c r="I46" i="15"/>
  <c r="I47" i="15"/>
  <c r="I48" i="15"/>
  <c r="I49" i="15"/>
  <c r="I50" i="15"/>
  <c r="I51" i="15"/>
  <c r="I52" i="15"/>
  <c r="I53" i="15"/>
  <c r="I54" i="15"/>
  <c r="I55" i="15"/>
  <c r="I56" i="15"/>
  <c r="I57" i="15"/>
  <c r="I58" i="15"/>
  <c r="I59" i="15"/>
  <c r="I60" i="15"/>
  <c r="I61" i="15"/>
  <c r="I2" i="15"/>
  <c r="G3" i="15"/>
  <c r="G4" i="15"/>
  <c r="G5" i="15"/>
  <c r="G6" i="15"/>
  <c r="G7" i="15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2" i="15"/>
  <c r="BS3" i="14"/>
  <c r="BS4" i="14"/>
  <c r="BS5" i="14"/>
  <c r="BS6" i="14"/>
  <c r="BS7" i="14"/>
  <c r="BS8" i="14"/>
  <c r="BS9" i="14"/>
  <c r="BS10" i="14"/>
  <c r="BS11" i="14"/>
  <c r="BS12" i="14"/>
  <c r="BS13" i="14"/>
  <c r="BS14" i="14"/>
  <c r="BS15" i="14"/>
  <c r="BS16" i="14"/>
  <c r="BS17" i="14"/>
  <c r="BS18" i="14"/>
  <c r="BS19" i="14"/>
  <c r="BS20" i="14"/>
  <c r="BS21" i="14"/>
  <c r="BS22" i="14"/>
  <c r="BS23" i="14"/>
  <c r="BS24" i="14"/>
  <c r="BS25" i="14"/>
  <c r="BS26" i="14"/>
  <c r="BS27" i="14"/>
  <c r="BS28" i="14"/>
  <c r="BS29" i="14"/>
  <c r="BS30" i="14"/>
  <c r="BS31" i="14"/>
  <c r="BS32" i="14"/>
  <c r="BS33" i="14"/>
  <c r="BS34" i="14"/>
  <c r="BS35" i="14"/>
  <c r="BS36" i="14"/>
  <c r="BS37" i="14"/>
  <c r="BS38" i="14"/>
  <c r="BS39" i="14"/>
  <c r="BS40" i="14"/>
  <c r="BS41" i="14"/>
  <c r="BS42" i="14"/>
  <c r="BS43" i="14"/>
  <c r="BS44" i="14"/>
  <c r="BS45" i="14"/>
  <c r="BS46" i="14"/>
  <c r="BS47" i="14"/>
  <c r="BS48" i="14"/>
  <c r="BS49" i="14"/>
  <c r="BS50" i="14"/>
  <c r="BS51" i="14"/>
  <c r="BS52" i="14"/>
  <c r="BS53" i="14"/>
  <c r="BS54" i="14"/>
  <c r="BS55" i="14"/>
  <c r="BS56" i="14"/>
  <c r="BS57" i="14"/>
  <c r="BS58" i="14"/>
  <c r="BS59" i="14"/>
  <c r="BS60" i="14"/>
  <c r="BS61" i="14"/>
  <c r="BS2" i="14"/>
  <c r="BC3" i="14"/>
  <c r="BC4" i="14"/>
  <c r="BC5" i="14"/>
  <c r="BC6" i="14"/>
  <c r="BC7" i="14"/>
  <c r="BC8" i="14"/>
  <c r="BC9" i="14"/>
  <c r="BC10" i="14"/>
  <c r="BC11" i="14"/>
  <c r="BC12" i="14"/>
  <c r="BC13" i="14"/>
  <c r="BC14" i="14"/>
  <c r="BC15" i="14"/>
  <c r="BC16" i="14"/>
  <c r="BC17" i="14"/>
  <c r="BC18" i="14"/>
  <c r="BC19" i="14"/>
  <c r="BC20" i="14"/>
  <c r="BC21" i="14"/>
  <c r="BC22" i="14"/>
  <c r="BC23" i="14"/>
  <c r="BC24" i="14"/>
  <c r="BC25" i="14"/>
  <c r="BC26" i="14"/>
  <c r="BC27" i="14"/>
  <c r="BC28" i="14"/>
  <c r="BC29" i="14"/>
  <c r="BC30" i="14"/>
  <c r="BC31" i="14"/>
  <c r="BC32" i="14"/>
  <c r="BC33" i="14"/>
  <c r="BC34" i="14"/>
  <c r="BC35" i="14"/>
  <c r="BC36" i="14"/>
  <c r="BC37" i="14"/>
  <c r="BC38" i="14"/>
  <c r="BC39" i="14"/>
  <c r="BC40" i="14"/>
  <c r="BC41" i="14"/>
  <c r="BC42" i="14"/>
  <c r="BC43" i="14"/>
  <c r="BC44" i="14"/>
  <c r="BC45" i="14"/>
  <c r="BC46" i="14"/>
  <c r="BC47" i="14"/>
  <c r="BC48" i="14"/>
  <c r="BC49" i="14"/>
  <c r="BC50" i="14"/>
  <c r="BC51" i="14"/>
  <c r="BC52" i="14"/>
  <c r="BC53" i="14"/>
  <c r="BC54" i="14"/>
  <c r="BC55" i="14"/>
  <c r="BC56" i="14"/>
  <c r="BC57" i="14"/>
  <c r="BC58" i="14"/>
  <c r="BC59" i="14"/>
  <c r="BC60" i="14"/>
  <c r="BC61" i="14"/>
  <c r="BC2" i="14"/>
  <c r="E2" i="15"/>
  <c r="E3" i="15"/>
  <c r="E4" i="15"/>
  <c r="E5" i="15"/>
  <c r="E6" i="15"/>
  <c r="E7" i="15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38" i="15"/>
  <c r="E39" i="15"/>
  <c r="E40" i="15"/>
  <c r="E41" i="15"/>
  <c r="E42" i="15"/>
  <c r="E43" i="15"/>
  <c r="E44" i="15"/>
  <c r="E45" i="15"/>
  <c r="E46" i="15"/>
  <c r="E47" i="15"/>
  <c r="E48" i="15"/>
  <c r="E49" i="15"/>
  <c r="E50" i="15"/>
  <c r="E51" i="15"/>
  <c r="E52" i="15"/>
  <c r="E53" i="15"/>
  <c r="E54" i="15"/>
  <c r="E55" i="15"/>
  <c r="E56" i="15"/>
  <c r="E57" i="15"/>
  <c r="E58" i="15"/>
  <c r="E59" i="15"/>
  <c r="E60" i="15"/>
  <c r="E61" i="15"/>
  <c r="C2" i="15"/>
  <c r="C3" i="15"/>
  <c r="C4" i="15"/>
  <c r="C5" i="15"/>
  <c r="C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C38" i="15"/>
  <c r="C39" i="15"/>
  <c r="C40" i="15"/>
  <c r="C41" i="15"/>
  <c r="C42" i="15"/>
  <c r="C43" i="15"/>
  <c r="C44" i="15"/>
  <c r="C45" i="15"/>
  <c r="C46" i="15"/>
  <c r="C47" i="15"/>
  <c r="C48" i="15"/>
  <c r="C49" i="15"/>
  <c r="C50" i="15"/>
  <c r="C51" i="15"/>
  <c r="C52" i="15"/>
  <c r="C53" i="15"/>
  <c r="C54" i="15"/>
  <c r="C55" i="15"/>
  <c r="C56" i="15"/>
  <c r="C57" i="15"/>
  <c r="C58" i="15"/>
  <c r="C59" i="15"/>
  <c r="C60" i="15"/>
  <c r="C61" i="15"/>
  <c r="AK3" i="14"/>
  <c r="AK4" i="14"/>
  <c r="AK5" i="14"/>
  <c r="AK6" i="14"/>
  <c r="AK7" i="14"/>
  <c r="AK8" i="14"/>
  <c r="AK9" i="14"/>
  <c r="AK10" i="14"/>
  <c r="AK11" i="14"/>
  <c r="AK12" i="14"/>
  <c r="AK13" i="14"/>
  <c r="AK14" i="14"/>
  <c r="AK15" i="14"/>
  <c r="AK16" i="14"/>
  <c r="AK17" i="14"/>
  <c r="AK18" i="14"/>
  <c r="AK19" i="14"/>
  <c r="AK20" i="14"/>
  <c r="AK21" i="14"/>
  <c r="AK22" i="14"/>
  <c r="AK23" i="14"/>
  <c r="AK24" i="14"/>
  <c r="AK25" i="14"/>
  <c r="AK26" i="14"/>
  <c r="AK27" i="14"/>
  <c r="AK28" i="14"/>
  <c r="AK29" i="14"/>
  <c r="AK30" i="14"/>
  <c r="AK31" i="14"/>
  <c r="AK32" i="14"/>
  <c r="AK33" i="14"/>
  <c r="AK34" i="14"/>
  <c r="AK35" i="14"/>
  <c r="AK36" i="14"/>
  <c r="AK37" i="14"/>
  <c r="AK38" i="14"/>
  <c r="AK39" i="14"/>
  <c r="AK40" i="14"/>
  <c r="AK41" i="14"/>
  <c r="AK42" i="14"/>
  <c r="AK43" i="14"/>
  <c r="AK44" i="14"/>
  <c r="AK45" i="14"/>
  <c r="AK46" i="14"/>
  <c r="AK47" i="14"/>
  <c r="AK48" i="14"/>
  <c r="AK49" i="14"/>
  <c r="AK50" i="14"/>
  <c r="AK51" i="14"/>
  <c r="AK52" i="14"/>
  <c r="AK53" i="14"/>
  <c r="AK54" i="14"/>
  <c r="AK55" i="14"/>
  <c r="AK56" i="14"/>
  <c r="AK57" i="14"/>
  <c r="AK58" i="14"/>
  <c r="AK59" i="14"/>
  <c r="AK60" i="14"/>
  <c r="AK61" i="14"/>
  <c r="AK2" i="14"/>
  <c r="K2" i="15"/>
  <c r="K3" i="15"/>
  <c r="K4" i="15"/>
  <c r="K5" i="15"/>
  <c r="K6" i="15"/>
  <c r="K7" i="15"/>
  <c r="K8" i="15"/>
  <c r="K9" i="15"/>
  <c r="K10" i="15"/>
  <c r="K11" i="15"/>
  <c r="K12" i="15"/>
  <c r="K13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K26" i="15"/>
  <c r="K27" i="15"/>
  <c r="K28" i="15"/>
  <c r="K29" i="15"/>
  <c r="K30" i="15"/>
  <c r="K31" i="15"/>
  <c r="K32" i="15"/>
  <c r="K33" i="15"/>
  <c r="K34" i="15"/>
  <c r="K35" i="15"/>
  <c r="K36" i="15"/>
  <c r="K37" i="15"/>
  <c r="K38" i="15"/>
  <c r="K39" i="15"/>
  <c r="K40" i="15"/>
  <c r="K41" i="15"/>
  <c r="K42" i="15"/>
  <c r="K43" i="15"/>
  <c r="K44" i="15"/>
  <c r="K45" i="15"/>
  <c r="K46" i="15"/>
  <c r="K47" i="15"/>
  <c r="K48" i="15"/>
  <c r="K49" i="15"/>
  <c r="K50" i="15"/>
  <c r="K51" i="15"/>
  <c r="K52" i="15"/>
  <c r="K53" i="15"/>
  <c r="K54" i="15"/>
  <c r="K55" i="15"/>
  <c r="K56" i="15"/>
  <c r="K57" i="15"/>
  <c r="K58" i="15"/>
  <c r="K59" i="15"/>
  <c r="K60" i="15"/>
  <c r="K61" i="15"/>
  <c r="S3" i="14"/>
  <c r="S4" i="14"/>
  <c r="S5" i="14"/>
  <c r="S6" i="14"/>
  <c r="S7" i="14"/>
  <c r="S8" i="14"/>
  <c r="S9" i="14"/>
  <c r="S10" i="14"/>
  <c r="S11" i="14"/>
  <c r="S12" i="14"/>
  <c r="S13" i="14"/>
  <c r="S14" i="14"/>
  <c r="S15" i="14"/>
  <c r="S16" i="14"/>
  <c r="S17" i="14"/>
  <c r="S18" i="14"/>
  <c r="S19" i="14"/>
  <c r="S20" i="14"/>
  <c r="S21" i="14"/>
  <c r="S22" i="14"/>
  <c r="S23" i="14"/>
  <c r="S24" i="14"/>
  <c r="S25" i="14"/>
  <c r="S26" i="14"/>
  <c r="S27" i="14"/>
  <c r="S28" i="14"/>
  <c r="S29" i="14"/>
  <c r="S30" i="14"/>
  <c r="S31" i="14"/>
  <c r="S32" i="14"/>
  <c r="S33" i="14"/>
  <c r="S34" i="14"/>
  <c r="S35" i="14"/>
  <c r="S36" i="14"/>
  <c r="S37" i="14"/>
  <c r="S38" i="14"/>
  <c r="S39" i="14"/>
  <c r="S40" i="14"/>
  <c r="S41" i="14"/>
  <c r="S42" i="14"/>
  <c r="S43" i="14"/>
  <c r="S44" i="14"/>
  <c r="S45" i="14"/>
  <c r="S46" i="14"/>
  <c r="S47" i="14"/>
  <c r="S48" i="14"/>
  <c r="S49" i="14"/>
  <c r="S50" i="14"/>
  <c r="S51" i="14"/>
  <c r="S52" i="14"/>
  <c r="S53" i="14"/>
  <c r="S54" i="14"/>
  <c r="S55" i="14"/>
  <c r="S56" i="14"/>
  <c r="S57" i="14"/>
  <c r="S58" i="14"/>
  <c r="S59" i="14"/>
  <c r="S60" i="14"/>
  <c r="S61" i="14"/>
  <c r="S2" i="14"/>
  <c r="BW3" i="14"/>
  <c r="BW4" i="14"/>
  <c r="BW5" i="14"/>
  <c r="BW6" i="14"/>
  <c r="BW7" i="14"/>
  <c r="BW8" i="14"/>
  <c r="BW9" i="14"/>
  <c r="BW10" i="14"/>
  <c r="BW11" i="14"/>
  <c r="BW12" i="14"/>
  <c r="BW13" i="14"/>
  <c r="BW14" i="14"/>
  <c r="BW15" i="14"/>
  <c r="BW16" i="14"/>
  <c r="BW17" i="14"/>
  <c r="BW18" i="14"/>
  <c r="BW19" i="14"/>
  <c r="BW20" i="14"/>
  <c r="BW21" i="14"/>
  <c r="BW22" i="14"/>
  <c r="BW23" i="14"/>
  <c r="BW24" i="14"/>
  <c r="BW25" i="14"/>
  <c r="BW26" i="14"/>
  <c r="BW27" i="14"/>
  <c r="BW28" i="14"/>
  <c r="BW29" i="14"/>
  <c r="BW30" i="14"/>
  <c r="BW31" i="14"/>
  <c r="BW32" i="14"/>
  <c r="BW33" i="14"/>
  <c r="BW34" i="14"/>
  <c r="BW35" i="14"/>
  <c r="BW36" i="14"/>
  <c r="BW37" i="14"/>
  <c r="BW38" i="14"/>
  <c r="BW39" i="14"/>
  <c r="BW40" i="14"/>
  <c r="BW41" i="14"/>
  <c r="BW42" i="14"/>
  <c r="BW43" i="14"/>
  <c r="BW44" i="14"/>
  <c r="BW45" i="14"/>
  <c r="BW46" i="14"/>
  <c r="BW47" i="14"/>
  <c r="BW48" i="14"/>
  <c r="BW49" i="14"/>
  <c r="BW50" i="14"/>
  <c r="BW51" i="14"/>
  <c r="BW52" i="14"/>
  <c r="BW53" i="14"/>
  <c r="BW54" i="14"/>
  <c r="BW55" i="14"/>
  <c r="BW56" i="14"/>
  <c r="BW57" i="14"/>
  <c r="BW58" i="14"/>
  <c r="BW59" i="14"/>
  <c r="BW60" i="14"/>
  <c r="BW61" i="14"/>
  <c r="BY3" i="14"/>
  <c r="BY4" i="14"/>
  <c r="BY5" i="14"/>
  <c r="BY6" i="14"/>
  <c r="BY7" i="14"/>
  <c r="BY8" i="14"/>
  <c r="BY9" i="14"/>
  <c r="BY10" i="14"/>
  <c r="BY11" i="14"/>
  <c r="BY12" i="14"/>
  <c r="BY13" i="14"/>
  <c r="BY14" i="14"/>
  <c r="BY15" i="14"/>
  <c r="BY16" i="14"/>
  <c r="BY17" i="14"/>
  <c r="BY18" i="14"/>
  <c r="BY19" i="14"/>
  <c r="BY20" i="14"/>
  <c r="BY21" i="14"/>
  <c r="BY22" i="14"/>
  <c r="BY23" i="14"/>
  <c r="BY24" i="14"/>
  <c r="BY25" i="14"/>
  <c r="BY26" i="14"/>
  <c r="BY27" i="14"/>
  <c r="BY28" i="14"/>
  <c r="BY29" i="14"/>
  <c r="BY30" i="14"/>
  <c r="BY31" i="14"/>
  <c r="BY32" i="14"/>
  <c r="BY33" i="14"/>
  <c r="BY34" i="14"/>
  <c r="BY35" i="14"/>
  <c r="BY36" i="14"/>
  <c r="BY37" i="14"/>
  <c r="BY38" i="14"/>
  <c r="BY39" i="14"/>
  <c r="BY40" i="14"/>
  <c r="BY41" i="14"/>
  <c r="BY42" i="14"/>
  <c r="BY43" i="14"/>
  <c r="BY44" i="14"/>
  <c r="BY45" i="14"/>
  <c r="BY46" i="14"/>
  <c r="BY47" i="14"/>
  <c r="BY48" i="14"/>
  <c r="BY49" i="14"/>
  <c r="BY50" i="14"/>
  <c r="BY51" i="14"/>
  <c r="BY52" i="14"/>
  <c r="BY53" i="14"/>
  <c r="BY54" i="14"/>
  <c r="BY55" i="14"/>
  <c r="BY56" i="14"/>
  <c r="BY57" i="14"/>
  <c r="BY58" i="14"/>
  <c r="BY59" i="14"/>
  <c r="BY60" i="14"/>
  <c r="BY61" i="14"/>
  <c r="CA3" i="14"/>
  <c r="CA4" i="14"/>
  <c r="CA5" i="14"/>
  <c r="CA6" i="14"/>
  <c r="CA7" i="14"/>
  <c r="CA8" i="14"/>
  <c r="CA9" i="14"/>
  <c r="CA10" i="14"/>
  <c r="CA11" i="14"/>
  <c r="CA12" i="14"/>
  <c r="CA13" i="14"/>
  <c r="CA14" i="14"/>
  <c r="CA15" i="14"/>
  <c r="CA16" i="14"/>
  <c r="CA17" i="14"/>
  <c r="CA18" i="14"/>
  <c r="CA19" i="14"/>
  <c r="CA20" i="14"/>
  <c r="CA21" i="14"/>
  <c r="CA22" i="14"/>
  <c r="CA23" i="14"/>
  <c r="CA24" i="14"/>
  <c r="CA25" i="14"/>
  <c r="CA26" i="14"/>
  <c r="CA27" i="14"/>
  <c r="CA28" i="14"/>
  <c r="CA29" i="14"/>
  <c r="CA30" i="14"/>
  <c r="CA31" i="14"/>
  <c r="CA32" i="14"/>
  <c r="CA33" i="14"/>
  <c r="CA34" i="14"/>
  <c r="CA35" i="14"/>
  <c r="CA36" i="14"/>
  <c r="CA37" i="14"/>
  <c r="CA38" i="14"/>
  <c r="CA39" i="14"/>
  <c r="CA40" i="14"/>
  <c r="CA41" i="14"/>
  <c r="CA42" i="14"/>
  <c r="CA43" i="14"/>
  <c r="CA44" i="14"/>
  <c r="CA45" i="14"/>
  <c r="CA46" i="14"/>
  <c r="CA47" i="14"/>
  <c r="CA48" i="14"/>
  <c r="CA49" i="14"/>
  <c r="CA50" i="14"/>
  <c r="CA51" i="14"/>
  <c r="CA52" i="14"/>
  <c r="CA53" i="14"/>
  <c r="CA54" i="14"/>
  <c r="CA55" i="14"/>
  <c r="CA56" i="14"/>
  <c r="CA57" i="14"/>
  <c r="CA58" i="14"/>
  <c r="CA59" i="14"/>
  <c r="CA60" i="14"/>
  <c r="CA61" i="14"/>
  <c r="CC3" i="14"/>
  <c r="CC4" i="14"/>
  <c r="CC5" i="14"/>
  <c r="CC6" i="14"/>
  <c r="CC7" i="14"/>
  <c r="CC8" i="14"/>
  <c r="CC9" i="14"/>
  <c r="CC10" i="14"/>
  <c r="CC11" i="14"/>
  <c r="CC12" i="14"/>
  <c r="CC13" i="14"/>
  <c r="CC14" i="14"/>
  <c r="CC15" i="14"/>
  <c r="CC16" i="14"/>
  <c r="CC17" i="14"/>
  <c r="CC18" i="14"/>
  <c r="CC19" i="14"/>
  <c r="CC20" i="14"/>
  <c r="CC21" i="14"/>
  <c r="CC22" i="14"/>
  <c r="CC23" i="14"/>
  <c r="CC24" i="14"/>
  <c r="CC25" i="14"/>
  <c r="CC26" i="14"/>
  <c r="CC27" i="14"/>
  <c r="CC28" i="14"/>
  <c r="CC29" i="14"/>
  <c r="CC30" i="14"/>
  <c r="CC31" i="14"/>
  <c r="CC32" i="14"/>
  <c r="CC33" i="14"/>
  <c r="CC34" i="14"/>
  <c r="CC35" i="14"/>
  <c r="CC36" i="14"/>
  <c r="CC37" i="14"/>
  <c r="CC38" i="14"/>
  <c r="CC39" i="14"/>
  <c r="CC40" i="14"/>
  <c r="CC41" i="14"/>
  <c r="CC42" i="14"/>
  <c r="CC43" i="14"/>
  <c r="CC44" i="14"/>
  <c r="CC45" i="14"/>
  <c r="CC46" i="14"/>
  <c r="CC47" i="14"/>
  <c r="CC48" i="14"/>
  <c r="CC49" i="14"/>
  <c r="CC50" i="14"/>
  <c r="CC51" i="14"/>
  <c r="CC52" i="14"/>
  <c r="CC53" i="14"/>
  <c r="CC54" i="14"/>
  <c r="CC55" i="14"/>
  <c r="CC56" i="14"/>
  <c r="CC57" i="14"/>
  <c r="CC58" i="14"/>
  <c r="CC59" i="14"/>
  <c r="CC60" i="14"/>
  <c r="CC61" i="14"/>
  <c r="CE3" i="14"/>
  <c r="CE4" i="14"/>
  <c r="CE5" i="14"/>
  <c r="CE6" i="14"/>
  <c r="CE7" i="14"/>
  <c r="CE8" i="14"/>
  <c r="CE9" i="14"/>
  <c r="CE10" i="14"/>
  <c r="CE11" i="14"/>
  <c r="CE12" i="14"/>
  <c r="CE13" i="14"/>
  <c r="CE14" i="14"/>
  <c r="CE15" i="14"/>
  <c r="CE16" i="14"/>
  <c r="CE17" i="14"/>
  <c r="CE18" i="14"/>
  <c r="CE19" i="14"/>
  <c r="CE20" i="14"/>
  <c r="CE21" i="14"/>
  <c r="CE22" i="14"/>
  <c r="CE23" i="14"/>
  <c r="CE24" i="14"/>
  <c r="CE25" i="14"/>
  <c r="CE26" i="14"/>
  <c r="CE27" i="14"/>
  <c r="CE28" i="14"/>
  <c r="CE29" i="14"/>
  <c r="CE30" i="14"/>
  <c r="CE31" i="14"/>
  <c r="CE32" i="14"/>
  <c r="CE33" i="14"/>
  <c r="CE34" i="14"/>
  <c r="CE35" i="14"/>
  <c r="CE36" i="14"/>
  <c r="CE37" i="14"/>
  <c r="CE38" i="14"/>
  <c r="CE39" i="14"/>
  <c r="CE40" i="14"/>
  <c r="CE41" i="14"/>
  <c r="CE42" i="14"/>
  <c r="CE43" i="14"/>
  <c r="CE44" i="14"/>
  <c r="CE45" i="14"/>
  <c r="CE46" i="14"/>
  <c r="CE47" i="14"/>
  <c r="CE48" i="14"/>
  <c r="CE49" i="14"/>
  <c r="CE50" i="14"/>
  <c r="CE51" i="14"/>
  <c r="CE52" i="14"/>
  <c r="CE53" i="14"/>
  <c r="CE54" i="14"/>
  <c r="CE55" i="14"/>
  <c r="CE56" i="14"/>
  <c r="CE57" i="14"/>
  <c r="CE58" i="14"/>
  <c r="CE59" i="14"/>
  <c r="CE60" i="14"/>
  <c r="CE61" i="14"/>
  <c r="CE2" i="14"/>
  <c r="CC2" i="14"/>
  <c r="CA2" i="14"/>
  <c r="BY2" i="14"/>
  <c r="BW2" i="14"/>
  <c r="BG3" i="14"/>
  <c r="BG4" i="14"/>
  <c r="BG5" i="14"/>
  <c r="BG6" i="14"/>
  <c r="BG7" i="14"/>
  <c r="BG8" i="14"/>
  <c r="BG9" i="14"/>
  <c r="BG10" i="14"/>
  <c r="BG11" i="14"/>
  <c r="BG12" i="14"/>
  <c r="BG13" i="14"/>
  <c r="BG14" i="14"/>
  <c r="BG15" i="14"/>
  <c r="BG16" i="14"/>
  <c r="BG17" i="14"/>
  <c r="BG18" i="14"/>
  <c r="BG19" i="14"/>
  <c r="BG20" i="14"/>
  <c r="BG21" i="14"/>
  <c r="BG22" i="14"/>
  <c r="BG23" i="14"/>
  <c r="BG24" i="14"/>
  <c r="BG25" i="14"/>
  <c r="BG26" i="14"/>
  <c r="BG27" i="14"/>
  <c r="BG28" i="14"/>
  <c r="BG29" i="14"/>
  <c r="BG30" i="14"/>
  <c r="BG31" i="14"/>
  <c r="BG32" i="14"/>
  <c r="BG33" i="14"/>
  <c r="BG34" i="14"/>
  <c r="BG35" i="14"/>
  <c r="BG36" i="14"/>
  <c r="BG37" i="14"/>
  <c r="BG38" i="14"/>
  <c r="BG39" i="14"/>
  <c r="BG40" i="14"/>
  <c r="BG41" i="14"/>
  <c r="BG42" i="14"/>
  <c r="BG43" i="14"/>
  <c r="BG44" i="14"/>
  <c r="BG45" i="14"/>
  <c r="BG46" i="14"/>
  <c r="BG47" i="14"/>
  <c r="BG48" i="14"/>
  <c r="BG49" i="14"/>
  <c r="BG50" i="14"/>
  <c r="BG51" i="14"/>
  <c r="BG52" i="14"/>
  <c r="BG53" i="14"/>
  <c r="BG54" i="14"/>
  <c r="BG55" i="14"/>
  <c r="BG56" i="14"/>
  <c r="BG57" i="14"/>
  <c r="BG58" i="14"/>
  <c r="BG59" i="14"/>
  <c r="BG60" i="14"/>
  <c r="BG61" i="14"/>
  <c r="BI3" i="14"/>
  <c r="BI4" i="14"/>
  <c r="BI5" i="14"/>
  <c r="BI6" i="14"/>
  <c r="BI7" i="14"/>
  <c r="BI8" i="14"/>
  <c r="BI9" i="14"/>
  <c r="BI10" i="14"/>
  <c r="BI11" i="14"/>
  <c r="BI12" i="14"/>
  <c r="BI13" i="14"/>
  <c r="BI14" i="14"/>
  <c r="BI15" i="14"/>
  <c r="BI16" i="14"/>
  <c r="BI17" i="14"/>
  <c r="BI18" i="14"/>
  <c r="BI19" i="14"/>
  <c r="BI20" i="14"/>
  <c r="BI21" i="14"/>
  <c r="BI22" i="14"/>
  <c r="BI23" i="14"/>
  <c r="BI24" i="14"/>
  <c r="BI25" i="14"/>
  <c r="BI26" i="14"/>
  <c r="BI27" i="14"/>
  <c r="BI28" i="14"/>
  <c r="BI29" i="14"/>
  <c r="BI30" i="14"/>
  <c r="BI31" i="14"/>
  <c r="BI32" i="14"/>
  <c r="BI33" i="14"/>
  <c r="BI34" i="14"/>
  <c r="BI35" i="14"/>
  <c r="BI36" i="14"/>
  <c r="BI37" i="14"/>
  <c r="BI38" i="14"/>
  <c r="BI39" i="14"/>
  <c r="BI40" i="14"/>
  <c r="BI41" i="14"/>
  <c r="BI42" i="14"/>
  <c r="BI43" i="14"/>
  <c r="BI44" i="14"/>
  <c r="BI45" i="14"/>
  <c r="BI46" i="14"/>
  <c r="BI47" i="14"/>
  <c r="BI48" i="14"/>
  <c r="BI49" i="14"/>
  <c r="BI50" i="14"/>
  <c r="BI51" i="14"/>
  <c r="BK3" i="14"/>
  <c r="BK4" i="14"/>
  <c r="BK5" i="14"/>
  <c r="BK6" i="14"/>
  <c r="BK7" i="14"/>
  <c r="BK8" i="14"/>
  <c r="BK9" i="14"/>
  <c r="BK10" i="14"/>
  <c r="BK11" i="14"/>
  <c r="BK12" i="14"/>
  <c r="BK13" i="14"/>
  <c r="BK14" i="14"/>
  <c r="BK15" i="14"/>
  <c r="BK16" i="14"/>
  <c r="BK17" i="14"/>
  <c r="BK18" i="14"/>
  <c r="BK19" i="14"/>
  <c r="BK20" i="14"/>
  <c r="BK21" i="14"/>
  <c r="BK22" i="14"/>
  <c r="BK23" i="14"/>
  <c r="BK24" i="14"/>
  <c r="BK25" i="14"/>
  <c r="BK26" i="14"/>
  <c r="BK27" i="14"/>
  <c r="BK28" i="14"/>
  <c r="BK29" i="14"/>
  <c r="BK30" i="14"/>
  <c r="BK31" i="14"/>
  <c r="BK32" i="14"/>
  <c r="BK33" i="14"/>
  <c r="BK34" i="14"/>
  <c r="BK35" i="14"/>
  <c r="BK36" i="14"/>
  <c r="BK37" i="14"/>
  <c r="BK38" i="14"/>
  <c r="BK39" i="14"/>
  <c r="BK40" i="14"/>
  <c r="BK41" i="14"/>
  <c r="BK42" i="14"/>
  <c r="BK43" i="14"/>
  <c r="BK44" i="14"/>
  <c r="BK45" i="14"/>
  <c r="BK46" i="14"/>
  <c r="BK47" i="14"/>
  <c r="BK48" i="14"/>
  <c r="BK49" i="14"/>
  <c r="BK50" i="14"/>
  <c r="BK51" i="14"/>
  <c r="BK52" i="14"/>
  <c r="BK53" i="14"/>
  <c r="BK54" i="14"/>
  <c r="BK55" i="14"/>
  <c r="BK56" i="14"/>
  <c r="BK57" i="14"/>
  <c r="BK58" i="14"/>
  <c r="BK59" i="14"/>
  <c r="BK60" i="14"/>
  <c r="BK61" i="14"/>
  <c r="BM3" i="14"/>
  <c r="BM4" i="14"/>
  <c r="BM5" i="14"/>
  <c r="BM6" i="14"/>
  <c r="BM7" i="14"/>
  <c r="BM8" i="14"/>
  <c r="BM9" i="14"/>
  <c r="BM10" i="14"/>
  <c r="BM11" i="14"/>
  <c r="BM12" i="14"/>
  <c r="BM13" i="14"/>
  <c r="BM14" i="14"/>
  <c r="BM15" i="14"/>
  <c r="BM16" i="14"/>
  <c r="BM17" i="14"/>
  <c r="BM18" i="14"/>
  <c r="BM19" i="14"/>
  <c r="BM20" i="14"/>
  <c r="BM21" i="14"/>
  <c r="BM22" i="14"/>
  <c r="BM23" i="14"/>
  <c r="BM24" i="14"/>
  <c r="BM25" i="14"/>
  <c r="BM26" i="14"/>
  <c r="BM27" i="14"/>
  <c r="BM28" i="14"/>
  <c r="BM29" i="14"/>
  <c r="BM30" i="14"/>
  <c r="BM31" i="14"/>
  <c r="BM32" i="14"/>
  <c r="BM33" i="14"/>
  <c r="BM34" i="14"/>
  <c r="BM35" i="14"/>
  <c r="BM36" i="14"/>
  <c r="BM37" i="14"/>
  <c r="BM38" i="14"/>
  <c r="BM39" i="14"/>
  <c r="BM40" i="14"/>
  <c r="BM41" i="14"/>
  <c r="BM42" i="14"/>
  <c r="BM43" i="14"/>
  <c r="BM44" i="14"/>
  <c r="BM45" i="14"/>
  <c r="BM46" i="14"/>
  <c r="BM47" i="14"/>
  <c r="BM48" i="14"/>
  <c r="BM49" i="14"/>
  <c r="BM50" i="14"/>
  <c r="BM51" i="14"/>
  <c r="BM52" i="14"/>
  <c r="BM53" i="14"/>
  <c r="BM54" i="14"/>
  <c r="BM55" i="14"/>
  <c r="BM56" i="14"/>
  <c r="BM57" i="14"/>
  <c r="BM58" i="14"/>
  <c r="BM59" i="14"/>
  <c r="BM60" i="14"/>
  <c r="BM61" i="14"/>
  <c r="BO3" i="14"/>
  <c r="BO4" i="14"/>
  <c r="BO5" i="14"/>
  <c r="BO6" i="14"/>
  <c r="BO7" i="14"/>
  <c r="BO8" i="14"/>
  <c r="BO9" i="14"/>
  <c r="BO10" i="14"/>
  <c r="BO11" i="14"/>
  <c r="BO12" i="14"/>
  <c r="BO13" i="14"/>
  <c r="BO14" i="14"/>
  <c r="BO15" i="14"/>
  <c r="BO16" i="14"/>
  <c r="BO17" i="14"/>
  <c r="BO18" i="14"/>
  <c r="BO19" i="14"/>
  <c r="BO20" i="14"/>
  <c r="BO21" i="14"/>
  <c r="BO22" i="14"/>
  <c r="BO23" i="14"/>
  <c r="BO24" i="14"/>
  <c r="BO25" i="14"/>
  <c r="BO26" i="14"/>
  <c r="BO27" i="14"/>
  <c r="BO28" i="14"/>
  <c r="BO29" i="14"/>
  <c r="BO30" i="14"/>
  <c r="BO31" i="14"/>
  <c r="BO32" i="14"/>
  <c r="BO33" i="14"/>
  <c r="BO34" i="14"/>
  <c r="BO35" i="14"/>
  <c r="BO36" i="14"/>
  <c r="BO37" i="14"/>
  <c r="BO38" i="14"/>
  <c r="BO39" i="14"/>
  <c r="BO40" i="14"/>
  <c r="BO41" i="14"/>
  <c r="BO42" i="14"/>
  <c r="BO43" i="14"/>
  <c r="BO44" i="14"/>
  <c r="BO45" i="14"/>
  <c r="BO46" i="14"/>
  <c r="BO47" i="14"/>
  <c r="BO48" i="14"/>
  <c r="BO49" i="14"/>
  <c r="BO50" i="14"/>
  <c r="BO51" i="14"/>
  <c r="BO52" i="14"/>
  <c r="BO53" i="14"/>
  <c r="BO54" i="14"/>
  <c r="BO55" i="14"/>
  <c r="BO56" i="14"/>
  <c r="BO57" i="14"/>
  <c r="BO58" i="14"/>
  <c r="BO59" i="14"/>
  <c r="BO60" i="14"/>
  <c r="BO61" i="14"/>
  <c r="BQ3" i="14"/>
  <c r="BQ4" i="14"/>
  <c r="BQ5" i="14"/>
  <c r="BQ6" i="14"/>
  <c r="BQ7" i="14"/>
  <c r="BQ8" i="14"/>
  <c r="BQ9" i="14"/>
  <c r="BQ10" i="14"/>
  <c r="BQ11" i="14"/>
  <c r="BQ12" i="14"/>
  <c r="BQ13" i="14"/>
  <c r="BQ14" i="14"/>
  <c r="BQ15" i="14"/>
  <c r="BQ16" i="14"/>
  <c r="BQ17" i="14"/>
  <c r="BQ18" i="14"/>
  <c r="BQ19" i="14"/>
  <c r="BQ20" i="14"/>
  <c r="BQ21" i="14"/>
  <c r="BQ22" i="14"/>
  <c r="BQ23" i="14"/>
  <c r="BQ24" i="14"/>
  <c r="BQ25" i="14"/>
  <c r="BQ26" i="14"/>
  <c r="BQ27" i="14"/>
  <c r="BQ28" i="14"/>
  <c r="BQ29" i="14"/>
  <c r="BQ30" i="14"/>
  <c r="BQ31" i="14"/>
  <c r="BQ32" i="14"/>
  <c r="BQ33" i="14"/>
  <c r="BQ34" i="14"/>
  <c r="BQ35" i="14"/>
  <c r="BQ36" i="14"/>
  <c r="BQ37" i="14"/>
  <c r="BQ38" i="14"/>
  <c r="BQ39" i="14"/>
  <c r="BQ40" i="14"/>
  <c r="BQ41" i="14"/>
  <c r="BQ42" i="14"/>
  <c r="BQ43" i="14"/>
  <c r="BQ44" i="14"/>
  <c r="BQ45" i="14"/>
  <c r="BQ46" i="14"/>
  <c r="BQ47" i="14"/>
  <c r="BQ48" i="14"/>
  <c r="BQ49" i="14"/>
  <c r="BQ50" i="14"/>
  <c r="BQ51" i="14"/>
  <c r="BQ52" i="14"/>
  <c r="BQ53" i="14"/>
  <c r="BQ54" i="14"/>
  <c r="BQ55" i="14"/>
  <c r="BQ56" i="14"/>
  <c r="BQ57" i="14"/>
  <c r="BQ58" i="14"/>
  <c r="BQ59" i="14"/>
  <c r="BQ60" i="14"/>
  <c r="BQ61" i="14"/>
  <c r="BU3" i="14"/>
  <c r="BU4" i="14"/>
  <c r="BU5" i="14"/>
  <c r="BU6" i="14"/>
  <c r="BU7" i="14"/>
  <c r="BU8" i="14"/>
  <c r="BU9" i="14"/>
  <c r="BU10" i="14"/>
  <c r="BU11" i="14"/>
  <c r="BU12" i="14"/>
  <c r="BU13" i="14"/>
  <c r="BU14" i="14"/>
  <c r="BU15" i="14"/>
  <c r="BU16" i="14"/>
  <c r="BU17" i="14"/>
  <c r="BU18" i="14"/>
  <c r="BU19" i="14"/>
  <c r="BU20" i="14"/>
  <c r="BU21" i="14"/>
  <c r="BU22" i="14"/>
  <c r="BU23" i="14"/>
  <c r="BU24" i="14"/>
  <c r="BU25" i="14"/>
  <c r="BU26" i="14"/>
  <c r="BU27" i="14"/>
  <c r="BU28" i="14"/>
  <c r="BU29" i="14"/>
  <c r="BU30" i="14"/>
  <c r="BU31" i="14"/>
  <c r="BU32" i="14"/>
  <c r="BU33" i="14"/>
  <c r="BU34" i="14"/>
  <c r="BU35" i="14"/>
  <c r="BU36" i="14"/>
  <c r="BU37" i="14"/>
  <c r="BU38" i="14"/>
  <c r="BU39" i="14"/>
  <c r="BU40" i="14"/>
  <c r="BU41" i="14"/>
  <c r="BU42" i="14"/>
  <c r="BU43" i="14"/>
  <c r="BU44" i="14"/>
  <c r="BU45" i="14"/>
  <c r="BU46" i="14"/>
  <c r="BU47" i="14"/>
  <c r="BU48" i="14"/>
  <c r="BU49" i="14"/>
  <c r="BU50" i="14"/>
  <c r="BU51" i="14"/>
  <c r="BU52" i="14"/>
  <c r="BU53" i="14"/>
  <c r="BU54" i="14"/>
  <c r="BU55" i="14"/>
  <c r="BU56" i="14"/>
  <c r="BU57" i="14"/>
  <c r="BU58" i="14"/>
  <c r="BU59" i="14"/>
  <c r="BU60" i="14"/>
  <c r="BU61" i="14"/>
  <c r="BU2" i="14"/>
  <c r="BQ2" i="14"/>
  <c r="BO2" i="14"/>
  <c r="BM2" i="14"/>
  <c r="BK2" i="14"/>
  <c r="BI2" i="14"/>
  <c r="BG2" i="14"/>
  <c r="AO61" i="14"/>
  <c r="AO60" i="14"/>
  <c r="AO59" i="14"/>
  <c r="AO58" i="14"/>
  <c r="AO57" i="14"/>
  <c r="AO56" i="14"/>
  <c r="AO55" i="14"/>
  <c r="AO54" i="14"/>
  <c r="AO53" i="14"/>
  <c r="AO52" i="14"/>
  <c r="AO51" i="14"/>
  <c r="AO50" i="14"/>
  <c r="AO49" i="14"/>
  <c r="AO48" i="14"/>
  <c r="AO47" i="14"/>
  <c r="AO46" i="14"/>
  <c r="AO45" i="14"/>
  <c r="AO44" i="14"/>
  <c r="AO43" i="14"/>
  <c r="AO42" i="14"/>
  <c r="AO41" i="14"/>
  <c r="AO40" i="14"/>
  <c r="AO39" i="14"/>
  <c r="AO38" i="14"/>
  <c r="AO37" i="14"/>
  <c r="AO36" i="14"/>
  <c r="AO35" i="14"/>
  <c r="AO34" i="14"/>
  <c r="AO33" i="14"/>
  <c r="AO32" i="14"/>
  <c r="AO31" i="14"/>
  <c r="AO30" i="14"/>
  <c r="AO29" i="14"/>
  <c r="AO28" i="14"/>
  <c r="AO27" i="14"/>
  <c r="AO26" i="14"/>
  <c r="AO25" i="14"/>
  <c r="AO24" i="14"/>
  <c r="AO23" i="14"/>
  <c r="AO22" i="14"/>
  <c r="AO21" i="14"/>
  <c r="AO20" i="14"/>
  <c r="AO19" i="14"/>
  <c r="AO18" i="14"/>
  <c r="AO17" i="14"/>
  <c r="AO16" i="14"/>
  <c r="AO15" i="14"/>
  <c r="AO14" i="14"/>
  <c r="AO13" i="14"/>
  <c r="AO12" i="14"/>
  <c r="AO11" i="14"/>
  <c r="AO10" i="14"/>
  <c r="AO9" i="14"/>
  <c r="AO8" i="14"/>
  <c r="AO7" i="14"/>
  <c r="AO6" i="14"/>
  <c r="AO5" i="14"/>
  <c r="AO4" i="14"/>
  <c r="AO3" i="14"/>
  <c r="AQ3" i="14"/>
  <c r="AQ4" i="14"/>
  <c r="AQ5" i="14"/>
  <c r="AQ6" i="14"/>
  <c r="AQ7" i="14"/>
  <c r="AQ8" i="14"/>
  <c r="AQ9" i="14"/>
  <c r="AQ10" i="14"/>
  <c r="AQ11" i="14"/>
  <c r="AQ12" i="14"/>
  <c r="AQ13" i="14"/>
  <c r="AQ14" i="14"/>
  <c r="AQ15" i="14"/>
  <c r="AQ16" i="14"/>
  <c r="AQ17" i="14"/>
  <c r="AQ18" i="14"/>
  <c r="AQ19" i="14"/>
  <c r="AQ20" i="14"/>
  <c r="AQ21" i="14"/>
  <c r="AQ22" i="14"/>
  <c r="AQ23" i="14"/>
  <c r="AQ24" i="14"/>
  <c r="AQ25" i="14"/>
  <c r="AQ26" i="14"/>
  <c r="AQ27" i="14"/>
  <c r="AQ28" i="14"/>
  <c r="AQ29" i="14"/>
  <c r="AQ30" i="14"/>
  <c r="AQ31" i="14"/>
  <c r="AQ32" i="14"/>
  <c r="AQ33" i="14"/>
  <c r="AQ34" i="14"/>
  <c r="AQ35" i="14"/>
  <c r="AQ36" i="14"/>
  <c r="AQ37" i="14"/>
  <c r="AQ38" i="14"/>
  <c r="AQ39" i="14"/>
  <c r="AQ40" i="14"/>
  <c r="AQ41" i="14"/>
  <c r="AQ42" i="14"/>
  <c r="AQ43" i="14"/>
  <c r="AQ44" i="14"/>
  <c r="AQ45" i="14"/>
  <c r="AQ46" i="14"/>
  <c r="AQ47" i="14"/>
  <c r="AQ48" i="14"/>
  <c r="AQ49" i="14"/>
  <c r="AQ50" i="14"/>
  <c r="AQ51" i="14"/>
  <c r="AQ52" i="14"/>
  <c r="AQ53" i="14"/>
  <c r="AQ54" i="14"/>
  <c r="AQ55" i="14"/>
  <c r="AQ56" i="14"/>
  <c r="AQ57" i="14"/>
  <c r="AQ58" i="14"/>
  <c r="AQ59" i="14"/>
  <c r="AQ60" i="14"/>
  <c r="AQ61" i="14"/>
  <c r="AS3" i="14"/>
  <c r="AS4" i="14"/>
  <c r="AS5" i="14"/>
  <c r="AS6" i="14"/>
  <c r="AS7" i="14"/>
  <c r="AS8" i="14"/>
  <c r="AS9" i="14"/>
  <c r="AS10" i="14"/>
  <c r="AS11" i="14"/>
  <c r="AS12" i="14"/>
  <c r="AS13" i="14"/>
  <c r="AS14" i="14"/>
  <c r="AS15" i="14"/>
  <c r="AS16" i="14"/>
  <c r="AS17" i="14"/>
  <c r="AS18" i="14"/>
  <c r="AS19" i="14"/>
  <c r="AS20" i="14"/>
  <c r="AS21" i="14"/>
  <c r="AS22" i="14"/>
  <c r="AS23" i="14"/>
  <c r="AS24" i="14"/>
  <c r="AS25" i="14"/>
  <c r="AS26" i="14"/>
  <c r="AS27" i="14"/>
  <c r="AS28" i="14"/>
  <c r="AS29" i="14"/>
  <c r="AS30" i="14"/>
  <c r="AS31" i="14"/>
  <c r="AS32" i="14"/>
  <c r="AS33" i="14"/>
  <c r="AS34" i="14"/>
  <c r="AS35" i="14"/>
  <c r="AS36" i="14"/>
  <c r="AS37" i="14"/>
  <c r="AS38" i="14"/>
  <c r="AS39" i="14"/>
  <c r="AS40" i="14"/>
  <c r="AS41" i="14"/>
  <c r="AS42" i="14"/>
  <c r="AS43" i="14"/>
  <c r="AS44" i="14"/>
  <c r="AS45" i="14"/>
  <c r="AS46" i="14"/>
  <c r="AS47" i="14"/>
  <c r="AS48" i="14"/>
  <c r="AS49" i="14"/>
  <c r="AS50" i="14"/>
  <c r="AS51" i="14"/>
  <c r="AS52" i="14"/>
  <c r="AS53" i="14"/>
  <c r="AS54" i="14"/>
  <c r="AS55" i="14"/>
  <c r="AS56" i="14"/>
  <c r="AS57" i="14"/>
  <c r="AS58" i="14"/>
  <c r="AS59" i="14"/>
  <c r="AS60" i="14"/>
  <c r="AS61" i="14"/>
  <c r="AU3" i="14"/>
  <c r="AU4" i="14"/>
  <c r="AU5" i="14"/>
  <c r="AU6" i="14"/>
  <c r="AU7" i="14"/>
  <c r="AU8" i="14"/>
  <c r="AU9" i="14"/>
  <c r="AU10" i="14"/>
  <c r="AU11" i="14"/>
  <c r="AU12" i="14"/>
  <c r="AU13" i="14"/>
  <c r="AU14" i="14"/>
  <c r="AU15" i="14"/>
  <c r="AU16" i="14"/>
  <c r="AU17" i="14"/>
  <c r="AU18" i="14"/>
  <c r="AU19" i="14"/>
  <c r="AU20" i="14"/>
  <c r="AU21" i="14"/>
  <c r="AU22" i="14"/>
  <c r="AU23" i="14"/>
  <c r="AU24" i="14"/>
  <c r="AU25" i="14"/>
  <c r="AU26" i="14"/>
  <c r="AU27" i="14"/>
  <c r="AU28" i="14"/>
  <c r="AU29" i="14"/>
  <c r="AU30" i="14"/>
  <c r="AU31" i="14"/>
  <c r="AU32" i="14"/>
  <c r="AU33" i="14"/>
  <c r="AU34" i="14"/>
  <c r="AU35" i="14"/>
  <c r="AU36" i="14"/>
  <c r="AU37" i="14"/>
  <c r="AU38" i="14"/>
  <c r="AU39" i="14"/>
  <c r="AU40" i="14"/>
  <c r="AU41" i="14"/>
  <c r="AU42" i="14"/>
  <c r="AU43" i="14"/>
  <c r="AU44" i="14"/>
  <c r="AU45" i="14"/>
  <c r="AU46" i="14"/>
  <c r="AU47" i="14"/>
  <c r="AU48" i="14"/>
  <c r="AU49" i="14"/>
  <c r="AU50" i="14"/>
  <c r="AU51" i="14"/>
  <c r="AU52" i="14"/>
  <c r="AU53" i="14"/>
  <c r="AU54" i="14"/>
  <c r="AU55" i="14"/>
  <c r="AU56" i="14"/>
  <c r="AU57" i="14"/>
  <c r="AU58" i="14"/>
  <c r="AU59" i="14"/>
  <c r="AU60" i="14"/>
  <c r="AU61" i="14"/>
  <c r="AW3" i="14"/>
  <c r="AW4" i="14"/>
  <c r="AW5" i="14"/>
  <c r="AW6" i="14"/>
  <c r="AW7" i="14"/>
  <c r="AW8" i="14"/>
  <c r="AW9" i="14"/>
  <c r="AW10" i="14"/>
  <c r="AW11" i="14"/>
  <c r="AW12" i="14"/>
  <c r="AW13" i="14"/>
  <c r="AW14" i="14"/>
  <c r="AW15" i="14"/>
  <c r="AW16" i="14"/>
  <c r="AW17" i="14"/>
  <c r="AW18" i="14"/>
  <c r="AW19" i="14"/>
  <c r="AW20" i="14"/>
  <c r="AW21" i="14"/>
  <c r="AW22" i="14"/>
  <c r="AW23" i="14"/>
  <c r="AW24" i="14"/>
  <c r="AW25" i="14"/>
  <c r="AW26" i="14"/>
  <c r="AW27" i="14"/>
  <c r="AW28" i="14"/>
  <c r="AW29" i="14"/>
  <c r="AW30" i="14"/>
  <c r="AW31" i="14"/>
  <c r="AW32" i="14"/>
  <c r="AW33" i="14"/>
  <c r="AW34" i="14"/>
  <c r="AW35" i="14"/>
  <c r="AW36" i="14"/>
  <c r="AW37" i="14"/>
  <c r="AW38" i="14"/>
  <c r="AW39" i="14"/>
  <c r="AW40" i="14"/>
  <c r="AW41" i="14"/>
  <c r="AW42" i="14"/>
  <c r="AW43" i="14"/>
  <c r="AW44" i="14"/>
  <c r="AW45" i="14"/>
  <c r="AW46" i="14"/>
  <c r="AW47" i="14"/>
  <c r="AW48" i="14"/>
  <c r="AW49" i="14"/>
  <c r="AW50" i="14"/>
  <c r="AW51" i="14"/>
  <c r="AW52" i="14"/>
  <c r="AW53" i="14"/>
  <c r="AW54" i="14"/>
  <c r="AW55" i="14"/>
  <c r="AW56" i="14"/>
  <c r="AW57" i="14"/>
  <c r="AW58" i="14"/>
  <c r="AW59" i="14"/>
  <c r="AW60" i="14"/>
  <c r="AW61" i="14"/>
  <c r="AY3" i="14"/>
  <c r="AY4" i="14"/>
  <c r="AY5" i="14"/>
  <c r="AY6" i="14"/>
  <c r="AY7" i="14"/>
  <c r="AY8" i="14"/>
  <c r="AY9" i="14"/>
  <c r="AY10" i="14"/>
  <c r="AY11" i="14"/>
  <c r="AY12" i="14"/>
  <c r="AY13" i="14"/>
  <c r="AY14" i="14"/>
  <c r="AY15" i="14"/>
  <c r="AY16" i="14"/>
  <c r="AY17" i="14"/>
  <c r="AY18" i="14"/>
  <c r="AY19" i="14"/>
  <c r="AY20" i="14"/>
  <c r="AY21" i="14"/>
  <c r="AY22" i="14"/>
  <c r="AY23" i="14"/>
  <c r="AY24" i="14"/>
  <c r="AY25" i="14"/>
  <c r="AY26" i="14"/>
  <c r="AY27" i="14"/>
  <c r="AY28" i="14"/>
  <c r="AY29" i="14"/>
  <c r="AY30" i="14"/>
  <c r="AY31" i="14"/>
  <c r="AY32" i="14"/>
  <c r="AY33" i="14"/>
  <c r="AY34" i="14"/>
  <c r="AY35" i="14"/>
  <c r="AY36" i="14"/>
  <c r="AY37" i="14"/>
  <c r="AY38" i="14"/>
  <c r="AY39" i="14"/>
  <c r="AY40" i="14"/>
  <c r="AY41" i="14"/>
  <c r="AY42" i="14"/>
  <c r="AY43" i="14"/>
  <c r="AY44" i="14"/>
  <c r="AY45" i="14"/>
  <c r="AY46" i="14"/>
  <c r="AY47" i="14"/>
  <c r="AY48" i="14"/>
  <c r="AY49" i="14"/>
  <c r="AY50" i="14"/>
  <c r="AY51" i="14"/>
  <c r="AY52" i="14"/>
  <c r="AY53" i="14"/>
  <c r="AY54" i="14"/>
  <c r="AY55" i="14"/>
  <c r="AY56" i="14"/>
  <c r="AY57" i="14"/>
  <c r="AY58" i="14"/>
  <c r="AY59" i="14"/>
  <c r="AY60" i="14"/>
  <c r="AY61" i="14"/>
  <c r="BA3" i="14"/>
  <c r="BA4" i="14"/>
  <c r="BA5" i="14"/>
  <c r="BA6" i="14"/>
  <c r="BA7" i="14"/>
  <c r="BA8" i="14"/>
  <c r="BA9" i="14"/>
  <c r="BA10" i="14"/>
  <c r="BA11" i="14"/>
  <c r="BA12" i="14"/>
  <c r="BA13" i="14"/>
  <c r="BA14" i="14"/>
  <c r="BA15" i="14"/>
  <c r="BA16" i="14"/>
  <c r="BA17" i="14"/>
  <c r="BA18" i="14"/>
  <c r="BA19" i="14"/>
  <c r="BA20" i="14"/>
  <c r="BA21" i="14"/>
  <c r="BA22" i="14"/>
  <c r="BA23" i="14"/>
  <c r="BA24" i="14"/>
  <c r="BA25" i="14"/>
  <c r="BA26" i="14"/>
  <c r="BA27" i="14"/>
  <c r="BA28" i="14"/>
  <c r="BA29" i="14"/>
  <c r="BA30" i="14"/>
  <c r="BA31" i="14"/>
  <c r="BA32" i="14"/>
  <c r="BA33" i="14"/>
  <c r="BA34" i="14"/>
  <c r="BA35" i="14"/>
  <c r="BA36" i="14"/>
  <c r="BA37" i="14"/>
  <c r="BA38" i="14"/>
  <c r="BA39" i="14"/>
  <c r="BA40" i="14"/>
  <c r="BA41" i="14"/>
  <c r="BA42" i="14"/>
  <c r="BA43" i="14"/>
  <c r="BA44" i="14"/>
  <c r="BA45" i="14"/>
  <c r="BA46" i="14"/>
  <c r="BA47" i="14"/>
  <c r="BA48" i="14"/>
  <c r="BA49" i="14"/>
  <c r="BA50" i="14"/>
  <c r="BA51" i="14"/>
  <c r="BA52" i="14"/>
  <c r="BA53" i="14"/>
  <c r="BA54" i="14"/>
  <c r="BA55" i="14"/>
  <c r="BA56" i="14"/>
  <c r="BA57" i="14"/>
  <c r="BA58" i="14"/>
  <c r="BA59" i="14"/>
  <c r="BA60" i="14"/>
  <c r="BA61" i="14"/>
  <c r="BE3" i="14"/>
  <c r="BE4" i="14"/>
  <c r="BE5" i="14"/>
  <c r="BE6" i="14"/>
  <c r="BE7" i="14"/>
  <c r="BE8" i="14"/>
  <c r="BE9" i="14"/>
  <c r="BE10" i="14"/>
  <c r="BE11" i="14"/>
  <c r="BE12" i="14"/>
  <c r="BE13" i="14"/>
  <c r="BE14" i="14"/>
  <c r="BE15" i="14"/>
  <c r="BE16" i="14"/>
  <c r="BE17" i="14"/>
  <c r="BE18" i="14"/>
  <c r="BE19" i="14"/>
  <c r="BE20" i="14"/>
  <c r="BE21" i="14"/>
  <c r="BE22" i="14"/>
  <c r="BE23" i="14"/>
  <c r="BE24" i="14"/>
  <c r="BE25" i="14"/>
  <c r="BE26" i="14"/>
  <c r="BE27" i="14"/>
  <c r="BE28" i="14"/>
  <c r="BE29" i="14"/>
  <c r="BE30" i="14"/>
  <c r="BE31" i="14"/>
  <c r="BE32" i="14"/>
  <c r="BE33" i="14"/>
  <c r="BE34" i="14"/>
  <c r="BE35" i="14"/>
  <c r="BE36" i="14"/>
  <c r="BE37" i="14"/>
  <c r="BE38" i="14"/>
  <c r="BE39" i="14"/>
  <c r="BE40" i="14"/>
  <c r="BE41" i="14"/>
  <c r="BE42" i="14"/>
  <c r="BE43" i="14"/>
  <c r="BE44" i="14"/>
  <c r="BE45" i="14"/>
  <c r="BE46" i="14"/>
  <c r="BE47" i="14"/>
  <c r="BE48" i="14"/>
  <c r="BE49" i="14"/>
  <c r="BE50" i="14"/>
  <c r="BE51" i="14"/>
  <c r="BE52" i="14"/>
  <c r="BE53" i="14"/>
  <c r="BE54" i="14"/>
  <c r="BE55" i="14"/>
  <c r="BE56" i="14"/>
  <c r="BE57" i="14"/>
  <c r="BE58" i="14"/>
  <c r="BE59" i="14"/>
  <c r="BE60" i="14"/>
  <c r="BE61" i="14"/>
  <c r="BE2" i="14"/>
  <c r="BA2" i="14"/>
  <c r="AY2" i="14"/>
  <c r="AW2" i="14"/>
  <c r="AU2" i="14"/>
  <c r="AS2" i="14"/>
  <c r="AQ2" i="14"/>
  <c r="AO2" i="14"/>
  <c r="W3" i="14" l="1"/>
  <c r="W4" i="14"/>
  <c r="W5" i="14"/>
  <c r="W6" i="14"/>
  <c r="W7" i="14"/>
  <c r="W8" i="14"/>
  <c r="W9" i="14"/>
  <c r="W10" i="14"/>
  <c r="W11" i="14"/>
  <c r="W12" i="14"/>
  <c r="W13" i="14"/>
  <c r="W14" i="14"/>
  <c r="W15" i="14"/>
  <c r="W16" i="14"/>
  <c r="W17" i="14"/>
  <c r="W18" i="14"/>
  <c r="W19" i="14"/>
  <c r="W20" i="14"/>
  <c r="W21" i="14"/>
  <c r="W22" i="14"/>
  <c r="W23" i="14"/>
  <c r="W24" i="14"/>
  <c r="W25" i="14"/>
  <c r="W26" i="14"/>
  <c r="W27" i="14"/>
  <c r="W28" i="14"/>
  <c r="W29" i="14"/>
  <c r="W30" i="14"/>
  <c r="W31" i="14"/>
  <c r="W32" i="14"/>
  <c r="W33" i="14"/>
  <c r="W34" i="14"/>
  <c r="W35" i="14"/>
  <c r="W36" i="14"/>
  <c r="W37" i="14"/>
  <c r="W38" i="14"/>
  <c r="W39" i="14"/>
  <c r="W40" i="14"/>
  <c r="W41" i="14"/>
  <c r="W42" i="14"/>
  <c r="W43" i="14"/>
  <c r="W44" i="14"/>
  <c r="W45" i="14"/>
  <c r="W46" i="14"/>
  <c r="W47" i="14"/>
  <c r="W48" i="14"/>
  <c r="W49" i="14"/>
  <c r="W50" i="14"/>
  <c r="W51" i="14"/>
  <c r="W52" i="14"/>
  <c r="W53" i="14"/>
  <c r="W54" i="14"/>
  <c r="W55" i="14"/>
  <c r="W56" i="14"/>
  <c r="W57" i="14"/>
  <c r="W58" i="14"/>
  <c r="W59" i="14"/>
  <c r="W60" i="14"/>
  <c r="W61" i="14"/>
  <c r="Y3" i="14"/>
  <c r="Y4" i="14"/>
  <c r="Y5" i="14"/>
  <c r="Y6" i="14"/>
  <c r="Y7" i="14"/>
  <c r="Y8" i="14"/>
  <c r="Y9" i="14"/>
  <c r="Y10" i="14"/>
  <c r="Y11" i="14"/>
  <c r="Y12" i="14"/>
  <c r="Y13" i="14"/>
  <c r="Y14" i="14"/>
  <c r="Y15" i="14"/>
  <c r="Y16" i="14"/>
  <c r="Y17" i="14"/>
  <c r="Y18" i="14"/>
  <c r="Y19" i="14"/>
  <c r="Y20" i="14"/>
  <c r="Y21" i="14"/>
  <c r="Y22" i="14"/>
  <c r="Y23" i="14"/>
  <c r="Y24" i="14"/>
  <c r="Y25" i="14"/>
  <c r="Y26" i="14"/>
  <c r="Y27" i="14"/>
  <c r="Y28" i="14"/>
  <c r="Y29" i="14"/>
  <c r="Y30" i="14"/>
  <c r="Y31" i="14"/>
  <c r="Y32" i="14"/>
  <c r="Y33" i="14"/>
  <c r="Y34" i="14"/>
  <c r="Y35" i="14"/>
  <c r="Y36" i="14"/>
  <c r="Y37" i="14"/>
  <c r="Y38" i="14"/>
  <c r="Y39" i="14"/>
  <c r="Y40" i="14"/>
  <c r="Y41" i="14"/>
  <c r="Y42" i="14"/>
  <c r="Y43" i="14"/>
  <c r="Y44" i="14"/>
  <c r="Y45" i="14"/>
  <c r="Y46" i="14"/>
  <c r="Y47" i="14"/>
  <c r="Y48" i="14"/>
  <c r="Y49" i="14"/>
  <c r="Y50" i="14"/>
  <c r="Y51" i="14"/>
  <c r="Y52" i="14"/>
  <c r="Y53" i="14"/>
  <c r="Y54" i="14"/>
  <c r="Y55" i="14"/>
  <c r="Y56" i="14"/>
  <c r="Y57" i="14"/>
  <c r="Y58" i="14"/>
  <c r="Y59" i="14"/>
  <c r="Y60" i="14"/>
  <c r="Y61" i="14"/>
  <c r="AA3" i="14"/>
  <c r="AA4" i="14"/>
  <c r="AA5" i="14"/>
  <c r="AA6" i="14"/>
  <c r="AA7" i="14"/>
  <c r="AA8" i="14"/>
  <c r="AA9" i="14"/>
  <c r="AA10" i="14"/>
  <c r="AA11" i="14"/>
  <c r="AA12" i="14"/>
  <c r="AA13" i="14"/>
  <c r="AA14" i="14"/>
  <c r="AA15" i="14"/>
  <c r="AA16" i="14"/>
  <c r="AA17" i="14"/>
  <c r="AA18" i="14"/>
  <c r="AA19" i="14"/>
  <c r="AA20" i="14"/>
  <c r="AA21" i="14"/>
  <c r="AA22" i="14"/>
  <c r="AA23" i="14"/>
  <c r="AA24" i="14"/>
  <c r="AA25" i="14"/>
  <c r="AA26" i="14"/>
  <c r="AA27" i="14"/>
  <c r="AA28" i="14"/>
  <c r="AA29" i="14"/>
  <c r="AA30" i="14"/>
  <c r="AA31" i="14"/>
  <c r="AA32" i="14"/>
  <c r="AA33" i="14"/>
  <c r="AA34" i="14"/>
  <c r="AA35" i="14"/>
  <c r="AA36" i="14"/>
  <c r="AA37" i="14"/>
  <c r="AA38" i="14"/>
  <c r="AA39" i="14"/>
  <c r="AA40" i="14"/>
  <c r="AA41" i="14"/>
  <c r="AA42" i="14"/>
  <c r="AA43" i="14"/>
  <c r="AA44" i="14"/>
  <c r="AA45" i="14"/>
  <c r="AA46" i="14"/>
  <c r="AA47" i="14"/>
  <c r="AA48" i="14"/>
  <c r="AA49" i="14"/>
  <c r="AA50" i="14"/>
  <c r="AA51" i="14"/>
  <c r="AA52" i="14"/>
  <c r="AA53" i="14"/>
  <c r="AA54" i="14"/>
  <c r="AA55" i="14"/>
  <c r="AA56" i="14"/>
  <c r="AA57" i="14"/>
  <c r="AA58" i="14"/>
  <c r="AA59" i="14"/>
  <c r="AA60" i="14"/>
  <c r="AA61" i="14"/>
  <c r="AC3" i="14"/>
  <c r="AC4" i="14"/>
  <c r="AC5" i="14"/>
  <c r="AC6" i="14"/>
  <c r="AC7" i="14"/>
  <c r="AC8" i="14"/>
  <c r="AC9" i="14"/>
  <c r="AC10" i="14"/>
  <c r="AC11" i="14"/>
  <c r="AC12" i="14"/>
  <c r="AC13" i="14"/>
  <c r="AC14" i="14"/>
  <c r="AC15" i="14"/>
  <c r="AC16" i="14"/>
  <c r="AC17" i="14"/>
  <c r="AC18" i="14"/>
  <c r="AC19" i="14"/>
  <c r="AC20" i="14"/>
  <c r="AC21" i="14"/>
  <c r="AC22" i="14"/>
  <c r="AC23" i="14"/>
  <c r="AC24" i="14"/>
  <c r="AC25" i="14"/>
  <c r="AC26" i="14"/>
  <c r="AC27" i="14"/>
  <c r="AC28" i="14"/>
  <c r="AC29" i="14"/>
  <c r="AC30" i="14"/>
  <c r="AC31" i="14"/>
  <c r="AC32" i="14"/>
  <c r="AC33" i="14"/>
  <c r="AC34" i="14"/>
  <c r="AC35" i="14"/>
  <c r="AC36" i="14"/>
  <c r="AC37" i="14"/>
  <c r="AC38" i="14"/>
  <c r="AC39" i="14"/>
  <c r="AC40" i="14"/>
  <c r="AC41" i="14"/>
  <c r="AC42" i="14"/>
  <c r="AC43" i="14"/>
  <c r="AC44" i="14"/>
  <c r="AC45" i="14"/>
  <c r="AC46" i="14"/>
  <c r="AC47" i="14"/>
  <c r="AC48" i="14"/>
  <c r="AC49" i="14"/>
  <c r="AC50" i="14"/>
  <c r="AC51" i="14"/>
  <c r="AC52" i="14"/>
  <c r="AC53" i="14"/>
  <c r="AC54" i="14"/>
  <c r="AC55" i="14"/>
  <c r="AC56" i="14"/>
  <c r="AC57" i="14"/>
  <c r="AC58" i="14"/>
  <c r="AC59" i="14"/>
  <c r="AC60" i="14"/>
  <c r="AC61" i="14"/>
  <c r="AE3" i="14"/>
  <c r="AE4" i="14"/>
  <c r="AE5" i="14"/>
  <c r="AE6" i="14"/>
  <c r="AE7" i="14"/>
  <c r="AE8" i="14"/>
  <c r="AE9" i="14"/>
  <c r="AE10" i="14"/>
  <c r="AE11" i="14"/>
  <c r="AE12" i="14"/>
  <c r="AE13" i="14"/>
  <c r="AE14" i="14"/>
  <c r="AE15" i="14"/>
  <c r="AE16" i="14"/>
  <c r="AE17" i="14"/>
  <c r="AE18" i="14"/>
  <c r="AE19" i="14"/>
  <c r="AE20" i="14"/>
  <c r="AE21" i="14"/>
  <c r="AE22" i="14"/>
  <c r="AE23" i="14"/>
  <c r="AE24" i="14"/>
  <c r="AE25" i="14"/>
  <c r="AE26" i="14"/>
  <c r="AE27" i="14"/>
  <c r="AE28" i="14"/>
  <c r="AE29" i="14"/>
  <c r="AE30" i="14"/>
  <c r="AE31" i="14"/>
  <c r="AE32" i="14"/>
  <c r="AE33" i="14"/>
  <c r="AE34" i="14"/>
  <c r="AE35" i="14"/>
  <c r="AE36" i="14"/>
  <c r="AE37" i="14"/>
  <c r="AE38" i="14"/>
  <c r="AE39" i="14"/>
  <c r="AE40" i="14"/>
  <c r="AE41" i="14"/>
  <c r="AE42" i="14"/>
  <c r="AE43" i="14"/>
  <c r="AE44" i="14"/>
  <c r="AE45" i="14"/>
  <c r="AE46" i="14"/>
  <c r="AE47" i="14"/>
  <c r="AE48" i="14"/>
  <c r="AE49" i="14"/>
  <c r="AE50" i="14"/>
  <c r="AE51" i="14"/>
  <c r="AE52" i="14"/>
  <c r="AE53" i="14"/>
  <c r="AE54" i="14"/>
  <c r="AE55" i="14"/>
  <c r="AE56" i="14"/>
  <c r="AE57" i="14"/>
  <c r="AE58" i="14"/>
  <c r="AE59" i="14"/>
  <c r="AE60" i="14"/>
  <c r="AE61" i="14"/>
  <c r="AG3" i="14"/>
  <c r="AG4" i="14"/>
  <c r="AG5" i="14"/>
  <c r="AG6" i="14"/>
  <c r="AG7" i="14"/>
  <c r="AG8" i="14"/>
  <c r="AG9" i="14"/>
  <c r="AG10" i="14"/>
  <c r="AG11" i="14"/>
  <c r="AG12" i="14"/>
  <c r="AG13" i="14"/>
  <c r="AG14" i="14"/>
  <c r="AG15" i="14"/>
  <c r="AG16" i="14"/>
  <c r="AG17" i="14"/>
  <c r="AG18" i="14"/>
  <c r="AG19" i="14"/>
  <c r="AG20" i="14"/>
  <c r="AG21" i="14"/>
  <c r="AG22" i="14"/>
  <c r="AG23" i="14"/>
  <c r="AG24" i="14"/>
  <c r="AG25" i="14"/>
  <c r="AG26" i="14"/>
  <c r="AG27" i="14"/>
  <c r="AG28" i="14"/>
  <c r="AG29" i="14"/>
  <c r="AG30" i="14"/>
  <c r="AG31" i="14"/>
  <c r="AG32" i="14"/>
  <c r="AG33" i="14"/>
  <c r="AG34" i="14"/>
  <c r="AG35" i="14"/>
  <c r="AG36" i="14"/>
  <c r="AG37" i="14"/>
  <c r="AG38" i="14"/>
  <c r="AG39" i="14"/>
  <c r="AG40" i="14"/>
  <c r="AG41" i="14"/>
  <c r="AG42" i="14"/>
  <c r="AG43" i="14"/>
  <c r="AG44" i="14"/>
  <c r="AG45" i="14"/>
  <c r="AG46" i="14"/>
  <c r="AG47" i="14"/>
  <c r="AG48" i="14"/>
  <c r="AG49" i="14"/>
  <c r="AG50" i="14"/>
  <c r="AG51" i="14"/>
  <c r="AG52" i="14"/>
  <c r="AG53" i="14"/>
  <c r="AG54" i="14"/>
  <c r="AG55" i="14"/>
  <c r="AG56" i="14"/>
  <c r="AG57" i="14"/>
  <c r="AG58" i="14"/>
  <c r="AG59" i="14"/>
  <c r="AG60" i="14"/>
  <c r="AG61" i="14"/>
  <c r="AI3" i="14"/>
  <c r="AI4" i="14"/>
  <c r="AI5" i="14"/>
  <c r="AI6" i="14"/>
  <c r="AI7" i="14"/>
  <c r="AI8" i="14"/>
  <c r="AI9" i="14"/>
  <c r="AI10" i="14"/>
  <c r="AI11" i="14"/>
  <c r="AI12" i="14"/>
  <c r="AI13" i="14"/>
  <c r="AI14" i="14"/>
  <c r="AI15" i="14"/>
  <c r="AI16" i="14"/>
  <c r="AI17" i="14"/>
  <c r="AI18" i="14"/>
  <c r="AI19" i="14"/>
  <c r="AI20" i="14"/>
  <c r="AI21" i="14"/>
  <c r="AI22" i="14"/>
  <c r="AI23" i="14"/>
  <c r="AI24" i="14"/>
  <c r="AI25" i="14"/>
  <c r="AI26" i="14"/>
  <c r="AI27" i="14"/>
  <c r="AI28" i="14"/>
  <c r="AI29" i="14"/>
  <c r="AI30" i="14"/>
  <c r="AI31" i="14"/>
  <c r="AI32" i="14"/>
  <c r="AI33" i="14"/>
  <c r="AI34" i="14"/>
  <c r="AI35" i="14"/>
  <c r="AI36" i="14"/>
  <c r="AI37" i="14"/>
  <c r="AI38" i="14"/>
  <c r="AI39" i="14"/>
  <c r="AI40" i="14"/>
  <c r="AI41" i="14"/>
  <c r="AI42" i="14"/>
  <c r="AI43" i="14"/>
  <c r="AI44" i="14"/>
  <c r="AI45" i="14"/>
  <c r="AI46" i="14"/>
  <c r="AI47" i="14"/>
  <c r="AI48" i="14"/>
  <c r="AI49" i="14"/>
  <c r="AI50" i="14"/>
  <c r="AI51" i="14"/>
  <c r="AI52" i="14"/>
  <c r="AI53" i="14"/>
  <c r="AI54" i="14"/>
  <c r="AI55" i="14"/>
  <c r="AI56" i="14"/>
  <c r="AI57" i="14"/>
  <c r="AI58" i="14"/>
  <c r="AI59" i="14"/>
  <c r="AI60" i="14"/>
  <c r="AI61" i="14"/>
  <c r="AM3" i="14"/>
  <c r="AM4" i="14"/>
  <c r="AM5" i="14"/>
  <c r="AM6" i="14"/>
  <c r="AM7" i="14"/>
  <c r="AM8" i="14"/>
  <c r="AM9" i="14"/>
  <c r="AM10" i="14"/>
  <c r="AM11" i="14"/>
  <c r="AM12" i="14"/>
  <c r="AM13" i="14"/>
  <c r="AM14" i="14"/>
  <c r="AM15" i="14"/>
  <c r="AM16" i="14"/>
  <c r="AM17" i="14"/>
  <c r="AM18" i="14"/>
  <c r="AM19" i="14"/>
  <c r="AM20" i="14"/>
  <c r="AM21" i="14"/>
  <c r="AM22" i="14"/>
  <c r="AM23" i="14"/>
  <c r="AM24" i="14"/>
  <c r="AM25" i="14"/>
  <c r="AM26" i="14"/>
  <c r="AM27" i="14"/>
  <c r="AM28" i="14"/>
  <c r="AM29" i="14"/>
  <c r="AM30" i="14"/>
  <c r="AM31" i="14"/>
  <c r="AM32" i="14"/>
  <c r="AM33" i="14"/>
  <c r="AM34" i="14"/>
  <c r="AM35" i="14"/>
  <c r="AM36" i="14"/>
  <c r="AM37" i="14"/>
  <c r="AM38" i="14"/>
  <c r="AM39" i="14"/>
  <c r="AM40" i="14"/>
  <c r="AM41" i="14"/>
  <c r="AM42" i="14"/>
  <c r="AM43" i="14"/>
  <c r="AM44" i="14"/>
  <c r="AM45" i="14"/>
  <c r="AM46" i="14"/>
  <c r="AM47" i="14"/>
  <c r="AM48" i="14"/>
  <c r="AM49" i="14"/>
  <c r="AM50" i="14"/>
  <c r="AM51" i="14"/>
  <c r="AM52" i="14"/>
  <c r="AM53" i="14"/>
  <c r="AM54" i="14"/>
  <c r="AM55" i="14"/>
  <c r="AM56" i="14"/>
  <c r="AM57" i="14"/>
  <c r="AM58" i="14"/>
  <c r="AM59" i="14"/>
  <c r="AM60" i="14"/>
  <c r="AM61" i="14"/>
  <c r="AM2" i="14"/>
  <c r="AI2" i="14"/>
  <c r="AG2" i="14"/>
  <c r="AE2" i="14"/>
  <c r="AC2" i="14"/>
  <c r="AA2" i="14"/>
  <c r="Y2" i="14"/>
  <c r="W2" i="14"/>
  <c r="E3" i="14"/>
  <c r="E4" i="14"/>
  <c r="E5" i="14"/>
  <c r="E6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57" i="14"/>
  <c r="E58" i="14"/>
  <c r="E59" i="14"/>
  <c r="E60" i="14"/>
  <c r="E61" i="14"/>
  <c r="E2" i="14"/>
  <c r="C3" i="14"/>
  <c r="C4" i="14"/>
  <c r="C5" i="14"/>
  <c r="C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C31" i="14"/>
  <c r="C32" i="14"/>
  <c r="C33" i="14"/>
  <c r="C34" i="14"/>
  <c r="C35" i="14"/>
  <c r="C36" i="14"/>
  <c r="C37" i="14"/>
  <c r="C38" i="14"/>
  <c r="C39" i="14"/>
  <c r="C40" i="14"/>
  <c r="C41" i="14"/>
  <c r="C42" i="14"/>
  <c r="C43" i="14"/>
  <c r="C44" i="14"/>
  <c r="C45" i="14"/>
  <c r="C46" i="14"/>
  <c r="C47" i="14"/>
  <c r="C48" i="14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2" i="14"/>
  <c r="U3" i="14"/>
  <c r="U4" i="14"/>
  <c r="U5" i="14"/>
  <c r="U6" i="14"/>
  <c r="U7" i="14"/>
  <c r="U8" i="14"/>
  <c r="U9" i="14"/>
  <c r="U10" i="14"/>
  <c r="U11" i="14"/>
  <c r="U12" i="14"/>
  <c r="U13" i="14"/>
  <c r="U14" i="14"/>
  <c r="U15" i="14"/>
  <c r="U16" i="14"/>
  <c r="U17" i="14"/>
  <c r="U18" i="14"/>
  <c r="U19" i="14"/>
  <c r="U20" i="14"/>
  <c r="U21" i="14"/>
  <c r="U22" i="14"/>
  <c r="U23" i="14"/>
  <c r="U24" i="14"/>
  <c r="U25" i="14"/>
  <c r="U26" i="14"/>
  <c r="U27" i="14"/>
  <c r="U28" i="14"/>
  <c r="U29" i="14"/>
  <c r="U30" i="14"/>
  <c r="U31" i="14"/>
  <c r="U32" i="14"/>
  <c r="U33" i="14"/>
  <c r="U34" i="14"/>
  <c r="U35" i="14"/>
  <c r="U36" i="14"/>
  <c r="U37" i="14"/>
  <c r="U38" i="14"/>
  <c r="U39" i="14"/>
  <c r="U40" i="14"/>
  <c r="U41" i="14"/>
  <c r="U42" i="14"/>
  <c r="U43" i="14"/>
  <c r="U44" i="14"/>
  <c r="U45" i="14"/>
  <c r="U46" i="14"/>
  <c r="U47" i="14"/>
  <c r="U48" i="14"/>
  <c r="U49" i="14"/>
  <c r="U50" i="14"/>
  <c r="U51" i="14"/>
  <c r="U52" i="14"/>
  <c r="U53" i="14"/>
  <c r="U54" i="14"/>
  <c r="U55" i="14"/>
  <c r="U56" i="14"/>
  <c r="U57" i="14"/>
  <c r="U58" i="14"/>
  <c r="U59" i="14"/>
  <c r="U60" i="14"/>
  <c r="U61" i="14"/>
  <c r="Q3" i="14"/>
  <c r="Q4" i="14"/>
  <c r="Q5" i="14"/>
  <c r="Q6" i="14"/>
  <c r="Q7" i="14"/>
  <c r="Q8" i="14"/>
  <c r="Q9" i="14"/>
  <c r="Q10" i="14"/>
  <c r="Q11" i="14"/>
  <c r="Q12" i="14"/>
  <c r="Q13" i="14"/>
  <c r="Q14" i="14"/>
  <c r="Q15" i="14"/>
  <c r="Q16" i="14"/>
  <c r="Q17" i="14"/>
  <c r="Q18" i="14"/>
  <c r="Q19" i="14"/>
  <c r="Q20" i="14"/>
  <c r="Q21" i="14"/>
  <c r="Q22" i="14"/>
  <c r="Q23" i="14"/>
  <c r="Q24" i="14"/>
  <c r="Q25" i="14"/>
  <c r="Q26" i="14"/>
  <c r="Q27" i="14"/>
  <c r="Q28" i="14"/>
  <c r="Q29" i="14"/>
  <c r="Q30" i="14"/>
  <c r="Q31" i="14"/>
  <c r="Q32" i="14"/>
  <c r="Q33" i="14"/>
  <c r="Q34" i="14"/>
  <c r="Q35" i="14"/>
  <c r="Q36" i="14"/>
  <c r="Q37" i="14"/>
  <c r="Q38" i="14"/>
  <c r="Q39" i="14"/>
  <c r="Q40" i="14"/>
  <c r="Q41" i="14"/>
  <c r="Q42" i="14"/>
  <c r="Q43" i="14"/>
  <c r="Q44" i="14"/>
  <c r="Q45" i="14"/>
  <c r="Q46" i="14"/>
  <c r="Q47" i="14"/>
  <c r="Q48" i="14"/>
  <c r="Q49" i="14"/>
  <c r="Q50" i="14"/>
  <c r="Q51" i="14"/>
  <c r="Q52" i="14"/>
  <c r="Q53" i="14"/>
  <c r="Q54" i="14"/>
  <c r="Q55" i="14"/>
  <c r="Q56" i="14"/>
  <c r="Q57" i="14"/>
  <c r="Q58" i="14"/>
  <c r="Q59" i="14"/>
  <c r="Q60" i="14"/>
  <c r="Q61" i="14"/>
  <c r="O3" i="14"/>
  <c r="O4" i="14"/>
  <c r="O5" i="14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O37" i="14"/>
  <c r="O38" i="14"/>
  <c r="O39" i="14"/>
  <c r="O40" i="14"/>
  <c r="O41" i="14"/>
  <c r="O42" i="14"/>
  <c r="O43" i="14"/>
  <c r="O44" i="14"/>
  <c r="O45" i="14"/>
  <c r="O46" i="14"/>
  <c r="O47" i="14"/>
  <c r="O48" i="14"/>
  <c r="O49" i="14"/>
  <c r="O50" i="14"/>
  <c r="O51" i="14"/>
  <c r="O52" i="14"/>
  <c r="O53" i="14"/>
  <c r="O54" i="14"/>
  <c r="O55" i="14"/>
  <c r="O56" i="14"/>
  <c r="O57" i="14"/>
  <c r="O58" i="14"/>
  <c r="O59" i="14"/>
  <c r="O60" i="14"/>
  <c r="O61" i="14"/>
  <c r="M3" i="14"/>
  <c r="M4" i="14"/>
  <c r="M5" i="14"/>
  <c r="M6" i="14"/>
  <c r="M7" i="14"/>
  <c r="M8" i="14"/>
  <c r="M9" i="14"/>
  <c r="M10" i="14"/>
  <c r="M11" i="14"/>
  <c r="M12" i="14"/>
  <c r="M13" i="14"/>
  <c r="M14" i="14"/>
  <c r="M15" i="14"/>
  <c r="M16" i="14"/>
  <c r="M17" i="14"/>
  <c r="M18" i="14"/>
  <c r="M19" i="14"/>
  <c r="M20" i="14"/>
  <c r="M21" i="14"/>
  <c r="M22" i="14"/>
  <c r="M23" i="14"/>
  <c r="M24" i="14"/>
  <c r="M25" i="14"/>
  <c r="M26" i="14"/>
  <c r="M27" i="14"/>
  <c r="M28" i="14"/>
  <c r="M29" i="14"/>
  <c r="M30" i="14"/>
  <c r="M31" i="14"/>
  <c r="M32" i="14"/>
  <c r="M33" i="14"/>
  <c r="M34" i="14"/>
  <c r="M35" i="14"/>
  <c r="M36" i="14"/>
  <c r="M37" i="14"/>
  <c r="M38" i="14"/>
  <c r="M39" i="14"/>
  <c r="M40" i="14"/>
  <c r="M41" i="14"/>
  <c r="M42" i="14"/>
  <c r="M43" i="14"/>
  <c r="M44" i="14"/>
  <c r="M45" i="14"/>
  <c r="M46" i="14"/>
  <c r="M47" i="14"/>
  <c r="M48" i="14"/>
  <c r="M49" i="14"/>
  <c r="M50" i="14"/>
  <c r="M51" i="14"/>
  <c r="M52" i="14"/>
  <c r="M53" i="14"/>
  <c r="M54" i="14"/>
  <c r="M55" i="14"/>
  <c r="M56" i="14"/>
  <c r="M57" i="14"/>
  <c r="M58" i="14"/>
  <c r="M59" i="14"/>
  <c r="M60" i="14"/>
  <c r="M61" i="14"/>
  <c r="K3" i="14"/>
  <c r="K4" i="14"/>
  <c r="K5" i="14"/>
  <c r="K6" i="14"/>
  <c r="K7" i="14"/>
  <c r="K8" i="14"/>
  <c r="K9" i="14"/>
  <c r="K10" i="14"/>
  <c r="K11" i="14"/>
  <c r="K12" i="14"/>
  <c r="K13" i="14"/>
  <c r="K14" i="14"/>
  <c r="K15" i="14"/>
  <c r="K16" i="14"/>
  <c r="K17" i="14"/>
  <c r="K18" i="14"/>
  <c r="K19" i="14"/>
  <c r="K20" i="14"/>
  <c r="K21" i="14"/>
  <c r="K22" i="14"/>
  <c r="K23" i="14"/>
  <c r="K24" i="14"/>
  <c r="K25" i="14"/>
  <c r="K26" i="14"/>
  <c r="K27" i="14"/>
  <c r="K28" i="14"/>
  <c r="K29" i="14"/>
  <c r="K30" i="14"/>
  <c r="K31" i="14"/>
  <c r="K32" i="14"/>
  <c r="K33" i="14"/>
  <c r="K34" i="14"/>
  <c r="K35" i="14"/>
  <c r="K36" i="14"/>
  <c r="K37" i="14"/>
  <c r="K38" i="14"/>
  <c r="K39" i="14"/>
  <c r="K40" i="14"/>
  <c r="K41" i="14"/>
  <c r="K42" i="14"/>
  <c r="K43" i="14"/>
  <c r="K44" i="14"/>
  <c r="K45" i="14"/>
  <c r="K46" i="14"/>
  <c r="K47" i="14"/>
  <c r="K48" i="14"/>
  <c r="K49" i="14"/>
  <c r="K50" i="14"/>
  <c r="K51" i="14"/>
  <c r="K52" i="14"/>
  <c r="K53" i="14"/>
  <c r="K54" i="14"/>
  <c r="K55" i="14"/>
  <c r="K56" i="14"/>
  <c r="K57" i="14"/>
  <c r="K58" i="14"/>
  <c r="K59" i="14"/>
  <c r="K60" i="14"/>
  <c r="K61" i="14"/>
  <c r="I3" i="14"/>
  <c r="I4" i="14"/>
  <c r="I5" i="14"/>
  <c r="I6" i="14"/>
  <c r="I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22" i="14"/>
  <c r="I23" i="14"/>
  <c r="I24" i="14"/>
  <c r="I25" i="14"/>
  <c r="I26" i="14"/>
  <c r="I27" i="14"/>
  <c r="I28" i="14"/>
  <c r="I29" i="14"/>
  <c r="I30" i="14"/>
  <c r="I31" i="14"/>
  <c r="I32" i="14"/>
  <c r="I33" i="14"/>
  <c r="I34" i="14"/>
  <c r="I35" i="14"/>
  <c r="I36" i="14"/>
  <c r="I37" i="14"/>
  <c r="I38" i="14"/>
  <c r="I39" i="14"/>
  <c r="I40" i="14"/>
  <c r="I41" i="14"/>
  <c r="I42" i="14"/>
  <c r="I43" i="14"/>
  <c r="I44" i="14"/>
  <c r="I45" i="14"/>
  <c r="I46" i="14"/>
  <c r="I47" i="14"/>
  <c r="I48" i="14"/>
  <c r="I49" i="14"/>
  <c r="I50" i="14"/>
  <c r="I51" i="14"/>
  <c r="I52" i="14"/>
  <c r="I53" i="14"/>
  <c r="I54" i="14"/>
  <c r="I55" i="14"/>
  <c r="I56" i="14"/>
  <c r="I57" i="14"/>
  <c r="I58" i="14"/>
  <c r="I59" i="14"/>
  <c r="I60" i="14"/>
  <c r="I61" i="14"/>
  <c r="G3" i="14"/>
  <c r="G4" i="14"/>
  <c r="G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U2" i="14"/>
  <c r="Q2" i="14"/>
  <c r="O2" i="14"/>
  <c r="M2" i="14"/>
  <c r="K2" i="14"/>
  <c r="I2" i="14"/>
  <c r="G2" i="14"/>
  <c r="CG32" i="5" l="1"/>
  <c r="Q4" i="9" l="1"/>
  <c r="Q5" i="9"/>
  <c r="Q6" i="9"/>
  <c r="Q7" i="9"/>
  <c r="Q8" i="9"/>
  <c r="Q9" i="9"/>
  <c r="Q10" i="9"/>
  <c r="Q11" i="9"/>
  <c r="Q12" i="9"/>
  <c r="Q13" i="9"/>
  <c r="Q14" i="9"/>
  <c r="Q15" i="9"/>
  <c r="Q16" i="9"/>
  <c r="Q17" i="9"/>
  <c r="Q18" i="9"/>
  <c r="Q19" i="9"/>
  <c r="Q20" i="9"/>
  <c r="Q21" i="9"/>
  <c r="Q22" i="9"/>
  <c r="Q23" i="9"/>
  <c r="Q24" i="9"/>
  <c r="Q25" i="9"/>
  <c r="Q26" i="9"/>
  <c r="Q27" i="9"/>
  <c r="Q28" i="9"/>
  <c r="Q29" i="9"/>
  <c r="Q30" i="9"/>
  <c r="Q3" i="9"/>
  <c r="BX27" i="1" l="1"/>
  <c r="BZ27" i="1"/>
  <c r="CB27" i="1"/>
  <c r="CC27" i="1"/>
  <c r="BV27" i="1"/>
  <c r="BJ27" i="1"/>
  <c r="BL27" i="1"/>
  <c r="BN27" i="1"/>
  <c r="BO27" i="1"/>
  <c r="BH27" i="1"/>
  <c r="AV27" i="1"/>
  <c r="AX27" i="1"/>
  <c r="AZ27" i="1"/>
  <c r="BA27" i="1"/>
  <c r="AT27" i="1"/>
  <c r="AH27" i="1"/>
  <c r="AJ27" i="1"/>
  <c r="AL27" i="1"/>
  <c r="AM27" i="1"/>
  <c r="AF27" i="1"/>
  <c r="T27" i="1"/>
  <c r="V27" i="1"/>
  <c r="X27" i="1"/>
  <c r="Y27" i="1"/>
  <c r="R27" i="1"/>
  <c r="D3" i="7"/>
  <c r="D4" i="7"/>
  <c r="D5" i="7"/>
  <c r="D6" i="7"/>
  <c r="D7" i="7"/>
  <c r="D8" i="7"/>
  <c r="D9" i="7"/>
  <c r="D10" i="7"/>
  <c r="D11" i="7"/>
  <c r="D12" i="7"/>
  <c r="D13" i="7"/>
  <c r="D14" i="7"/>
  <c r="D2" i="7"/>
  <c r="E49" i="5" l="1"/>
  <c r="G49" i="5"/>
  <c r="I49" i="5"/>
  <c r="J49" i="5"/>
  <c r="O49" i="5"/>
  <c r="Q49" i="5"/>
  <c r="S49" i="5"/>
  <c r="U49" i="5"/>
  <c r="W49" i="5"/>
  <c r="X49" i="5"/>
  <c r="AC49" i="5"/>
  <c r="EK49" i="5"/>
  <c r="EM49" i="5"/>
  <c r="EO49" i="5"/>
  <c r="EP49" i="5"/>
  <c r="EQ49" i="5"/>
  <c r="ER49" i="5"/>
  <c r="EW49" i="5"/>
  <c r="EY49" i="5"/>
  <c r="FA49" i="5"/>
  <c r="FB49" i="5"/>
  <c r="FC49" i="5"/>
  <c r="FD49" i="5"/>
  <c r="FI49" i="5"/>
  <c r="FK49" i="5"/>
  <c r="FM49" i="5"/>
  <c r="FN49" i="5"/>
  <c r="FO49" i="5"/>
  <c r="FP49" i="5"/>
  <c r="FU49" i="5"/>
  <c r="FW49" i="5"/>
  <c r="FY49" i="5"/>
  <c r="FZ49" i="5"/>
  <c r="GA49" i="5"/>
  <c r="GB49" i="5"/>
  <c r="GG49" i="5"/>
  <c r="GI49" i="5"/>
  <c r="GK49" i="5"/>
  <c r="GL49" i="5"/>
  <c r="GM49" i="5"/>
  <c r="GN49" i="5"/>
  <c r="GS49" i="5"/>
  <c r="GU49" i="5"/>
  <c r="GW49" i="5"/>
  <c r="GX49" i="5"/>
  <c r="GY49" i="5"/>
  <c r="GZ49" i="5"/>
  <c r="C49" i="5"/>
  <c r="D46" i="5"/>
  <c r="F46" i="5"/>
  <c r="G46" i="5"/>
  <c r="H46" i="5"/>
  <c r="I46" i="5"/>
  <c r="J46" i="5"/>
  <c r="K46" i="5"/>
  <c r="Q46" i="5"/>
  <c r="R46" i="5"/>
  <c r="S46" i="5"/>
  <c r="T46" i="5"/>
  <c r="U46" i="5"/>
  <c r="V46" i="5"/>
  <c r="W46" i="5"/>
  <c r="X46" i="5"/>
  <c r="Y46" i="5"/>
  <c r="DD46" i="5"/>
  <c r="DE46" i="5"/>
  <c r="DF46" i="5"/>
  <c r="DG46" i="5"/>
  <c r="DH46" i="5"/>
  <c r="DI46" i="5"/>
  <c r="C46" i="5"/>
  <c r="D32" i="5"/>
  <c r="E32" i="5"/>
  <c r="F32" i="5"/>
  <c r="G32" i="5"/>
  <c r="I32" i="5"/>
  <c r="P32" i="5"/>
  <c r="Q32" i="5"/>
  <c r="R32" i="5"/>
  <c r="S32" i="5"/>
  <c r="T32" i="5"/>
  <c r="U32" i="5"/>
  <c r="W32" i="5"/>
  <c r="X32" i="5"/>
  <c r="AI32" i="5"/>
  <c r="AO32" i="5"/>
  <c r="AP32" i="5"/>
  <c r="AQ32" i="5"/>
  <c r="AR32" i="5"/>
  <c r="AS32" i="5"/>
  <c r="AZ32" i="5"/>
  <c r="BA32" i="5"/>
  <c r="BB32" i="5"/>
  <c r="BC32" i="5"/>
  <c r="BD32" i="5"/>
  <c r="BF32" i="5"/>
  <c r="BM32" i="5"/>
  <c r="BN32" i="5"/>
  <c r="BO32" i="5"/>
  <c r="CH32" i="5"/>
  <c r="CI32" i="5"/>
  <c r="CJ32" i="5"/>
  <c r="CK32" i="5"/>
  <c r="CR32" i="5"/>
  <c r="CS32" i="5"/>
  <c r="CT32" i="5"/>
  <c r="CU32" i="5"/>
  <c r="CV32" i="5"/>
  <c r="DP32" i="5"/>
  <c r="DQ32" i="5"/>
  <c r="DR32" i="5"/>
  <c r="DZ32" i="5"/>
  <c r="EA32" i="5"/>
  <c r="EB32" i="5"/>
  <c r="EC32" i="5"/>
  <c r="EM32" i="5"/>
  <c r="EP32" i="5"/>
  <c r="ER32" i="5"/>
  <c r="EY32" i="5"/>
  <c r="FB32" i="5"/>
  <c r="FD32" i="5"/>
  <c r="FK32" i="5"/>
  <c r="FN32" i="5"/>
  <c r="FP32" i="5"/>
  <c r="FV32" i="5"/>
  <c r="FW32" i="5"/>
  <c r="FX32" i="5"/>
  <c r="FY32" i="5"/>
  <c r="FZ32" i="5"/>
  <c r="GB32" i="5"/>
  <c r="GH32" i="5"/>
  <c r="GI32" i="5"/>
  <c r="GJ32" i="5"/>
  <c r="GK32" i="5"/>
  <c r="GL32" i="5"/>
  <c r="GN32" i="5"/>
  <c r="GT32" i="5"/>
  <c r="GU32" i="5"/>
  <c r="GV32" i="5"/>
  <c r="GW32" i="5"/>
  <c r="C32" i="5"/>
  <c r="E23" i="5"/>
  <c r="G23" i="5"/>
  <c r="I23" i="5"/>
  <c r="J23" i="5"/>
  <c r="P23" i="5"/>
  <c r="Q23" i="5"/>
  <c r="S23" i="5"/>
  <c r="U23" i="5"/>
  <c r="W23" i="5"/>
  <c r="X23" i="5"/>
  <c r="C23" i="5"/>
  <c r="E19" i="5"/>
  <c r="G19" i="5"/>
  <c r="I19" i="5"/>
  <c r="J19" i="5"/>
  <c r="K19" i="5"/>
  <c r="P19" i="5"/>
  <c r="Q19" i="5"/>
  <c r="S19" i="5"/>
  <c r="U19" i="5"/>
  <c r="W19" i="5"/>
  <c r="X19" i="5"/>
  <c r="Y19" i="5"/>
  <c r="AH19" i="5"/>
  <c r="AP19" i="5"/>
  <c r="AR19" i="5"/>
  <c r="BA19" i="5"/>
  <c r="BC19" i="5"/>
  <c r="BL19" i="5"/>
  <c r="BN19" i="5"/>
  <c r="BO19" i="5"/>
  <c r="BW19" i="5"/>
  <c r="CH19" i="5"/>
  <c r="CJ19" i="5"/>
  <c r="CS19" i="5"/>
  <c r="CU19" i="5"/>
  <c r="DD19" i="5"/>
  <c r="DF19" i="5"/>
  <c r="DG19" i="5"/>
  <c r="DH19" i="5"/>
  <c r="DI19" i="5"/>
  <c r="DJ19" i="5"/>
  <c r="EA19" i="5"/>
  <c r="EC19" i="5"/>
  <c r="EM19" i="5"/>
  <c r="EY19" i="5"/>
  <c r="FK19" i="5"/>
  <c r="FW19" i="5"/>
  <c r="GI19" i="5"/>
  <c r="GU19" i="5"/>
  <c r="HQ19" i="5"/>
  <c r="HS19" i="5"/>
  <c r="C19" i="5"/>
  <c r="C58" i="4" l="1"/>
  <c r="D58" i="4"/>
  <c r="E58" i="4"/>
  <c r="F58" i="4"/>
  <c r="G58" i="4"/>
  <c r="H58" i="4"/>
  <c r="I58" i="4"/>
  <c r="J58" i="4"/>
  <c r="K58" i="4"/>
  <c r="L58" i="4"/>
  <c r="Q58" i="4"/>
  <c r="B58" i="4"/>
  <c r="C57" i="4"/>
  <c r="D57" i="4"/>
  <c r="E57" i="4"/>
  <c r="F57" i="4"/>
  <c r="G57" i="4"/>
  <c r="H57" i="4"/>
  <c r="I57" i="4"/>
  <c r="J57" i="4"/>
  <c r="K57" i="4"/>
  <c r="L57" i="4"/>
  <c r="N57" i="4"/>
  <c r="O57" i="4"/>
  <c r="P57" i="4"/>
  <c r="Q57" i="4"/>
  <c r="B57" i="4"/>
  <c r="C27" i="3" l="1"/>
  <c r="D27" i="3"/>
  <c r="E27" i="3"/>
  <c r="F27" i="3"/>
  <c r="G27" i="3"/>
  <c r="H27" i="3"/>
  <c r="I27" i="3"/>
  <c r="J27" i="3"/>
  <c r="K27" i="3"/>
  <c r="L27" i="3"/>
  <c r="M27" i="3"/>
  <c r="N27" i="3"/>
  <c r="C26" i="3"/>
  <c r="D26" i="3"/>
  <c r="E26" i="3"/>
  <c r="F26" i="3"/>
  <c r="G26" i="3"/>
  <c r="H26" i="3"/>
  <c r="I26" i="3"/>
  <c r="J26" i="3"/>
  <c r="K26" i="3"/>
  <c r="L26" i="3"/>
  <c r="M26" i="3"/>
  <c r="N26" i="3"/>
  <c r="B27" i="3"/>
  <c r="B26" i="3"/>
  <c r="L69" i="2"/>
  <c r="M69" i="2"/>
  <c r="R69" i="2"/>
  <c r="T69" i="2"/>
  <c r="V69" i="2"/>
  <c r="X69" i="2"/>
  <c r="Z69" i="2"/>
  <c r="AA69" i="2"/>
  <c r="AF69" i="2"/>
  <c r="AH69" i="2"/>
  <c r="AJ69" i="2"/>
  <c r="AL69" i="2"/>
  <c r="AN69" i="2"/>
  <c r="AO69" i="2"/>
  <c r="AT69" i="2"/>
  <c r="AV69" i="2"/>
  <c r="AX69" i="2"/>
  <c r="AZ69" i="2"/>
  <c r="BA69" i="2"/>
  <c r="BB69" i="2"/>
  <c r="BG69" i="2"/>
  <c r="CT69" i="2"/>
  <c r="CV69" i="2"/>
  <c r="CX69" i="2"/>
  <c r="CZ69" i="2"/>
  <c r="DH69" i="2"/>
  <c r="DJ69" i="2"/>
  <c r="DK69" i="2"/>
  <c r="DL69" i="2"/>
  <c r="ET69" i="2"/>
  <c r="EV69" i="2"/>
  <c r="EX69" i="2"/>
  <c r="EZ69" i="2"/>
  <c r="FA69" i="2"/>
  <c r="J69" i="2"/>
  <c r="H66" i="2"/>
  <c r="I66" i="2"/>
  <c r="J66" i="2"/>
  <c r="K66" i="2"/>
  <c r="L66" i="2"/>
  <c r="M66" i="2"/>
  <c r="T66" i="2"/>
  <c r="V66" i="2"/>
  <c r="W66" i="2"/>
  <c r="X66" i="2"/>
  <c r="Y66" i="2"/>
  <c r="Z66" i="2"/>
  <c r="AA66" i="2"/>
  <c r="AH66" i="2"/>
  <c r="AJ66" i="2"/>
  <c r="AK66" i="2"/>
  <c r="AL66" i="2"/>
  <c r="AM66" i="2"/>
  <c r="AN66" i="2"/>
  <c r="AO66" i="2"/>
  <c r="BT66" i="2"/>
  <c r="BV66" i="2"/>
  <c r="BX66" i="2"/>
  <c r="BY66" i="2"/>
  <c r="BZ66" i="2"/>
  <c r="CF66" i="2"/>
  <c r="CH66" i="2"/>
  <c r="CJ66" i="2"/>
  <c r="CL66" i="2"/>
  <c r="CT66" i="2"/>
  <c r="CV66" i="2"/>
  <c r="CW66" i="2"/>
  <c r="CX66" i="2"/>
  <c r="CY66" i="2"/>
  <c r="CZ66" i="2"/>
  <c r="DA66" i="2"/>
  <c r="DT66" i="2"/>
  <c r="DV66" i="2"/>
  <c r="DW66" i="2"/>
  <c r="DX66" i="2"/>
  <c r="DY66" i="2"/>
  <c r="DZ66" i="2"/>
  <c r="EA66" i="2"/>
  <c r="EG66" i="2"/>
  <c r="EI66" i="2"/>
  <c r="EK66" i="2"/>
  <c r="EL66" i="2"/>
  <c r="EM66" i="2"/>
  <c r="ET66" i="2"/>
  <c r="EV66" i="2"/>
  <c r="EW66" i="2"/>
  <c r="EX66" i="2"/>
  <c r="EY66" i="2"/>
  <c r="EZ66" i="2"/>
  <c r="FA66" i="2"/>
  <c r="F66" i="2"/>
  <c r="F61" i="2"/>
  <c r="H61" i="2"/>
  <c r="J61" i="2"/>
  <c r="L61" i="2"/>
  <c r="M61" i="2"/>
  <c r="S61" i="2"/>
  <c r="T61" i="2"/>
  <c r="V61" i="2"/>
  <c r="X61" i="2"/>
  <c r="Z61" i="2"/>
  <c r="AA61" i="2"/>
  <c r="AH61" i="2"/>
  <c r="AJ61" i="2"/>
  <c r="AL61" i="2"/>
  <c r="AN61" i="2"/>
  <c r="AO61" i="2"/>
  <c r="CT61" i="2"/>
  <c r="CV61" i="2"/>
  <c r="CX61" i="2"/>
  <c r="CZ61" i="2"/>
  <c r="DA61" i="2"/>
  <c r="DG61" i="2"/>
  <c r="DH61" i="2"/>
  <c r="DJ61" i="2"/>
  <c r="DK61" i="2"/>
  <c r="DS61" i="2"/>
  <c r="DT61" i="2"/>
  <c r="DV61" i="2"/>
  <c r="DX61" i="2"/>
  <c r="ES61" i="2"/>
  <c r="ET61" i="2"/>
  <c r="EV61" i="2"/>
  <c r="EX61" i="2"/>
  <c r="EZ61" i="2"/>
  <c r="FA61" i="2"/>
  <c r="E61" i="2"/>
  <c r="H57" i="2"/>
  <c r="J57" i="2"/>
  <c r="L57" i="2"/>
  <c r="M57" i="2"/>
  <c r="N57" i="2"/>
  <c r="O57" i="2"/>
  <c r="P57" i="2"/>
  <c r="S57" i="2"/>
  <c r="T57" i="2"/>
  <c r="U57" i="2"/>
  <c r="V57" i="2"/>
  <c r="X57" i="2"/>
  <c r="Z57" i="2"/>
  <c r="AA57" i="2"/>
  <c r="AB57" i="2"/>
  <c r="AD57" i="2"/>
  <c r="AG57" i="2"/>
  <c r="AH57" i="2"/>
  <c r="AI57" i="2"/>
  <c r="AJ57" i="2"/>
  <c r="AL57" i="2"/>
  <c r="AN57" i="2"/>
  <c r="AO57" i="2"/>
  <c r="AP57" i="2"/>
  <c r="AR57" i="2"/>
  <c r="AU57" i="2"/>
  <c r="AV57" i="2"/>
  <c r="AX57" i="2"/>
  <c r="AZ57" i="2"/>
  <c r="BA57" i="2"/>
  <c r="BB57" i="2"/>
  <c r="BS57" i="2"/>
  <c r="BT57" i="2"/>
  <c r="BU57" i="2"/>
  <c r="BV57" i="2"/>
  <c r="BX57" i="2"/>
  <c r="CS57" i="2"/>
  <c r="CT57" i="2"/>
  <c r="CU57" i="2"/>
  <c r="CV57" i="2"/>
  <c r="CX57" i="2"/>
  <c r="CZ57" i="2"/>
  <c r="DA57" i="2"/>
  <c r="DB57" i="2"/>
  <c r="DD57" i="2"/>
  <c r="DG57" i="2"/>
  <c r="DH57" i="2"/>
  <c r="DI57" i="2"/>
  <c r="DJ57" i="2"/>
  <c r="DK57" i="2"/>
  <c r="DL57" i="2"/>
  <c r="DM57" i="2"/>
  <c r="DT57" i="2"/>
  <c r="DV57" i="2"/>
  <c r="DX57" i="2"/>
  <c r="DZ57" i="2"/>
  <c r="EA57" i="2"/>
  <c r="ES57" i="2"/>
  <c r="ET57" i="2"/>
  <c r="EU57" i="2"/>
  <c r="EV57" i="2"/>
  <c r="EX57" i="2"/>
  <c r="EZ57" i="2"/>
  <c r="FA57" i="2"/>
  <c r="FB57" i="2"/>
  <c r="FD57" i="2"/>
  <c r="F57" i="2"/>
  <c r="F47" i="2"/>
  <c r="G47" i="2"/>
  <c r="H47" i="2"/>
  <c r="I47" i="2"/>
  <c r="J47" i="2"/>
  <c r="L47" i="2"/>
  <c r="S47" i="2"/>
  <c r="T47" i="2"/>
  <c r="U47" i="2"/>
  <c r="V47" i="2"/>
  <c r="W47" i="2"/>
  <c r="X47" i="2"/>
  <c r="Z47" i="2"/>
  <c r="AH47" i="2"/>
  <c r="AI47" i="2"/>
  <c r="AJ47" i="2"/>
  <c r="AK47" i="2"/>
  <c r="AL47" i="2"/>
  <c r="AN47" i="2"/>
  <c r="AV47" i="2"/>
  <c r="AW47" i="2"/>
  <c r="AX47" i="2"/>
  <c r="AY47" i="2"/>
  <c r="AZ47" i="2"/>
  <c r="BV47" i="2"/>
  <c r="BX47" i="2"/>
  <c r="CE47" i="2"/>
  <c r="CF47" i="2"/>
  <c r="CG47" i="2"/>
  <c r="CH47" i="2"/>
  <c r="CS47" i="2"/>
  <c r="CT47" i="2"/>
  <c r="CU47" i="2"/>
  <c r="CV47" i="2"/>
  <c r="CX47" i="2"/>
  <c r="CZ47" i="2"/>
  <c r="DG47" i="2"/>
  <c r="DH47" i="2"/>
  <c r="DI47" i="2"/>
  <c r="DJ47" i="2"/>
  <c r="DT47" i="2"/>
  <c r="DU47" i="2"/>
  <c r="DV47" i="2"/>
  <c r="DW47" i="2"/>
  <c r="DX47" i="2"/>
  <c r="DZ47" i="2"/>
  <c r="ES47" i="2"/>
  <c r="ET47" i="2"/>
  <c r="EU47" i="2"/>
  <c r="EV47" i="2"/>
  <c r="EW47" i="2"/>
  <c r="EX47" i="2"/>
  <c r="EZ47" i="2"/>
  <c r="E47" i="2"/>
  <c r="F40" i="2"/>
  <c r="G40" i="2"/>
  <c r="H40" i="2"/>
  <c r="J40" i="2"/>
  <c r="L40" i="2"/>
  <c r="M40" i="2"/>
  <c r="N40" i="2"/>
  <c r="S40" i="2"/>
  <c r="T40" i="2"/>
  <c r="U40" i="2"/>
  <c r="V40" i="2"/>
  <c r="X40" i="2"/>
  <c r="Z40" i="2"/>
  <c r="AA40" i="2"/>
  <c r="AB40" i="2"/>
  <c r="AG40" i="2"/>
  <c r="AH40" i="2"/>
  <c r="AI40" i="2"/>
  <c r="AJ40" i="2"/>
  <c r="AN40" i="2"/>
  <c r="AU40" i="2"/>
  <c r="AV40" i="2"/>
  <c r="AW40" i="2"/>
  <c r="BA40" i="2"/>
  <c r="BI40" i="2"/>
  <c r="BK40" i="2"/>
  <c r="BL40" i="2"/>
  <c r="BT40" i="2"/>
  <c r="BV40" i="2"/>
  <c r="BX40" i="2"/>
  <c r="CE40" i="2"/>
  <c r="CF40" i="2"/>
  <c r="CG40" i="2"/>
  <c r="CH40" i="2"/>
  <c r="CJ40" i="2"/>
  <c r="CL40" i="2"/>
  <c r="CM40" i="2"/>
  <c r="CN40" i="2"/>
  <c r="CS40" i="2"/>
  <c r="CT40" i="2"/>
  <c r="CU40" i="2"/>
  <c r="CV40" i="2"/>
  <c r="CX40" i="2"/>
  <c r="DJ40" i="2"/>
  <c r="DL40" i="2"/>
  <c r="DS40" i="2"/>
  <c r="DT40" i="2"/>
  <c r="DU40" i="2"/>
  <c r="DV40" i="2"/>
  <c r="DZ40" i="2"/>
  <c r="EG40" i="2"/>
  <c r="EI40" i="2"/>
  <c r="ES40" i="2"/>
  <c r="ET40" i="2"/>
  <c r="EU40" i="2"/>
  <c r="EV40" i="2"/>
  <c r="EW40" i="2"/>
  <c r="EX40" i="2"/>
  <c r="EZ40" i="2"/>
  <c r="FA40" i="2"/>
  <c r="FB40" i="2"/>
  <c r="E40" i="2"/>
  <c r="F51" i="1"/>
  <c r="H51" i="1"/>
  <c r="J51" i="1"/>
  <c r="R51" i="1"/>
  <c r="S51" i="1"/>
  <c r="T51" i="1"/>
  <c r="V51" i="1"/>
  <c r="X51" i="1"/>
  <c r="AF51" i="1"/>
  <c r="AG51" i="1"/>
  <c r="AH51" i="1"/>
  <c r="AJ51" i="1"/>
  <c r="AL51" i="1"/>
  <c r="AT51" i="1"/>
  <c r="AU51" i="1"/>
  <c r="AV51" i="1"/>
  <c r="AX51" i="1"/>
  <c r="AZ51" i="1"/>
  <c r="BH51" i="1"/>
  <c r="BI51" i="1"/>
  <c r="BJ51" i="1"/>
  <c r="BL51" i="1"/>
  <c r="BN51" i="1"/>
  <c r="BV51" i="1"/>
  <c r="BX51" i="1"/>
  <c r="BZ51" i="1"/>
  <c r="CB51" i="1"/>
  <c r="F48" i="1"/>
  <c r="H48" i="1"/>
  <c r="J48" i="1"/>
  <c r="K48" i="1"/>
  <c r="P48" i="1"/>
  <c r="R48" i="1"/>
  <c r="T48" i="1"/>
  <c r="V48" i="1"/>
  <c r="X48" i="1"/>
  <c r="Y48" i="1"/>
  <c r="AD48" i="1"/>
  <c r="AF48" i="1"/>
  <c r="AH48" i="1"/>
  <c r="AJ48" i="1"/>
  <c r="AL48" i="1"/>
  <c r="AM48" i="1"/>
  <c r="AR48" i="1"/>
  <c r="AT48" i="1"/>
  <c r="AV48" i="1"/>
  <c r="AX48" i="1"/>
  <c r="AZ48" i="1"/>
  <c r="BA48" i="1"/>
  <c r="BF48" i="1"/>
  <c r="BH48" i="1"/>
  <c r="BJ48" i="1"/>
  <c r="BL48" i="1"/>
  <c r="BN48" i="1"/>
  <c r="BO48" i="1"/>
  <c r="BT48" i="1"/>
  <c r="BV48" i="1"/>
  <c r="BX48" i="1"/>
  <c r="BZ48" i="1"/>
  <c r="CB48" i="1"/>
  <c r="CC48" i="1"/>
  <c r="CH48" i="1"/>
  <c r="CJ48" i="1"/>
  <c r="CL48" i="1"/>
  <c r="CM48" i="1"/>
  <c r="CN48" i="1"/>
  <c r="CU48" i="1"/>
  <c r="CW48" i="1"/>
  <c r="CX48" i="1"/>
  <c r="CY48" i="1"/>
  <c r="EM48" i="1"/>
  <c r="EO48" i="1"/>
  <c r="EP48" i="1"/>
  <c r="EQ48" i="1"/>
  <c r="EX48" i="1"/>
  <c r="EZ48" i="1"/>
  <c r="FA48" i="1"/>
  <c r="FB48" i="1"/>
  <c r="F45" i="1"/>
  <c r="G45" i="1"/>
  <c r="H45" i="1"/>
  <c r="I45" i="1"/>
  <c r="J45" i="1"/>
  <c r="R45" i="1"/>
  <c r="T45" i="1"/>
  <c r="U45" i="1"/>
  <c r="V45" i="1"/>
  <c r="W45" i="1"/>
  <c r="X45" i="1"/>
  <c r="AF45" i="1"/>
  <c r="AH45" i="1"/>
  <c r="AI45" i="1"/>
  <c r="AJ45" i="1"/>
  <c r="AK45" i="1"/>
  <c r="AL45" i="1"/>
  <c r="AT45" i="1"/>
  <c r="AV45" i="1"/>
  <c r="AW45" i="1"/>
  <c r="AX45" i="1"/>
  <c r="AY45" i="1"/>
  <c r="AZ45" i="1"/>
  <c r="BH45" i="1"/>
  <c r="BJ45" i="1"/>
  <c r="BK45" i="1"/>
  <c r="BL45" i="1"/>
  <c r="BM45" i="1"/>
  <c r="BN45" i="1"/>
  <c r="BP45" i="1"/>
  <c r="BV45" i="1"/>
  <c r="BX45" i="1"/>
  <c r="BY45" i="1"/>
  <c r="BZ45" i="1"/>
  <c r="CA45" i="1"/>
  <c r="CB45" i="1"/>
  <c r="E33" i="1"/>
  <c r="F33" i="1"/>
  <c r="G33" i="1"/>
  <c r="H33" i="1"/>
  <c r="J33" i="1"/>
  <c r="K33" i="1"/>
  <c r="L33" i="1"/>
  <c r="N33" i="1"/>
  <c r="R33" i="1"/>
  <c r="S33" i="1"/>
  <c r="T33" i="1"/>
  <c r="U33" i="1"/>
  <c r="V33" i="1"/>
  <c r="X33" i="1"/>
  <c r="Y33" i="1"/>
  <c r="Z33" i="1"/>
  <c r="AB33" i="1"/>
  <c r="AF33" i="1"/>
  <c r="AG33" i="1"/>
  <c r="AH33" i="1"/>
  <c r="AI33" i="1"/>
  <c r="AJ33" i="1"/>
  <c r="AL33" i="1"/>
  <c r="AM33" i="1"/>
  <c r="AN33" i="1"/>
  <c r="AP33" i="1"/>
  <c r="AT33" i="1"/>
  <c r="AU33" i="1"/>
  <c r="AV33" i="1"/>
  <c r="AW33" i="1"/>
  <c r="AX33" i="1"/>
  <c r="AZ33" i="1"/>
  <c r="BA33" i="1"/>
  <c r="BB33" i="1"/>
  <c r="BD33" i="1"/>
  <c r="BH33" i="1"/>
  <c r="BI33" i="1"/>
  <c r="BJ33" i="1"/>
  <c r="BK33" i="1"/>
  <c r="BL33" i="1"/>
  <c r="BN33" i="1"/>
  <c r="BP33" i="1"/>
  <c r="BR33" i="1"/>
  <c r="BV33" i="1"/>
  <c r="BW33" i="1"/>
  <c r="BX33" i="1"/>
  <c r="BY33" i="1"/>
  <c r="BZ33" i="1"/>
  <c r="CB33" i="1"/>
  <c r="CC33" i="1"/>
  <c r="CD33" i="1"/>
  <c r="CF33" i="1"/>
  <c r="CJ33" i="1"/>
  <c r="CL33" i="1"/>
  <c r="CM33" i="1"/>
  <c r="CN33" i="1"/>
  <c r="CO33" i="1"/>
  <c r="CU33" i="1"/>
  <c r="CW33" i="1"/>
  <c r="CX33" i="1"/>
  <c r="CY33" i="1"/>
  <c r="CZ33" i="1"/>
  <c r="DF33" i="1"/>
  <c r="DH33" i="1"/>
  <c r="DI33" i="1"/>
  <c r="DJ33" i="1"/>
  <c r="DK33" i="1"/>
  <c r="EB33" i="1"/>
  <c r="ED33" i="1"/>
  <c r="EE33" i="1"/>
  <c r="EF33" i="1"/>
  <c r="EG33" i="1"/>
  <c r="EM33" i="1"/>
  <c r="EO33" i="1"/>
  <c r="EP33" i="1"/>
  <c r="EQ33" i="1"/>
  <c r="ER33" i="1"/>
  <c r="EX33" i="1"/>
  <c r="EZ33" i="1"/>
  <c r="FA33" i="1"/>
  <c r="FB33" i="1"/>
  <c r="FC33" i="1"/>
  <c r="D24" i="1"/>
  <c r="E24" i="1"/>
  <c r="G24" i="1"/>
  <c r="H24" i="1"/>
  <c r="J24" i="1"/>
  <c r="Q24" i="1"/>
  <c r="R24" i="1"/>
  <c r="S24" i="1"/>
  <c r="T24" i="1"/>
  <c r="U24" i="1"/>
  <c r="V24" i="1"/>
  <c r="X24" i="1"/>
  <c r="AE24" i="1"/>
  <c r="AF24" i="1"/>
  <c r="AG24" i="1"/>
  <c r="AH24" i="1"/>
  <c r="AI24" i="1"/>
  <c r="AJ24" i="1"/>
  <c r="AL24" i="1"/>
  <c r="AS24" i="1"/>
  <c r="AT24" i="1"/>
  <c r="AU24" i="1"/>
  <c r="AV24" i="1"/>
  <c r="AX24" i="1"/>
  <c r="AZ24" i="1"/>
  <c r="BG24" i="1"/>
  <c r="BH24" i="1"/>
  <c r="BI24" i="1"/>
  <c r="BJ24" i="1"/>
  <c r="BK24" i="1"/>
  <c r="BL24" i="1"/>
  <c r="BN24" i="1"/>
  <c r="BU24" i="1"/>
  <c r="BV24" i="1"/>
  <c r="BW24" i="1"/>
  <c r="BX24" i="1"/>
  <c r="BY24" i="1"/>
  <c r="BZ24" i="1"/>
  <c r="CB24" i="1"/>
  <c r="CJ24" i="1"/>
  <c r="CL24" i="1"/>
  <c r="CM24" i="1"/>
  <c r="CN24" i="1"/>
  <c r="CU24" i="1"/>
  <c r="CW24" i="1"/>
  <c r="DF24" i="1"/>
  <c r="DH24" i="1"/>
  <c r="DI24" i="1"/>
  <c r="DJ24" i="1"/>
  <c r="DQ24" i="1"/>
  <c r="DS24" i="1"/>
  <c r="EB24" i="1"/>
  <c r="ED24" i="1"/>
  <c r="EE24" i="1"/>
  <c r="EF24" i="1"/>
  <c r="EM24" i="1"/>
  <c r="EO24" i="1"/>
  <c r="EP24" i="1"/>
  <c r="EQ24" i="1"/>
  <c r="EX24" i="1"/>
  <c r="EZ24" i="1"/>
  <c r="FA24" i="1"/>
  <c r="FB24" i="1"/>
  <c r="C13" i="1"/>
  <c r="D13" i="1"/>
  <c r="E13" i="1"/>
  <c r="F13" i="1"/>
  <c r="H13" i="1"/>
  <c r="Q13" i="1"/>
  <c r="R13" i="1"/>
  <c r="S13" i="1"/>
  <c r="T13" i="1"/>
  <c r="V13" i="1"/>
  <c r="AE13" i="1"/>
  <c r="AF13" i="1"/>
  <c r="AG13" i="1"/>
  <c r="AH13" i="1"/>
  <c r="AJ13" i="1"/>
  <c r="AS13" i="1"/>
  <c r="AT13" i="1"/>
  <c r="AU13" i="1"/>
  <c r="AV13" i="1"/>
  <c r="AX13" i="1"/>
  <c r="BG13" i="1"/>
  <c r="BH13" i="1"/>
  <c r="BI13" i="1"/>
  <c r="BJ13" i="1"/>
  <c r="BL13" i="1"/>
  <c r="BU13" i="1"/>
  <c r="BV13" i="1"/>
  <c r="BW13" i="1"/>
  <c r="BX13" i="1"/>
  <c r="BZ13" i="1"/>
  <c r="EM13" i="1"/>
  <c r="EO13" i="1"/>
  <c r="EP13" i="1"/>
  <c r="D51" i="1"/>
  <c r="D48" i="1"/>
  <c r="D45" i="1"/>
  <c r="D33" i="1"/>
  <c r="D27" i="1"/>
  <c r="C24" i="1"/>
  <c r="F14" i="1"/>
  <c r="F24" i="1" s="1"/>
  <c r="E39" i="5" l="1"/>
  <c r="E46" i="5" s="1"/>
</calcChain>
</file>

<file path=xl/sharedStrings.xml><?xml version="1.0" encoding="utf-8"?>
<sst xmlns="http://schemas.openxmlformats.org/spreadsheetml/2006/main" count="997" uniqueCount="449">
  <si>
    <t>Carbohydrates</t>
  </si>
  <si>
    <t>Proteins</t>
  </si>
  <si>
    <t>Lipids</t>
  </si>
  <si>
    <t>Fibers</t>
  </si>
  <si>
    <t>Moisture</t>
  </si>
  <si>
    <t>Ash</t>
  </si>
  <si>
    <t>Reference</t>
  </si>
  <si>
    <t>Aniedu &amp; Agugo (2011)</t>
  </si>
  <si>
    <t>Hausa Potato</t>
  </si>
  <si>
    <t>Sweet Potato</t>
  </si>
  <si>
    <t>References</t>
  </si>
  <si>
    <t>Colour</t>
  </si>
  <si>
    <t>Taste</t>
  </si>
  <si>
    <t>Texture</t>
  </si>
  <si>
    <t>Flavour</t>
  </si>
  <si>
    <t>Overall Acceptability</t>
  </si>
  <si>
    <t>Owiah (2020)</t>
  </si>
  <si>
    <t>Panel</t>
  </si>
  <si>
    <t>7-point hedonic scale</t>
  </si>
  <si>
    <t>50 judges (20 teachers, 20 students, 5 bread bakers, 5 bread sellers)</t>
  </si>
  <si>
    <t>Test Used</t>
  </si>
  <si>
    <t>Gumminess</t>
  </si>
  <si>
    <t>Mouthfeel</t>
  </si>
  <si>
    <t>Aroma</t>
  </si>
  <si>
    <t>Bambara Nut</t>
  </si>
  <si>
    <t>9-point hedonic scale</t>
  </si>
  <si>
    <t>Improvers</t>
  </si>
  <si>
    <t>Cassava roots</t>
  </si>
  <si>
    <t>Loaf Weight</t>
  </si>
  <si>
    <t>Hardness</t>
  </si>
  <si>
    <t>Stickness</t>
  </si>
  <si>
    <t>Elasticity</t>
  </si>
  <si>
    <t>Cohesiveness</t>
  </si>
  <si>
    <t>Chewiness</t>
  </si>
  <si>
    <t>Crumb Colour</t>
  </si>
  <si>
    <t>Crust Appearance</t>
  </si>
  <si>
    <t>Supriya &amp; Gupta (2015)</t>
  </si>
  <si>
    <t>EDC</t>
  </si>
  <si>
    <t>Agbara et al. (2022)</t>
  </si>
  <si>
    <t>Loaf Specific Volume</t>
  </si>
  <si>
    <t>550-600</t>
  </si>
  <si>
    <t>Olapade &amp; Oluwole (2013)</t>
  </si>
  <si>
    <t>pH</t>
  </si>
  <si>
    <t>1530-1725,2450-2850</t>
  </si>
  <si>
    <t>550-800</t>
  </si>
  <si>
    <t>K(mg/100g)</t>
  </si>
  <si>
    <t>Na (mg/100g)</t>
  </si>
  <si>
    <t>Ca(mg/100g)</t>
  </si>
  <si>
    <t>Mg (mg/100g)</t>
  </si>
  <si>
    <t>Fe(mg/100g)</t>
  </si>
  <si>
    <t>P(mg/100g)</t>
  </si>
  <si>
    <t>120-170</t>
  </si>
  <si>
    <t>170-351</t>
  </si>
  <si>
    <t>93-128</t>
  </si>
  <si>
    <t>35-60</t>
  </si>
  <si>
    <t>3-88,49</t>
  </si>
  <si>
    <t>125-220</t>
  </si>
  <si>
    <t>45,74-59,4</t>
  </si>
  <si>
    <t>5,25-9</t>
  </si>
  <si>
    <t>1,2-3,5</t>
  </si>
  <si>
    <t>3;5</t>
  </si>
  <si>
    <t>26,4-38,73</t>
  </si>
  <si>
    <t>1-2,23</t>
  </si>
  <si>
    <t>Plantain</t>
  </si>
  <si>
    <t>Vit C</t>
  </si>
  <si>
    <t>Baking loss</t>
  </si>
  <si>
    <t>Baking loss (%)</t>
  </si>
  <si>
    <t>Springiness</t>
  </si>
  <si>
    <t>10 Trained Panelist</t>
  </si>
  <si>
    <t>Firmness</t>
  </si>
  <si>
    <t>Crumb Firmness</t>
  </si>
  <si>
    <t>Bandara &amp; Arampath (2020)</t>
  </si>
  <si>
    <t>Internal Texture/Crumb Texture/Crumb Structure</t>
  </si>
  <si>
    <t>20 panelist</t>
  </si>
  <si>
    <t>21 panelist</t>
  </si>
  <si>
    <t>20 Trained panellists</t>
  </si>
  <si>
    <t>After Taste</t>
  </si>
  <si>
    <t>Ezeocha and Onwuneme (2016)</t>
  </si>
  <si>
    <t>20 semi trained Panellists</t>
  </si>
  <si>
    <t>5-point hedonic scale</t>
  </si>
  <si>
    <t>Zn(mg/100g)</t>
  </si>
  <si>
    <t>Calcium(mg/100g)</t>
  </si>
  <si>
    <t>Magnesium(mg/100g</t>
  </si>
  <si>
    <t>Zn(mg/100g</t>
  </si>
  <si>
    <t>Iron(mg/100g)</t>
  </si>
  <si>
    <t>Cocoyam</t>
  </si>
  <si>
    <t>Cocoyam (sprouted)</t>
  </si>
  <si>
    <t>50 semi-trained Panellists</t>
  </si>
  <si>
    <t>Density</t>
  </si>
  <si>
    <t>Crust L</t>
  </si>
  <si>
    <t>Crust a</t>
  </si>
  <si>
    <t>Crust b</t>
  </si>
  <si>
    <t>Crumb L</t>
  </si>
  <si>
    <t>Crumb a</t>
  </si>
  <si>
    <t>Crumb b</t>
  </si>
  <si>
    <t>Browning Index</t>
  </si>
  <si>
    <t>Inyang and Asuquo (2016)</t>
  </si>
  <si>
    <t>100 panellists</t>
  </si>
  <si>
    <t>Shrestha (2019)</t>
  </si>
  <si>
    <t>Yusufu and Ejeh (2018)</t>
  </si>
  <si>
    <t>Orhevba &amp; Ndanaimi (2021)</t>
  </si>
  <si>
    <t>20 trained panellists</t>
  </si>
  <si>
    <t>KBr</t>
  </si>
  <si>
    <t>100 Untrained pannelist</t>
  </si>
  <si>
    <t>20 panelists</t>
  </si>
  <si>
    <t>Eje, 2020</t>
  </si>
  <si>
    <t>15 pannelists</t>
  </si>
  <si>
    <t>Not Provided</t>
  </si>
  <si>
    <t>15 trained Pannelists</t>
  </si>
  <si>
    <t>Semi-trained pannelists</t>
  </si>
  <si>
    <t>105 Pannelists</t>
  </si>
  <si>
    <t>Olusegun (2017)</t>
  </si>
  <si>
    <t>HPMC</t>
  </si>
  <si>
    <t>Semi trained pannelists</t>
  </si>
  <si>
    <t>79 Pannlists</t>
  </si>
  <si>
    <t>Emulsifiers</t>
  </si>
  <si>
    <t>Hydrocolloids</t>
  </si>
  <si>
    <t>75ppm</t>
  </si>
  <si>
    <t>Loaf Volume (cm3)</t>
  </si>
  <si>
    <t>Loaf Weight (g)</t>
  </si>
  <si>
    <t>Spec, Volume (cm3/g)</t>
  </si>
  <si>
    <t>Hardness (N)</t>
  </si>
  <si>
    <t>Sweet potato &amp; Maize</t>
  </si>
  <si>
    <t>Sweet Potato &amp; Tiger Nut</t>
  </si>
  <si>
    <t>Sweet potatoes &amp; Pumpkin Flour</t>
  </si>
  <si>
    <t>Cassava &amp; Rice</t>
  </si>
  <si>
    <t>Banana &amp; Soybean</t>
  </si>
  <si>
    <t>Water Yam &amp; Soybean</t>
  </si>
  <si>
    <t>Soybean&amp; Sprouted Mung bean &amp;Mango Kernel</t>
  </si>
  <si>
    <t>Roots &amp; Tubers</t>
  </si>
  <si>
    <t>Legumes</t>
  </si>
  <si>
    <t>Tubers/Roots &amp; Legumes</t>
  </si>
  <si>
    <t>Tubers/Roots &amp; Cereals</t>
  </si>
  <si>
    <t>Starchy Matrix &amp; Legumes</t>
  </si>
  <si>
    <t>Soybean Seeds</t>
  </si>
  <si>
    <t>Cowpea Seeds</t>
  </si>
  <si>
    <t>White Bean Seeds</t>
  </si>
  <si>
    <t>Plantain Fruit</t>
  </si>
  <si>
    <t>Maize Seeds</t>
  </si>
  <si>
    <t>Finger Millet Seeds</t>
  </si>
  <si>
    <t>Millet Seeds</t>
  </si>
  <si>
    <t>Rice Seeds</t>
  </si>
  <si>
    <t>Sesame Seeds</t>
  </si>
  <si>
    <t>Average</t>
  </si>
  <si>
    <t>Cassava &amp; Soybean</t>
  </si>
  <si>
    <t>Cassava Roots</t>
  </si>
  <si>
    <t>Banana &amp; Soybeans</t>
  </si>
  <si>
    <t>Roots/Tubers/Banana &amp; Legumes</t>
  </si>
  <si>
    <t>Roots &amp; Cereals</t>
  </si>
  <si>
    <t>Banana &amp; Plantain</t>
  </si>
  <si>
    <t>Group</t>
  </si>
  <si>
    <t>Plant &amp; Part</t>
  </si>
  <si>
    <t>Cocoyam tubers</t>
  </si>
  <si>
    <t>Cocoyam Tubers (Sprouted)</t>
  </si>
  <si>
    <t>Cocoyam Tubers</t>
  </si>
  <si>
    <t>Three-Leaf-Yam Tubers</t>
  </si>
  <si>
    <t>Bambara  Nuts</t>
  </si>
  <si>
    <t>White bean Seeds</t>
  </si>
  <si>
    <t>Plantain Fruits</t>
  </si>
  <si>
    <t>Carbohydrate (%)</t>
  </si>
  <si>
    <t>Proteins (%)</t>
  </si>
  <si>
    <t>Lipids (%)</t>
  </si>
  <si>
    <t>Fibers (%)</t>
  </si>
  <si>
    <t>Moisture (%)</t>
  </si>
  <si>
    <t>Std Dev,</t>
  </si>
  <si>
    <t>6 is not included</t>
  </si>
  <si>
    <t>360-440</t>
  </si>
  <si>
    <t>Not reliable</t>
  </si>
  <si>
    <t>533-600</t>
  </si>
  <si>
    <t>4,2 mL</t>
  </si>
  <si>
    <t>50 mL</t>
  </si>
  <si>
    <t>680-720</t>
  </si>
  <si>
    <t>600-660</t>
  </si>
  <si>
    <t>766,7-833,3</t>
  </si>
  <si>
    <t>10,20,30</t>
  </si>
  <si>
    <t>600-640</t>
  </si>
  <si>
    <t>10ppm</t>
  </si>
  <si>
    <t>32ppm</t>
  </si>
  <si>
    <t>STd Dev,</t>
  </si>
  <si>
    <t>Wheat Flour (g)</t>
  </si>
  <si>
    <t>Water (mL)</t>
  </si>
  <si>
    <t>Margarine (g)</t>
  </si>
  <si>
    <t>Yeasts (g)</t>
  </si>
  <si>
    <t>Sugar (g)</t>
  </si>
  <si>
    <t>Salt (g)</t>
  </si>
  <si>
    <t>Nutmeg (g)</t>
  </si>
  <si>
    <t>Milk (g)</t>
  </si>
  <si>
    <t>Roots/Tubers &amp; Legumes</t>
  </si>
  <si>
    <t>Roots/Tubers &amp; Cereals</t>
  </si>
  <si>
    <t>Cassava &amp; Soybeans</t>
  </si>
  <si>
    <t>Sweet Potatoes &amp; Tiger Nut</t>
  </si>
  <si>
    <t>Mango Kernel &amp; Soybean &amp; Sprouted Mung Bean</t>
  </si>
  <si>
    <t>Sweet Potato &amp; Maize</t>
  </si>
  <si>
    <t>Sweet potatoes Tubers</t>
  </si>
  <si>
    <t>Sorghum Seeds</t>
  </si>
  <si>
    <t>PseudoCereals</t>
  </si>
  <si>
    <t xml:space="preserve">Cereals </t>
  </si>
  <si>
    <t>Year</t>
  </si>
  <si>
    <t>Import(Tonnes)</t>
  </si>
  <si>
    <t>Africa Population</t>
  </si>
  <si>
    <t>Consumption (Kg/Inhabitant/Year)</t>
  </si>
  <si>
    <t>Loaf Volume</t>
  </si>
  <si>
    <t>Roots and Tubers</t>
  </si>
  <si>
    <t>Starchy Foods &amp; Legumes</t>
  </si>
  <si>
    <t>Sensory Properties</t>
  </si>
  <si>
    <t>Physical &amp; Textural Characteristics</t>
  </si>
  <si>
    <t>Legume (Bambara Nuts)</t>
  </si>
  <si>
    <t>Plantain/Banana</t>
  </si>
  <si>
    <t>Cereals</t>
  </si>
  <si>
    <t>Pseudo-Cereals(Sesame)</t>
  </si>
  <si>
    <t>Baking Loss</t>
  </si>
  <si>
    <t>Chemical Composition</t>
  </si>
  <si>
    <t>Pseudocereals</t>
  </si>
  <si>
    <t>Temperature (°C)</t>
  </si>
  <si>
    <t>Moisture content (%)</t>
  </si>
  <si>
    <t>Bandara and Arampath (2020)</t>
  </si>
  <si>
    <t>60 min</t>
  </si>
  <si>
    <t>Loaf Specific Volume (Cm3/g)</t>
  </si>
  <si>
    <t>180min</t>
  </si>
  <si>
    <t>660min-720min</t>
  </si>
  <si>
    <t>30min</t>
  </si>
  <si>
    <t>90min</t>
  </si>
  <si>
    <t>Soybeean</t>
  </si>
  <si>
    <t>Cowpea</t>
  </si>
  <si>
    <t>Sweet potato</t>
  </si>
  <si>
    <t>60min</t>
  </si>
  <si>
    <t>50min</t>
  </si>
  <si>
    <t>60-80min</t>
  </si>
  <si>
    <t>45min</t>
  </si>
  <si>
    <t>45-50min</t>
  </si>
  <si>
    <t>75min</t>
  </si>
  <si>
    <r>
      <t xml:space="preserve">Agbara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.(2022)</t>
    </r>
  </si>
  <si>
    <t>Final Proofing Duration</t>
  </si>
  <si>
    <t>Baking Temperature (°C)</t>
  </si>
  <si>
    <t>Duration (Min)</t>
  </si>
  <si>
    <t>Relative Humidity (%)</t>
  </si>
  <si>
    <t>78-80</t>
  </si>
  <si>
    <r>
      <t>28</t>
    </r>
    <r>
      <rPr>
        <sz val="11"/>
        <color theme="1"/>
        <rFont val="Calibri"/>
        <family val="2"/>
      </rPr>
      <t>±2</t>
    </r>
  </si>
  <si>
    <t>Luiz &amp; Vanin</t>
  </si>
  <si>
    <t>Ezeocha &amp; Onwuneme (2016)</t>
  </si>
  <si>
    <t>50-70</t>
  </si>
  <si>
    <t>Inyang &amp; Asuquo (2016)</t>
  </si>
  <si>
    <t>20-30</t>
  </si>
  <si>
    <t>Yusufu &amp; Ejeh (2018)</t>
  </si>
  <si>
    <t>50-55</t>
  </si>
  <si>
    <r>
      <t>37</t>
    </r>
    <r>
      <rPr>
        <sz val="11"/>
        <color theme="1"/>
        <rFont val="Calibri"/>
        <family val="2"/>
      </rPr>
      <t>±2</t>
    </r>
  </si>
  <si>
    <t>80-85</t>
  </si>
  <si>
    <t>Luiz &amp; Vanin (2022)</t>
  </si>
  <si>
    <t>55-60</t>
  </si>
  <si>
    <t>45-50</t>
  </si>
  <si>
    <t>Nwanga &amp; Okonkwo (2018)</t>
  </si>
  <si>
    <t>60-80</t>
  </si>
  <si>
    <t>60-90</t>
  </si>
  <si>
    <t>Eje (2020)</t>
  </si>
  <si>
    <t>till 2,5 fold Volume</t>
  </si>
  <si>
    <t>Orhevba and Ndanaimi (2021)</t>
  </si>
  <si>
    <r>
      <t xml:space="preserve">Awoyale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(2019)</t>
    </r>
  </si>
  <si>
    <r>
      <t xml:space="preserve">Shittu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(2007)</t>
    </r>
  </si>
  <si>
    <r>
      <t xml:space="preserve">Agbara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(2022)</t>
    </r>
  </si>
  <si>
    <r>
      <t xml:space="preserve">Udomkun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(2022)</t>
    </r>
  </si>
  <si>
    <r>
      <t xml:space="preserve">Begum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(2014)</t>
    </r>
  </si>
  <si>
    <r>
      <t xml:space="preserve">Menon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(2015)</t>
    </r>
  </si>
  <si>
    <r>
      <t xml:space="preserve">Eke-Ejiofor </t>
    </r>
    <r>
      <rPr>
        <b/>
        <i/>
        <sz val="11"/>
        <color theme="1"/>
        <rFont val="Calibri"/>
        <family val="2"/>
        <scheme val="minor"/>
      </rPr>
      <t>et al.</t>
    </r>
    <r>
      <rPr>
        <b/>
        <sz val="11"/>
        <color theme="1"/>
        <rFont val="Calibri"/>
        <family val="2"/>
        <scheme val="minor"/>
      </rPr>
      <t xml:space="preserve"> (2015)</t>
    </r>
  </si>
  <si>
    <r>
      <t xml:space="preserve">Nwanya </t>
    </r>
    <r>
      <rPr>
        <b/>
        <i/>
        <sz val="11"/>
        <color theme="1"/>
        <rFont val="Calibri"/>
        <family val="2"/>
        <scheme val="minor"/>
      </rPr>
      <t>et al.</t>
    </r>
    <r>
      <rPr>
        <b/>
        <sz val="11"/>
        <color theme="1"/>
        <rFont val="Calibri"/>
        <family val="2"/>
        <scheme val="minor"/>
      </rPr>
      <t xml:space="preserve"> (2014)</t>
    </r>
  </si>
  <si>
    <r>
      <t xml:space="preserve">Ojotu Eke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(2022)</t>
    </r>
  </si>
  <si>
    <r>
      <t xml:space="preserve">Obasi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(2023)</t>
    </r>
  </si>
  <si>
    <r>
      <t xml:space="preserve">Peries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(2017)</t>
    </r>
  </si>
  <si>
    <r>
      <t xml:space="preserve">Chikpah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(2023)</t>
    </r>
  </si>
  <si>
    <r>
      <t xml:space="preserve">Iftikhar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(2017)</t>
    </r>
  </si>
  <si>
    <r>
      <t xml:space="preserve">Subdi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(2012)</t>
    </r>
  </si>
  <si>
    <r>
      <t xml:space="preserve">Veluppillai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(2010)</t>
    </r>
  </si>
  <si>
    <r>
      <t xml:space="preserve">Aondoaver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(2021)</t>
    </r>
  </si>
  <si>
    <r>
      <t xml:space="preserve">Rauf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(2017)</t>
    </r>
  </si>
  <si>
    <r>
      <t xml:space="preserve">Ericksson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(2014)</t>
    </r>
  </si>
  <si>
    <r>
      <t xml:space="preserve">Kure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(2021)</t>
    </r>
  </si>
  <si>
    <r>
      <t xml:space="preserve">Sunico </t>
    </r>
    <r>
      <rPr>
        <b/>
        <i/>
        <sz val="11"/>
        <color theme="1"/>
        <rFont val="Calibri"/>
        <family val="2"/>
        <scheme val="minor"/>
      </rPr>
      <t>et al.</t>
    </r>
    <r>
      <rPr>
        <b/>
        <sz val="11"/>
        <color theme="1"/>
        <rFont val="Calibri"/>
        <family val="2"/>
        <scheme val="minor"/>
      </rPr>
      <t xml:space="preserve"> (2021)</t>
    </r>
  </si>
  <si>
    <r>
      <t xml:space="preserve">Charlotte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(2022)</t>
    </r>
  </si>
  <si>
    <r>
      <t xml:space="preserve">Shaikh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(2017)</t>
    </r>
  </si>
  <si>
    <r>
      <t xml:space="preserve">Mongi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(2011)</t>
    </r>
  </si>
  <si>
    <r>
      <t xml:space="preserve">Adeyeye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(2019)</t>
    </r>
  </si>
  <si>
    <r>
      <t xml:space="preserve">Ukeyima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(2019)</t>
    </r>
  </si>
  <si>
    <r>
      <t xml:space="preserve">Mannuramath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(2015)</t>
    </r>
  </si>
  <si>
    <r>
      <t xml:space="preserve">Abdelghafor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(2011)</t>
    </r>
  </si>
  <si>
    <r>
      <t xml:space="preserve">Aryeetey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(2019)</t>
    </r>
  </si>
  <si>
    <r>
      <t xml:space="preserve">Manano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(2021)</t>
    </r>
  </si>
  <si>
    <r>
      <t xml:space="preserve">Muzhingi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(2018)</t>
    </r>
  </si>
  <si>
    <r>
      <t xml:space="preserve">Devani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(2016)</t>
    </r>
  </si>
  <si>
    <r>
      <t xml:space="preserve">Wanjuu </t>
    </r>
    <r>
      <rPr>
        <b/>
        <i/>
        <sz val="11"/>
        <color theme="1"/>
        <rFont val="Calibri"/>
        <family val="2"/>
        <scheme val="minor"/>
      </rPr>
      <t>et al.</t>
    </r>
    <r>
      <rPr>
        <b/>
        <sz val="11"/>
        <color theme="1"/>
        <rFont val="Calibri"/>
        <family val="2"/>
        <scheme val="minor"/>
      </rPr>
      <t xml:space="preserve"> (2018)</t>
    </r>
  </si>
  <si>
    <r>
      <t xml:space="preserve">Grassi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(2020)</t>
    </r>
  </si>
  <si>
    <r>
      <t xml:space="preserve">Eduardo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(2013)</t>
    </r>
  </si>
  <si>
    <r>
      <t xml:space="preserve">Pudjihastuti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(2018)</t>
    </r>
  </si>
  <si>
    <r>
      <t xml:space="preserve">Eduardo </t>
    </r>
    <r>
      <rPr>
        <b/>
        <i/>
        <sz val="11"/>
        <color theme="1"/>
        <rFont val="Calibri"/>
        <family val="2"/>
        <scheme val="minor"/>
      </rPr>
      <t>et al.</t>
    </r>
    <r>
      <rPr>
        <b/>
        <sz val="11"/>
        <color theme="1"/>
        <rFont val="Calibri"/>
        <family val="2"/>
        <scheme val="minor"/>
      </rPr>
      <t xml:space="preserve"> (2014)</t>
    </r>
  </si>
  <si>
    <r>
      <t xml:space="preserve">Eduardo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(2016)</t>
    </r>
  </si>
  <si>
    <r>
      <t xml:space="preserve">Onuegbu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(2013)</t>
    </r>
  </si>
  <si>
    <r>
      <t xml:space="preserve">Mahalingam </t>
    </r>
    <r>
      <rPr>
        <b/>
        <i/>
        <sz val="11"/>
        <color theme="1"/>
        <rFont val="Calibri"/>
        <family val="2"/>
        <scheme val="minor"/>
      </rPr>
      <t>et al.</t>
    </r>
    <r>
      <rPr>
        <b/>
        <sz val="11"/>
        <color theme="1"/>
        <rFont val="Calibri"/>
        <family val="2"/>
        <scheme val="minor"/>
      </rPr>
      <t xml:space="preserve"> (2014)</t>
    </r>
  </si>
  <si>
    <r>
      <t xml:space="preserve">Mepba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(2007)</t>
    </r>
  </si>
  <si>
    <r>
      <t xml:space="preserve">Awoyale </t>
    </r>
    <r>
      <rPr>
        <b/>
        <i/>
        <sz val="10"/>
        <color rgb="FF000000"/>
        <rFont val="Arial"/>
        <family val="2"/>
      </rPr>
      <t>et al</t>
    </r>
    <r>
      <rPr>
        <b/>
        <sz val="10"/>
        <color rgb="FF000000"/>
        <rFont val="Arial"/>
        <family val="2"/>
      </rPr>
      <t>. (2019)</t>
    </r>
  </si>
  <si>
    <r>
      <t xml:space="preserve">Agbara </t>
    </r>
    <r>
      <rPr>
        <b/>
        <i/>
        <sz val="10"/>
        <color rgb="FF000000"/>
        <rFont val="Arial"/>
        <family val="2"/>
      </rPr>
      <t>et al</t>
    </r>
    <r>
      <rPr>
        <b/>
        <sz val="10"/>
        <color rgb="FF000000"/>
        <rFont val="Arial"/>
        <family val="2"/>
      </rPr>
      <t>. (2022)</t>
    </r>
  </si>
  <si>
    <r>
      <t xml:space="preserve">Ndife </t>
    </r>
    <r>
      <rPr>
        <b/>
        <i/>
        <sz val="10"/>
        <color rgb="FF000000"/>
        <rFont val="Arial"/>
        <family val="2"/>
      </rPr>
      <t>et al</t>
    </r>
    <r>
      <rPr>
        <b/>
        <sz val="10"/>
        <color rgb="FF000000"/>
        <rFont val="Arial"/>
        <family val="2"/>
      </rPr>
      <t>. (2013)</t>
    </r>
  </si>
  <si>
    <r>
      <t xml:space="preserve">Begum </t>
    </r>
    <r>
      <rPr>
        <b/>
        <i/>
        <sz val="10"/>
        <color rgb="FF000000"/>
        <rFont val="Arial"/>
        <family val="2"/>
      </rPr>
      <t>et al</t>
    </r>
    <r>
      <rPr>
        <b/>
        <sz val="10"/>
        <color rgb="FF000000"/>
        <rFont val="Arial"/>
        <family val="2"/>
      </rPr>
      <t>. (2014)</t>
    </r>
  </si>
  <si>
    <r>
      <t xml:space="preserve">Menon </t>
    </r>
    <r>
      <rPr>
        <b/>
        <i/>
        <sz val="10"/>
        <color rgb="FF000000"/>
        <rFont val="Arial"/>
        <family val="2"/>
      </rPr>
      <t>et al</t>
    </r>
    <r>
      <rPr>
        <b/>
        <sz val="10"/>
        <color rgb="FF000000"/>
        <rFont val="Arial"/>
        <family val="2"/>
      </rPr>
      <t>. (2015)</t>
    </r>
  </si>
  <si>
    <r>
      <t xml:space="preserve">Arlene Christina </t>
    </r>
    <r>
      <rPr>
        <b/>
        <i/>
        <sz val="10"/>
        <color rgb="FF000000"/>
        <rFont val="Arial"/>
        <family val="2"/>
      </rPr>
      <t>et al</t>
    </r>
    <r>
      <rPr>
        <b/>
        <sz val="10"/>
        <color rgb="FF000000"/>
        <rFont val="Arial"/>
        <family val="2"/>
      </rPr>
      <t>. (2018)</t>
    </r>
  </si>
  <si>
    <r>
      <t xml:space="preserve">Sankararao </t>
    </r>
    <r>
      <rPr>
        <b/>
        <i/>
        <sz val="10"/>
        <color rgb="FF000000"/>
        <rFont val="Arial"/>
        <family val="2"/>
      </rPr>
      <t>et al</t>
    </r>
    <r>
      <rPr>
        <b/>
        <sz val="10"/>
        <color rgb="FF000000"/>
        <rFont val="Arial"/>
        <family val="2"/>
      </rPr>
      <t>. (2016)</t>
    </r>
  </si>
  <si>
    <r>
      <t xml:space="preserve">Nwanya </t>
    </r>
    <r>
      <rPr>
        <b/>
        <i/>
        <sz val="10"/>
        <color rgb="FF000000"/>
        <rFont val="Arial"/>
        <family val="2"/>
      </rPr>
      <t>et al</t>
    </r>
    <r>
      <rPr>
        <b/>
        <sz val="10"/>
        <color rgb="FF000000"/>
        <rFont val="Arial"/>
        <family val="2"/>
      </rPr>
      <t>. (2014)</t>
    </r>
  </si>
  <si>
    <r>
      <t xml:space="preserve">Ndife </t>
    </r>
    <r>
      <rPr>
        <b/>
        <i/>
        <sz val="10"/>
        <color rgb="FF000000"/>
        <rFont val="Arial"/>
        <family val="2"/>
      </rPr>
      <t>et al</t>
    </r>
    <r>
      <rPr>
        <b/>
        <sz val="10"/>
        <color rgb="FF000000"/>
        <rFont val="Arial"/>
        <family val="2"/>
      </rPr>
      <t>. (2011)</t>
    </r>
  </si>
  <si>
    <r>
      <t xml:space="preserve">Peries </t>
    </r>
    <r>
      <rPr>
        <b/>
        <i/>
        <sz val="10"/>
        <color rgb="FF000000"/>
        <rFont val="Arial"/>
        <family val="2"/>
      </rPr>
      <t>et al</t>
    </r>
    <r>
      <rPr>
        <b/>
        <sz val="10"/>
        <color rgb="FF000000"/>
        <rFont val="Arial"/>
        <family val="2"/>
      </rPr>
      <t>. (2017)</t>
    </r>
  </si>
  <si>
    <r>
      <t xml:space="preserve">Ericksson </t>
    </r>
    <r>
      <rPr>
        <b/>
        <i/>
        <sz val="10"/>
        <color rgb="FF000000"/>
        <rFont val="Arial"/>
        <family val="2"/>
      </rPr>
      <t>et al</t>
    </r>
    <r>
      <rPr>
        <b/>
        <sz val="10"/>
        <color rgb="FF000000"/>
        <rFont val="Arial"/>
        <family val="2"/>
      </rPr>
      <t>. (2014)</t>
    </r>
  </si>
  <si>
    <r>
      <t xml:space="preserve">Ochelle </t>
    </r>
    <r>
      <rPr>
        <b/>
        <i/>
        <sz val="10"/>
        <color rgb="FF000000"/>
        <rFont val="Arial"/>
        <family val="2"/>
      </rPr>
      <t>et al</t>
    </r>
    <r>
      <rPr>
        <b/>
        <sz val="10"/>
        <color rgb="FF000000"/>
        <rFont val="Arial"/>
        <family val="2"/>
      </rPr>
      <t>. (2019)</t>
    </r>
  </si>
  <si>
    <r>
      <t xml:space="preserve">Adeyeye </t>
    </r>
    <r>
      <rPr>
        <b/>
        <i/>
        <sz val="10"/>
        <color rgb="FF000000"/>
        <rFont val="Arial"/>
        <family val="2"/>
      </rPr>
      <t>et al</t>
    </r>
    <r>
      <rPr>
        <b/>
        <sz val="10"/>
        <color rgb="FF000000"/>
        <rFont val="Arial"/>
        <family val="2"/>
      </rPr>
      <t>. (2019)</t>
    </r>
  </si>
  <si>
    <r>
      <t xml:space="preserve">Mannuramath </t>
    </r>
    <r>
      <rPr>
        <b/>
        <i/>
        <sz val="10"/>
        <color rgb="FF000000"/>
        <rFont val="Arial"/>
        <family val="2"/>
      </rPr>
      <t>et al</t>
    </r>
    <r>
      <rPr>
        <b/>
        <sz val="10"/>
        <color rgb="FF000000"/>
        <rFont val="Arial"/>
        <family val="2"/>
      </rPr>
      <t>. (2015)</t>
    </r>
  </si>
  <si>
    <r>
      <t xml:space="preserve">Abdelghafor </t>
    </r>
    <r>
      <rPr>
        <b/>
        <i/>
        <sz val="10"/>
        <color rgb="FF000000"/>
        <rFont val="Arial"/>
        <family val="2"/>
      </rPr>
      <t>et al</t>
    </r>
    <r>
      <rPr>
        <b/>
        <sz val="10"/>
        <color rgb="FF000000"/>
        <rFont val="Arial"/>
        <family val="2"/>
      </rPr>
      <t>. (2011)</t>
    </r>
  </si>
  <si>
    <r>
      <t xml:space="preserve">Aryeetey </t>
    </r>
    <r>
      <rPr>
        <b/>
        <i/>
        <sz val="10"/>
        <color rgb="FF000000"/>
        <rFont val="Arial"/>
        <family val="2"/>
      </rPr>
      <t>et al</t>
    </r>
    <r>
      <rPr>
        <b/>
        <sz val="10"/>
        <color rgb="FF000000"/>
        <rFont val="Arial"/>
        <family val="2"/>
      </rPr>
      <t>. (2019)</t>
    </r>
  </si>
  <si>
    <r>
      <t xml:space="preserve">Manano </t>
    </r>
    <r>
      <rPr>
        <b/>
        <i/>
        <sz val="10"/>
        <color rgb="FF000000"/>
        <rFont val="Arial"/>
        <family val="2"/>
      </rPr>
      <t>et al</t>
    </r>
    <r>
      <rPr>
        <b/>
        <sz val="10"/>
        <color rgb="FF000000"/>
        <rFont val="Arial"/>
        <family val="2"/>
      </rPr>
      <t>. (2021)</t>
    </r>
  </si>
  <si>
    <r>
      <t xml:space="preserve">Devani </t>
    </r>
    <r>
      <rPr>
        <b/>
        <i/>
        <sz val="10"/>
        <color rgb="FF000000"/>
        <rFont val="Arial"/>
        <family val="2"/>
      </rPr>
      <t>et al</t>
    </r>
    <r>
      <rPr>
        <b/>
        <sz val="10"/>
        <color rgb="FF000000"/>
        <rFont val="Arial"/>
        <family val="2"/>
      </rPr>
      <t>. (2016)</t>
    </r>
  </si>
  <si>
    <r>
      <t xml:space="preserve">Mepba </t>
    </r>
    <r>
      <rPr>
        <b/>
        <i/>
        <sz val="10"/>
        <color rgb="FF000000"/>
        <rFont val="Arial"/>
        <family val="2"/>
      </rPr>
      <t>et al</t>
    </r>
    <r>
      <rPr>
        <b/>
        <sz val="10"/>
        <color rgb="FF000000"/>
        <rFont val="Arial"/>
        <family val="2"/>
      </rPr>
      <t>. (2007)</t>
    </r>
  </si>
  <si>
    <t>Aniedu and Agugo (2011)</t>
  </si>
  <si>
    <t>Olusegun Ayodele (2017)</t>
  </si>
  <si>
    <r>
      <t xml:space="preserve">Olaoye </t>
    </r>
    <r>
      <rPr>
        <b/>
        <i/>
        <sz val="11"/>
        <color theme="1"/>
        <rFont val="Calibri"/>
        <family val="2"/>
        <scheme val="minor"/>
      </rPr>
      <t>et al.</t>
    </r>
    <r>
      <rPr>
        <b/>
        <sz val="11"/>
        <color theme="1"/>
        <rFont val="Calibri"/>
        <family val="2"/>
        <scheme val="minor"/>
      </rPr>
      <t xml:space="preserve"> (2018)</t>
    </r>
  </si>
  <si>
    <r>
      <t xml:space="preserve">Agbara </t>
    </r>
    <r>
      <rPr>
        <b/>
        <i/>
        <sz val="11"/>
        <color theme="1"/>
        <rFont val="Calibri"/>
        <family val="2"/>
        <scheme val="minor"/>
      </rPr>
      <t>et al.</t>
    </r>
    <r>
      <rPr>
        <b/>
        <sz val="11"/>
        <color theme="1"/>
        <rFont val="Calibri"/>
        <family val="2"/>
        <scheme val="minor"/>
      </rPr>
      <t xml:space="preserve"> (2022)</t>
    </r>
  </si>
  <si>
    <r>
      <t xml:space="preserve">Ndife </t>
    </r>
    <r>
      <rPr>
        <b/>
        <i/>
        <sz val="11"/>
        <color theme="1"/>
        <rFont val="Calibri"/>
        <family val="2"/>
        <scheme val="minor"/>
      </rPr>
      <t>et al.</t>
    </r>
    <r>
      <rPr>
        <b/>
        <sz val="11"/>
        <color theme="1"/>
        <rFont val="Calibri"/>
        <family val="2"/>
        <scheme val="minor"/>
      </rPr>
      <t xml:space="preserve"> (2013)</t>
    </r>
  </si>
  <si>
    <r>
      <t xml:space="preserve">Menon </t>
    </r>
    <r>
      <rPr>
        <b/>
        <i/>
        <sz val="11"/>
        <color theme="1"/>
        <rFont val="Calibri"/>
        <family val="2"/>
        <scheme val="minor"/>
      </rPr>
      <t>et al.</t>
    </r>
    <r>
      <rPr>
        <b/>
        <sz val="11"/>
        <color theme="1"/>
        <rFont val="Calibri"/>
        <family val="2"/>
        <scheme val="minor"/>
      </rPr>
      <t xml:space="preserve"> (2015)</t>
    </r>
  </si>
  <si>
    <r>
      <t xml:space="preserve">Sankararao </t>
    </r>
    <r>
      <rPr>
        <b/>
        <i/>
        <sz val="11"/>
        <color theme="1"/>
        <rFont val="Calibri"/>
        <family val="2"/>
        <scheme val="minor"/>
      </rPr>
      <t>et al.</t>
    </r>
    <r>
      <rPr>
        <b/>
        <sz val="11"/>
        <color theme="1"/>
        <rFont val="Calibri"/>
        <family val="2"/>
        <scheme val="minor"/>
      </rPr>
      <t xml:space="preserve"> (2016)</t>
    </r>
  </si>
  <si>
    <r>
      <t xml:space="preserve">Ndife </t>
    </r>
    <r>
      <rPr>
        <b/>
        <i/>
        <sz val="11"/>
        <color theme="1"/>
        <rFont val="Calibri"/>
        <family val="2"/>
        <scheme val="minor"/>
      </rPr>
      <t>et al.</t>
    </r>
    <r>
      <rPr>
        <b/>
        <sz val="11"/>
        <color theme="1"/>
        <rFont val="Calibri"/>
        <family val="2"/>
        <scheme val="minor"/>
      </rPr>
      <t xml:space="preserve"> (2011)</t>
    </r>
  </si>
  <si>
    <r>
      <t xml:space="preserve">Peries </t>
    </r>
    <r>
      <rPr>
        <b/>
        <i/>
        <sz val="11"/>
        <color theme="1"/>
        <rFont val="Calibri"/>
        <family val="2"/>
        <scheme val="minor"/>
      </rPr>
      <t>et al.</t>
    </r>
    <r>
      <rPr>
        <b/>
        <sz val="11"/>
        <color theme="1"/>
        <rFont val="Calibri"/>
        <family val="2"/>
        <scheme val="minor"/>
      </rPr>
      <t xml:space="preserve"> (2017)</t>
    </r>
  </si>
  <si>
    <r>
      <t xml:space="preserve">Ewunetu </t>
    </r>
    <r>
      <rPr>
        <b/>
        <i/>
        <sz val="11"/>
        <color theme="1"/>
        <rFont val="Calibri"/>
        <family val="2"/>
        <scheme val="minor"/>
      </rPr>
      <t>et al.</t>
    </r>
    <r>
      <rPr>
        <b/>
        <sz val="11"/>
        <color theme="1"/>
        <rFont val="Calibri"/>
        <family val="2"/>
        <scheme val="minor"/>
      </rPr>
      <t xml:space="preserve"> (2023)</t>
    </r>
  </si>
  <si>
    <r>
      <t xml:space="preserve">Charlotte </t>
    </r>
    <r>
      <rPr>
        <b/>
        <i/>
        <sz val="11"/>
        <color theme="1"/>
        <rFont val="Calibri"/>
        <family val="2"/>
        <scheme val="minor"/>
      </rPr>
      <t>et al.</t>
    </r>
    <r>
      <rPr>
        <b/>
        <sz val="11"/>
        <color theme="1"/>
        <rFont val="Calibri"/>
        <family val="2"/>
        <scheme val="minor"/>
      </rPr>
      <t xml:space="preserve"> (2022)</t>
    </r>
    <r>
      <rPr>
        <b/>
        <sz val="11"/>
        <color rgb="FF000000"/>
        <rFont val="Calibri"/>
        <family val="2"/>
        <scheme val="minor"/>
      </rPr>
      <t xml:space="preserve"> </t>
    </r>
  </si>
  <si>
    <r>
      <t xml:space="preserve">Mongi </t>
    </r>
    <r>
      <rPr>
        <b/>
        <i/>
        <sz val="11"/>
        <color theme="1"/>
        <rFont val="Calibri"/>
        <family val="2"/>
        <scheme val="minor"/>
      </rPr>
      <t>et al.</t>
    </r>
    <r>
      <rPr>
        <b/>
        <sz val="11"/>
        <color theme="1"/>
        <rFont val="Calibri"/>
        <family val="2"/>
        <scheme val="minor"/>
      </rPr>
      <t xml:space="preserve"> (2011)</t>
    </r>
  </si>
  <si>
    <r>
      <t xml:space="preserve">Ochelle </t>
    </r>
    <r>
      <rPr>
        <b/>
        <i/>
        <sz val="11"/>
        <color theme="1"/>
        <rFont val="Calibri"/>
        <family val="2"/>
        <scheme val="minor"/>
      </rPr>
      <t>et al.</t>
    </r>
    <r>
      <rPr>
        <b/>
        <sz val="11"/>
        <color theme="1"/>
        <rFont val="Calibri"/>
        <family val="2"/>
        <scheme val="minor"/>
      </rPr>
      <t xml:space="preserve"> (2019)</t>
    </r>
  </si>
  <si>
    <r>
      <t xml:space="preserve">Adeyeye </t>
    </r>
    <r>
      <rPr>
        <b/>
        <i/>
        <sz val="11"/>
        <color theme="1"/>
        <rFont val="Calibri"/>
        <family val="2"/>
        <scheme val="minor"/>
      </rPr>
      <t>et al.</t>
    </r>
    <r>
      <rPr>
        <b/>
        <sz val="11"/>
        <color theme="1"/>
        <rFont val="Calibri"/>
        <family val="2"/>
        <scheme val="minor"/>
      </rPr>
      <t xml:space="preserve"> (2019)</t>
    </r>
  </si>
  <si>
    <r>
      <t xml:space="preserve">Ukeyima </t>
    </r>
    <r>
      <rPr>
        <b/>
        <i/>
        <sz val="11"/>
        <color theme="1"/>
        <rFont val="Calibri"/>
        <family val="2"/>
        <scheme val="minor"/>
      </rPr>
      <t>et al.</t>
    </r>
    <r>
      <rPr>
        <b/>
        <sz val="11"/>
        <color theme="1"/>
        <rFont val="Calibri"/>
        <family val="2"/>
        <scheme val="minor"/>
      </rPr>
      <t xml:space="preserve"> (2019)</t>
    </r>
  </si>
  <si>
    <r>
      <t xml:space="preserve">Igbabul Bibiana </t>
    </r>
    <r>
      <rPr>
        <b/>
        <i/>
        <sz val="11"/>
        <color theme="1"/>
        <rFont val="Calibri"/>
        <family val="2"/>
        <scheme val="minor"/>
      </rPr>
      <t>et al.</t>
    </r>
    <r>
      <rPr>
        <b/>
        <sz val="11"/>
        <color theme="1"/>
        <rFont val="Calibri"/>
        <family val="2"/>
        <scheme val="minor"/>
      </rPr>
      <t xml:space="preserve"> (2014a)</t>
    </r>
  </si>
  <si>
    <r>
      <t xml:space="preserve">Igbabul Bibiana </t>
    </r>
    <r>
      <rPr>
        <b/>
        <i/>
        <sz val="11"/>
        <color theme="1"/>
        <rFont val="Calibri"/>
        <family val="2"/>
        <scheme val="minor"/>
      </rPr>
      <t>et al.</t>
    </r>
    <r>
      <rPr>
        <b/>
        <sz val="11"/>
        <color theme="1"/>
        <rFont val="Calibri"/>
        <family val="2"/>
        <scheme val="minor"/>
      </rPr>
      <t xml:space="preserve"> (2014b)</t>
    </r>
  </si>
  <si>
    <r>
      <t xml:space="preserve">Olaoye </t>
    </r>
    <r>
      <rPr>
        <b/>
        <i/>
        <sz val="11"/>
        <color theme="1"/>
        <rFont val="Calibri"/>
        <family val="2"/>
        <scheme val="minor"/>
      </rPr>
      <t>et al.</t>
    </r>
    <r>
      <rPr>
        <b/>
        <sz val="11"/>
        <color theme="1"/>
        <rFont val="Calibri"/>
        <family val="2"/>
        <scheme val="minor"/>
      </rPr>
      <t xml:space="preserve"> (2016)</t>
    </r>
  </si>
  <si>
    <r>
      <t xml:space="preserve">Awoyale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.(2019)</t>
    </r>
  </si>
  <si>
    <r>
      <t xml:space="preserve">Olaoye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(2016)</t>
    </r>
  </si>
  <si>
    <r>
      <t xml:space="preserve">Mongi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.(2011)</t>
    </r>
  </si>
  <si>
    <r>
      <t xml:space="preserve">Olaoye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(2018)</t>
    </r>
  </si>
  <si>
    <t>Okafor &amp; Ebuehi (2016)</t>
  </si>
  <si>
    <r>
      <t xml:space="preserve">Udomkun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.(2022)</t>
    </r>
  </si>
  <si>
    <r>
      <t xml:space="preserve">Ukeyima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.(2019)</t>
    </r>
  </si>
  <si>
    <r>
      <t xml:space="preserve">Olaoye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.(2016)</t>
    </r>
  </si>
  <si>
    <r>
      <t xml:space="preserve">Begum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.(2014)</t>
    </r>
  </si>
  <si>
    <r>
      <t xml:space="preserve">Devani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.(2016)</t>
    </r>
  </si>
  <si>
    <r>
      <t xml:space="preserve">Sankararao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.(2016)</t>
    </r>
  </si>
  <si>
    <r>
      <t xml:space="preserve">Charlotte </t>
    </r>
    <r>
      <rPr>
        <b/>
        <i/>
        <sz val="11"/>
        <color theme="1"/>
        <rFont val="Calibri"/>
        <family val="2"/>
        <scheme val="minor"/>
      </rPr>
      <t>et al.</t>
    </r>
    <r>
      <rPr>
        <b/>
        <sz val="11"/>
        <color theme="1"/>
        <rFont val="Calibri"/>
        <family val="2"/>
        <scheme val="minor"/>
      </rPr>
      <t xml:space="preserve"> (2022)</t>
    </r>
  </si>
  <si>
    <r>
      <t xml:space="preserve">Peries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.(2017)</t>
    </r>
  </si>
  <si>
    <r>
      <t>Ndife</t>
    </r>
    <r>
      <rPr>
        <b/>
        <i/>
        <sz val="11"/>
        <color theme="1"/>
        <rFont val="Calibri"/>
        <family val="2"/>
        <scheme val="minor"/>
      </rPr>
      <t xml:space="preserve"> et al</t>
    </r>
    <r>
      <rPr>
        <b/>
        <sz val="11"/>
        <color theme="1"/>
        <rFont val="Calibri"/>
        <family val="2"/>
        <scheme val="minor"/>
      </rPr>
      <t>.(2011)</t>
    </r>
  </si>
  <si>
    <r>
      <t xml:space="preserve">Ochelle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.(2019)</t>
    </r>
  </si>
  <si>
    <r>
      <t xml:space="preserve">Chikpah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.(2023)</t>
    </r>
  </si>
  <si>
    <r>
      <t xml:space="preserve">Igbabul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.(2014b)</t>
    </r>
  </si>
  <si>
    <r>
      <t xml:space="preserve">Igbabul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.(2014)</t>
    </r>
  </si>
  <si>
    <r>
      <t xml:space="preserve">Menon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.(2015)</t>
    </r>
  </si>
  <si>
    <r>
      <t xml:space="preserve">Eke-Ojiofor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.(2015)</t>
    </r>
  </si>
  <si>
    <r>
      <t xml:space="preserve">Aryeetey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.(2019)</t>
    </r>
  </si>
  <si>
    <r>
      <t xml:space="preserve">Arlene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.(2018)</t>
    </r>
  </si>
  <si>
    <r>
      <t xml:space="preserve">Sunico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.(2021)</t>
    </r>
  </si>
  <si>
    <r>
      <t xml:space="preserve">Mannuramath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.(2015)</t>
    </r>
  </si>
  <si>
    <r>
      <t xml:space="preserve">Ndife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.(2011)</t>
    </r>
  </si>
  <si>
    <r>
      <t xml:space="preserve">Mepba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.(2007)</t>
    </r>
  </si>
  <si>
    <r>
      <t xml:space="preserve">Nwanya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.(2014)</t>
    </r>
  </si>
  <si>
    <r>
      <t xml:space="preserve">Adeyeye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.(2019)</t>
    </r>
  </si>
  <si>
    <r>
      <t xml:space="preserve">Eduardo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.(2014)</t>
    </r>
  </si>
  <si>
    <r>
      <t xml:space="preserve">Abdelghafor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.(2011)</t>
    </r>
  </si>
  <si>
    <r>
      <t xml:space="preserve">Aondoaver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.(2021)</t>
    </r>
  </si>
  <si>
    <r>
      <t xml:space="preserve">Eriksson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.(2014)</t>
    </r>
  </si>
  <si>
    <r>
      <t xml:space="preserve">Wu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.(2009)</t>
    </r>
  </si>
  <si>
    <r>
      <t xml:space="preserve">Iombor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.(2016)</t>
    </r>
  </si>
  <si>
    <t>Crumb Porosity</t>
  </si>
  <si>
    <t>Bread/Crust Hardness</t>
  </si>
  <si>
    <t>Baking Duration (Min)</t>
  </si>
  <si>
    <r>
      <t xml:space="preserve">Olaoye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.(2018)</t>
    </r>
  </si>
  <si>
    <r>
      <t xml:space="preserve">Agbara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.(2022)</t>
    </r>
  </si>
  <si>
    <r>
      <t xml:space="preserve">Sankararao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.(2016)</t>
    </r>
  </si>
  <si>
    <r>
      <t xml:space="preserve">Ndife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.(2011)</t>
    </r>
  </si>
  <si>
    <r>
      <t xml:space="preserve">Peries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.(2017)</t>
    </r>
  </si>
  <si>
    <r>
      <t xml:space="preserve">Ewunetu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.(2023)</t>
    </r>
  </si>
  <si>
    <r>
      <t xml:space="preserve">Charlotte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(2022)</t>
    </r>
  </si>
  <si>
    <r>
      <t xml:space="preserve">Mongi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.(2011)</t>
    </r>
  </si>
  <si>
    <r>
      <t xml:space="preserve">Adeyeye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.(2019)</t>
    </r>
  </si>
  <si>
    <r>
      <t xml:space="preserve">Ukeyima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.(2019)</t>
    </r>
  </si>
  <si>
    <r>
      <t xml:space="preserve">Igbabul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.(2014)</t>
    </r>
  </si>
  <si>
    <r>
      <t xml:space="preserve">Igbabul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.(2014b)</t>
    </r>
  </si>
  <si>
    <r>
      <t xml:space="preserve">Olaoye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.(2016)</t>
    </r>
  </si>
  <si>
    <r>
      <t xml:space="preserve">Awoyale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.(2019)</t>
    </r>
  </si>
  <si>
    <r>
      <t xml:space="preserve">Shittu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.(2006)</t>
    </r>
  </si>
  <si>
    <r>
      <t xml:space="preserve">Abgara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.(2022)</t>
    </r>
  </si>
  <si>
    <r>
      <t xml:space="preserve">Udomkun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.(2022)</t>
    </r>
  </si>
  <si>
    <r>
      <t xml:space="preserve">Begum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.(2014)</t>
    </r>
  </si>
  <si>
    <r>
      <t xml:space="preserve">Menon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.(2015)</t>
    </r>
  </si>
  <si>
    <r>
      <t xml:space="preserve">Arleme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.(2018)</t>
    </r>
  </si>
  <si>
    <r>
      <t xml:space="preserve">Chikpah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.(2023)</t>
    </r>
  </si>
  <si>
    <r>
      <t xml:space="preserve">Subdi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.(2012)</t>
    </r>
  </si>
  <si>
    <r>
      <t xml:space="preserve">Sunico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.(2021)</t>
    </r>
  </si>
  <si>
    <r>
      <t xml:space="preserve">Mannuramath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.(2015)</t>
    </r>
  </si>
  <si>
    <r>
      <t xml:space="preserve">Abdelghafor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.(2011)</t>
    </r>
  </si>
  <si>
    <r>
      <t xml:space="preserve">Muzhingi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.(2018)</t>
    </r>
  </si>
  <si>
    <r>
      <t xml:space="preserve">Edouardo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.(2013)</t>
    </r>
  </si>
  <si>
    <r>
      <t xml:space="preserve">Maria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.(2014)</t>
    </r>
  </si>
  <si>
    <r>
      <t xml:space="preserve">Onuegbu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.(2013)</t>
    </r>
  </si>
  <si>
    <r>
      <t xml:space="preserve">Ojotu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.(2022)</t>
    </r>
  </si>
  <si>
    <r>
      <t xml:space="preserve">Peries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(2017)</t>
    </r>
  </si>
  <si>
    <r>
      <t xml:space="preserve">Udomkum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(2022)</t>
    </r>
  </si>
  <si>
    <r>
      <t xml:space="preserve">Okafor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 (2016)</t>
    </r>
  </si>
  <si>
    <r>
      <t xml:space="preserve">Arlene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.(2018)</t>
    </r>
  </si>
  <si>
    <r>
      <t xml:space="preserve">Eke-Ejiofor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.(2015)</t>
    </r>
  </si>
  <si>
    <r>
      <t xml:space="preserve">Aondoaver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.(2021)</t>
    </r>
  </si>
  <si>
    <r>
      <t xml:space="preserve">Erickson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.(2014)</t>
    </r>
  </si>
  <si>
    <r>
      <t xml:space="preserve">Nida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.(2017)</t>
    </r>
  </si>
  <si>
    <r>
      <t xml:space="preserve">Manano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.(2021)</t>
    </r>
  </si>
  <si>
    <r>
      <t xml:space="preserve">Grasi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.(2020)</t>
    </r>
  </si>
  <si>
    <r>
      <t xml:space="preserve">Eduardo </t>
    </r>
    <r>
      <rPr>
        <i/>
        <sz val="11"/>
        <color theme="1"/>
        <rFont val="Calibri"/>
        <family val="2"/>
        <scheme val="minor"/>
      </rPr>
      <t>et al</t>
    </r>
    <r>
      <rPr>
        <sz val="11"/>
        <color theme="1"/>
        <rFont val="Calibri"/>
        <family val="2"/>
        <scheme val="minor"/>
      </rPr>
      <t>.(2013)</t>
    </r>
  </si>
  <si>
    <t>Bhatt &amp; Gupta (2015)</t>
  </si>
  <si>
    <t>Nwanya &amp; Okonkwo (2018)</t>
  </si>
  <si>
    <r>
      <t xml:space="preserve">Igbabul 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(2014a)</t>
    </r>
  </si>
  <si>
    <r>
      <t xml:space="preserve">Igbabul 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. (2014b)</t>
    </r>
  </si>
  <si>
    <t>Inyang  &amp; Asuquo  (2016)</t>
  </si>
  <si>
    <r>
      <t xml:space="preserve">Igbabul  </t>
    </r>
    <r>
      <rPr>
        <b/>
        <i/>
        <sz val="10"/>
        <color rgb="FF000000"/>
        <rFont val="Arial"/>
        <family val="2"/>
      </rPr>
      <t>et al</t>
    </r>
    <r>
      <rPr>
        <b/>
        <sz val="10"/>
        <color rgb="FF000000"/>
        <rFont val="Arial"/>
        <family val="2"/>
      </rPr>
      <t>. (2014)</t>
    </r>
  </si>
  <si>
    <r>
      <t xml:space="preserve">Igbabul  </t>
    </r>
    <r>
      <rPr>
        <b/>
        <i/>
        <sz val="10"/>
        <color rgb="FF000000"/>
        <rFont val="Arial"/>
        <family val="2"/>
      </rPr>
      <t>et al</t>
    </r>
    <r>
      <rPr>
        <b/>
        <sz val="10"/>
        <color rgb="FF000000"/>
        <rFont val="Arial"/>
        <family val="2"/>
      </rPr>
      <t>. (2014b)</t>
    </r>
  </si>
  <si>
    <t>Maize</t>
  </si>
  <si>
    <t>Millet</t>
  </si>
  <si>
    <t>Plantain &amp; Banana</t>
  </si>
  <si>
    <t>Rice</t>
  </si>
  <si>
    <t>Sorghum</t>
  </si>
  <si>
    <t>Wheat</t>
  </si>
  <si>
    <t>Yam</t>
  </si>
  <si>
    <t>Fonio</t>
  </si>
  <si>
    <t>Western Africa</t>
  </si>
  <si>
    <t>1316725,4</t>
  </si>
  <si>
    <t>7787779,49</t>
  </si>
  <si>
    <t>1896012,48</t>
  </si>
  <si>
    <t>35754620,53</t>
  </si>
  <si>
    <t>30427488,63</t>
  </si>
  <si>
    <t>5035170,49</t>
  </si>
  <si>
    <t>Beans</t>
  </si>
  <si>
    <t>Cassava</t>
  </si>
  <si>
    <t>Corn</t>
  </si>
  <si>
    <t>Eastern Africa</t>
  </si>
  <si>
    <t>2458115,9</t>
  </si>
  <si>
    <t>294278,36</t>
  </si>
  <si>
    <t>306766,11</t>
  </si>
  <si>
    <t>Yams</t>
  </si>
  <si>
    <t xml:space="preserve">Corn </t>
  </si>
  <si>
    <t>Middle Africa</t>
  </si>
  <si>
    <t>Northern Africa</t>
  </si>
  <si>
    <t xml:space="preserve">East Atrica  </t>
  </si>
  <si>
    <t>Northen Africa</t>
  </si>
  <si>
    <t>South Africa</t>
  </si>
  <si>
    <t>1579559,07</t>
  </si>
  <si>
    <t>Southern Africa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</si>
</sst>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  <scheme val="minor"/>
    </font>
    <font>
      <b/>
      <sz val="10"/>
      <color rgb="FF000000"/>
      <name val="Arial"/>
      <family val="2"/>
    </font>
    <font>
      <b/>
      <i/>
      <sz val="10"/>
      <color rgb="FF000000"/>
      <name val="Arial"/>
      <family val="2"/>
    </font>
    <font>
      <i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1" xfId="0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0" fontId="0" fillId="0" borderId="1" xfId="0" applyBorder="1"/>
    <xf numFmtId="0" fontId="1" fillId="0" borderId="0" xfId="0" applyFont="1"/>
    <xf numFmtId="2" fontId="0" fillId="0" borderId="1" xfId="0" applyNumberFormat="1" applyBorder="1"/>
    <xf numFmtId="2" fontId="0" fillId="0" borderId="0" xfId="0" applyNumberFormat="1"/>
    <xf numFmtId="0" fontId="1" fillId="0" borderId="0" xfId="0" applyFont="1" applyAlignment="1">
      <alignment horizontal="center"/>
    </xf>
    <xf numFmtId="2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16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NumberFormat="1" applyBorder="1" applyAlignment="1">
      <alignment horizontal="center"/>
    </xf>
    <xf numFmtId="0" fontId="1" fillId="0" borderId="6" xfId="0" applyFont="1" applyBorder="1"/>
    <xf numFmtId="0" fontId="1" fillId="0" borderId="4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1" fillId="0" borderId="3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vertical="center"/>
    </xf>
    <xf numFmtId="9" fontId="1" fillId="0" borderId="1" xfId="0" applyNumberFormat="1" applyFont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" xfId="0" applyFont="1" applyBorder="1"/>
    <xf numFmtId="0" fontId="1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2" borderId="0" xfId="0" applyFont="1" applyFill="1"/>
    <xf numFmtId="0" fontId="12" fillId="2" borderId="0" xfId="0" applyFont="1" applyFill="1"/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9" fontId="1" fillId="0" borderId="4" xfId="0" applyNumberFormat="1" applyFont="1" applyBorder="1" applyAlignment="1">
      <alignment horizontal="center" vertical="center"/>
    </xf>
    <xf numFmtId="9" fontId="1" fillId="0" borderId="7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/>
    </xf>
    <xf numFmtId="0" fontId="12" fillId="2" borderId="14" xfId="0" applyFont="1" applyFill="1" applyBorder="1" applyAlignment="1">
      <alignment horizontal="center"/>
    </xf>
    <xf numFmtId="0" fontId="12" fillId="2" borderId="15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1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H51"/>
  <sheetViews>
    <sheetView workbookViewId="0">
      <pane xSplit="2" ySplit="1" topLeftCell="EW36" activePane="bottomRight" state="frozen"/>
      <selection pane="topRight" activeCell="B1" sqref="B1"/>
      <selection pane="bottomLeft" activeCell="A2" sqref="A2"/>
      <selection pane="bottomRight" activeCell="FH50" sqref="FH50"/>
    </sheetView>
  </sheetViews>
  <sheetFormatPr baseColWidth="10" defaultRowHeight="15" x14ac:dyDescent="0.25"/>
  <cols>
    <col min="1" max="1" width="18.28515625" style="27" customWidth="1"/>
    <col min="2" max="2" width="24.5703125" style="26" customWidth="1"/>
    <col min="3" max="4" width="6" style="27" customWidth="1"/>
    <col min="5" max="5" width="6.7109375" style="27" customWidth="1"/>
    <col min="6" max="7" width="6.28515625" style="27" customWidth="1"/>
    <col min="8" max="8" width="6.7109375" style="27" bestFit="1" customWidth="1"/>
    <col min="9" max="9" width="6.7109375" style="27" customWidth="1"/>
    <col min="10" max="10" width="7.42578125" style="27" customWidth="1"/>
    <col min="11" max="13" width="7.7109375" style="27" customWidth="1"/>
    <col min="14" max="14" width="7.5703125" style="27" customWidth="1"/>
    <col min="15" max="19" width="6.5703125" style="27" customWidth="1"/>
    <col min="20" max="21" width="7" style="27" customWidth="1"/>
    <col min="22" max="23" width="7.140625" style="27" customWidth="1"/>
    <col min="24" max="24" width="7" style="27" customWidth="1"/>
    <col min="25" max="25" width="6.28515625" style="27" customWidth="1"/>
    <col min="26" max="26" width="6.85546875" style="27" customWidth="1"/>
    <col min="27" max="27" width="5.7109375" style="27" customWidth="1"/>
    <col min="28" max="28" width="6.28515625" style="27" customWidth="1"/>
    <col min="29" max="31" width="6" style="27" customWidth="1"/>
    <col min="32" max="33" width="6.42578125" style="27" customWidth="1"/>
    <col min="34" max="35" width="7.5703125" style="27" customWidth="1"/>
    <col min="36" max="37" width="8.28515625" style="27" customWidth="1"/>
    <col min="38" max="38" width="6.42578125" style="27" customWidth="1"/>
    <col min="39" max="39" width="6" style="27" customWidth="1"/>
    <col min="40" max="40" width="5.7109375" style="27" customWidth="1"/>
    <col min="41" max="41" width="6.42578125" style="27" customWidth="1"/>
    <col min="42" max="42" width="6.7109375" style="27" customWidth="1"/>
    <col min="43" max="44" width="5.85546875" style="27" customWidth="1"/>
    <col min="45" max="47" width="6.7109375" style="27" customWidth="1"/>
    <col min="48" max="49" width="6.5703125" style="27" customWidth="1"/>
    <col min="50" max="51" width="6.28515625" style="27" customWidth="1"/>
    <col min="52" max="52" width="6.140625" style="27" customWidth="1"/>
    <col min="53" max="53" width="6" style="27" customWidth="1"/>
    <col min="54" max="54" width="6.140625" style="27" customWidth="1"/>
    <col min="55" max="55" width="5.85546875" style="27" customWidth="1"/>
    <col min="56" max="59" width="6.7109375" style="27" customWidth="1"/>
    <col min="60" max="61" width="6.28515625" style="27" customWidth="1"/>
    <col min="62" max="62" width="7.140625" style="27" customWidth="1"/>
    <col min="63" max="63" width="5.7109375" style="27" customWidth="1"/>
    <col min="64" max="65" width="7.42578125" style="27" customWidth="1"/>
    <col min="66" max="66" width="7.7109375" style="27" customWidth="1"/>
    <col min="67" max="67" width="5.28515625" style="27" customWidth="1"/>
    <col min="68" max="68" width="6.140625" style="27" customWidth="1"/>
    <col min="69" max="69" width="6.28515625" style="27" customWidth="1"/>
    <col min="70" max="70" width="6" style="27" customWidth="1"/>
    <col min="71" max="73" width="5.85546875" style="27" customWidth="1"/>
    <col min="74" max="75" width="6.42578125" style="27" customWidth="1"/>
    <col min="76" max="77" width="5.42578125" style="27" customWidth="1"/>
    <col min="78" max="79" width="5.28515625" style="27" customWidth="1"/>
    <col min="80" max="81" width="6.28515625" style="27" customWidth="1"/>
    <col min="82" max="82" width="6.140625" style="27" customWidth="1"/>
    <col min="83" max="83" width="5.85546875" style="27" customWidth="1"/>
    <col min="84" max="84" width="6.140625" style="27" customWidth="1"/>
    <col min="85" max="87" width="5.85546875" style="27" customWidth="1"/>
    <col min="88" max="89" width="6.140625" style="27" customWidth="1"/>
    <col min="90" max="90" width="5.85546875" style="27" customWidth="1"/>
    <col min="91" max="92" width="6.28515625" style="27" customWidth="1"/>
    <col min="93" max="93" width="5.28515625" style="27" customWidth="1"/>
    <col min="94" max="94" width="5.85546875" style="27" customWidth="1"/>
    <col min="95" max="95" width="6.28515625" style="27" customWidth="1"/>
    <col min="96" max="96" width="6.42578125" style="27" customWidth="1"/>
    <col min="97" max="98" width="6" style="27" customWidth="1"/>
    <col min="99" max="100" width="6.140625" style="27" customWidth="1"/>
    <col min="101" max="101" width="6" style="27" customWidth="1"/>
    <col min="102" max="102" width="5.5703125" style="27" customWidth="1"/>
    <col min="103" max="104" width="5.7109375" style="27" customWidth="1"/>
    <col min="105" max="105" width="5.5703125" style="27" customWidth="1"/>
    <col min="106" max="106" width="5.7109375" style="27" customWidth="1"/>
    <col min="107" max="107" width="5.5703125" style="27" customWidth="1"/>
    <col min="108" max="142" width="5.7109375" style="27" customWidth="1"/>
    <col min="143" max="144" width="5.28515625" style="27" customWidth="1"/>
    <col min="145" max="145" width="6.28515625" style="27" customWidth="1"/>
    <col min="146" max="146" width="5.85546875" style="27" customWidth="1"/>
    <col min="147" max="147" width="6.85546875" style="27" customWidth="1"/>
    <col min="148" max="148" width="6" style="27" customWidth="1"/>
    <col min="149" max="149" width="6.42578125" style="27" customWidth="1"/>
    <col min="150" max="150" width="6.7109375" style="27" customWidth="1"/>
    <col min="151" max="151" width="6.85546875" style="27" customWidth="1"/>
    <col min="152" max="163" width="6" style="27" customWidth="1"/>
    <col min="164" max="164" width="29" style="25" bestFit="1" customWidth="1"/>
  </cols>
  <sheetData>
    <row r="1" spans="1:164" ht="15.75" x14ac:dyDescent="0.25">
      <c r="A1" s="22" t="s">
        <v>150</v>
      </c>
      <c r="B1" s="15" t="s">
        <v>151</v>
      </c>
      <c r="C1" s="86" t="s">
        <v>0</v>
      </c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 t="s">
        <v>1</v>
      </c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 t="s">
        <v>2</v>
      </c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 t="s">
        <v>3</v>
      </c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 t="s">
        <v>4</v>
      </c>
      <c r="BH1" s="86"/>
      <c r="BI1" s="86"/>
      <c r="BJ1" s="86"/>
      <c r="BK1" s="86"/>
      <c r="BL1" s="86"/>
      <c r="BM1" s="86"/>
      <c r="BN1" s="86"/>
      <c r="BO1" s="86"/>
      <c r="BP1" s="86"/>
      <c r="BQ1" s="86"/>
      <c r="BR1" s="86"/>
      <c r="BS1" s="86"/>
      <c r="BT1" s="86"/>
      <c r="BU1" s="86" t="s">
        <v>5</v>
      </c>
      <c r="BV1" s="86"/>
      <c r="BW1" s="86"/>
      <c r="BX1" s="86"/>
      <c r="BY1" s="86"/>
      <c r="BZ1" s="86"/>
      <c r="CA1" s="86"/>
      <c r="CB1" s="86"/>
      <c r="CC1" s="86"/>
      <c r="CD1" s="86"/>
      <c r="CE1" s="86"/>
      <c r="CF1" s="86"/>
      <c r="CG1" s="86"/>
      <c r="CH1" s="86"/>
      <c r="CI1" s="86" t="s">
        <v>81</v>
      </c>
      <c r="CJ1" s="86"/>
      <c r="CK1" s="86"/>
      <c r="CL1" s="86"/>
      <c r="CM1" s="86"/>
      <c r="CN1" s="86"/>
      <c r="CO1" s="86"/>
      <c r="CP1" s="86"/>
      <c r="CQ1" s="86"/>
      <c r="CR1" s="86"/>
      <c r="CS1" s="86"/>
      <c r="CT1" s="86" t="s">
        <v>82</v>
      </c>
      <c r="CU1" s="86"/>
      <c r="CV1" s="86"/>
      <c r="CW1" s="86"/>
      <c r="CX1" s="86"/>
      <c r="CY1" s="86"/>
      <c r="CZ1" s="86"/>
      <c r="DA1" s="86"/>
      <c r="DB1" s="86"/>
      <c r="DC1" s="86"/>
      <c r="DD1" s="86"/>
      <c r="DE1" s="86" t="s">
        <v>46</v>
      </c>
      <c r="DF1" s="86"/>
      <c r="DG1" s="86"/>
      <c r="DH1" s="86"/>
      <c r="DI1" s="86"/>
      <c r="DJ1" s="86"/>
      <c r="DK1" s="86"/>
      <c r="DL1" s="86"/>
      <c r="DM1" s="86"/>
      <c r="DN1" s="86"/>
      <c r="DO1" s="86"/>
      <c r="DP1" s="86" t="s">
        <v>83</v>
      </c>
      <c r="DQ1" s="86"/>
      <c r="DR1" s="86"/>
      <c r="DS1" s="86"/>
      <c r="DT1" s="86"/>
      <c r="DU1" s="86"/>
      <c r="DV1" s="86"/>
      <c r="DW1" s="86"/>
      <c r="DX1" s="86"/>
      <c r="DY1" s="86"/>
      <c r="DZ1" s="86"/>
      <c r="EA1" s="86" t="s">
        <v>45</v>
      </c>
      <c r="EB1" s="86"/>
      <c r="EC1" s="86"/>
      <c r="ED1" s="86"/>
      <c r="EE1" s="86"/>
      <c r="EF1" s="86"/>
      <c r="EG1" s="86"/>
      <c r="EH1" s="86"/>
      <c r="EI1" s="86"/>
      <c r="EJ1" s="86"/>
      <c r="EK1" s="86"/>
      <c r="EL1" s="86" t="s">
        <v>84</v>
      </c>
      <c r="EM1" s="86"/>
      <c r="EN1" s="86"/>
      <c r="EO1" s="86"/>
      <c r="EP1" s="86"/>
      <c r="EQ1" s="86"/>
      <c r="ER1" s="86"/>
      <c r="ES1" s="86"/>
      <c r="ET1" s="86"/>
      <c r="EU1" s="86"/>
      <c r="EV1" s="86"/>
      <c r="EW1" s="15"/>
      <c r="EX1" s="15"/>
      <c r="EY1" s="15"/>
      <c r="EZ1" s="15"/>
      <c r="FA1" s="15"/>
      <c r="FB1" s="15" t="s">
        <v>50</v>
      </c>
      <c r="FC1" s="15"/>
      <c r="FD1" s="15"/>
      <c r="FE1" s="15"/>
      <c r="FF1" s="15"/>
      <c r="FG1" s="15"/>
      <c r="FH1" s="15" t="s">
        <v>6</v>
      </c>
    </row>
    <row r="2" spans="1:164" x14ac:dyDescent="0.25">
      <c r="A2" s="84" t="s">
        <v>129</v>
      </c>
      <c r="B2" s="15"/>
      <c r="C2" s="2">
        <v>0.05</v>
      </c>
      <c r="D2" s="2">
        <v>0.1</v>
      </c>
      <c r="E2" s="2">
        <v>0.15</v>
      </c>
      <c r="F2" s="2">
        <v>0.2</v>
      </c>
      <c r="G2" s="2">
        <v>0.25</v>
      </c>
      <c r="H2" s="2">
        <v>0.3</v>
      </c>
      <c r="I2" s="2">
        <v>0.35</v>
      </c>
      <c r="J2" s="2">
        <v>0.4</v>
      </c>
      <c r="K2" s="2">
        <v>0.5</v>
      </c>
      <c r="L2" s="2">
        <v>0.6</v>
      </c>
      <c r="M2" s="2">
        <v>0.7</v>
      </c>
      <c r="N2" s="2">
        <v>0.8</v>
      </c>
      <c r="O2" s="2">
        <v>0.9</v>
      </c>
      <c r="P2" s="2">
        <v>1</v>
      </c>
      <c r="Q2" s="2">
        <v>0.05</v>
      </c>
      <c r="R2" s="2">
        <v>0.1</v>
      </c>
      <c r="S2" s="2">
        <v>0.15</v>
      </c>
      <c r="T2" s="2">
        <v>0.2</v>
      </c>
      <c r="U2" s="2">
        <v>0.25</v>
      </c>
      <c r="V2" s="2">
        <v>0.3</v>
      </c>
      <c r="W2" s="2">
        <v>0.35</v>
      </c>
      <c r="X2" s="2">
        <v>0.4</v>
      </c>
      <c r="Y2" s="2">
        <v>0.5</v>
      </c>
      <c r="Z2" s="2">
        <v>0.6</v>
      </c>
      <c r="AA2" s="2">
        <v>0.7</v>
      </c>
      <c r="AB2" s="2">
        <v>0.8</v>
      </c>
      <c r="AC2" s="2">
        <v>0.9</v>
      </c>
      <c r="AD2" s="2">
        <v>1</v>
      </c>
      <c r="AE2" s="2">
        <v>0.05</v>
      </c>
      <c r="AF2" s="2">
        <v>0.1</v>
      </c>
      <c r="AG2" s="2">
        <v>0.15</v>
      </c>
      <c r="AH2" s="2">
        <v>0.2</v>
      </c>
      <c r="AI2" s="2">
        <v>0.25</v>
      </c>
      <c r="AJ2" s="2">
        <v>0.3</v>
      </c>
      <c r="AK2" s="2">
        <v>0.35</v>
      </c>
      <c r="AL2" s="2">
        <v>0.4</v>
      </c>
      <c r="AM2" s="2">
        <v>0.5</v>
      </c>
      <c r="AN2" s="2">
        <v>0.6</v>
      </c>
      <c r="AO2" s="2">
        <v>0.7</v>
      </c>
      <c r="AP2" s="2">
        <v>0.8</v>
      </c>
      <c r="AQ2" s="2">
        <v>0.9</v>
      </c>
      <c r="AR2" s="2">
        <v>1</v>
      </c>
      <c r="AS2" s="2">
        <v>0.05</v>
      </c>
      <c r="AT2" s="2">
        <v>0.1</v>
      </c>
      <c r="AU2" s="2">
        <v>0.15</v>
      </c>
      <c r="AV2" s="2">
        <v>0.2</v>
      </c>
      <c r="AW2" s="2">
        <v>0.25</v>
      </c>
      <c r="AX2" s="2">
        <v>0.3</v>
      </c>
      <c r="AY2" s="2">
        <v>0.35</v>
      </c>
      <c r="AZ2" s="2">
        <v>0.4</v>
      </c>
      <c r="BA2" s="2">
        <v>0.5</v>
      </c>
      <c r="BB2" s="2">
        <v>0.6</v>
      </c>
      <c r="BC2" s="2">
        <v>0.7</v>
      </c>
      <c r="BD2" s="2">
        <v>0.8</v>
      </c>
      <c r="BE2" s="2">
        <v>0.9</v>
      </c>
      <c r="BF2" s="2">
        <v>1</v>
      </c>
      <c r="BG2" s="2">
        <v>0.05</v>
      </c>
      <c r="BH2" s="2">
        <v>0.1</v>
      </c>
      <c r="BI2" s="2">
        <v>0.15</v>
      </c>
      <c r="BJ2" s="2">
        <v>0.2</v>
      </c>
      <c r="BK2" s="2">
        <v>0.25</v>
      </c>
      <c r="BL2" s="2">
        <v>0.3</v>
      </c>
      <c r="BM2" s="2">
        <v>0.35</v>
      </c>
      <c r="BN2" s="2">
        <v>0.4</v>
      </c>
      <c r="BO2" s="2">
        <v>0.5</v>
      </c>
      <c r="BP2" s="2">
        <v>0.6</v>
      </c>
      <c r="BQ2" s="2">
        <v>0.7</v>
      </c>
      <c r="BR2" s="2">
        <v>0.8</v>
      </c>
      <c r="BS2" s="2">
        <v>0.9</v>
      </c>
      <c r="BT2" s="2">
        <v>1</v>
      </c>
      <c r="BU2" s="2">
        <v>0.05</v>
      </c>
      <c r="BV2" s="2">
        <v>0.1</v>
      </c>
      <c r="BW2" s="2">
        <v>0.15</v>
      </c>
      <c r="BX2" s="2">
        <v>0.2</v>
      </c>
      <c r="BY2" s="2">
        <v>0.25</v>
      </c>
      <c r="BZ2" s="2">
        <v>0.3</v>
      </c>
      <c r="CA2" s="2">
        <v>0.35</v>
      </c>
      <c r="CB2" s="2">
        <v>0.4</v>
      </c>
      <c r="CC2" s="2">
        <v>0.5</v>
      </c>
      <c r="CD2" s="2">
        <v>0.6</v>
      </c>
      <c r="CE2" s="2">
        <v>0.7</v>
      </c>
      <c r="CF2" s="2">
        <v>0.8</v>
      </c>
      <c r="CG2" s="2">
        <v>0.9</v>
      </c>
      <c r="CH2" s="2">
        <v>1</v>
      </c>
      <c r="CI2" s="2">
        <v>0.05</v>
      </c>
      <c r="CJ2" s="2">
        <v>0.1</v>
      </c>
      <c r="CK2" s="2">
        <v>0.15</v>
      </c>
      <c r="CL2" s="2">
        <v>0.2</v>
      </c>
      <c r="CM2" s="2">
        <v>0.3</v>
      </c>
      <c r="CN2" s="2">
        <v>0.4</v>
      </c>
      <c r="CO2" s="2">
        <v>0.5</v>
      </c>
      <c r="CP2" s="2">
        <v>0.6</v>
      </c>
      <c r="CQ2" s="2">
        <v>0.7</v>
      </c>
      <c r="CR2" s="2">
        <v>0.8</v>
      </c>
      <c r="CS2" s="2">
        <v>0.9</v>
      </c>
      <c r="CT2" s="2">
        <v>0.05</v>
      </c>
      <c r="CU2" s="2">
        <v>0.1</v>
      </c>
      <c r="CV2" s="2">
        <v>0.15</v>
      </c>
      <c r="CW2" s="2">
        <v>0.2</v>
      </c>
      <c r="CX2" s="2">
        <v>0.3</v>
      </c>
      <c r="CY2" s="2">
        <v>0.4</v>
      </c>
      <c r="CZ2" s="2">
        <v>0.5</v>
      </c>
      <c r="DA2" s="2">
        <v>0.6</v>
      </c>
      <c r="DB2" s="2">
        <v>0.7</v>
      </c>
      <c r="DC2" s="2">
        <v>0.8</v>
      </c>
      <c r="DD2" s="2">
        <v>0.9</v>
      </c>
      <c r="DE2" s="2">
        <v>0.05</v>
      </c>
      <c r="DF2" s="2">
        <v>0.1</v>
      </c>
      <c r="DG2" s="2">
        <v>0.15</v>
      </c>
      <c r="DH2" s="2">
        <v>0.2</v>
      </c>
      <c r="DI2" s="2">
        <v>0.3</v>
      </c>
      <c r="DJ2" s="2">
        <v>0.4</v>
      </c>
      <c r="DK2" s="2">
        <v>0.5</v>
      </c>
      <c r="DL2" s="2">
        <v>0.6</v>
      </c>
      <c r="DM2" s="2">
        <v>0.7</v>
      </c>
      <c r="DN2" s="2">
        <v>0.8</v>
      </c>
      <c r="DO2" s="2">
        <v>0.9</v>
      </c>
      <c r="DP2" s="2">
        <v>0.05</v>
      </c>
      <c r="DQ2" s="2">
        <v>0.1</v>
      </c>
      <c r="DR2" s="2">
        <v>0.15</v>
      </c>
      <c r="DS2" s="2">
        <v>0.2</v>
      </c>
      <c r="DT2" s="2">
        <v>0.3</v>
      </c>
      <c r="DU2" s="2">
        <v>0.4</v>
      </c>
      <c r="DV2" s="2">
        <v>0.5</v>
      </c>
      <c r="DW2" s="2">
        <v>0.6</v>
      </c>
      <c r="DX2" s="2">
        <v>0.7</v>
      </c>
      <c r="DY2" s="2">
        <v>0.8</v>
      </c>
      <c r="DZ2" s="2">
        <v>0.9</v>
      </c>
      <c r="EA2" s="2">
        <v>0.05</v>
      </c>
      <c r="EB2" s="2">
        <v>0.1</v>
      </c>
      <c r="EC2" s="2">
        <v>0.15</v>
      </c>
      <c r="ED2" s="2">
        <v>0.2</v>
      </c>
      <c r="EE2" s="2">
        <v>0.3</v>
      </c>
      <c r="EF2" s="2">
        <v>0.4</v>
      </c>
      <c r="EG2" s="2">
        <v>0.5</v>
      </c>
      <c r="EH2" s="2">
        <v>0.6</v>
      </c>
      <c r="EI2" s="2">
        <v>0.7</v>
      </c>
      <c r="EJ2" s="2">
        <v>0.8</v>
      </c>
      <c r="EK2" s="2">
        <v>0.9</v>
      </c>
      <c r="EL2" s="2">
        <v>0.05</v>
      </c>
      <c r="EM2" s="2">
        <v>0.1</v>
      </c>
      <c r="EN2" s="2">
        <v>0.15</v>
      </c>
      <c r="EO2" s="2">
        <v>0.2</v>
      </c>
      <c r="EP2" s="2">
        <v>0.3</v>
      </c>
      <c r="EQ2" s="2">
        <v>0.4</v>
      </c>
      <c r="ER2" s="2">
        <v>0.5</v>
      </c>
      <c r="ES2" s="2">
        <v>0.6</v>
      </c>
      <c r="ET2" s="2">
        <v>0.7</v>
      </c>
      <c r="EU2" s="2">
        <v>0.8</v>
      </c>
      <c r="EV2" s="2">
        <v>0.9</v>
      </c>
      <c r="EW2" s="2">
        <v>0.05</v>
      </c>
      <c r="EX2" s="2">
        <v>0.1</v>
      </c>
      <c r="EY2" s="2">
        <v>0.15</v>
      </c>
      <c r="EZ2" s="2">
        <v>0.2</v>
      </c>
      <c r="FA2" s="2">
        <v>0.3</v>
      </c>
      <c r="FB2" s="2">
        <v>0.4</v>
      </c>
      <c r="FC2" s="2">
        <v>0.5</v>
      </c>
      <c r="FD2" s="2">
        <v>0.6</v>
      </c>
      <c r="FE2" s="2">
        <v>0.7</v>
      </c>
      <c r="FF2" s="2">
        <v>0.8</v>
      </c>
      <c r="FG2" s="2">
        <v>0.9</v>
      </c>
      <c r="FH2" s="15"/>
    </row>
    <row r="3" spans="1:164" x14ac:dyDescent="0.25">
      <c r="A3" s="84"/>
      <c r="B3" s="1" t="s">
        <v>27</v>
      </c>
      <c r="C3" s="3"/>
      <c r="D3" s="3">
        <v>0</v>
      </c>
      <c r="E3" s="3"/>
      <c r="F3" s="3">
        <v>-0.7</v>
      </c>
      <c r="G3" s="3"/>
      <c r="H3" s="3">
        <v>2.4</v>
      </c>
      <c r="I3" s="3"/>
      <c r="J3" s="3"/>
      <c r="K3" s="3"/>
      <c r="L3" s="3"/>
      <c r="M3" s="3"/>
      <c r="N3" s="3"/>
      <c r="O3" s="3"/>
      <c r="P3" s="3"/>
      <c r="Q3" s="3"/>
      <c r="R3" s="3">
        <v>-2.67</v>
      </c>
      <c r="S3" s="3"/>
      <c r="T3" s="3">
        <v>-10</v>
      </c>
      <c r="U3" s="3"/>
      <c r="V3" s="3">
        <v>-16</v>
      </c>
      <c r="W3" s="3"/>
      <c r="X3" s="3"/>
      <c r="Y3" s="3"/>
      <c r="Z3" s="3"/>
      <c r="AA3" s="3"/>
      <c r="AB3" s="3"/>
      <c r="AC3" s="3"/>
      <c r="AD3" s="3"/>
      <c r="AE3" s="3"/>
      <c r="AF3" s="3">
        <v>33.520000000000003</v>
      </c>
      <c r="AG3" s="3"/>
      <c r="AH3" s="3">
        <v>-15.02</v>
      </c>
      <c r="AI3" s="3"/>
      <c r="AJ3" s="3">
        <v>-39.299999999999997</v>
      </c>
      <c r="AK3" s="3"/>
      <c r="AL3" s="3"/>
      <c r="AM3" s="3"/>
      <c r="AN3" s="3"/>
      <c r="AO3" s="3"/>
      <c r="AP3" s="3"/>
      <c r="AQ3" s="3"/>
      <c r="AR3" s="3"/>
      <c r="AS3" s="3"/>
      <c r="AT3" s="3">
        <v>-97.54</v>
      </c>
      <c r="AU3" s="3"/>
      <c r="AV3" s="3">
        <v>-56.98</v>
      </c>
      <c r="AW3" s="3"/>
      <c r="AX3" s="3">
        <v>-64.510000000000005</v>
      </c>
      <c r="AY3" s="3"/>
      <c r="AZ3" s="3"/>
      <c r="BA3" s="3"/>
      <c r="BB3" s="3"/>
      <c r="BC3" s="3"/>
      <c r="BD3" s="3"/>
      <c r="BE3" s="3"/>
      <c r="BF3" s="3"/>
      <c r="BG3" s="3"/>
      <c r="BH3" s="3">
        <v>4</v>
      </c>
      <c r="BI3" s="3"/>
      <c r="BJ3" s="3">
        <v>14.28</v>
      </c>
      <c r="BK3" s="3"/>
      <c r="BL3" s="3">
        <v>0.64</v>
      </c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>
        <v>2.96</v>
      </c>
      <c r="EN3" s="3"/>
      <c r="EO3" s="3">
        <v>25.92</v>
      </c>
      <c r="EP3" s="3">
        <v>32.590000000000003</v>
      </c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15" t="s">
        <v>16</v>
      </c>
    </row>
    <row r="4" spans="1:164" x14ac:dyDescent="0.25">
      <c r="A4" s="84"/>
      <c r="B4" s="1" t="s">
        <v>27</v>
      </c>
      <c r="C4" s="3"/>
      <c r="D4" s="3"/>
      <c r="E4" s="3"/>
      <c r="F4" s="3"/>
      <c r="G4" s="3"/>
      <c r="H4" s="3">
        <v>-2.68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>
        <v>-25.83</v>
      </c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>
        <v>18.12</v>
      </c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>
        <v>58.82</v>
      </c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>
        <v>9.39</v>
      </c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>
        <v>20.67</v>
      </c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15" t="s">
        <v>231</v>
      </c>
    </row>
    <row r="5" spans="1:164" x14ac:dyDescent="0.25">
      <c r="A5" s="84"/>
      <c r="B5" s="1" t="s">
        <v>27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>
        <v>-10.199999999999999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>
        <v>13.52</v>
      </c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>
        <v>20.97</v>
      </c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>
        <v>19.27</v>
      </c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29" t="s">
        <v>333</v>
      </c>
    </row>
    <row r="6" spans="1:164" x14ac:dyDescent="0.25">
      <c r="A6" s="84"/>
      <c r="B6" s="1" t="s">
        <v>27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>
        <v>-16.989999999999998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>
        <v>16.98</v>
      </c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>
        <v>7.22</v>
      </c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>
        <v>5.2</v>
      </c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29" t="s">
        <v>333</v>
      </c>
    </row>
    <row r="7" spans="1:164" x14ac:dyDescent="0.25">
      <c r="A7" s="84"/>
      <c r="B7" s="1" t="s">
        <v>8</v>
      </c>
      <c r="C7" s="3"/>
      <c r="D7" s="3">
        <v>-4.12</v>
      </c>
      <c r="E7" s="3"/>
      <c r="F7" s="3">
        <v>-8.1999999999999993</v>
      </c>
      <c r="G7" s="3"/>
      <c r="H7" s="3">
        <v>-10.54</v>
      </c>
      <c r="I7" s="3"/>
      <c r="J7" s="3"/>
      <c r="K7" s="3"/>
      <c r="L7" s="3"/>
      <c r="M7" s="3"/>
      <c r="N7" s="3"/>
      <c r="O7" s="3"/>
      <c r="P7" s="3"/>
      <c r="Q7" s="3"/>
      <c r="R7" s="3">
        <v>-64.010000000000005</v>
      </c>
      <c r="S7" s="3"/>
      <c r="T7" s="3">
        <v>-63.86</v>
      </c>
      <c r="U7" s="3"/>
      <c r="V7" s="3">
        <v>-63.86</v>
      </c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>
        <v>1359</v>
      </c>
      <c r="AU7" s="3"/>
      <c r="AV7" s="3">
        <v>1400</v>
      </c>
      <c r="AW7" s="3"/>
      <c r="AX7" s="3">
        <v>1518</v>
      </c>
      <c r="AY7" s="3"/>
      <c r="AZ7" s="3"/>
      <c r="BA7" s="3"/>
      <c r="BB7" s="3"/>
      <c r="BC7" s="3"/>
      <c r="BD7" s="3"/>
      <c r="BE7" s="3"/>
      <c r="BF7" s="3"/>
      <c r="BG7" s="3"/>
      <c r="BH7" s="3">
        <v>14.89</v>
      </c>
      <c r="BI7" s="3"/>
      <c r="BJ7" s="3">
        <v>17.66</v>
      </c>
      <c r="BK7" s="3"/>
      <c r="BL7" s="3">
        <v>31.02</v>
      </c>
      <c r="BM7" s="3"/>
      <c r="BN7" s="3"/>
      <c r="BO7" s="3"/>
      <c r="BP7" s="3"/>
      <c r="BQ7" s="3"/>
      <c r="BR7" s="3"/>
      <c r="BS7" s="3"/>
      <c r="BT7" s="3"/>
      <c r="BU7" s="3"/>
      <c r="BV7" s="3">
        <v>-20</v>
      </c>
      <c r="BW7" s="3"/>
      <c r="BX7" s="3">
        <v>-11</v>
      </c>
      <c r="BY7" s="3"/>
      <c r="BZ7" s="3">
        <v>-0.9</v>
      </c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15" t="s">
        <v>7</v>
      </c>
    </row>
    <row r="8" spans="1:164" x14ac:dyDescent="0.25">
      <c r="A8" s="84"/>
      <c r="B8" s="1" t="s">
        <v>9</v>
      </c>
      <c r="C8" s="3"/>
      <c r="D8" s="3">
        <v>-1.8</v>
      </c>
      <c r="E8" s="3"/>
      <c r="F8" s="3">
        <v>-4.53</v>
      </c>
      <c r="G8" s="3"/>
      <c r="H8" s="3">
        <v>-6.09</v>
      </c>
      <c r="I8" s="3"/>
      <c r="J8" s="3"/>
      <c r="K8" s="3"/>
      <c r="L8" s="3"/>
      <c r="M8" s="3"/>
      <c r="N8" s="3"/>
      <c r="O8" s="3"/>
      <c r="P8" s="3"/>
      <c r="Q8" s="3"/>
      <c r="R8" s="3">
        <v>-60.17</v>
      </c>
      <c r="S8" s="3"/>
      <c r="T8" s="3">
        <v>-59.88</v>
      </c>
      <c r="U8" s="3"/>
      <c r="V8" s="3">
        <v>-59.58</v>
      </c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>
        <v>286</v>
      </c>
      <c r="AU8" s="3"/>
      <c r="AV8" s="3">
        <v>523</v>
      </c>
      <c r="AW8" s="3"/>
      <c r="AX8" s="3">
        <v>581</v>
      </c>
      <c r="AY8" s="3"/>
      <c r="AZ8" s="3"/>
      <c r="BA8" s="3"/>
      <c r="BB8" s="3"/>
      <c r="BC8" s="3"/>
      <c r="BD8" s="3"/>
      <c r="BE8" s="3"/>
      <c r="BF8" s="3"/>
      <c r="BG8" s="3"/>
      <c r="BH8" s="3">
        <v>9.89</v>
      </c>
      <c r="BI8" s="3"/>
      <c r="BJ8" s="3">
        <v>13.15</v>
      </c>
      <c r="BK8" s="3"/>
      <c r="BL8" s="3">
        <v>7.67</v>
      </c>
      <c r="BM8" s="3"/>
      <c r="BN8" s="3"/>
      <c r="BO8" s="3"/>
      <c r="BP8" s="3"/>
      <c r="BQ8" s="3"/>
      <c r="BR8" s="3"/>
      <c r="BS8" s="3"/>
      <c r="BT8" s="3"/>
      <c r="BU8" s="3"/>
      <c r="BV8" s="3">
        <v>-20</v>
      </c>
      <c r="BW8" s="3"/>
      <c r="BX8" s="3">
        <v>-15</v>
      </c>
      <c r="BY8" s="3"/>
      <c r="BZ8" s="3">
        <v>-11</v>
      </c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15" t="s">
        <v>7</v>
      </c>
    </row>
    <row r="9" spans="1:164" x14ac:dyDescent="0.25">
      <c r="A9" s="84"/>
      <c r="B9" s="1" t="s">
        <v>9</v>
      </c>
      <c r="C9" s="3"/>
      <c r="D9" s="3"/>
      <c r="E9" s="3"/>
      <c r="F9" s="3"/>
      <c r="G9" s="3"/>
      <c r="H9" s="3">
        <v>-1.1299999999999999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>
        <v>-31.43</v>
      </c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>
        <v>13.89</v>
      </c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>
        <v>55.46</v>
      </c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>
        <v>10.33</v>
      </c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>
        <v>0</v>
      </c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11" t="s">
        <v>258</v>
      </c>
    </row>
    <row r="10" spans="1:164" x14ac:dyDescent="0.25">
      <c r="A10" s="84"/>
      <c r="B10" s="1" t="s">
        <v>85</v>
      </c>
      <c r="C10" s="3">
        <v>-1.96</v>
      </c>
      <c r="D10" s="3">
        <v>-4.17</v>
      </c>
      <c r="E10" s="3">
        <v>-3.66</v>
      </c>
      <c r="F10" s="3">
        <v>-2.92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>
        <v>-47.14</v>
      </c>
      <c r="R10" s="3">
        <v>-9.76</v>
      </c>
      <c r="S10" s="3">
        <v>-1.27</v>
      </c>
      <c r="T10" s="3">
        <v>-0.87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>
        <v>163</v>
      </c>
      <c r="AF10" s="3">
        <v>94.2</v>
      </c>
      <c r="AG10" s="3">
        <v>34.24</v>
      </c>
      <c r="AH10" s="3">
        <v>17.8</v>
      </c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>
        <v>-27.11</v>
      </c>
      <c r="AT10" s="3">
        <v>-22.03</v>
      </c>
      <c r="AU10" s="3">
        <v>-16.100000000000001</v>
      </c>
      <c r="AV10" s="3">
        <v>5.08</v>
      </c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>
        <v>27.2</v>
      </c>
      <c r="BH10" s="3">
        <v>16.11</v>
      </c>
      <c r="BI10" s="3">
        <v>12.39</v>
      </c>
      <c r="BJ10" s="3">
        <v>8.85</v>
      </c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>
        <v>19.489999999999998</v>
      </c>
      <c r="BV10" s="3">
        <v>15.25</v>
      </c>
      <c r="BW10" s="3">
        <v>10.16</v>
      </c>
      <c r="BX10" s="3">
        <v>5.08</v>
      </c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15" t="s">
        <v>334</v>
      </c>
    </row>
    <row r="11" spans="1:164" x14ac:dyDescent="0.25">
      <c r="A11" s="84"/>
      <c r="B11" s="1" t="s">
        <v>86</v>
      </c>
      <c r="C11" s="3">
        <v>-1.18</v>
      </c>
      <c r="D11" s="3">
        <v>-2.63</v>
      </c>
      <c r="E11" s="3">
        <v>-3.35</v>
      </c>
      <c r="F11" s="3">
        <v>-0.06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>
        <v>-0.61</v>
      </c>
      <c r="R11" s="3">
        <v>-3.07</v>
      </c>
      <c r="S11" s="3">
        <v>-11.08</v>
      </c>
      <c r="T11" s="3">
        <v>-38.78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>
        <v>-6.84</v>
      </c>
      <c r="AF11" s="3">
        <v>34.200000000000003</v>
      </c>
      <c r="AG11" s="3">
        <v>84.63</v>
      </c>
      <c r="AH11" s="3">
        <v>157.53</v>
      </c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>
        <v>2.54</v>
      </c>
      <c r="AT11" s="3">
        <v>-13.55</v>
      </c>
      <c r="AU11" s="3">
        <v>-23.72</v>
      </c>
      <c r="AV11" s="3">
        <v>-29.66</v>
      </c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>
        <v>2.89</v>
      </c>
      <c r="BH11" s="3">
        <v>8.68</v>
      </c>
      <c r="BI11" s="3">
        <v>14.18</v>
      </c>
      <c r="BJ11" s="3">
        <v>17.07</v>
      </c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>
        <v>29.66</v>
      </c>
      <c r="BV11" s="3">
        <v>22.88</v>
      </c>
      <c r="BW11" s="3">
        <v>18.64</v>
      </c>
      <c r="BX11" s="3">
        <v>11.01</v>
      </c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15" t="s">
        <v>334</v>
      </c>
    </row>
    <row r="12" spans="1:164" x14ac:dyDescent="0.25">
      <c r="A12" s="84"/>
      <c r="B12" s="1" t="s">
        <v>85</v>
      </c>
      <c r="C12" s="3"/>
      <c r="D12" s="3">
        <v>4.0599999999999996</v>
      </c>
      <c r="E12" s="3"/>
      <c r="F12" s="3">
        <v>6.45</v>
      </c>
      <c r="G12" s="3"/>
      <c r="H12" s="3">
        <v>11.44</v>
      </c>
      <c r="I12" s="3"/>
      <c r="J12" s="3"/>
      <c r="K12" s="3"/>
      <c r="L12" s="3"/>
      <c r="M12" s="3"/>
      <c r="N12" s="3"/>
      <c r="O12" s="3"/>
      <c r="P12" s="3"/>
      <c r="Q12" s="3"/>
      <c r="R12" s="3">
        <v>-4.78</v>
      </c>
      <c r="S12" s="3"/>
      <c r="T12" s="3">
        <v>-6.06</v>
      </c>
      <c r="U12" s="3"/>
      <c r="V12" s="3">
        <v>-27.91</v>
      </c>
      <c r="W12" s="3"/>
      <c r="X12" s="3"/>
      <c r="Y12" s="3"/>
      <c r="Z12" s="3"/>
      <c r="AA12" s="3"/>
      <c r="AB12" s="3"/>
      <c r="AC12" s="3"/>
      <c r="AD12" s="3"/>
      <c r="AE12" s="3"/>
      <c r="AF12" s="3">
        <v>-11.38</v>
      </c>
      <c r="AG12" s="3"/>
      <c r="AH12" s="3">
        <v>-54.45</v>
      </c>
      <c r="AI12" s="3"/>
      <c r="AJ12" s="3">
        <v>-73.260000000000005</v>
      </c>
      <c r="AK12" s="3"/>
      <c r="AL12" s="3"/>
      <c r="AM12" s="3"/>
      <c r="AN12" s="3"/>
      <c r="AO12" s="3"/>
      <c r="AP12" s="3"/>
      <c r="AQ12" s="3"/>
      <c r="AR12" s="3"/>
      <c r="AS12" s="3"/>
      <c r="AT12" s="3">
        <v>120.6</v>
      </c>
      <c r="AU12" s="3"/>
      <c r="AV12" s="3">
        <v>306.89</v>
      </c>
      <c r="AW12" s="3"/>
      <c r="AX12" s="3">
        <v>431.03</v>
      </c>
      <c r="AY12" s="3"/>
      <c r="AZ12" s="3"/>
      <c r="BA12" s="3"/>
      <c r="BB12" s="3"/>
      <c r="BC12" s="3"/>
      <c r="BD12" s="3"/>
      <c r="BE12" s="3"/>
      <c r="BF12" s="3"/>
      <c r="BG12" s="3"/>
      <c r="BH12" s="3">
        <v>-12</v>
      </c>
      <c r="BI12" s="3"/>
      <c r="BJ12" s="3">
        <v>-15.24</v>
      </c>
      <c r="BK12" s="3"/>
      <c r="BL12" s="3">
        <v>-17.53</v>
      </c>
      <c r="BM12" s="3"/>
      <c r="BN12" s="3"/>
      <c r="BO12" s="3"/>
      <c r="BP12" s="3"/>
      <c r="BQ12" s="3"/>
      <c r="BR12" s="3"/>
      <c r="BS12" s="3"/>
      <c r="BT12" s="3"/>
      <c r="BU12" s="3"/>
      <c r="BV12" s="3">
        <v>6.08</v>
      </c>
      <c r="BW12" s="3"/>
      <c r="BX12" s="3">
        <v>13.91</v>
      </c>
      <c r="BY12" s="3"/>
      <c r="BZ12" s="3">
        <v>40</v>
      </c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15" t="s">
        <v>335</v>
      </c>
    </row>
    <row r="13" spans="1:164" ht="15.75" x14ac:dyDescent="0.25">
      <c r="A13" s="23" t="s">
        <v>143</v>
      </c>
      <c r="B13" s="1"/>
      <c r="C13" s="3">
        <f>AVERAGE(C3:C12)</f>
        <v>-1.5699999999999998</v>
      </c>
      <c r="D13" s="3">
        <f t="shared" ref="D13:BL13" si="0">AVERAGE(D3:D12)</f>
        <v>-1.4433333333333334</v>
      </c>
      <c r="E13" s="3">
        <f t="shared" si="0"/>
        <v>-3.5049999999999999</v>
      </c>
      <c r="F13" s="3">
        <f t="shared" si="0"/>
        <v>-1.6600000000000001</v>
      </c>
      <c r="G13" s="3"/>
      <c r="H13" s="3">
        <f t="shared" si="0"/>
        <v>-1.0999999999999999</v>
      </c>
      <c r="I13" s="3"/>
      <c r="J13" s="3"/>
      <c r="K13" s="3"/>
      <c r="L13" s="3"/>
      <c r="M13" s="3"/>
      <c r="N13" s="3"/>
      <c r="O13" s="3"/>
      <c r="P13" s="3"/>
      <c r="Q13" s="3">
        <f t="shared" si="0"/>
        <v>-23.875</v>
      </c>
      <c r="R13" s="3">
        <f t="shared" si="0"/>
        <v>-24.076666666666668</v>
      </c>
      <c r="S13" s="3">
        <f t="shared" si="0"/>
        <v>-6.1749999999999998</v>
      </c>
      <c r="T13" s="3">
        <f t="shared" si="0"/>
        <v>-25.830000000000002</v>
      </c>
      <c r="U13" s="3"/>
      <c r="V13" s="3">
        <f t="shared" si="0"/>
        <v>-37.434999999999995</v>
      </c>
      <c r="W13" s="3"/>
      <c r="X13" s="3"/>
      <c r="Y13" s="3"/>
      <c r="Z13" s="3"/>
      <c r="AA13" s="3"/>
      <c r="AB13" s="3"/>
      <c r="AC13" s="3"/>
      <c r="AD13" s="3"/>
      <c r="AE13" s="3">
        <f t="shared" si="0"/>
        <v>78.08</v>
      </c>
      <c r="AF13" s="3">
        <f t="shared" si="0"/>
        <v>37.635000000000005</v>
      </c>
      <c r="AG13" s="3">
        <f t="shared" si="0"/>
        <v>59.435000000000002</v>
      </c>
      <c r="AH13" s="3">
        <f t="shared" si="0"/>
        <v>22.72666666666667</v>
      </c>
      <c r="AI13" s="3"/>
      <c r="AJ13" s="3">
        <f t="shared" si="0"/>
        <v>-20.137499999999999</v>
      </c>
      <c r="AK13" s="3"/>
      <c r="AL13" s="3"/>
      <c r="AM13" s="3"/>
      <c r="AN13" s="3"/>
      <c r="AO13" s="3"/>
      <c r="AP13" s="3"/>
      <c r="AQ13" s="3"/>
      <c r="AR13" s="3"/>
      <c r="AS13" s="3">
        <f t="shared" si="0"/>
        <v>-12.285</v>
      </c>
      <c r="AT13" s="3">
        <f t="shared" si="0"/>
        <v>272.08</v>
      </c>
      <c r="AU13" s="3">
        <f t="shared" si="0"/>
        <v>-19.91</v>
      </c>
      <c r="AV13" s="3">
        <f t="shared" si="0"/>
        <v>358.05500000000001</v>
      </c>
      <c r="AW13" s="3"/>
      <c r="AX13" s="3">
        <f t="shared" si="0"/>
        <v>429.9666666666667</v>
      </c>
      <c r="AY13" s="3"/>
      <c r="AZ13" s="3"/>
      <c r="BA13" s="3"/>
      <c r="BB13" s="3"/>
      <c r="BC13" s="3"/>
      <c r="BD13" s="3"/>
      <c r="BE13" s="3"/>
      <c r="BF13" s="3"/>
      <c r="BG13" s="3">
        <f t="shared" si="0"/>
        <v>15.045</v>
      </c>
      <c r="BH13" s="3">
        <f t="shared" si="0"/>
        <v>6.9283333333333337</v>
      </c>
      <c r="BI13" s="3">
        <f t="shared" si="0"/>
        <v>13.285</v>
      </c>
      <c r="BJ13" s="3">
        <f t="shared" si="0"/>
        <v>10.494999999999999</v>
      </c>
      <c r="BK13" s="3"/>
      <c r="BL13" s="3">
        <f t="shared" si="0"/>
        <v>6.919999999999999</v>
      </c>
      <c r="BM13" s="3"/>
      <c r="BN13" s="3"/>
      <c r="BO13" s="3"/>
      <c r="BP13" s="3"/>
      <c r="BQ13" s="3"/>
      <c r="BR13" s="3"/>
      <c r="BS13" s="3"/>
      <c r="BT13" s="3"/>
      <c r="BU13" s="3">
        <f t="shared" ref="BU13:BZ13" si="1">AVERAGE(BU3:BU12)</f>
        <v>24.574999999999999</v>
      </c>
      <c r="BV13" s="3">
        <f t="shared" si="1"/>
        <v>0.84199999999999986</v>
      </c>
      <c r="BW13" s="3">
        <f t="shared" si="1"/>
        <v>14.4</v>
      </c>
      <c r="BX13" s="3">
        <f t="shared" si="1"/>
        <v>4.0671428571428567</v>
      </c>
      <c r="BY13" s="3"/>
      <c r="BZ13" s="3">
        <f t="shared" si="1"/>
        <v>9.7540000000000013</v>
      </c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>
        <f t="shared" ref="EM13:EP13" si="2">AVERAGE(EM3:EM12)</f>
        <v>2.96</v>
      </c>
      <c r="EN13" s="3"/>
      <c r="EO13" s="3">
        <f t="shared" si="2"/>
        <v>25.92</v>
      </c>
      <c r="EP13" s="3">
        <f t="shared" si="2"/>
        <v>32.590000000000003</v>
      </c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15"/>
    </row>
    <row r="14" spans="1:164" x14ac:dyDescent="0.25">
      <c r="A14" s="85" t="s">
        <v>130</v>
      </c>
      <c r="B14" s="1" t="s">
        <v>24</v>
      </c>
      <c r="C14" s="3">
        <v>-2.89</v>
      </c>
      <c r="D14" s="3">
        <v>-1.68</v>
      </c>
      <c r="E14" s="3">
        <v>-1.42</v>
      </c>
      <c r="F14" s="3">
        <f>-1.25+39.86</f>
        <v>38.61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>
        <v>39.86</v>
      </c>
      <c r="R14" s="3">
        <v>46.4</v>
      </c>
      <c r="S14" s="3">
        <v>52.94</v>
      </c>
      <c r="T14" s="3">
        <v>66.010000000000005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>
        <v>-2.5299999999999998</v>
      </c>
      <c r="AF14" s="3">
        <v>1.26</v>
      </c>
      <c r="AG14" s="3">
        <v>3.79</v>
      </c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>
        <v>-11.11</v>
      </c>
      <c r="AT14" s="3">
        <v>11.11</v>
      </c>
      <c r="AU14" s="3">
        <v>22.22</v>
      </c>
      <c r="AV14" s="3">
        <v>44.44</v>
      </c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>
        <v>4.41</v>
      </c>
      <c r="BV14" s="3">
        <v>7.35</v>
      </c>
      <c r="BW14" s="3">
        <v>10.29</v>
      </c>
      <c r="BX14" s="3">
        <v>17.64</v>
      </c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15" t="s">
        <v>336</v>
      </c>
    </row>
    <row r="15" spans="1:164" x14ac:dyDescent="0.25">
      <c r="A15" s="85"/>
      <c r="B15" s="1" t="s">
        <v>24</v>
      </c>
      <c r="C15" s="3"/>
      <c r="D15" s="3"/>
      <c r="E15" s="3"/>
      <c r="F15" s="3"/>
      <c r="G15" s="3"/>
      <c r="H15" s="3">
        <v>-11.88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>
        <v>14.96</v>
      </c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>
        <v>63.14</v>
      </c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>
        <v>90.75</v>
      </c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>
        <v>6.51</v>
      </c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>
        <v>39.33</v>
      </c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11" t="s">
        <v>258</v>
      </c>
    </row>
    <row r="16" spans="1:164" x14ac:dyDescent="0.25">
      <c r="A16" s="85"/>
      <c r="B16" s="1" t="s">
        <v>24</v>
      </c>
      <c r="C16" s="3"/>
      <c r="D16" s="3">
        <v>10.25</v>
      </c>
      <c r="E16" s="3"/>
      <c r="F16" s="3">
        <v>15.74</v>
      </c>
      <c r="G16" s="3"/>
      <c r="H16" s="3">
        <v>19.82</v>
      </c>
      <c r="I16" s="3"/>
      <c r="J16" s="3">
        <v>24.05</v>
      </c>
      <c r="K16" s="3"/>
      <c r="L16" s="3"/>
      <c r="M16" s="3"/>
      <c r="N16" s="3"/>
      <c r="O16" s="3"/>
      <c r="P16" s="3"/>
      <c r="Q16" s="3"/>
      <c r="R16" s="3">
        <v>54.21</v>
      </c>
      <c r="S16" s="3"/>
      <c r="T16" s="3">
        <v>75.260000000000005</v>
      </c>
      <c r="U16" s="3"/>
      <c r="V16" s="3">
        <v>99.31</v>
      </c>
      <c r="W16" s="3"/>
      <c r="X16" s="3">
        <v>112.83</v>
      </c>
      <c r="Y16" s="3"/>
      <c r="Z16" s="3"/>
      <c r="AA16" s="3"/>
      <c r="AB16" s="3"/>
      <c r="AC16" s="3"/>
      <c r="AD16" s="3"/>
      <c r="AE16" s="3"/>
      <c r="AF16" s="3">
        <v>14.6</v>
      </c>
      <c r="AG16" s="3"/>
      <c r="AH16" s="3">
        <v>20.78</v>
      </c>
      <c r="AI16" s="3"/>
      <c r="AJ16" s="3">
        <v>24.71</v>
      </c>
      <c r="AK16" s="3"/>
      <c r="AL16" s="3">
        <v>33.71</v>
      </c>
      <c r="AM16" s="3"/>
      <c r="AN16" s="3"/>
      <c r="AO16" s="3"/>
      <c r="AP16" s="3"/>
      <c r="AQ16" s="3"/>
      <c r="AR16" s="3"/>
      <c r="AS16" s="3"/>
      <c r="AT16" s="3">
        <v>29.7</v>
      </c>
      <c r="AU16" s="3"/>
      <c r="AV16" s="3">
        <v>148.51</v>
      </c>
      <c r="AW16" s="3"/>
      <c r="AX16" s="3">
        <v>169.3</v>
      </c>
      <c r="AY16" s="3"/>
      <c r="AZ16" s="3">
        <v>174.25</v>
      </c>
      <c r="BA16" s="3"/>
      <c r="BB16" s="3"/>
      <c r="BC16" s="3"/>
      <c r="BD16" s="3"/>
      <c r="BE16" s="3"/>
      <c r="BF16" s="3"/>
      <c r="BG16" s="3"/>
      <c r="BH16" s="3">
        <v>10.88</v>
      </c>
      <c r="BI16" s="3"/>
      <c r="BJ16" s="3">
        <v>12.88</v>
      </c>
      <c r="BK16" s="3"/>
      <c r="BL16" s="3">
        <v>14.41</v>
      </c>
      <c r="BM16" s="3"/>
      <c r="BN16" s="3">
        <v>23.23</v>
      </c>
      <c r="BO16" s="3"/>
      <c r="BP16" s="3"/>
      <c r="BQ16" s="3"/>
      <c r="BR16" s="3"/>
      <c r="BS16" s="3"/>
      <c r="BT16" s="3"/>
      <c r="BU16" s="3"/>
      <c r="BV16" s="3">
        <v>3.51</v>
      </c>
      <c r="BW16" s="3"/>
      <c r="BX16" s="3">
        <v>30.41</v>
      </c>
      <c r="BY16" s="3"/>
      <c r="BZ16" s="3">
        <v>39.76</v>
      </c>
      <c r="CA16" s="3"/>
      <c r="CB16" s="3">
        <v>42.69</v>
      </c>
      <c r="CC16" s="3"/>
      <c r="CD16" s="3"/>
      <c r="CE16" s="3"/>
      <c r="CF16" s="3"/>
      <c r="CG16" s="3"/>
      <c r="CH16" s="3"/>
      <c r="CI16" s="3"/>
      <c r="CJ16" s="3">
        <v>21.78</v>
      </c>
      <c r="CK16" s="3"/>
      <c r="CL16" s="3">
        <v>35.93</v>
      </c>
      <c r="CM16" s="3">
        <v>44.19</v>
      </c>
      <c r="CN16" s="3">
        <v>57.07</v>
      </c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>
        <v>181.44</v>
      </c>
      <c r="DG16" s="3"/>
      <c r="DH16" s="3">
        <v>217.51</v>
      </c>
      <c r="DI16" s="3">
        <v>255.04</v>
      </c>
      <c r="DJ16" s="3">
        <v>315.01</v>
      </c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>
        <v>23.89</v>
      </c>
      <c r="EC16" s="3"/>
      <c r="ED16" s="3">
        <v>47.98</v>
      </c>
      <c r="EE16" s="3">
        <v>71.739999999999995</v>
      </c>
      <c r="EF16" s="3">
        <v>95.67</v>
      </c>
      <c r="EG16" s="3"/>
      <c r="EH16" s="3"/>
      <c r="EI16" s="3"/>
      <c r="EJ16" s="3"/>
      <c r="EK16" s="3"/>
      <c r="EL16" s="3"/>
      <c r="EM16" s="3">
        <v>199.09</v>
      </c>
      <c r="EN16" s="3"/>
      <c r="EO16" s="3">
        <v>294.54000000000002</v>
      </c>
      <c r="EP16" s="3">
        <v>300.89999999999998</v>
      </c>
      <c r="EQ16" s="3">
        <v>320</v>
      </c>
      <c r="ER16" s="3"/>
      <c r="ES16" s="3"/>
      <c r="ET16" s="3"/>
      <c r="EU16" s="3"/>
      <c r="EV16" s="3"/>
      <c r="EW16" s="3"/>
      <c r="EX16" s="3">
        <v>1.4</v>
      </c>
      <c r="EY16" s="3"/>
      <c r="EZ16" s="3">
        <v>33.590000000000003</v>
      </c>
      <c r="FA16" s="3">
        <v>66.02</v>
      </c>
      <c r="FB16" s="3">
        <v>97.86</v>
      </c>
      <c r="FC16" s="3"/>
      <c r="FD16" s="3"/>
      <c r="FE16" s="3"/>
      <c r="FF16" s="3"/>
      <c r="FG16" s="3"/>
      <c r="FH16" s="15" t="s">
        <v>243</v>
      </c>
    </row>
    <row r="17" spans="1:164" x14ac:dyDescent="0.25">
      <c r="A17" s="85"/>
      <c r="B17" s="1" t="s">
        <v>134</v>
      </c>
      <c r="C17" s="3"/>
      <c r="D17" s="3"/>
      <c r="E17" s="3"/>
      <c r="F17" s="3"/>
      <c r="G17" s="3"/>
      <c r="H17" s="3">
        <v>-19.579999999999998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>
        <v>31.43</v>
      </c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>
        <v>75.52</v>
      </c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>
        <v>84.03</v>
      </c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>
        <v>3.89</v>
      </c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>
        <v>78.67</v>
      </c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11" t="s">
        <v>258</v>
      </c>
    </row>
    <row r="18" spans="1:164" x14ac:dyDescent="0.25">
      <c r="A18" s="85"/>
      <c r="B18" s="1" t="s">
        <v>134</v>
      </c>
      <c r="C18" s="3"/>
      <c r="D18" s="3">
        <v>-8.91</v>
      </c>
      <c r="E18" s="3"/>
      <c r="F18" s="3">
        <v>-16.64</v>
      </c>
      <c r="G18" s="3"/>
      <c r="H18" s="3">
        <v>-23.89</v>
      </c>
      <c r="I18" s="3"/>
      <c r="J18" s="3">
        <v>-32.97</v>
      </c>
      <c r="K18" s="3"/>
      <c r="L18" s="3"/>
      <c r="M18" s="3"/>
      <c r="N18" s="3"/>
      <c r="O18" s="3"/>
      <c r="P18" s="3"/>
      <c r="Q18" s="3"/>
      <c r="R18" s="3">
        <v>14.72</v>
      </c>
      <c r="S18" s="3"/>
      <c r="T18" s="3">
        <v>24.86</v>
      </c>
      <c r="U18" s="3"/>
      <c r="V18" s="3">
        <v>34.67</v>
      </c>
      <c r="W18" s="3"/>
      <c r="X18" s="3">
        <v>40.56</v>
      </c>
      <c r="Y18" s="3"/>
      <c r="Z18" s="3"/>
      <c r="AA18" s="3"/>
      <c r="AB18" s="3"/>
      <c r="AC18" s="3"/>
      <c r="AD18" s="3"/>
      <c r="AE18" s="3"/>
      <c r="AF18" s="3">
        <v>9.69</v>
      </c>
      <c r="AG18" s="3"/>
      <c r="AH18" s="3">
        <v>16.34</v>
      </c>
      <c r="AI18" s="3"/>
      <c r="AJ18" s="3">
        <v>46.53</v>
      </c>
      <c r="AK18" s="3"/>
      <c r="AL18" s="3">
        <v>77.83</v>
      </c>
      <c r="AM18" s="3"/>
      <c r="AN18" s="3"/>
      <c r="AO18" s="3"/>
      <c r="AP18" s="3"/>
      <c r="AQ18" s="3"/>
      <c r="AR18" s="3"/>
      <c r="AS18" s="3"/>
      <c r="AT18" s="3">
        <v>38.6</v>
      </c>
      <c r="AU18" s="3"/>
      <c r="AV18" s="3">
        <v>46.51</v>
      </c>
      <c r="AW18" s="3"/>
      <c r="AX18" s="3">
        <v>60.12</v>
      </c>
      <c r="AY18" s="3"/>
      <c r="AZ18" s="3">
        <v>76.58</v>
      </c>
      <c r="BA18" s="3"/>
      <c r="BB18" s="3"/>
      <c r="BC18" s="3"/>
      <c r="BD18" s="3"/>
      <c r="BE18" s="3"/>
      <c r="BF18" s="3"/>
      <c r="BG18" s="3"/>
      <c r="BH18" s="3">
        <v>3.8</v>
      </c>
      <c r="BI18" s="3"/>
      <c r="BJ18" s="3">
        <v>9.4</v>
      </c>
      <c r="BK18" s="3"/>
      <c r="BL18" s="3">
        <v>12.13</v>
      </c>
      <c r="BM18" s="3"/>
      <c r="BN18" s="3">
        <v>18.14</v>
      </c>
      <c r="BO18" s="3"/>
      <c r="BP18" s="3"/>
      <c r="BQ18" s="3"/>
      <c r="BR18" s="3"/>
      <c r="BS18" s="3"/>
      <c r="BT18" s="3"/>
      <c r="BU18" s="3"/>
      <c r="BV18" s="3">
        <v>6.77</v>
      </c>
      <c r="BW18" s="3"/>
      <c r="BX18" s="3">
        <v>27.6</v>
      </c>
      <c r="BY18" s="3"/>
      <c r="BZ18" s="3">
        <v>29.68</v>
      </c>
      <c r="CA18" s="3"/>
      <c r="CB18" s="3">
        <v>40.1</v>
      </c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15" t="s">
        <v>337</v>
      </c>
    </row>
    <row r="19" spans="1:164" x14ac:dyDescent="0.25">
      <c r="A19" s="85"/>
      <c r="B19" s="1" t="s">
        <v>134</v>
      </c>
      <c r="C19" s="3"/>
      <c r="D19" s="3">
        <v>-11</v>
      </c>
      <c r="E19" s="3"/>
      <c r="F19" s="3">
        <v>-12.48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>
        <v>57.14</v>
      </c>
      <c r="S19" s="3"/>
      <c r="T19" s="3">
        <v>88.31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>
        <v>28.98</v>
      </c>
      <c r="AG19" s="3"/>
      <c r="AH19" s="3">
        <v>30.43</v>
      </c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>
        <v>63.63</v>
      </c>
      <c r="AU19" s="3"/>
      <c r="AV19" s="3">
        <v>109.1</v>
      </c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>
        <v>4.83</v>
      </c>
      <c r="BI19" s="3"/>
      <c r="BJ19" s="3">
        <v>4.3499999999999996</v>
      </c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>
        <v>42.85</v>
      </c>
      <c r="BW19" s="3"/>
      <c r="BX19" s="3">
        <v>71.42</v>
      </c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>
        <v>3.84</v>
      </c>
      <c r="CK19" s="3"/>
      <c r="CL19" s="3">
        <v>7.52</v>
      </c>
      <c r="CM19" s="3"/>
      <c r="CN19" s="3"/>
      <c r="CO19" s="3"/>
      <c r="CP19" s="3"/>
      <c r="CQ19" s="3"/>
      <c r="CR19" s="3"/>
      <c r="CS19" s="3"/>
      <c r="CT19" s="3"/>
      <c r="CU19" s="3">
        <v>7.71</v>
      </c>
      <c r="CV19" s="3"/>
      <c r="CW19" s="3">
        <v>11.69</v>
      </c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>
        <v>50</v>
      </c>
      <c r="DR19" s="3"/>
      <c r="DS19" s="3">
        <v>72.22</v>
      </c>
      <c r="DT19" s="3"/>
      <c r="DU19" s="3"/>
      <c r="DV19" s="3"/>
      <c r="DW19" s="3"/>
      <c r="DX19" s="3"/>
      <c r="DY19" s="3"/>
      <c r="DZ19" s="3"/>
      <c r="EA19" s="3"/>
      <c r="EB19" s="3">
        <v>11.63</v>
      </c>
      <c r="EC19" s="3"/>
      <c r="ED19" s="3">
        <v>18.579999999999998</v>
      </c>
      <c r="EE19" s="3"/>
      <c r="EF19" s="3"/>
      <c r="EG19" s="3"/>
      <c r="EH19" s="3"/>
      <c r="EI19" s="3"/>
      <c r="EJ19" s="3"/>
      <c r="EK19" s="3"/>
      <c r="EL19" s="3"/>
      <c r="EM19" s="3">
        <v>34.369999999999997</v>
      </c>
      <c r="EN19" s="3"/>
      <c r="EO19" s="3">
        <v>46.87</v>
      </c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11" t="s">
        <v>338</v>
      </c>
    </row>
    <row r="20" spans="1:164" x14ac:dyDescent="0.25">
      <c r="A20" s="85"/>
      <c r="B20" s="1" t="s">
        <v>135</v>
      </c>
      <c r="C20" s="3"/>
      <c r="D20" s="3"/>
      <c r="E20" s="3"/>
      <c r="F20" s="3"/>
      <c r="G20" s="3"/>
      <c r="H20" s="3">
        <v>-13.96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>
        <v>28.98</v>
      </c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>
        <v>26.58</v>
      </c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>
        <v>115.96</v>
      </c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>
        <v>13.77</v>
      </c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>
        <v>98</v>
      </c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11" t="s">
        <v>38</v>
      </c>
    </row>
    <row r="21" spans="1:164" x14ac:dyDescent="0.25">
      <c r="A21" s="85"/>
      <c r="B21" s="1" t="s">
        <v>135</v>
      </c>
      <c r="C21" s="3">
        <v>0.93</v>
      </c>
      <c r="D21" s="3">
        <v>-1.52</v>
      </c>
      <c r="E21" s="3">
        <v>-2.42</v>
      </c>
      <c r="F21" s="3">
        <v>-4.59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>
        <v>17.91</v>
      </c>
      <c r="R21" s="3">
        <v>25.58</v>
      </c>
      <c r="S21" s="3">
        <v>35.82</v>
      </c>
      <c r="T21" s="3">
        <v>48.61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>
        <v>8</v>
      </c>
      <c r="AF21" s="3">
        <v>13.33</v>
      </c>
      <c r="AG21" s="3">
        <v>20</v>
      </c>
      <c r="AH21" s="3">
        <v>29.33</v>
      </c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>
        <v>25</v>
      </c>
      <c r="AT21" s="3">
        <v>41.67</v>
      </c>
      <c r="AU21" s="3">
        <v>66.67</v>
      </c>
      <c r="AV21" s="3">
        <v>108.33</v>
      </c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>
        <v>-0.86</v>
      </c>
      <c r="BH21" s="3">
        <v>-0.59</v>
      </c>
      <c r="BI21" s="3">
        <v>-2.4500000000000002</v>
      </c>
      <c r="BJ21" s="3">
        <v>-7.04</v>
      </c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>
        <v>-3.84</v>
      </c>
      <c r="BV21" s="3">
        <v>14.1</v>
      </c>
      <c r="BW21" s="3">
        <v>21.79</v>
      </c>
      <c r="BX21" s="3">
        <v>37.18</v>
      </c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15" t="s">
        <v>111</v>
      </c>
    </row>
    <row r="22" spans="1:164" x14ac:dyDescent="0.25">
      <c r="A22" s="85"/>
      <c r="B22" s="1" t="s">
        <v>136</v>
      </c>
      <c r="C22" s="3"/>
      <c r="D22" s="3">
        <v>-1.05</v>
      </c>
      <c r="E22" s="3">
        <v>-4.3099999999999996</v>
      </c>
      <c r="F22" s="3">
        <v>-10.63</v>
      </c>
      <c r="G22" s="3">
        <v>-10.11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>
        <v>3.58</v>
      </c>
      <c r="S22" s="3">
        <v>18.66</v>
      </c>
      <c r="T22" s="3">
        <v>21.77</v>
      </c>
      <c r="U22" s="3">
        <v>25.23</v>
      </c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>
        <v>4.33</v>
      </c>
      <c r="AG22" s="3">
        <v>5.83</v>
      </c>
      <c r="AH22" s="3">
        <v>12.91</v>
      </c>
      <c r="AI22" s="3">
        <v>14.41</v>
      </c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>
        <v>1.39</v>
      </c>
      <c r="BI22" s="3">
        <v>1.39</v>
      </c>
      <c r="BJ22" s="3">
        <v>8.1999999999999993</v>
      </c>
      <c r="BK22" s="3">
        <v>4.95</v>
      </c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>
        <v>46.96</v>
      </c>
      <c r="BW22" s="3">
        <v>71.209999999999994</v>
      </c>
      <c r="BX22" s="3">
        <v>131.81</v>
      </c>
      <c r="BY22" s="3">
        <v>109.09</v>
      </c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15" t="s">
        <v>339</v>
      </c>
    </row>
    <row r="23" spans="1:164" x14ac:dyDescent="0.25">
      <c r="A23" s="85"/>
      <c r="B23" s="1" t="s">
        <v>136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>
        <v>18.86</v>
      </c>
      <c r="R23" s="3">
        <v>27.75</v>
      </c>
      <c r="S23" s="3">
        <v>39.409999999999997</v>
      </c>
      <c r="T23" s="3">
        <v>52.12</v>
      </c>
      <c r="U23" s="3"/>
      <c r="V23" s="3"/>
      <c r="W23" s="3"/>
      <c r="X23" s="3"/>
      <c r="Y23" s="3"/>
      <c r="Z23" s="3"/>
      <c r="AA23" s="3"/>
      <c r="AB23" s="3"/>
      <c r="AC23" s="3"/>
      <c r="AD23" s="3"/>
      <c r="AE23" s="3">
        <v>1.28</v>
      </c>
      <c r="AF23" s="3">
        <v>6.41</v>
      </c>
      <c r="AG23" s="3">
        <v>16.260000000000002</v>
      </c>
      <c r="AH23" s="3">
        <v>25.64</v>
      </c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>
        <v>70</v>
      </c>
      <c r="AT23" s="3">
        <v>90</v>
      </c>
      <c r="AU23" s="3">
        <v>120</v>
      </c>
      <c r="AV23" s="3">
        <v>127</v>
      </c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>
        <v>-7.22</v>
      </c>
      <c r="BH23" s="3">
        <v>-4.03</v>
      </c>
      <c r="BI23" s="3">
        <v>-3.56</v>
      </c>
      <c r="BJ23" s="3">
        <v>2.88</v>
      </c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>
        <v>24.24</v>
      </c>
      <c r="BV23" s="3">
        <v>36.36</v>
      </c>
      <c r="BW23" s="3">
        <v>48.48</v>
      </c>
      <c r="BX23" s="3">
        <v>71.209999999999994</v>
      </c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15" t="s">
        <v>340</v>
      </c>
    </row>
    <row r="24" spans="1:164" ht="15.75" x14ac:dyDescent="0.25">
      <c r="A24" s="22" t="s">
        <v>143</v>
      </c>
      <c r="B24" s="1"/>
      <c r="C24" s="3">
        <f>AVERAGE(C14:C23)</f>
        <v>-0.98</v>
      </c>
      <c r="D24" s="3">
        <f t="shared" ref="D24:BN24" si="3">AVERAGE(D14:D23)</f>
        <v>-2.3183333333333334</v>
      </c>
      <c r="E24" s="3">
        <f t="shared" si="3"/>
        <v>-2.7166666666666663</v>
      </c>
      <c r="F24" s="3">
        <f t="shared" si="3"/>
        <v>1.6683333333333332</v>
      </c>
      <c r="G24" s="3">
        <f t="shared" si="3"/>
        <v>-10.11</v>
      </c>
      <c r="H24" s="3">
        <f t="shared" si="3"/>
        <v>-9.8979999999999997</v>
      </c>
      <c r="I24" s="3"/>
      <c r="J24" s="3">
        <f t="shared" si="3"/>
        <v>-4.4599999999999991</v>
      </c>
      <c r="K24" s="3"/>
      <c r="L24" s="3"/>
      <c r="M24" s="3"/>
      <c r="N24" s="3"/>
      <c r="O24" s="3"/>
      <c r="P24" s="3"/>
      <c r="Q24" s="3">
        <f t="shared" si="3"/>
        <v>25.543333333333333</v>
      </c>
      <c r="R24" s="3">
        <f t="shared" si="3"/>
        <v>32.768571428571434</v>
      </c>
      <c r="S24" s="3">
        <f t="shared" si="3"/>
        <v>36.707499999999996</v>
      </c>
      <c r="T24" s="3">
        <f t="shared" si="3"/>
        <v>53.848571428571425</v>
      </c>
      <c r="U24" s="3">
        <f t="shared" si="3"/>
        <v>25.23</v>
      </c>
      <c r="V24" s="3">
        <f t="shared" si="3"/>
        <v>41.87</v>
      </c>
      <c r="W24" s="3"/>
      <c r="X24" s="3">
        <f t="shared" si="3"/>
        <v>76.694999999999993</v>
      </c>
      <c r="Y24" s="3"/>
      <c r="Z24" s="3"/>
      <c r="AA24" s="3"/>
      <c r="AB24" s="3"/>
      <c r="AC24" s="3"/>
      <c r="AD24" s="3"/>
      <c r="AE24" s="3">
        <f t="shared" si="3"/>
        <v>2.2500000000000004</v>
      </c>
      <c r="AF24" s="3">
        <f t="shared" si="3"/>
        <v>11.228571428571428</v>
      </c>
      <c r="AG24" s="3">
        <f t="shared" si="3"/>
        <v>11.469999999999999</v>
      </c>
      <c r="AH24" s="3">
        <f t="shared" si="3"/>
        <v>22.571666666666669</v>
      </c>
      <c r="AI24" s="3">
        <f t="shared" si="3"/>
        <v>14.41</v>
      </c>
      <c r="AJ24" s="3">
        <f t="shared" si="3"/>
        <v>47.296000000000006</v>
      </c>
      <c r="AK24" s="3"/>
      <c r="AL24" s="3">
        <f t="shared" si="3"/>
        <v>55.769999999999996</v>
      </c>
      <c r="AM24" s="3"/>
      <c r="AN24" s="3"/>
      <c r="AO24" s="3"/>
      <c r="AP24" s="3"/>
      <c r="AQ24" s="3"/>
      <c r="AR24" s="3"/>
      <c r="AS24" s="3">
        <f t="shared" si="3"/>
        <v>27.963333333333335</v>
      </c>
      <c r="AT24" s="3">
        <f t="shared" si="3"/>
        <v>45.784999999999997</v>
      </c>
      <c r="AU24" s="3">
        <f t="shared" si="3"/>
        <v>69.63</v>
      </c>
      <c r="AV24" s="3">
        <f t="shared" si="3"/>
        <v>97.314999999999984</v>
      </c>
      <c r="AW24" s="3"/>
      <c r="AX24" s="3">
        <f t="shared" si="3"/>
        <v>104.03200000000001</v>
      </c>
      <c r="AY24" s="3"/>
      <c r="AZ24" s="3">
        <f t="shared" si="3"/>
        <v>125.41499999999999</v>
      </c>
      <c r="BA24" s="3"/>
      <c r="BB24" s="3"/>
      <c r="BC24" s="3"/>
      <c r="BD24" s="3"/>
      <c r="BE24" s="3"/>
      <c r="BF24" s="3"/>
      <c r="BG24" s="3">
        <f t="shared" si="3"/>
        <v>-4.04</v>
      </c>
      <c r="BH24" s="3">
        <f t="shared" si="3"/>
        <v>2.7133333333333329</v>
      </c>
      <c r="BI24" s="3">
        <f t="shared" si="3"/>
        <v>-1.54</v>
      </c>
      <c r="BJ24" s="3">
        <f t="shared" si="3"/>
        <v>5.1116666666666672</v>
      </c>
      <c r="BK24" s="3">
        <f t="shared" si="3"/>
        <v>4.95</v>
      </c>
      <c r="BL24" s="3">
        <f t="shared" si="3"/>
        <v>10.142000000000001</v>
      </c>
      <c r="BM24" s="3"/>
      <c r="BN24" s="3">
        <f t="shared" si="3"/>
        <v>20.685000000000002</v>
      </c>
      <c r="BO24" s="3"/>
      <c r="BP24" s="3"/>
      <c r="BQ24" s="3"/>
      <c r="BR24" s="3"/>
      <c r="BS24" s="3"/>
      <c r="BT24" s="3"/>
      <c r="BU24" s="3">
        <f t="shared" ref="BU24:DS24" si="4">AVERAGE(BU14:BU23)</f>
        <v>8.27</v>
      </c>
      <c r="BV24" s="3">
        <f t="shared" si="4"/>
        <v>22.557142857142853</v>
      </c>
      <c r="BW24" s="3">
        <f t="shared" si="4"/>
        <v>37.942499999999995</v>
      </c>
      <c r="BX24" s="3">
        <f t="shared" si="4"/>
        <v>55.324285714285715</v>
      </c>
      <c r="BY24" s="3">
        <f t="shared" si="4"/>
        <v>109.09</v>
      </c>
      <c r="BZ24" s="3">
        <f t="shared" si="4"/>
        <v>57.088000000000001</v>
      </c>
      <c r="CA24" s="3"/>
      <c r="CB24" s="3">
        <f t="shared" si="4"/>
        <v>41.394999999999996</v>
      </c>
      <c r="CC24" s="3"/>
      <c r="CD24" s="3"/>
      <c r="CE24" s="3"/>
      <c r="CF24" s="3"/>
      <c r="CG24" s="3"/>
      <c r="CH24" s="3"/>
      <c r="CI24" s="3"/>
      <c r="CJ24" s="3">
        <f t="shared" si="4"/>
        <v>12.81</v>
      </c>
      <c r="CK24" s="3"/>
      <c r="CL24" s="3">
        <f t="shared" si="4"/>
        <v>21.725000000000001</v>
      </c>
      <c r="CM24" s="3">
        <f t="shared" si="4"/>
        <v>44.19</v>
      </c>
      <c r="CN24" s="3">
        <f t="shared" si="4"/>
        <v>57.07</v>
      </c>
      <c r="CO24" s="3"/>
      <c r="CP24" s="3"/>
      <c r="CQ24" s="3"/>
      <c r="CR24" s="3"/>
      <c r="CS24" s="3"/>
      <c r="CT24" s="3"/>
      <c r="CU24" s="3">
        <f t="shared" si="4"/>
        <v>7.71</v>
      </c>
      <c r="CV24" s="3"/>
      <c r="CW24" s="3">
        <f t="shared" si="4"/>
        <v>11.69</v>
      </c>
      <c r="CX24" s="3"/>
      <c r="CY24" s="3"/>
      <c r="CZ24" s="3"/>
      <c r="DA24" s="3"/>
      <c r="DB24" s="3"/>
      <c r="DC24" s="3"/>
      <c r="DD24" s="3"/>
      <c r="DE24" s="3"/>
      <c r="DF24" s="3">
        <f t="shared" si="4"/>
        <v>181.44</v>
      </c>
      <c r="DG24" s="3"/>
      <c r="DH24" s="3">
        <f t="shared" si="4"/>
        <v>217.51</v>
      </c>
      <c r="DI24" s="3">
        <f t="shared" si="4"/>
        <v>255.04</v>
      </c>
      <c r="DJ24" s="3">
        <f t="shared" si="4"/>
        <v>315.01</v>
      </c>
      <c r="DK24" s="3"/>
      <c r="DL24" s="3"/>
      <c r="DM24" s="3"/>
      <c r="DN24" s="3"/>
      <c r="DO24" s="3"/>
      <c r="DP24" s="3"/>
      <c r="DQ24" s="3">
        <f t="shared" si="4"/>
        <v>50</v>
      </c>
      <c r="DR24" s="3"/>
      <c r="DS24" s="3">
        <f t="shared" si="4"/>
        <v>72.22</v>
      </c>
      <c r="DT24" s="3"/>
      <c r="DU24" s="3"/>
      <c r="DV24" s="3"/>
      <c r="DW24" s="3"/>
      <c r="DX24" s="3"/>
      <c r="DY24" s="3"/>
      <c r="DZ24" s="3"/>
      <c r="EA24" s="3"/>
      <c r="EB24" s="3">
        <f t="shared" ref="EB24:FB24" si="5">AVERAGE(EB14:EB23)</f>
        <v>17.760000000000002</v>
      </c>
      <c r="EC24" s="3"/>
      <c r="ED24" s="3">
        <f t="shared" si="5"/>
        <v>33.28</v>
      </c>
      <c r="EE24" s="3">
        <f t="shared" si="5"/>
        <v>71.739999999999995</v>
      </c>
      <c r="EF24" s="3">
        <f t="shared" si="5"/>
        <v>95.67</v>
      </c>
      <c r="EG24" s="3"/>
      <c r="EH24" s="3"/>
      <c r="EI24" s="3"/>
      <c r="EJ24" s="3"/>
      <c r="EK24" s="3"/>
      <c r="EL24" s="3"/>
      <c r="EM24" s="3">
        <f t="shared" si="5"/>
        <v>116.73</v>
      </c>
      <c r="EN24" s="3"/>
      <c r="EO24" s="3">
        <f t="shared" si="5"/>
        <v>170.70500000000001</v>
      </c>
      <c r="EP24" s="3">
        <f t="shared" si="5"/>
        <v>300.89999999999998</v>
      </c>
      <c r="EQ24" s="3">
        <f t="shared" si="5"/>
        <v>320</v>
      </c>
      <c r="ER24" s="3"/>
      <c r="ES24" s="3"/>
      <c r="ET24" s="3"/>
      <c r="EU24" s="3"/>
      <c r="EV24" s="3"/>
      <c r="EW24" s="3"/>
      <c r="EX24" s="3">
        <f t="shared" si="5"/>
        <v>1.4</v>
      </c>
      <c r="EY24" s="3"/>
      <c r="EZ24" s="3">
        <f t="shared" si="5"/>
        <v>33.590000000000003</v>
      </c>
      <c r="FA24" s="3">
        <f t="shared" si="5"/>
        <v>66.02</v>
      </c>
      <c r="FB24" s="3">
        <f t="shared" si="5"/>
        <v>97.86</v>
      </c>
      <c r="FC24" s="3"/>
      <c r="FD24" s="3"/>
      <c r="FE24" s="3"/>
      <c r="FF24" s="3"/>
      <c r="FG24" s="3"/>
      <c r="FH24" s="3"/>
    </row>
    <row r="25" spans="1:164" x14ac:dyDescent="0.25">
      <c r="A25" s="85" t="s">
        <v>63</v>
      </c>
      <c r="B25" s="1" t="s">
        <v>137</v>
      </c>
      <c r="C25" s="3"/>
      <c r="D25" s="3">
        <v>6.05</v>
      </c>
      <c r="E25" s="3"/>
      <c r="F25" s="3">
        <v>10.46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>
        <v>-18.18</v>
      </c>
      <c r="S25" s="3"/>
      <c r="T25" s="3">
        <v>-20.77</v>
      </c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>
        <v>-5.79</v>
      </c>
      <c r="AG25" s="3"/>
      <c r="AH25" s="3">
        <v>-13.04</v>
      </c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>
        <v>54.54</v>
      </c>
      <c r="AU25" s="3"/>
      <c r="AV25" s="3">
        <v>81.81</v>
      </c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>
        <v>-0.48</v>
      </c>
      <c r="BI25" s="3"/>
      <c r="BJ25" s="3">
        <v>3.38</v>
      </c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>
        <v>7.14</v>
      </c>
      <c r="BW25" s="3"/>
      <c r="BX25" s="3">
        <v>35.71</v>
      </c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>
        <v>-3.09</v>
      </c>
      <c r="CK25" s="3"/>
      <c r="CL25" s="3">
        <v>-5.93</v>
      </c>
      <c r="CM25" s="3"/>
      <c r="CN25" s="3"/>
      <c r="CO25" s="3"/>
      <c r="CP25" s="3"/>
      <c r="CQ25" s="3"/>
      <c r="CR25" s="3"/>
      <c r="CS25" s="3"/>
      <c r="CT25" s="3"/>
      <c r="CU25" s="3">
        <v>2.17</v>
      </c>
      <c r="CV25" s="3"/>
      <c r="CW25" s="3">
        <v>6.23</v>
      </c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>
        <v>22.22</v>
      </c>
      <c r="DR25" s="3"/>
      <c r="DS25" s="3">
        <v>44.44</v>
      </c>
      <c r="DT25" s="3"/>
      <c r="DU25" s="3"/>
      <c r="DV25" s="3"/>
      <c r="DW25" s="3"/>
      <c r="DX25" s="3"/>
      <c r="DY25" s="3"/>
      <c r="DZ25" s="3"/>
      <c r="EA25" s="3"/>
      <c r="EB25" s="3">
        <v>14.64</v>
      </c>
      <c r="EC25" s="3"/>
      <c r="ED25" s="3">
        <v>27.02</v>
      </c>
      <c r="EE25" s="3"/>
      <c r="EF25" s="3"/>
      <c r="EG25" s="3"/>
      <c r="EH25" s="3"/>
      <c r="EI25" s="3"/>
      <c r="EJ25" s="3"/>
      <c r="EK25" s="3"/>
      <c r="EL25" s="3"/>
      <c r="EM25" s="3">
        <v>40.619999999999997</v>
      </c>
      <c r="EN25" s="3"/>
      <c r="EO25" s="3">
        <v>50</v>
      </c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11" t="s">
        <v>338</v>
      </c>
    </row>
    <row r="26" spans="1:164" x14ac:dyDescent="0.25">
      <c r="A26" s="85"/>
      <c r="B26" s="1" t="s">
        <v>137</v>
      </c>
      <c r="C26" s="3"/>
      <c r="D26" s="3">
        <v>1.01</v>
      </c>
      <c r="E26" s="3"/>
      <c r="F26" s="3">
        <v>1.19</v>
      </c>
      <c r="G26" s="3"/>
      <c r="H26" s="3">
        <v>1.87</v>
      </c>
      <c r="I26" s="3"/>
      <c r="J26" s="3">
        <v>3.98</v>
      </c>
      <c r="K26" s="3">
        <v>6.89</v>
      </c>
      <c r="L26" s="3"/>
      <c r="M26" s="3"/>
      <c r="N26" s="3"/>
      <c r="O26" s="3"/>
      <c r="P26" s="3"/>
      <c r="Q26" s="3"/>
      <c r="R26" s="3">
        <v>-8.69</v>
      </c>
      <c r="S26" s="3"/>
      <c r="T26" s="3">
        <v>-21.66</v>
      </c>
      <c r="U26" s="3"/>
      <c r="V26" s="3">
        <v>-28.18</v>
      </c>
      <c r="W26" s="3"/>
      <c r="X26" s="3">
        <v>-37.81</v>
      </c>
      <c r="Y26" s="3">
        <v>-49.3</v>
      </c>
      <c r="Z26" s="3"/>
      <c r="AA26" s="3"/>
      <c r="AB26" s="3"/>
      <c r="AC26" s="3"/>
      <c r="AD26" s="3"/>
      <c r="AE26" s="3"/>
      <c r="AF26" s="3">
        <v>-6.08</v>
      </c>
      <c r="AG26" s="3"/>
      <c r="AH26" s="3">
        <v>-12.75</v>
      </c>
      <c r="AI26" s="3"/>
      <c r="AJ26" s="3">
        <v>-17.100000000000001</v>
      </c>
      <c r="AK26" s="3"/>
      <c r="AL26" s="3">
        <v>-27.24</v>
      </c>
      <c r="AM26" s="3">
        <v>-35.07</v>
      </c>
      <c r="AN26" s="3"/>
      <c r="AO26" s="3"/>
      <c r="AP26" s="3"/>
      <c r="AQ26" s="3"/>
      <c r="AR26" s="3"/>
      <c r="AS26" s="3"/>
      <c r="AT26" s="3">
        <v>-2.1800000000000002</v>
      </c>
      <c r="AU26" s="3"/>
      <c r="AV26" s="3">
        <v>-5.45</v>
      </c>
      <c r="AW26" s="3"/>
      <c r="AX26" s="3">
        <v>-7.27</v>
      </c>
      <c r="AY26" s="3"/>
      <c r="AZ26" s="3">
        <v>-13.45</v>
      </c>
      <c r="BA26" s="3">
        <v>-21.09</v>
      </c>
      <c r="BB26" s="3"/>
      <c r="BC26" s="3"/>
      <c r="BD26" s="3"/>
      <c r="BE26" s="3"/>
      <c r="BF26" s="3"/>
      <c r="BG26" s="3"/>
      <c r="BH26" s="3">
        <v>2.98</v>
      </c>
      <c r="BI26" s="3"/>
      <c r="BJ26" s="3">
        <v>9.58</v>
      </c>
      <c r="BK26" s="3"/>
      <c r="BL26" s="3">
        <v>11.85</v>
      </c>
      <c r="BM26" s="3"/>
      <c r="BN26" s="3">
        <v>14.12</v>
      </c>
      <c r="BO26" s="3">
        <v>15.77</v>
      </c>
      <c r="BP26" s="3"/>
      <c r="BQ26" s="3"/>
      <c r="BR26" s="3"/>
      <c r="BS26" s="3"/>
      <c r="BT26" s="3"/>
      <c r="BU26" s="3"/>
      <c r="BV26" s="3">
        <v>2.08</v>
      </c>
      <c r="BW26" s="3"/>
      <c r="BX26" s="3">
        <v>5.75</v>
      </c>
      <c r="BY26" s="3"/>
      <c r="BZ26" s="3">
        <v>8.85</v>
      </c>
      <c r="CA26" s="3"/>
      <c r="CB26" s="3">
        <v>11.45</v>
      </c>
      <c r="CC26" s="3">
        <v>12.5</v>
      </c>
      <c r="CD26" s="3"/>
      <c r="CE26" s="3"/>
      <c r="CF26" s="3"/>
      <c r="CG26" s="3"/>
      <c r="CH26" s="3"/>
      <c r="CI26" s="3"/>
      <c r="CJ26" s="3">
        <v>-6.86</v>
      </c>
      <c r="CK26" s="3"/>
      <c r="CL26" s="3">
        <v>-10.55</v>
      </c>
      <c r="CM26" s="3">
        <v>-15.6</v>
      </c>
      <c r="CN26" s="3">
        <v>-21.03</v>
      </c>
      <c r="CO26" s="3">
        <v>-24.26</v>
      </c>
      <c r="CP26" s="3"/>
      <c r="CQ26" s="3"/>
      <c r="CR26" s="3"/>
      <c r="CS26" s="3"/>
      <c r="CT26" s="3"/>
      <c r="CU26" s="3">
        <v>2.77</v>
      </c>
      <c r="CV26" s="3"/>
      <c r="CW26" s="3">
        <v>11.29</v>
      </c>
      <c r="CX26" s="3">
        <v>15.12</v>
      </c>
      <c r="CY26" s="3">
        <v>17.63</v>
      </c>
      <c r="CZ26" s="3">
        <v>20.52</v>
      </c>
      <c r="DA26" s="3"/>
      <c r="DB26" s="3"/>
      <c r="DC26" s="3"/>
      <c r="DD26" s="3"/>
      <c r="DE26" s="3"/>
      <c r="DF26" s="3">
        <v>-3.68</v>
      </c>
      <c r="DG26" s="3"/>
      <c r="DH26" s="3">
        <v>-6.25</v>
      </c>
      <c r="DI26" s="3">
        <v>-9.5500000000000007</v>
      </c>
      <c r="DJ26" s="3">
        <v>-11.63</v>
      </c>
      <c r="DK26" s="3">
        <v>-13.73</v>
      </c>
      <c r="DL26" s="3"/>
      <c r="DM26" s="3"/>
      <c r="DN26" s="3"/>
      <c r="DO26" s="3"/>
      <c r="DP26" s="3"/>
      <c r="DQ26" s="3">
        <v>-5.55</v>
      </c>
      <c r="DR26" s="3"/>
      <c r="DS26" s="3">
        <v>-7.07</v>
      </c>
      <c r="DT26" s="3">
        <v>-9.09</v>
      </c>
      <c r="DU26" s="3">
        <v>-10.1</v>
      </c>
      <c r="DV26" s="3">
        <v>-18.68</v>
      </c>
      <c r="DW26" s="3"/>
      <c r="DX26" s="3"/>
      <c r="DY26" s="3"/>
      <c r="DZ26" s="3"/>
      <c r="EA26" s="3"/>
      <c r="EB26" s="3">
        <v>4.71</v>
      </c>
      <c r="EC26" s="3"/>
      <c r="ED26" s="3">
        <v>10.32</v>
      </c>
      <c r="EE26" s="3">
        <v>15.21</v>
      </c>
      <c r="EF26" s="3">
        <v>19.61</v>
      </c>
      <c r="EG26" s="3">
        <v>23.27</v>
      </c>
      <c r="EH26" s="3"/>
      <c r="EI26" s="3"/>
      <c r="EJ26" s="3"/>
      <c r="EK26" s="3"/>
      <c r="EL26" s="3"/>
      <c r="EM26" s="3">
        <v>7.5</v>
      </c>
      <c r="EN26" s="3"/>
      <c r="EO26" s="3">
        <v>15.19</v>
      </c>
      <c r="EP26" s="3">
        <v>23.03</v>
      </c>
      <c r="EQ26" s="3">
        <v>33.82</v>
      </c>
      <c r="ER26" s="3">
        <v>37.99</v>
      </c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15" t="s">
        <v>241</v>
      </c>
    </row>
    <row r="27" spans="1:164" ht="15.75" x14ac:dyDescent="0.25">
      <c r="A27" s="22" t="s">
        <v>143</v>
      </c>
      <c r="B27" s="1"/>
      <c r="C27" s="3"/>
      <c r="D27" s="3">
        <f>AVERAGE(D25:D26)</f>
        <v>3.53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>
        <f>AVERAGE(R25:R26)</f>
        <v>-13.434999999999999</v>
      </c>
      <c r="S27" s="3"/>
      <c r="T27" s="3">
        <f t="shared" ref="T27:Y27" si="6">AVERAGE(T25:T26)</f>
        <v>-21.215</v>
      </c>
      <c r="U27" s="3"/>
      <c r="V27" s="3">
        <f t="shared" si="6"/>
        <v>-28.18</v>
      </c>
      <c r="W27" s="3"/>
      <c r="X27" s="3">
        <f t="shared" si="6"/>
        <v>-37.81</v>
      </c>
      <c r="Y27" s="3">
        <f t="shared" si="6"/>
        <v>-49.3</v>
      </c>
      <c r="Z27" s="3"/>
      <c r="AA27" s="3"/>
      <c r="AB27" s="3"/>
      <c r="AC27" s="3"/>
      <c r="AD27" s="3"/>
      <c r="AE27" s="3"/>
      <c r="AF27" s="3">
        <f>AVERAGE(AF25:AF26)</f>
        <v>-5.9350000000000005</v>
      </c>
      <c r="AG27" s="3"/>
      <c r="AH27" s="3">
        <f t="shared" ref="AH27:AM27" si="7">AVERAGE(AH25:AH26)</f>
        <v>-12.895</v>
      </c>
      <c r="AI27" s="3"/>
      <c r="AJ27" s="3">
        <f t="shared" si="7"/>
        <v>-17.100000000000001</v>
      </c>
      <c r="AK27" s="3"/>
      <c r="AL27" s="3">
        <f t="shared" si="7"/>
        <v>-27.24</v>
      </c>
      <c r="AM27" s="3">
        <f t="shared" si="7"/>
        <v>-35.07</v>
      </c>
      <c r="AN27" s="3"/>
      <c r="AO27" s="3"/>
      <c r="AP27" s="3"/>
      <c r="AQ27" s="3"/>
      <c r="AR27" s="3"/>
      <c r="AS27" s="3"/>
      <c r="AT27" s="3">
        <f>AVERAGE(AT25:AT26)</f>
        <v>26.18</v>
      </c>
      <c r="AU27" s="3"/>
      <c r="AV27" s="3">
        <f t="shared" ref="AV27:BA27" si="8">AVERAGE(AV25:AV26)</f>
        <v>38.18</v>
      </c>
      <c r="AW27" s="3"/>
      <c r="AX27" s="3">
        <f t="shared" si="8"/>
        <v>-7.27</v>
      </c>
      <c r="AY27" s="3"/>
      <c r="AZ27" s="3">
        <f t="shared" si="8"/>
        <v>-13.45</v>
      </c>
      <c r="BA27" s="3">
        <f t="shared" si="8"/>
        <v>-21.09</v>
      </c>
      <c r="BB27" s="3"/>
      <c r="BC27" s="3"/>
      <c r="BD27" s="3"/>
      <c r="BE27" s="3"/>
      <c r="BF27" s="3"/>
      <c r="BG27" s="3"/>
      <c r="BH27" s="3">
        <f>AVERAGE(BH25:BH26)</f>
        <v>1.25</v>
      </c>
      <c r="BI27" s="3"/>
      <c r="BJ27" s="3">
        <f t="shared" ref="BJ27:BO27" si="9">AVERAGE(BJ25:BJ26)</f>
        <v>6.48</v>
      </c>
      <c r="BK27" s="3"/>
      <c r="BL27" s="3">
        <f t="shared" si="9"/>
        <v>11.85</v>
      </c>
      <c r="BM27" s="3"/>
      <c r="BN27" s="3">
        <f t="shared" si="9"/>
        <v>14.12</v>
      </c>
      <c r="BO27" s="3">
        <f t="shared" si="9"/>
        <v>15.77</v>
      </c>
      <c r="BP27" s="3"/>
      <c r="BQ27" s="3"/>
      <c r="BR27" s="3"/>
      <c r="BS27" s="3"/>
      <c r="BT27" s="3"/>
      <c r="BU27" s="3"/>
      <c r="BV27" s="3">
        <f>AVERAGE(BV25:BV26)</f>
        <v>4.6099999999999994</v>
      </c>
      <c r="BW27" s="3"/>
      <c r="BX27" s="3">
        <f t="shared" ref="BX27:CC27" si="10">AVERAGE(BX25:BX26)</f>
        <v>20.73</v>
      </c>
      <c r="BY27" s="3"/>
      <c r="BZ27" s="3">
        <f t="shared" si="10"/>
        <v>8.85</v>
      </c>
      <c r="CA27" s="3"/>
      <c r="CB27" s="3">
        <f t="shared" si="10"/>
        <v>11.45</v>
      </c>
      <c r="CC27" s="3">
        <f t="shared" si="10"/>
        <v>12.5</v>
      </c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15"/>
    </row>
    <row r="28" spans="1:164" x14ac:dyDescent="0.25">
      <c r="A28" s="84" t="s">
        <v>196</v>
      </c>
      <c r="B28" s="1" t="s">
        <v>138</v>
      </c>
      <c r="C28" s="3"/>
      <c r="D28" s="3">
        <v>4.7</v>
      </c>
      <c r="E28" s="3"/>
      <c r="F28" s="3">
        <v>4.8</v>
      </c>
      <c r="G28" s="3">
        <v>7.3</v>
      </c>
      <c r="H28" s="3">
        <v>6.01</v>
      </c>
      <c r="I28" s="3"/>
      <c r="J28" s="3">
        <v>5.77</v>
      </c>
      <c r="K28" s="3"/>
      <c r="L28" s="3"/>
      <c r="M28" s="3"/>
      <c r="N28" s="3"/>
      <c r="O28" s="3"/>
      <c r="P28" s="3"/>
      <c r="Q28" s="3"/>
      <c r="R28" s="3">
        <v>-2.78</v>
      </c>
      <c r="S28" s="3"/>
      <c r="T28" s="3">
        <v>-6.95</v>
      </c>
      <c r="U28" s="3">
        <v>-9.73</v>
      </c>
      <c r="V28" s="3">
        <v>-10.28</v>
      </c>
      <c r="W28" s="3"/>
      <c r="X28" s="3">
        <v>-11.61</v>
      </c>
      <c r="Y28" s="3"/>
      <c r="Z28" s="3"/>
      <c r="AA28" s="3"/>
      <c r="AB28" s="3"/>
      <c r="AC28" s="3"/>
      <c r="AD28" s="3"/>
      <c r="AE28" s="3"/>
      <c r="AF28" s="3">
        <v>1.73</v>
      </c>
      <c r="AG28" s="3"/>
      <c r="AH28" s="3">
        <v>2.2200000000000002</v>
      </c>
      <c r="AI28" s="3">
        <v>1.98</v>
      </c>
      <c r="AJ28" s="3">
        <v>2.72</v>
      </c>
      <c r="AK28" s="3"/>
      <c r="AL28" s="3">
        <v>2.97</v>
      </c>
      <c r="AM28" s="3"/>
      <c r="AN28" s="3"/>
      <c r="AO28" s="3"/>
      <c r="AP28" s="3"/>
      <c r="AQ28" s="3"/>
      <c r="AR28" s="3"/>
      <c r="AS28" s="3"/>
      <c r="AT28" s="3">
        <v>4.03</v>
      </c>
      <c r="AU28" s="3"/>
      <c r="AV28" s="3">
        <v>6.45</v>
      </c>
      <c r="AW28" s="3">
        <v>10.49</v>
      </c>
      <c r="AX28" s="3">
        <v>15.32</v>
      </c>
      <c r="AY28" s="3"/>
      <c r="AZ28" s="3">
        <v>18.95</v>
      </c>
      <c r="BA28" s="3"/>
      <c r="BB28" s="3"/>
      <c r="BC28" s="3"/>
      <c r="BD28" s="3"/>
      <c r="BE28" s="3"/>
      <c r="BF28" s="3"/>
      <c r="BG28" s="3"/>
      <c r="BH28" s="3">
        <v>-4.7</v>
      </c>
      <c r="BI28" s="3"/>
      <c r="BJ28" s="3">
        <v>-4.92</v>
      </c>
      <c r="BK28" s="3">
        <v>-5.56</v>
      </c>
      <c r="BL28" s="3">
        <v>-5.4</v>
      </c>
      <c r="BM28" s="3"/>
      <c r="BN28" s="3">
        <v>-4.49</v>
      </c>
      <c r="BO28" s="3"/>
      <c r="BP28" s="3"/>
      <c r="BQ28" s="3"/>
      <c r="BR28" s="3"/>
      <c r="BS28" s="3"/>
      <c r="BT28" s="3"/>
      <c r="BU28" s="3"/>
      <c r="BV28" s="3">
        <v>-4.32</v>
      </c>
      <c r="BW28" s="3"/>
      <c r="BX28" s="3">
        <v>24.07</v>
      </c>
      <c r="BY28" s="3">
        <v>-10.49</v>
      </c>
      <c r="BZ28" s="3">
        <v>15.43</v>
      </c>
      <c r="CA28" s="3"/>
      <c r="CB28" s="3">
        <v>4.32</v>
      </c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15" t="s">
        <v>341</v>
      </c>
    </row>
    <row r="29" spans="1:164" x14ac:dyDescent="0.25">
      <c r="A29" s="84"/>
      <c r="B29" s="1" t="s">
        <v>139</v>
      </c>
      <c r="C29" s="3"/>
      <c r="D29" s="3">
        <v>-0.63</v>
      </c>
      <c r="E29" s="3"/>
      <c r="F29" s="3">
        <v>-1.5</v>
      </c>
      <c r="G29" s="3"/>
      <c r="H29" s="3">
        <v>-2.36</v>
      </c>
      <c r="I29" s="3"/>
      <c r="J29" s="3">
        <v>-3.67</v>
      </c>
      <c r="K29" s="3">
        <v>-0.89</v>
      </c>
      <c r="L29" s="3"/>
      <c r="M29" s="3"/>
      <c r="N29" s="3"/>
      <c r="O29" s="3"/>
      <c r="P29" s="3"/>
      <c r="Q29" s="3"/>
      <c r="R29" s="3">
        <v>-2.2000000000000002</v>
      </c>
      <c r="S29" s="3"/>
      <c r="T29" s="3">
        <v>-5.66</v>
      </c>
      <c r="U29" s="3"/>
      <c r="V29" s="3">
        <v>-12.73</v>
      </c>
      <c r="W29" s="3"/>
      <c r="X29" s="3">
        <v>-15.72</v>
      </c>
      <c r="Y29" s="3">
        <v>-19.809999999999999</v>
      </c>
      <c r="Z29" s="3"/>
      <c r="AA29" s="3"/>
      <c r="AB29" s="3"/>
      <c r="AC29" s="3"/>
      <c r="AD29" s="3"/>
      <c r="AE29" s="3"/>
      <c r="AF29" s="3">
        <v>-1.27</v>
      </c>
      <c r="AG29" s="3"/>
      <c r="AH29" s="3">
        <v>-2.13</v>
      </c>
      <c r="AI29" s="3"/>
      <c r="AJ29" s="3">
        <v>-5.74</v>
      </c>
      <c r="AK29" s="3"/>
      <c r="AL29" s="3">
        <v>-4.25</v>
      </c>
      <c r="AM29" s="3">
        <v>-5.96</v>
      </c>
      <c r="AN29" s="3"/>
      <c r="AO29" s="3"/>
      <c r="AP29" s="3"/>
      <c r="AQ29" s="3"/>
      <c r="AR29" s="3"/>
      <c r="AS29" s="3"/>
      <c r="AT29" s="3">
        <v>0</v>
      </c>
      <c r="AU29" s="3"/>
      <c r="AV29" s="3">
        <v>25</v>
      </c>
      <c r="AW29" s="3"/>
      <c r="AX29" s="3">
        <v>71.150000000000006</v>
      </c>
      <c r="AY29" s="3"/>
      <c r="AZ29" s="3">
        <v>123.07</v>
      </c>
      <c r="BA29" s="3">
        <v>201.9</v>
      </c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>
        <v>250</v>
      </c>
      <c r="BW29" s="3"/>
      <c r="BX29" s="3">
        <v>295</v>
      </c>
      <c r="BY29" s="3"/>
      <c r="BZ29" s="3">
        <v>355</v>
      </c>
      <c r="CA29" s="3"/>
      <c r="CB29" s="3">
        <v>415</v>
      </c>
      <c r="CC29" s="3">
        <v>650</v>
      </c>
      <c r="CD29" s="3"/>
      <c r="CE29" s="3"/>
      <c r="CF29" s="3"/>
      <c r="CG29" s="3"/>
      <c r="CH29" s="3"/>
      <c r="CI29" s="3"/>
      <c r="CJ29" s="3">
        <v>138.6</v>
      </c>
      <c r="CK29" s="3"/>
      <c r="CL29" s="3">
        <v>280.7</v>
      </c>
      <c r="CM29" s="3">
        <v>405.9</v>
      </c>
      <c r="CN29" s="3">
        <v>529.29999999999995</v>
      </c>
      <c r="CO29" s="3">
        <v>711.4</v>
      </c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15" t="s">
        <v>342</v>
      </c>
    </row>
    <row r="30" spans="1:164" x14ac:dyDescent="0.25">
      <c r="A30" s="84"/>
      <c r="B30" s="1" t="s">
        <v>139</v>
      </c>
      <c r="C30" s="3"/>
      <c r="D30" s="3"/>
      <c r="E30" s="3">
        <v>10.93</v>
      </c>
      <c r="F30" s="3">
        <v>19.97</v>
      </c>
      <c r="G30" s="3"/>
      <c r="H30" s="3">
        <v>29.24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>
        <v>20.170000000000002</v>
      </c>
      <c r="T30" s="3">
        <v>29.02</v>
      </c>
      <c r="U30" s="3"/>
      <c r="V30" s="3">
        <v>48.66</v>
      </c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>
        <v>33.82</v>
      </c>
      <c r="AH30" s="3">
        <v>74.319999999999993</v>
      </c>
      <c r="AI30" s="3"/>
      <c r="AJ30" s="3">
        <v>108.14</v>
      </c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>
        <v>87.61</v>
      </c>
      <c r="AV30" s="3">
        <v>173.33</v>
      </c>
      <c r="AW30" s="3"/>
      <c r="AX30" s="3">
        <v>206.6</v>
      </c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>
        <v>2.95</v>
      </c>
      <c r="BJ30" s="3">
        <v>5.85</v>
      </c>
      <c r="BK30" s="3"/>
      <c r="BL30" s="3">
        <v>13.62</v>
      </c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>
        <v>26.81</v>
      </c>
      <c r="BX30" s="3">
        <v>44.22</v>
      </c>
      <c r="BY30" s="3"/>
      <c r="BZ30" s="3">
        <v>83.33</v>
      </c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15" t="s">
        <v>343</v>
      </c>
    </row>
    <row r="31" spans="1:164" x14ac:dyDescent="0.25">
      <c r="A31" s="84"/>
      <c r="B31" s="1" t="s">
        <v>140</v>
      </c>
      <c r="C31" s="3"/>
      <c r="D31" s="3"/>
      <c r="E31" s="3"/>
      <c r="F31" s="3">
        <v>1.69</v>
      </c>
      <c r="G31" s="3"/>
      <c r="H31" s="3"/>
      <c r="I31" s="3"/>
      <c r="J31" s="3">
        <v>3.35</v>
      </c>
      <c r="K31" s="3"/>
      <c r="L31" s="3">
        <v>5.0999999999999996</v>
      </c>
      <c r="M31" s="3"/>
      <c r="N31" s="3">
        <v>6.79</v>
      </c>
      <c r="O31" s="3"/>
      <c r="P31" s="3"/>
      <c r="Q31" s="3"/>
      <c r="R31" s="3"/>
      <c r="S31" s="3"/>
      <c r="T31" s="3">
        <v>-0.95</v>
      </c>
      <c r="U31" s="3"/>
      <c r="V31" s="3"/>
      <c r="W31" s="3"/>
      <c r="X31" s="3">
        <v>-1.91</v>
      </c>
      <c r="Y31" s="3"/>
      <c r="Z31" s="3">
        <v>-2.86</v>
      </c>
      <c r="AA31" s="3"/>
      <c r="AB31" s="3">
        <v>-3.73</v>
      </c>
      <c r="AC31" s="3"/>
      <c r="AD31" s="3"/>
      <c r="AE31" s="3"/>
      <c r="AF31" s="3"/>
      <c r="AG31" s="3"/>
      <c r="AH31" s="3">
        <v>-12.51</v>
      </c>
      <c r="AI31" s="3"/>
      <c r="AJ31" s="3"/>
      <c r="AK31" s="3"/>
      <c r="AL31" s="3">
        <v>-25.02</v>
      </c>
      <c r="AM31" s="3"/>
      <c r="AN31" s="3">
        <v>-37.53</v>
      </c>
      <c r="AO31" s="3"/>
      <c r="AP31" s="3">
        <v>-50.04</v>
      </c>
      <c r="AQ31" s="3"/>
      <c r="AR31" s="3"/>
      <c r="AS31" s="3"/>
      <c r="AT31" s="3"/>
      <c r="AU31" s="3"/>
      <c r="AV31" s="3">
        <v>15.68</v>
      </c>
      <c r="AW31" s="3"/>
      <c r="AX31" s="3"/>
      <c r="AY31" s="3"/>
      <c r="AZ31" s="3">
        <v>31.37</v>
      </c>
      <c r="BA31" s="3"/>
      <c r="BB31" s="3">
        <v>46.73</v>
      </c>
      <c r="BC31" s="3"/>
      <c r="BD31" s="3">
        <v>62.41</v>
      </c>
      <c r="BE31" s="3"/>
      <c r="BF31" s="3"/>
      <c r="BG31" s="3"/>
      <c r="BH31" s="3"/>
      <c r="BI31" s="3"/>
      <c r="BJ31" s="3">
        <v>-4.38</v>
      </c>
      <c r="BK31" s="3"/>
      <c r="BL31" s="3"/>
      <c r="BM31" s="3"/>
      <c r="BN31" s="3">
        <v>-8.84</v>
      </c>
      <c r="BO31" s="3"/>
      <c r="BP31" s="3">
        <v>-13.23</v>
      </c>
      <c r="BQ31" s="3"/>
      <c r="BR31" s="3">
        <v>-17.61</v>
      </c>
      <c r="BS31" s="3"/>
      <c r="BT31" s="3"/>
      <c r="BU31" s="3"/>
      <c r="BV31" s="3"/>
      <c r="BW31" s="3"/>
      <c r="BX31" s="3">
        <v>-6.04</v>
      </c>
      <c r="BY31" s="3"/>
      <c r="BZ31" s="3"/>
      <c r="CA31" s="3"/>
      <c r="CB31" s="3">
        <v>-12.08</v>
      </c>
      <c r="CC31" s="3"/>
      <c r="CD31" s="3">
        <v>-17.850000000000001</v>
      </c>
      <c r="CE31" s="3"/>
      <c r="CF31" s="3">
        <v>-80.489999999999995</v>
      </c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15" t="s">
        <v>344</v>
      </c>
    </row>
    <row r="32" spans="1:164" x14ac:dyDescent="0.25">
      <c r="A32" s="84"/>
      <c r="B32" s="1" t="s">
        <v>141</v>
      </c>
      <c r="C32" s="3"/>
      <c r="D32" s="3"/>
      <c r="E32" s="3"/>
      <c r="F32" s="3"/>
      <c r="G32" s="3"/>
      <c r="H32" s="3"/>
      <c r="I32" s="3"/>
      <c r="J32" s="3">
        <v>8.02</v>
      </c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>
        <v>-1.05</v>
      </c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>
        <v>-24.13</v>
      </c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>
        <v>13.71</v>
      </c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>
        <v>-10.71</v>
      </c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>
        <v>12.9</v>
      </c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15" t="s">
        <v>345</v>
      </c>
    </row>
    <row r="33" spans="1:164" ht="15.75" x14ac:dyDescent="0.25">
      <c r="A33" s="23" t="s">
        <v>143</v>
      </c>
      <c r="B33" s="1"/>
      <c r="C33" s="3"/>
      <c r="D33" s="3">
        <f>AVERAGE(D28:D32)</f>
        <v>2.0350000000000001</v>
      </c>
      <c r="E33" s="3">
        <f>AVERAGE(E28:E32)</f>
        <v>10.93</v>
      </c>
      <c r="F33" s="3">
        <f>AVERAGE(F28:F32)</f>
        <v>6.24</v>
      </c>
      <c r="G33" s="3">
        <f>AVERAGE(G28:G32)</f>
        <v>7.3</v>
      </c>
      <c r="H33" s="3">
        <f>AVERAGE(H28:H32)</f>
        <v>10.963333333333333</v>
      </c>
      <c r="I33" s="3"/>
      <c r="J33" s="3">
        <f>AVERAGE(J28:J32)</f>
        <v>3.3674999999999997</v>
      </c>
      <c r="K33" s="3">
        <f>AVERAGE(K28:K32)</f>
        <v>-0.89</v>
      </c>
      <c r="L33" s="3">
        <f>AVERAGE(L28:L32)</f>
        <v>5.0999999999999996</v>
      </c>
      <c r="M33" s="3"/>
      <c r="N33" s="3">
        <f>AVERAGE(N28:N32)</f>
        <v>6.79</v>
      </c>
      <c r="O33" s="3"/>
      <c r="P33" s="3"/>
      <c r="Q33" s="3"/>
      <c r="R33" s="3">
        <f>AVERAGE(R28:R32)</f>
        <v>-2.4900000000000002</v>
      </c>
      <c r="S33" s="3">
        <f>AVERAGE(S28:S32)</f>
        <v>20.170000000000002</v>
      </c>
      <c r="T33" s="3">
        <f>AVERAGE(T28:T32)</f>
        <v>3.8650000000000002</v>
      </c>
      <c r="U33" s="3">
        <f>AVERAGE(U28:U32)</f>
        <v>-9.73</v>
      </c>
      <c r="V33" s="3">
        <f>AVERAGE(V28:V32)</f>
        <v>8.5499999999999989</v>
      </c>
      <c r="W33" s="3"/>
      <c r="X33" s="3">
        <f>AVERAGE(X28:X32)</f>
        <v>-7.5724999999999998</v>
      </c>
      <c r="Y33" s="3">
        <f>AVERAGE(Y28:Y32)</f>
        <v>-19.809999999999999</v>
      </c>
      <c r="Z33" s="3">
        <f>AVERAGE(Z28:Z32)</f>
        <v>-2.86</v>
      </c>
      <c r="AA33" s="3"/>
      <c r="AB33" s="3">
        <f>AVERAGE(AB28:AB32)</f>
        <v>-3.73</v>
      </c>
      <c r="AC33" s="3"/>
      <c r="AD33" s="3"/>
      <c r="AE33" s="3"/>
      <c r="AF33" s="3">
        <f>AVERAGE(AF28:AF32)</f>
        <v>0.22999999999999998</v>
      </c>
      <c r="AG33" s="3">
        <f>AVERAGE(AG28:AG32)</f>
        <v>33.82</v>
      </c>
      <c r="AH33" s="3">
        <f>AVERAGE(AH28:AH32)</f>
        <v>15.475</v>
      </c>
      <c r="AI33" s="3">
        <f>AVERAGE(AI28:AI32)</f>
        <v>1.98</v>
      </c>
      <c r="AJ33" s="3">
        <f>AVERAGE(AJ28:AJ32)</f>
        <v>35.04</v>
      </c>
      <c r="AK33" s="3"/>
      <c r="AL33" s="3">
        <f>AVERAGE(AL28:AL32)</f>
        <v>-12.6075</v>
      </c>
      <c r="AM33" s="3">
        <f>AVERAGE(AM28:AM32)</f>
        <v>-5.96</v>
      </c>
      <c r="AN33" s="3">
        <f>AVERAGE(AN28:AN32)</f>
        <v>-37.53</v>
      </c>
      <c r="AO33" s="3"/>
      <c r="AP33" s="3">
        <f>AVERAGE(AP28:AP32)</f>
        <v>-50.04</v>
      </c>
      <c r="AQ33" s="3"/>
      <c r="AR33" s="3"/>
      <c r="AS33" s="3"/>
      <c r="AT33" s="3">
        <f>AVERAGE(AT28:AT32)</f>
        <v>2.0150000000000001</v>
      </c>
      <c r="AU33" s="3">
        <f>AVERAGE(AU28:AU32)</f>
        <v>87.61</v>
      </c>
      <c r="AV33" s="3">
        <f>AVERAGE(AV28:AV32)</f>
        <v>55.115000000000002</v>
      </c>
      <c r="AW33" s="3">
        <f>AVERAGE(AW28:AW32)</f>
        <v>10.49</v>
      </c>
      <c r="AX33" s="3">
        <f>AVERAGE(AX28:AX32)</f>
        <v>97.69</v>
      </c>
      <c r="AY33" s="3"/>
      <c r="AZ33" s="3">
        <f>AVERAGE(AZ28:AZ32)</f>
        <v>46.774999999999999</v>
      </c>
      <c r="BA33" s="3">
        <f>AVERAGE(BA28:BA32)</f>
        <v>201.9</v>
      </c>
      <c r="BB33" s="3">
        <f>AVERAGE(BB28:BB32)</f>
        <v>46.73</v>
      </c>
      <c r="BC33" s="3"/>
      <c r="BD33" s="3">
        <f>AVERAGE(BD28:BD32)</f>
        <v>62.41</v>
      </c>
      <c r="BE33" s="3"/>
      <c r="BF33" s="3"/>
      <c r="BG33" s="3"/>
      <c r="BH33" s="3">
        <f>AVERAGE(BH28:BH32)</f>
        <v>-4.7</v>
      </c>
      <c r="BI33" s="3">
        <f>AVERAGE(BI28:BI32)</f>
        <v>2.95</v>
      </c>
      <c r="BJ33" s="3">
        <f>AVERAGE(BJ28:BJ32)</f>
        <v>-1.1500000000000001</v>
      </c>
      <c r="BK33" s="3">
        <f>AVERAGE(BK28:BK32)</f>
        <v>-5.56</v>
      </c>
      <c r="BL33" s="3">
        <f>AVERAGE(BL28:BL32)</f>
        <v>4.1099999999999994</v>
      </c>
      <c r="BM33" s="3"/>
      <c r="BN33" s="3">
        <f>AVERAGE(BN28:BN32)</f>
        <v>-8.0133333333333336</v>
      </c>
      <c r="BO33" s="3"/>
      <c r="BP33" s="3">
        <f>AVERAGE(BP28:BP32)</f>
        <v>-13.23</v>
      </c>
      <c r="BQ33" s="3"/>
      <c r="BR33" s="3">
        <f>AVERAGE(BR28:BR32)</f>
        <v>-17.61</v>
      </c>
      <c r="BS33" s="3"/>
      <c r="BT33" s="3"/>
      <c r="BU33" s="3"/>
      <c r="BV33" s="3">
        <f>AVERAGE(BV28:BV32)</f>
        <v>122.84</v>
      </c>
      <c r="BW33" s="3">
        <f>AVERAGE(BW28:BW32)</f>
        <v>26.81</v>
      </c>
      <c r="BX33" s="3">
        <f>AVERAGE(BX28:BX32)</f>
        <v>89.312499999999986</v>
      </c>
      <c r="BY33" s="3">
        <f>AVERAGE(BY28:BY32)</f>
        <v>-10.49</v>
      </c>
      <c r="BZ33" s="3">
        <f>AVERAGE(BZ28:BZ32)</f>
        <v>151.25333333333333</v>
      </c>
      <c r="CA33" s="3"/>
      <c r="CB33" s="3">
        <f>AVERAGE(CB28:CB32)</f>
        <v>105.035</v>
      </c>
      <c r="CC33" s="3">
        <f>AVERAGE(CC28:CC32)</f>
        <v>650</v>
      </c>
      <c r="CD33" s="3">
        <f>AVERAGE(CD28:CD32)</f>
        <v>-17.850000000000001</v>
      </c>
      <c r="CE33" s="3"/>
      <c r="CF33" s="3">
        <f>AVERAGE(CF28:CF32)</f>
        <v>-80.489999999999995</v>
      </c>
      <c r="CG33" s="3"/>
      <c r="CH33" s="3"/>
      <c r="CI33" s="3"/>
      <c r="CJ33" s="3">
        <f>AVERAGE(CJ28:CJ32)</f>
        <v>138.6</v>
      </c>
      <c r="CK33" s="3"/>
      <c r="CL33" s="3">
        <f>AVERAGE(CL28:CL32)</f>
        <v>280.7</v>
      </c>
      <c r="CM33" s="3">
        <f>AVERAGE(CM28:CM32)</f>
        <v>405.9</v>
      </c>
      <c r="CN33" s="3">
        <f>AVERAGE(CN28:CN32)</f>
        <v>529.29999999999995</v>
      </c>
      <c r="CO33" s="3">
        <f>AVERAGE(CO28:CO32)</f>
        <v>711.4</v>
      </c>
      <c r="CP33" s="3"/>
      <c r="CQ33" s="3"/>
      <c r="CR33" s="3"/>
      <c r="CS33" s="3"/>
      <c r="CT33" s="3"/>
      <c r="CU33" s="3" t="e">
        <f>AVERAGE(CU28:CU32)</f>
        <v>#DIV/0!</v>
      </c>
      <c r="CV33" s="3"/>
      <c r="CW33" s="3" t="e">
        <f>AVERAGE(CW28:CW32)</f>
        <v>#DIV/0!</v>
      </c>
      <c r="CX33" s="3" t="e">
        <f>AVERAGE(CX28:CX32)</f>
        <v>#DIV/0!</v>
      </c>
      <c r="CY33" s="3" t="e">
        <f>AVERAGE(CY28:CY32)</f>
        <v>#DIV/0!</v>
      </c>
      <c r="CZ33" s="3" t="e">
        <f>AVERAGE(CZ28:CZ32)</f>
        <v>#DIV/0!</v>
      </c>
      <c r="DA33" s="3"/>
      <c r="DB33" s="3"/>
      <c r="DC33" s="3"/>
      <c r="DD33" s="3"/>
      <c r="DE33" s="3"/>
      <c r="DF33" s="3" t="e">
        <f>AVERAGE(DF28:DF32)</f>
        <v>#DIV/0!</v>
      </c>
      <c r="DG33" s="3"/>
      <c r="DH33" s="3" t="e">
        <f>AVERAGE(DH28:DH32)</f>
        <v>#DIV/0!</v>
      </c>
      <c r="DI33" s="3" t="e">
        <f>AVERAGE(DI28:DI32)</f>
        <v>#DIV/0!</v>
      </c>
      <c r="DJ33" s="3" t="e">
        <f>AVERAGE(DJ28:DJ32)</f>
        <v>#DIV/0!</v>
      </c>
      <c r="DK33" s="3" t="e">
        <f>AVERAGE(DK28:DK32)</f>
        <v>#DIV/0!</v>
      </c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 t="e">
        <f>AVERAGE(EB28:EB32)</f>
        <v>#DIV/0!</v>
      </c>
      <c r="EC33" s="3"/>
      <c r="ED33" s="3" t="e">
        <f>AVERAGE(ED28:ED32)</f>
        <v>#DIV/0!</v>
      </c>
      <c r="EE33" s="3" t="e">
        <f>AVERAGE(EE28:EE32)</f>
        <v>#DIV/0!</v>
      </c>
      <c r="EF33" s="3" t="e">
        <f>AVERAGE(EF28:EF32)</f>
        <v>#DIV/0!</v>
      </c>
      <c r="EG33" s="3" t="e">
        <f>AVERAGE(EG28:EG32)</f>
        <v>#DIV/0!</v>
      </c>
      <c r="EH33" s="3"/>
      <c r="EI33" s="3"/>
      <c r="EJ33" s="3"/>
      <c r="EK33" s="3"/>
      <c r="EL33" s="3"/>
      <c r="EM33" s="3" t="e">
        <f>AVERAGE(EM28:EM32)</f>
        <v>#DIV/0!</v>
      </c>
      <c r="EN33" s="3"/>
      <c r="EO33" s="3" t="e">
        <f>AVERAGE(EO28:EO32)</f>
        <v>#DIV/0!</v>
      </c>
      <c r="EP33" s="3" t="e">
        <f>AVERAGE(EP28:EP32)</f>
        <v>#DIV/0!</v>
      </c>
      <c r="EQ33" s="3" t="e">
        <f>AVERAGE(EQ28:EQ32)</f>
        <v>#DIV/0!</v>
      </c>
      <c r="ER33" s="3" t="e">
        <f>AVERAGE(ER28:ER32)</f>
        <v>#DIV/0!</v>
      </c>
      <c r="ES33" s="3"/>
      <c r="ET33" s="3"/>
      <c r="EU33" s="3"/>
      <c r="EV33" s="3"/>
      <c r="EW33" s="3"/>
      <c r="EX33" s="3" t="e">
        <f>AVERAGE(EX28:EX32)</f>
        <v>#DIV/0!</v>
      </c>
      <c r="EY33" s="3"/>
      <c r="EZ33" s="3" t="e">
        <f>AVERAGE(EZ28:EZ32)</f>
        <v>#DIV/0!</v>
      </c>
      <c r="FA33" s="3" t="e">
        <f>AVERAGE(FA28:FA32)</f>
        <v>#DIV/0!</v>
      </c>
      <c r="FB33" s="3" t="e">
        <f>AVERAGE(FB28:FB32)</f>
        <v>#DIV/0!</v>
      </c>
      <c r="FC33" s="3" t="e">
        <f>AVERAGE(FC28:FC32)</f>
        <v>#DIV/0!</v>
      </c>
      <c r="FD33" s="3"/>
      <c r="FE33" s="3"/>
      <c r="FF33" s="3"/>
      <c r="FG33" s="3"/>
      <c r="FH33" s="3"/>
    </row>
    <row r="34" spans="1:164" ht="15.75" x14ac:dyDescent="0.25">
      <c r="A34" s="55" t="s">
        <v>212</v>
      </c>
      <c r="B34" s="1" t="s">
        <v>142</v>
      </c>
      <c r="C34" s="3"/>
      <c r="D34" s="3">
        <v>-10.24</v>
      </c>
      <c r="E34" s="3"/>
      <c r="F34" s="3">
        <v>-17.260000000000002</v>
      </c>
      <c r="G34" s="3"/>
      <c r="H34" s="3">
        <v>17.29</v>
      </c>
      <c r="I34" s="3"/>
      <c r="J34" s="3">
        <v>29.37</v>
      </c>
      <c r="K34" s="3">
        <v>29.18</v>
      </c>
      <c r="L34" s="3"/>
      <c r="M34" s="3"/>
      <c r="N34" s="3"/>
      <c r="O34" s="3"/>
      <c r="P34" s="3"/>
      <c r="Q34" s="3"/>
      <c r="R34" s="3">
        <v>4.0599999999999996</v>
      </c>
      <c r="S34" s="3"/>
      <c r="T34" s="3">
        <v>5.29</v>
      </c>
      <c r="U34" s="3"/>
      <c r="V34" s="3">
        <v>5.44</v>
      </c>
      <c r="W34" s="3"/>
      <c r="X34" s="3">
        <v>18.25</v>
      </c>
      <c r="Y34" s="3">
        <v>22.69</v>
      </c>
      <c r="Z34" s="3"/>
      <c r="AA34" s="3"/>
      <c r="AB34" s="3"/>
      <c r="AC34" s="3"/>
      <c r="AD34" s="3"/>
      <c r="AE34" s="3"/>
      <c r="AF34" s="3">
        <v>118.89</v>
      </c>
      <c r="AG34" s="3"/>
      <c r="AH34" s="3">
        <v>211.13</v>
      </c>
      <c r="AI34" s="3"/>
      <c r="AJ34" s="3">
        <v>218.8</v>
      </c>
      <c r="AK34" s="3"/>
      <c r="AL34" s="3">
        <v>334.54</v>
      </c>
      <c r="AM34" s="3">
        <v>335.8</v>
      </c>
      <c r="AN34" s="3"/>
      <c r="AO34" s="3"/>
      <c r="AP34" s="3"/>
      <c r="AQ34" s="3"/>
      <c r="AR34" s="3"/>
      <c r="AS34" s="3"/>
      <c r="AT34" s="3">
        <v>18.96</v>
      </c>
      <c r="AU34" s="3"/>
      <c r="AV34" s="3">
        <v>6.03</v>
      </c>
      <c r="AW34" s="3"/>
      <c r="AX34" s="3">
        <v>28.44</v>
      </c>
      <c r="AY34" s="3"/>
      <c r="AZ34" s="3">
        <v>54.31</v>
      </c>
      <c r="BA34" s="3">
        <v>61.2</v>
      </c>
      <c r="BB34" s="3"/>
      <c r="BC34" s="3"/>
      <c r="BD34" s="3"/>
      <c r="BE34" s="3"/>
      <c r="BF34" s="3"/>
      <c r="BG34" s="3"/>
      <c r="BH34" s="3">
        <v>-8.89</v>
      </c>
      <c r="BI34" s="3"/>
      <c r="BJ34" s="3">
        <v>-10.02</v>
      </c>
      <c r="BK34" s="3"/>
      <c r="BL34" s="3">
        <v>-17.89</v>
      </c>
      <c r="BM34" s="3"/>
      <c r="BN34" s="3">
        <v>-30.07</v>
      </c>
      <c r="BO34" s="3">
        <v>-30.07</v>
      </c>
      <c r="BP34" s="3"/>
      <c r="BQ34" s="3"/>
      <c r="BR34" s="3"/>
      <c r="BS34" s="3"/>
      <c r="BT34" s="3"/>
      <c r="BU34" s="3"/>
      <c r="BV34" s="3">
        <v>128.57</v>
      </c>
      <c r="BW34" s="3"/>
      <c r="BX34" s="3">
        <v>166.66</v>
      </c>
      <c r="BY34" s="3"/>
      <c r="BZ34" s="3">
        <v>167.85</v>
      </c>
      <c r="CA34" s="3"/>
      <c r="CB34" s="3">
        <v>283.3</v>
      </c>
      <c r="CC34" s="3">
        <v>298.8</v>
      </c>
      <c r="CD34" s="3"/>
      <c r="CE34" s="3"/>
      <c r="CF34" s="3"/>
      <c r="CG34" s="3"/>
      <c r="CH34" s="3"/>
      <c r="CI34" s="3"/>
      <c r="CJ34" s="3">
        <v>44.52</v>
      </c>
      <c r="CK34" s="3"/>
      <c r="CL34" s="3">
        <v>202.4</v>
      </c>
      <c r="CM34" s="3">
        <v>204.9</v>
      </c>
      <c r="CN34" s="3">
        <v>285.52</v>
      </c>
      <c r="CO34" s="3">
        <v>344.5</v>
      </c>
      <c r="CP34" s="3"/>
      <c r="CQ34" s="3"/>
      <c r="CR34" s="3"/>
      <c r="CS34" s="3"/>
      <c r="CT34" s="3"/>
      <c r="CU34" s="3">
        <v>170.47</v>
      </c>
      <c r="CV34" s="3"/>
      <c r="CW34" s="3">
        <v>299.3</v>
      </c>
      <c r="CX34" s="3">
        <v>324.39999999999998</v>
      </c>
      <c r="CY34" s="3">
        <v>429.2</v>
      </c>
      <c r="CZ34" s="3">
        <v>456.7</v>
      </c>
      <c r="DA34" s="3"/>
      <c r="DB34" s="3"/>
      <c r="DC34" s="3"/>
      <c r="DD34" s="3"/>
      <c r="DE34" s="3"/>
      <c r="DF34" s="3">
        <v>5.84</v>
      </c>
      <c r="DG34" s="3"/>
      <c r="DH34" s="3">
        <v>4.24</v>
      </c>
      <c r="DI34" s="3">
        <v>2.64</v>
      </c>
      <c r="DJ34" s="3">
        <v>6.38</v>
      </c>
      <c r="DK34" s="3">
        <v>15.46</v>
      </c>
      <c r="DL34" s="3"/>
      <c r="DM34" s="3"/>
      <c r="DN34" s="3"/>
      <c r="DO34" s="3"/>
      <c r="DP34" s="3"/>
      <c r="DQ34" s="3">
        <v>199.47</v>
      </c>
      <c r="DR34" s="3"/>
      <c r="DS34" s="3">
        <v>288.70999999999998</v>
      </c>
      <c r="DT34" s="3">
        <v>480.99</v>
      </c>
      <c r="DU34" s="3">
        <v>514.42999999999995</v>
      </c>
      <c r="DV34" s="3">
        <v>620.4</v>
      </c>
      <c r="DW34" s="3"/>
      <c r="DX34" s="3"/>
      <c r="DY34" s="3"/>
      <c r="DZ34" s="3"/>
      <c r="EA34" s="3"/>
      <c r="EB34" s="3">
        <v>-25.34</v>
      </c>
      <c r="EC34" s="3"/>
      <c r="ED34" s="3">
        <v>8.44</v>
      </c>
      <c r="EE34" s="3">
        <v>16.89</v>
      </c>
      <c r="EF34" s="3">
        <v>38.020000000000003</v>
      </c>
      <c r="EG34" s="3">
        <v>15.46</v>
      </c>
      <c r="EH34" s="3"/>
      <c r="EI34" s="3"/>
      <c r="EJ34" s="3"/>
      <c r="EK34" s="3"/>
      <c r="EL34" s="3"/>
      <c r="EM34" s="3">
        <v>15.73</v>
      </c>
      <c r="EN34" s="3"/>
      <c r="EO34" s="3">
        <v>19.93</v>
      </c>
      <c r="EP34" s="3">
        <v>73.42</v>
      </c>
      <c r="EQ34" s="3">
        <v>96.15</v>
      </c>
      <c r="ER34" s="3">
        <v>137.69999999999999</v>
      </c>
      <c r="ES34" s="3"/>
      <c r="ET34" s="3"/>
      <c r="EU34" s="3"/>
      <c r="EV34" s="3"/>
      <c r="EW34" s="3"/>
      <c r="EX34" s="3">
        <v>91.52</v>
      </c>
      <c r="EY34" s="3"/>
      <c r="EZ34" s="3">
        <v>112.39</v>
      </c>
      <c r="FA34" s="3">
        <v>137.16999999999999</v>
      </c>
      <c r="FB34" s="3">
        <v>150.65</v>
      </c>
      <c r="FC34" s="3">
        <v>156.09</v>
      </c>
      <c r="FD34" s="3"/>
      <c r="FE34" s="3"/>
      <c r="FF34" s="3"/>
      <c r="FG34" s="3"/>
      <c r="FH34" s="54" t="s">
        <v>346</v>
      </c>
    </row>
    <row r="35" spans="1:164" x14ac:dyDescent="0.25">
      <c r="A35" s="84" t="s">
        <v>131</v>
      </c>
      <c r="B35" s="1" t="s">
        <v>123</v>
      </c>
      <c r="C35" s="3"/>
      <c r="D35" s="3">
        <v>8.09</v>
      </c>
      <c r="E35" s="3"/>
      <c r="F35" s="3">
        <v>2.93</v>
      </c>
      <c r="G35" s="3"/>
      <c r="H35" s="3">
        <v>1.26</v>
      </c>
      <c r="I35" s="3"/>
      <c r="J35" s="3">
        <v>0.69</v>
      </c>
      <c r="K35" s="3"/>
      <c r="L35" s="3"/>
      <c r="M35" s="3"/>
      <c r="N35" s="3"/>
      <c r="O35" s="3"/>
      <c r="P35" s="3"/>
      <c r="Q35" s="3"/>
      <c r="R35" s="3">
        <v>-32.130000000000003</v>
      </c>
      <c r="S35" s="3"/>
      <c r="T35" s="3">
        <v>-33.57</v>
      </c>
      <c r="U35" s="3"/>
      <c r="V35" s="3">
        <v>-35.43</v>
      </c>
      <c r="W35" s="3"/>
      <c r="X35" s="3">
        <v>-45.48</v>
      </c>
      <c r="Y35" s="3"/>
      <c r="Z35" s="3"/>
      <c r="AA35" s="3"/>
      <c r="AB35" s="3"/>
      <c r="AC35" s="3"/>
      <c r="AD35" s="3"/>
      <c r="AE35" s="3"/>
      <c r="AF35" s="3">
        <v>-47.93</v>
      </c>
      <c r="AG35" s="3"/>
      <c r="AH35" s="3">
        <v>-30.11</v>
      </c>
      <c r="AI35" s="3"/>
      <c r="AJ35" s="3">
        <v>-22.85</v>
      </c>
      <c r="AK35" s="3"/>
      <c r="AL35" s="3">
        <v>-2.85</v>
      </c>
      <c r="AM35" s="3"/>
      <c r="AN35" s="3"/>
      <c r="AO35" s="3"/>
      <c r="AP35" s="3"/>
      <c r="AQ35" s="3"/>
      <c r="AR35" s="3"/>
      <c r="AS35" s="3"/>
      <c r="AT35" s="3">
        <v>0</v>
      </c>
      <c r="AU35" s="3"/>
      <c r="AV35" s="3">
        <v>4.3600000000000003</v>
      </c>
      <c r="AW35" s="3"/>
      <c r="AX35" s="3">
        <v>20.9</v>
      </c>
      <c r="AY35" s="3"/>
      <c r="AZ35" s="3">
        <v>22.27</v>
      </c>
      <c r="BA35" s="3"/>
      <c r="BB35" s="3"/>
      <c r="BC35" s="3"/>
      <c r="BD35" s="3"/>
      <c r="BE35" s="3"/>
      <c r="BF35" s="3"/>
      <c r="BG35" s="3"/>
      <c r="BH35" s="3">
        <v>-11.35</v>
      </c>
      <c r="BI35" s="3"/>
      <c r="BJ35" s="3">
        <v>13.66</v>
      </c>
      <c r="BK35" s="3"/>
      <c r="BL35" s="3">
        <v>18.75</v>
      </c>
      <c r="BM35" s="3"/>
      <c r="BN35" s="3">
        <v>20.7</v>
      </c>
      <c r="BO35" s="3"/>
      <c r="BP35" s="3"/>
      <c r="BQ35" s="3"/>
      <c r="BR35" s="3"/>
      <c r="BS35" s="3"/>
      <c r="BT35" s="3"/>
      <c r="BU35" s="3"/>
      <c r="BV35" s="3">
        <v>4.3</v>
      </c>
      <c r="BW35" s="3"/>
      <c r="BX35" s="3">
        <v>7.45</v>
      </c>
      <c r="BY35" s="3"/>
      <c r="BZ35" s="3">
        <v>9.93</v>
      </c>
      <c r="CA35" s="3"/>
      <c r="CB35" s="3">
        <v>14.9</v>
      </c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15" t="s">
        <v>239</v>
      </c>
    </row>
    <row r="36" spans="1:164" x14ac:dyDescent="0.25">
      <c r="A36" s="84"/>
      <c r="B36" s="1" t="s">
        <v>127</v>
      </c>
      <c r="C36" s="3"/>
      <c r="D36" s="3"/>
      <c r="E36" s="3"/>
      <c r="F36" s="3">
        <v>-6.47</v>
      </c>
      <c r="G36" s="3">
        <v>-10.45</v>
      </c>
      <c r="H36" s="3">
        <v>-16.97</v>
      </c>
      <c r="I36" s="3">
        <v>-22.3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>
        <v>23.03</v>
      </c>
      <c r="U36" s="3">
        <v>23.76</v>
      </c>
      <c r="V36" s="3">
        <v>27.63</v>
      </c>
      <c r="W36" s="3">
        <v>33.21</v>
      </c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>
        <v>-1.64</v>
      </c>
      <c r="AI36" s="3">
        <v>-4.04</v>
      </c>
      <c r="AJ36" s="3">
        <v>-4.9400000000000004</v>
      </c>
      <c r="AK36" s="3">
        <v>-6.59</v>
      </c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>
        <v>1.44</v>
      </c>
      <c r="AW36" s="3">
        <v>17.39</v>
      </c>
      <c r="AX36" s="3">
        <v>24.63</v>
      </c>
      <c r="AY36" s="3">
        <v>28.98</v>
      </c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>
        <v>10.45</v>
      </c>
      <c r="BK36" s="3">
        <v>25.8</v>
      </c>
      <c r="BL36" s="3">
        <v>46.1</v>
      </c>
      <c r="BM36" s="3">
        <v>62.23</v>
      </c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>
        <v>6.74</v>
      </c>
      <c r="BY36" s="3">
        <v>10.11</v>
      </c>
      <c r="BZ36" s="3">
        <v>11.23</v>
      </c>
      <c r="CA36" s="3">
        <v>12.35</v>
      </c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15" t="s">
        <v>347</v>
      </c>
    </row>
    <row r="37" spans="1:164" x14ac:dyDescent="0.25">
      <c r="A37" s="84"/>
      <c r="B37" s="87" t="s">
        <v>124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>
        <v>-1.6</v>
      </c>
      <c r="BK37" s="3"/>
      <c r="BL37" s="3"/>
      <c r="BM37" s="3"/>
      <c r="BN37" s="3"/>
      <c r="BO37" s="3"/>
      <c r="BP37" s="3">
        <v>-15.06</v>
      </c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88" t="s">
        <v>348</v>
      </c>
    </row>
    <row r="38" spans="1:164" x14ac:dyDescent="0.25">
      <c r="A38" s="84"/>
      <c r="B38" s="87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>
        <v>19.600000000000001</v>
      </c>
      <c r="BK38" s="3"/>
      <c r="BL38" s="3"/>
      <c r="BM38" s="3"/>
      <c r="BN38" s="3"/>
      <c r="BO38" s="3"/>
      <c r="BP38" s="3">
        <v>-9.1999999999999993</v>
      </c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89"/>
    </row>
    <row r="39" spans="1:164" x14ac:dyDescent="0.25">
      <c r="A39" s="84"/>
      <c r="B39" s="87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>
        <v>10.8</v>
      </c>
      <c r="BK39" s="3"/>
      <c r="BL39" s="3"/>
      <c r="BM39" s="3"/>
      <c r="BN39" s="3"/>
      <c r="BO39" s="3"/>
      <c r="BP39" s="3">
        <v>-6.2569999999999997</v>
      </c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89"/>
    </row>
    <row r="40" spans="1:164" x14ac:dyDescent="0.25">
      <c r="A40" s="84"/>
      <c r="B40" s="87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>
        <v>-14.21</v>
      </c>
      <c r="BK40" s="3"/>
      <c r="BL40" s="3"/>
      <c r="BM40" s="3"/>
      <c r="BN40" s="3"/>
      <c r="BO40" s="3"/>
      <c r="BP40" s="3">
        <v>-19.2</v>
      </c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89"/>
    </row>
    <row r="41" spans="1:164" x14ac:dyDescent="0.25">
      <c r="A41" s="84"/>
      <c r="B41" s="87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>
        <v>17.010000000000002</v>
      </c>
      <c r="BK41" s="3"/>
      <c r="BL41" s="3"/>
      <c r="BM41" s="3"/>
      <c r="BN41" s="3"/>
      <c r="BO41" s="3"/>
      <c r="BP41" s="3">
        <v>-18.3</v>
      </c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89"/>
    </row>
    <row r="42" spans="1:164" x14ac:dyDescent="0.25">
      <c r="A42" s="84"/>
      <c r="B42" s="87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>
        <v>18.100000000000001</v>
      </c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89"/>
    </row>
    <row r="43" spans="1:164" x14ac:dyDescent="0.25">
      <c r="A43" s="84"/>
      <c r="B43" s="87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>
        <v>-5</v>
      </c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89"/>
    </row>
    <row r="44" spans="1:164" x14ac:dyDescent="0.25">
      <c r="A44" s="84"/>
      <c r="B44" s="87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>
        <v>11.9</v>
      </c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90"/>
    </row>
    <row r="45" spans="1:164" ht="15.75" x14ac:dyDescent="0.25">
      <c r="A45" s="23" t="s">
        <v>143</v>
      </c>
      <c r="B45" s="30"/>
      <c r="C45" s="3"/>
      <c r="D45" s="3">
        <f>AVERAGE(D35:D44)</f>
        <v>8.09</v>
      </c>
      <c r="E45" s="3"/>
      <c r="F45" s="3">
        <f t="shared" ref="F45:BP45" si="11">AVERAGE(F35:F44)</f>
        <v>-1.7699999999999998</v>
      </c>
      <c r="G45" s="3">
        <f t="shared" si="11"/>
        <v>-10.45</v>
      </c>
      <c r="H45" s="3">
        <f t="shared" si="11"/>
        <v>-7.8549999999999995</v>
      </c>
      <c r="I45" s="3">
        <f t="shared" si="11"/>
        <v>-22.3</v>
      </c>
      <c r="J45" s="3">
        <f t="shared" si="11"/>
        <v>0.69</v>
      </c>
      <c r="K45" s="3"/>
      <c r="L45" s="3"/>
      <c r="M45" s="3"/>
      <c r="N45" s="3"/>
      <c r="O45" s="3"/>
      <c r="P45" s="3"/>
      <c r="Q45" s="3"/>
      <c r="R45" s="3">
        <f t="shared" si="11"/>
        <v>-32.130000000000003</v>
      </c>
      <c r="S45" s="3"/>
      <c r="T45" s="3">
        <f t="shared" si="11"/>
        <v>-5.27</v>
      </c>
      <c r="U45" s="3">
        <f t="shared" si="11"/>
        <v>23.76</v>
      </c>
      <c r="V45" s="3">
        <f t="shared" si="11"/>
        <v>-3.9000000000000004</v>
      </c>
      <c r="W45" s="3">
        <f t="shared" si="11"/>
        <v>33.21</v>
      </c>
      <c r="X45" s="3">
        <f t="shared" si="11"/>
        <v>-45.48</v>
      </c>
      <c r="Y45" s="3"/>
      <c r="Z45" s="3"/>
      <c r="AA45" s="3"/>
      <c r="AB45" s="3"/>
      <c r="AC45" s="3"/>
      <c r="AD45" s="3"/>
      <c r="AE45" s="3"/>
      <c r="AF45" s="3">
        <f t="shared" si="11"/>
        <v>-47.93</v>
      </c>
      <c r="AG45" s="3"/>
      <c r="AH45" s="3">
        <f t="shared" si="11"/>
        <v>-15.875</v>
      </c>
      <c r="AI45" s="3">
        <f t="shared" si="11"/>
        <v>-4.04</v>
      </c>
      <c r="AJ45" s="3">
        <f t="shared" si="11"/>
        <v>-13.895000000000001</v>
      </c>
      <c r="AK45" s="3">
        <f t="shared" si="11"/>
        <v>-6.59</v>
      </c>
      <c r="AL45" s="3">
        <f t="shared" si="11"/>
        <v>-2.85</v>
      </c>
      <c r="AM45" s="3"/>
      <c r="AN45" s="3"/>
      <c r="AO45" s="3"/>
      <c r="AP45" s="3"/>
      <c r="AQ45" s="3"/>
      <c r="AR45" s="3"/>
      <c r="AS45" s="3"/>
      <c r="AT45" s="3">
        <f t="shared" si="11"/>
        <v>0</v>
      </c>
      <c r="AU45" s="3"/>
      <c r="AV45" s="3">
        <f t="shared" si="11"/>
        <v>2.9000000000000004</v>
      </c>
      <c r="AW45" s="3">
        <f t="shared" si="11"/>
        <v>17.39</v>
      </c>
      <c r="AX45" s="3">
        <f t="shared" si="11"/>
        <v>22.765000000000001</v>
      </c>
      <c r="AY45" s="3">
        <f t="shared" si="11"/>
        <v>28.98</v>
      </c>
      <c r="AZ45" s="3">
        <f t="shared" si="11"/>
        <v>22.27</v>
      </c>
      <c r="BA45" s="3"/>
      <c r="BB45" s="3"/>
      <c r="BC45" s="3"/>
      <c r="BD45" s="3"/>
      <c r="BE45" s="3"/>
      <c r="BF45" s="3"/>
      <c r="BG45" s="3"/>
      <c r="BH45" s="3">
        <f t="shared" si="11"/>
        <v>-11.35</v>
      </c>
      <c r="BI45" s="3"/>
      <c r="BJ45" s="3">
        <f t="shared" si="11"/>
        <v>7.9585714285714273</v>
      </c>
      <c r="BK45" s="3">
        <f t="shared" si="11"/>
        <v>25.8</v>
      </c>
      <c r="BL45" s="3">
        <f t="shared" si="11"/>
        <v>32.424999999999997</v>
      </c>
      <c r="BM45" s="3">
        <f t="shared" si="11"/>
        <v>62.23</v>
      </c>
      <c r="BN45" s="3">
        <f t="shared" si="11"/>
        <v>20.7</v>
      </c>
      <c r="BO45" s="3"/>
      <c r="BP45" s="3">
        <f t="shared" si="11"/>
        <v>-5.3771249999999995</v>
      </c>
      <c r="BQ45" s="3"/>
      <c r="BR45" s="3"/>
      <c r="BS45" s="3"/>
      <c r="BT45" s="3"/>
      <c r="BU45" s="3"/>
      <c r="BV45" s="3">
        <f t="shared" ref="BV45:CB45" si="12">AVERAGE(BV35:BV44)</f>
        <v>4.3</v>
      </c>
      <c r="BW45" s="3"/>
      <c r="BX45" s="3">
        <f t="shared" si="12"/>
        <v>7.0950000000000006</v>
      </c>
      <c r="BY45" s="3">
        <f t="shared" si="12"/>
        <v>10.11</v>
      </c>
      <c r="BZ45" s="3">
        <f t="shared" si="12"/>
        <v>10.58</v>
      </c>
      <c r="CA45" s="3">
        <f t="shared" si="12"/>
        <v>12.35</v>
      </c>
      <c r="CB45" s="3">
        <f t="shared" si="12"/>
        <v>14.9</v>
      </c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</row>
    <row r="46" spans="1:164" x14ac:dyDescent="0.25">
      <c r="A46" s="84" t="s">
        <v>132</v>
      </c>
      <c r="B46" s="1" t="s">
        <v>122</v>
      </c>
      <c r="C46" s="3"/>
      <c r="D46" s="3">
        <v>11.71</v>
      </c>
      <c r="E46" s="3"/>
      <c r="F46" s="3">
        <v>12.22</v>
      </c>
      <c r="G46" s="3"/>
      <c r="H46" s="3">
        <v>13.14</v>
      </c>
      <c r="I46" s="3"/>
      <c r="J46" s="3">
        <v>14.21</v>
      </c>
      <c r="K46" s="3"/>
      <c r="L46" s="3"/>
      <c r="M46" s="3"/>
      <c r="N46" s="3"/>
      <c r="O46" s="3"/>
      <c r="P46" s="3"/>
      <c r="Q46" s="3"/>
      <c r="R46" s="3">
        <v>-8.3800000000000008</v>
      </c>
      <c r="S46" s="3"/>
      <c r="T46" s="3">
        <v>-16.46</v>
      </c>
      <c r="U46" s="3"/>
      <c r="V46" s="3">
        <v>-33.229999999999997</v>
      </c>
      <c r="W46" s="3"/>
      <c r="X46" s="3">
        <v>-41.69</v>
      </c>
      <c r="Y46" s="3"/>
      <c r="Z46" s="3"/>
      <c r="AA46" s="3"/>
      <c r="AB46" s="3"/>
      <c r="AC46" s="3"/>
      <c r="AD46" s="3"/>
      <c r="AE46" s="3"/>
      <c r="AF46" s="3">
        <v>18.91</v>
      </c>
      <c r="AG46" s="3"/>
      <c r="AH46" s="3">
        <v>27.7</v>
      </c>
      <c r="AI46" s="3"/>
      <c r="AJ46" s="3">
        <v>53.04</v>
      </c>
      <c r="AK46" s="3"/>
      <c r="AL46" s="3">
        <v>85.81</v>
      </c>
      <c r="AM46" s="3"/>
      <c r="AN46" s="3"/>
      <c r="AO46" s="3"/>
      <c r="AP46" s="3"/>
      <c r="AQ46" s="3"/>
      <c r="AR46" s="3"/>
      <c r="AS46" s="3"/>
      <c r="AT46" s="3">
        <v>2.59</v>
      </c>
      <c r="AU46" s="3"/>
      <c r="AV46" s="3">
        <v>9.09</v>
      </c>
      <c r="AW46" s="3"/>
      <c r="AX46" s="3">
        <v>15.58</v>
      </c>
      <c r="AY46" s="3"/>
      <c r="AZ46" s="3">
        <v>23.37</v>
      </c>
      <c r="BA46" s="3"/>
      <c r="BB46" s="3"/>
      <c r="BC46" s="3"/>
      <c r="BD46" s="3"/>
      <c r="BE46" s="3"/>
      <c r="BF46" s="3"/>
      <c r="BG46" s="3"/>
      <c r="BH46" s="3">
        <v>-14.41</v>
      </c>
      <c r="BI46" s="3"/>
      <c r="BJ46" s="3">
        <v>-15.07</v>
      </c>
      <c r="BK46" s="3"/>
      <c r="BL46" s="3">
        <v>-13.26</v>
      </c>
      <c r="BM46" s="3"/>
      <c r="BN46" s="3">
        <v>-14.29</v>
      </c>
      <c r="BO46" s="3"/>
      <c r="BP46" s="3"/>
      <c r="BQ46" s="3"/>
      <c r="BR46" s="3"/>
      <c r="BS46" s="3"/>
      <c r="BT46" s="3"/>
      <c r="BU46" s="3"/>
      <c r="BV46" s="3">
        <v>6.47</v>
      </c>
      <c r="BW46" s="3"/>
      <c r="BX46" s="3">
        <v>46.04</v>
      </c>
      <c r="BY46" s="3"/>
      <c r="BZ46" s="3">
        <v>79.13</v>
      </c>
      <c r="CA46" s="3"/>
      <c r="CB46" s="3">
        <v>113.67</v>
      </c>
      <c r="CC46" s="3"/>
      <c r="CD46" s="3"/>
      <c r="CE46" s="3"/>
      <c r="CF46" s="3"/>
      <c r="CG46" s="3"/>
      <c r="CH46" s="3"/>
      <c r="CI46" s="3"/>
      <c r="CJ46" s="3">
        <v>4.0999999999999996</v>
      </c>
      <c r="CK46" s="3"/>
      <c r="CL46" s="3">
        <v>15.07</v>
      </c>
      <c r="CM46" s="3">
        <v>31.51</v>
      </c>
      <c r="CN46" s="3">
        <v>52.05</v>
      </c>
      <c r="CO46" s="3"/>
      <c r="CP46" s="3"/>
      <c r="CQ46" s="3"/>
      <c r="CR46" s="3"/>
      <c r="CS46" s="3"/>
      <c r="CT46" s="3"/>
      <c r="CU46" s="3">
        <v>-32.78</v>
      </c>
      <c r="CV46" s="3"/>
      <c r="CW46" s="3">
        <v>21.81</v>
      </c>
      <c r="CX46" s="3">
        <v>-18.18</v>
      </c>
      <c r="CY46" s="3">
        <v>5.45</v>
      </c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>
        <v>-4.53</v>
      </c>
      <c r="EN46" s="3"/>
      <c r="EO46" s="3">
        <v>-39.869999999999997</v>
      </c>
      <c r="EP46" s="3">
        <v>-19.34</v>
      </c>
      <c r="EQ46" s="3">
        <v>2.11</v>
      </c>
      <c r="ER46" s="3"/>
      <c r="ES46" s="3"/>
      <c r="ET46" s="3"/>
      <c r="EU46" s="3"/>
      <c r="EV46" s="3"/>
      <c r="EW46" s="3"/>
      <c r="EX46" s="3">
        <v>16.670000000000002</v>
      </c>
      <c r="EY46" s="3"/>
      <c r="EZ46" s="3">
        <v>-16.670000000000002</v>
      </c>
      <c r="FA46" s="3">
        <v>16.670000000000002</v>
      </c>
      <c r="FB46" s="3">
        <v>-16.670000000000002</v>
      </c>
      <c r="FC46" s="3"/>
      <c r="FD46" s="3"/>
      <c r="FE46" s="3"/>
      <c r="FF46" s="3"/>
      <c r="FG46" s="3"/>
      <c r="FH46" s="15" t="s">
        <v>349</v>
      </c>
    </row>
    <row r="47" spans="1:164" x14ac:dyDescent="0.25">
      <c r="A47" s="84"/>
      <c r="B47" s="1" t="s">
        <v>125</v>
      </c>
      <c r="C47" s="3"/>
      <c r="D47" s="3">
        <v>1.69</v>
      </c>
      <c r="E47" s="3"/>
      <c r="F47" s="3">
        <v>3.66</v>
      </c>
      <c r="G47" s="3"/>
      <c r="H47" s="3">
        <v>5.72</v>
      </c>
      <c r="I47" s="3"/>
      <c r="J47" s="3">
        <v>7.49</v>
      </c>
      <c r="K47" s="3">
        <v>9.1199999999999992</v>
      </c>
      <c r="L47" s="3"/>
      <c r="M47" s="3"/>
      <c r="N47" s="3"/>
      <c r="O47" s="3"/>
      <c r="P47" s="3">
        <v>11.42</v>
      </c>
      <c r="Q47" s="3"/>
      <c r="R47" s="3">
        <v>-6.67</v>
      </c>
      <c r="S47" s="3"/>
      <c r="T47" s="3">
        <v>-12.96</v>
      </c>
      <c r="U47" s="3"/>
      <c r="V47" s="3">
        <v>-18.14</v>
      </c>
      <c r="W47" s="3"/>
      <c r="X47" s="3">
        <v>-21.52</v>
      </c>
      <c r="Y47" s="3">
        <v>-24.43</v>
      </c>
      <c r="Z47" s="3"/>
      <c r="AA47" s="3"/>
      <c r="AB47" s="3"/>
      <c r="AC47" s="3"/>
      <c r="AD47" s="3">
        <v>-27.72</v>
      </c>
      <c r="AE47" s="3"/>
      <c r="AF47" s="3">
        <v>5.79</v>
      </c>
      <c r="AG47" s="3"/>
      <c r="AH47" s="3">
        <v>9.42</v>
      </c>
      <c r="AI47" s="3"/>
      <c r="AJ47" s="3">
        <v>15.21</v>
      </c>
      <c r="AK47" s="3"/>
      <c r="AL47" s="3">
        <v>18.11</v>
      </c>
      <c r="AM47" s="3">
        <v>21.73</v>
      </c>
      <c r="AN47" s="3"/>
      <c r="AO47" s="3"/>
      <c r="AP47" s="3"/>
      <c r="AQ47" s="3"/>
      <c r="AR47" s="3">
        <v>26.08</v>
      </c>
      <c r="AS47" s="3"/>
      <c r="AT47" s="3">
        <v>10.25</v>
      </c>
      <c r="AU47" s="3"/>
      <c r="AV47" s="3">
        <v>19.23</v>
      </c>
      <c r="AW47" s="3"/>
      <c r="AX47" s="3">
        <v>30.76</v>
      </c>
      <c r="AY47" s="3"/>
      <c r="AZ47" s="3">
        <v>38.46</v>
      </c>
      <c r="BA47" s="3">
        <v>48.71</v>
      </c>
      <c r="BB47" s="3"/>
      <c r="BC47" s="3"/>
      <c r="BD47" s="3"/>
      <c r="BE47" s="3"/>
      <c r="BF47" s="3">
        <v>67.94</v>
      </c>
      <c r="BG47" s="3"/>
      <c r="BH47" s="3">
        <v>-1.99</v>
      </c>
      <c r="BI47" s="3"/>
      <c r="BJ47" s="3">
        <v>-4.3600000000000003</v>
      </c>
      <c r="BK47" s="3"/>
      <c r="BL47" s="3">
        <v>-7.44</v>
      </c>
      <c r="BM47" s="3"/>
      <c r="BN47" s="3">
        <v>-10.41</v>
      </c>
      <c r="BO47" s="3">
        <v>-13.28</v>
      </c>
      <c r="BP47" s="3"/>
      <c r="BQ47" s="3"/>
      <c r="BR47" s="3"/>
      <c r="BS47" s="3"/>
      <c r="BT47" s="3">
        <v>-17.89</v>
      </c>
      <c r="BU47" s="3"/>
      <c r="BV47" s="3">
        <v>14.45</v>
      </c>
      <c r="BW47" s="3"/>
      <c r="BX47" s="3">
        <v>25.3</v>
      </c>
      <c r="BY47" s="3"/>
      <c r="BZ47" s="3">
        <v>33.729999999999997</v>
      </c>
      <c r="CA47" s="3"/>
      <c r="CB47" s="3">
        <v>44.57</v>
      </c>
      <c r="CC47" s="3">
        <v>51.81</v>
      </c>
      <c r="CD47" s="3"/>
      <c r="CE47" s="3"/>
      <c r="CF47" s="3"/>
      <c r="CG47" s="3"/>
      <c r="CH47" s="3">
        <v>67.400000000000006</v>
      </c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15" t="s">
        <v>279</v>
      </c>
    </row>
    <row r="48" spans="1:164" ht="15.75" x14ac:dyDescent="0.25">
      <c r="A48" s="23" t="s">
        <v>143</v>
      </c>
      <c r="B48" s="1"/>
      <c r="C48" s="3"/>
      <c r="D48" s="3">
        <f>AVERAGE(D46:D47)</f>
        <v>6.7</v>
      </c>
      <c r="E48" s="3"/>
      <c r="F48" s="3">
        <f t="shared" ref="F48:BO48" si="13">AVERAGE(F46:F47)</f>
        <v>7.94</v>
      </c>
      <c r="G48" s="3"/>
      <c r="H48" s="3">
        <f t="shared" si="13"/>
        <v>9.43</v>
      </c>
      <c r="I48" s="3"/>
      <c r="J48" s="3">
        <f t="shared" si="13"/>
        <v>10.850000000000001</v>
      </c>
      <c r="K48" s="3">
        <f t="shared" si="13"/>
        <v>9.1199999999999992</v>
      </c>
      <c r="L48" s="3"/>
      <c r="M48" s="3"/>
      <c r="N48" s="3"/>
      <c r="O48" s="3"/>
      <c r="P48" s="3">
        <f t="shared" si="13"/>
        <v>11.42</v>
      </c>
      <c r="Q48" s="3"/>
      <c r="R48" s="3">
        <f t="shared" si="13"/>
        <v>-7.5250000000000004</v>
      </c>
      <c r="S48" s="3"/>
      <c r="T48" s="3">
        <f t="shared" si="13"/>
        <v>-14.71</v>
      </c>
      <c r="U48" s="3"/>
      <c r="V48" s="3">
        <f t="shared" si="13"/>
        <v>-25.684999999999999</v>
      </c>
      <c r="W48" s="3"/>
      <c r="X48" s="3">
        <f t="shared" si="13"/>
        <v>-31.604999999999997</v>
      </c>
      <c r="Y48" s="3">
        <f t="shared" si="13"/>
        <v>-24.43</v>
      </c>
      <c r="Z48" s="3"/>
      <c r="AA48" s="3"/>
      <c r="AB48" s="3"/>
      <c r="AC48" s="3"/>
      <c r="AD48" s="3">
        <f t="shared" si="13"/>
        <v>-27.72</v>
      </c>
      <c r="AE48" s="3"/>
      <c r="AF48" s="3">
        <f t="shared" si="13"/>
        <v>12.35</v>
      </c>
      <c r="AG48" s="3"/>
      <c r="AH48" s="3">
        <f t="shared" si="13"/>
        <v>18.559999999999999</v>
      </c>
      <c r="AI48" s="3"/>
      <c r="AJ48" s="3">
        <f t="shared" si="13"/>
        <v>34.125</v>
      </c>
      <c r="AK48" s="3"/>
      <c r="AL48" s="3">
        <f t="shared" si="13"/>
        <v>51.96</v>
      </c>
      <c r="AM48" s="3">
        <f t="shared" si="13"/>
        <v>21.73</v>
      </c>
      <c r="AN48" s="3"/>
      <c r="AO48" s="3"/>
      <c r="AP48" s="3"/>
      <c r="AQ48" s="3"/>
      <c r="AR48" s="3">
        <f t="shared" si="13"/>
        <v>26.08</v>
      </c>
      <c r="AS48" s="3"/>
      <c r="AT48" s="3">
        <f t="shared" si="13"/>
        <v>6.42</v>
      </c>
      <c r="AU48" s="3"/>
      <c r="AV48" s="3">
        <f t="shared" si="13"/>
        <v>14.16</v>
      </c>
      <c r="AW48" s="3"/>
      <c r="AX48" s="3">
        <f t="shared" si="13"/>
        <v>23.17</v>
      </c>
      <c r="AY48" s="3"/>
      <c r="AZ48" s="3">
        <f t="shared" si="13"/>
        <v>30.914999999999999</v>
      </c>
      <c r="BA48" s="3">
        <f t="shared" si="13"/>
        <v>48.71</v>
      </c>
      <c r="BB48" s="3"/>
      <c r="BC48" s="3"/>
      <c r="BD48" s="3"/>
      <c r="BE48" s="3"/>
      <c r="BF48" s="3">
        <f t="shared" si="13"/>
        <v>67.94</v>
      </c>
      <c r="BG48" s="3"/>
      <c r="BH48" s="3">
        <f t="shared" si="13"/>
        <v>-8.1999999999999993</v>
      </c>
      <c r="BI48" s="3"/>
      <c r="BJ48" s="3">
        <f t="shared" si="13"/>
        <v>-9.7149999999999999</v>
      </c>
      <c r="BK48" s="3"/>
      <c r="BL48" s="3">
        <f t="shared" si="13"/>
        <v>-10.35</v>
      </c>
      <c r="BM48" s="3"/>
      <c r="BN48" s="3">
        <f t="shared" si="13"/>
        <v>-12.35</v>
      </c>
      <c r="BO48" s="3">
        <f t="shared" si="13"/>
        <v>-13.28</v>
      </c>
      <c r="BP48" s="3"/>
      <c r="BQ48" s="3"/>
      <c r="BR48" s="3"/>
      <c r="BS48" s="3"/>
      <c r="BT48" s="3">
        <f t="shared" ref="BT48:CY48" si="14">AVERAGE(BT46:BT47)</f>
        <v>-17.89</v>
      </c>
      <c r="BU48" s="3"/>
      <c r="BV48" s="3">
        <f t="shared" si="14"/>
        <v>10.459999999999999</v>
      </c>
      <c r="BW48" s="3"/>
      <c r="BX48" s="3">
        <f t="shared" si="14"/>
        <v>35.67</v>
      </c>
      <c r="BY48" s="3"/>
      <c r="BZ48" s="3">
        <f t="shared" si="14"/>
        <v>56.429999999999993</v>
      </c>
      <c r="CA48" s="3"/>
      <c r="CB48" s="3">
        <f t="shared" si="14"/>
        <v>79.12</v>
      </c>
      <c r="CC48" s="3">
        <f t="shared" si="14"/>
        <v>51.81</v>
      </c>
      <c r="CD48" s="3"/>
      <c r="CE48" s="3"/>
      <c r="CF48" s="3"/>
      <c r="CG48" s="3"/>
      <c r="CH48" s="3">
        <f t="shared" si="14"/>
        <v>67.400000000000006</v>
      </c>
      <c r="CI48" s="3"/>
      <c r="CJ48" s="3">
        <f t="shared" si="14"/>
        <v>4.0999999999999996</v>
      </c>
      <c r="CK48" s="3"/>
      <c r="CL48" s="3">
        <f t="shared" si="14"/>
        <v>15.07</v>
      </c>
      <c r="CM48" s="3">
        <f t="shared" si="14"/>
        <v>31.51</v>
      </c>
      <c r="CN48" s="3">
        <f t="shared" si="14"/>
        <v>52.05</v>
      </c>
      <c r="CO48" s="3"/>
      <c r="CP48" s="3"/>
      <c r="CQ48" s="3"/>
      <c r="CR48" s="3"/>
      <c r="CS48" s="3"/>
      <c r="CT48" s="3"/>
      <c r="CU48" s="3">
        <f t="shared" si="14"/>
        <v>-32.78</v>
      </c>
      <c r="CV48" s="3"/>
      <c r="CW48" s="3">
        <f t="shared" si="14"/>
        <v>21.81</v>
      </c>
      <c r="CX48" s="3">
        <f t="shared" si="14"/>
        <v>-18.18</v>
      </c>
      <c r="CY48" s="3">
        <f t="shared" si="14"/>
        <v>5.45</v>
      </c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>
        <f t="shared" ref="EM48:FB48" si="15">AVERAGE(EM46:EM47)</f>
        <v>-4.53</v>
      </c>
      <c r="EN48" s="3"/>
      <c r="EO48" s="3">
        <f t="shared" si="15"/>
        <v>-39.869999999999997</v>
      </c>
      <c r="EP48" s="3">
        <f t="shared" si="15"/>
        <v>-19.34</v>
      </c>
      <c r="EQ48" s="3">
        <f t="shared" si="15"/>
        <v>2.11</v>
      </c>
      <c r="ER48" s="3"/>
      <c r="ES48" s="3"/>
      <c r="ET48" s="3"/>
      <c r="EU48" s="3"/>
      <c r="EV48" s="3"/>
      <c r="EW48" s="3"/>
      <c r="EX48" s="3">
        <f t="shared" si="15"/>
        <v>16.670000000000002</v>
      </c>
      <c r="EY48" s="3"/>
      <c r="EZ48" s="3">
        <f t="shared" si="15"/>
        <v>-16.670000000000002</v>
      </c>
      <c r="FA48" s="3">
        <f t="shared" si="15"/>
        <v>16.670000000000002</v>
      </c>
      <c r="FB48" s="3">
        <f t="shared" si="15"/>
        <v>-16.670000000000002</v>
      </c>
      <c r="FC48" s="3"/>
      <c r="FD48" s="3"/>
      <c r="FE48" s="3"/>
      <c r="FF48" s="3"/>
      <c r="FG48" s="3"/>
      <c r="FH48" s="3"/>
    </row>
    <row r="49" spans="1:164" x14ac:dyDescent="0.25">
      <c r="A49" s="84" t="s">
        <v>133</v>
      </c>
      <c r="B49" s="1" t="s">
        <v>126</v>
      </c>
      <c r="C49" s="3"/>
      <c r="D49" s="3">
        <v>-0.05</v>
      </c>
      <c r="E49" s="3"/>
      <c r="F49" s="3">
        <v>-1.37</v>
      </c>
      <c r="G49" s="3"/>
      <c r="H49" s="3">
        <v>-6.82</v>
      </c>
      <c r="I49" s="3"/>
      <c r="J49" s="3">
        <v>-9.06</v>
      </c>
      <c r="K49" s="3"/>
      <c r="L49" s="3"/>
      <c r="M49" s="3"/>
      <c r="N49" s="3"/>
      <c r="O49" s="3"/>
      <c r="P49" s="3"/>
      <c r="Q49" s="3"/>
      <c r="R49" s="3">
        <v>25.87</v>
      </c>
      <c r="S49" s="3"/>
      <c r="T49" s="3">
        <v>40.79</v>
      </c>
      <c r="U49" s="3"/>
      <c r="V49" s="3">
        <v>58.11</v>
      </c>
      <c r="W49" s="3"/>
      <c r="X49" s="3">
        <v>70.239999999999995</v>
      </c>
      <c r="Y49" s="3"/>
      <c r="Z49" s="3"/>
      <c r="AA49" s="3"/>
      <c r="AB49" s="3"/>
      <c r="AC49" s="3"/>
      <c r="AD49" s="3"/>
      <c r="AE49" s="3"/>
      <c r="AF49" s="3">
        <v>-22.04</v>
      </c>
      <c r="AG49" s="3"/>
      <c r="AH49" s="3">
        <v>-33.659999999999997</v>
      </c>
      <c r="AI49" s="3"/>
      <c r="AJ49" s="3">
        <v>-34.51</v>
      </c>
      <c r="AK49" s="3"/>
      <c r="AL49" s="3">
        <v>-42.53</v>
      </c>
      <c r="AM49" s="3"/>
      <c r="AN49" s="3"/>
      <c r="AO49" s="3"/>
      <c r="AP49" s="3"/>
      <c r="AQ49" s="3"/>
      <c r="AR49" s="3"/>
      <c r="AS49" s="3"/>
      <c r="AT49" s="3">
        <v>17.98</v>
      </c>
      <c r="AU49" s="3"/>
      <c r="AV49" s="3">
        <v>34.53</v>
      </c>
      <c r="AW49" s="3"/>
      <c r="AX49" s="3">
        <v>71.22</v>
      </c>
      <c r="AY49" s="3"/>
      <c r="AZ49" s="3">
        <v>87.76</v>
      </c>
      <c r="BA49" s="3"/>
      <c r="BB49" s="3"/>
      <c r="BC49" s="3"/>
      <c r="BD49" s="3"/>
      <c r="BE49" s="3"/>
      <c r="BF49" s="3"/>
      <c r="BG49" s="3"/>
      <c r="BH49" s="3">
        <v>2.72</v>
      </c>
      <c r="BI49" s="3"/>
      <c r="BJ49" s="3">
        <v>6.09</v>
      </c>
      <c r="BK49" s="3"/>
      <c r="BL49" s="3">
        <v>6.87</v>
      </c>
      <c r="BM49" s="3"/>
      <c r="BN49" s="3">
        <v>10.039999999999999</v>
      </c>
      <c r="BO49" s="3"/>
      <c r="BP49" s="3"/>
      <c r="BQ49" s="3"/>
      <c r="BR49" s="3"/>
      <c r="BS49" s="3"/>
      <c r="BT49" s="3"/>
      <c r="BU49" s="3"/>
      <c r="BV49" s="3">
        <v>1.98</v>
      </c>
      <c r="BW49" s="3"/>
      <c r="BX49" s="3">
        <v>7.28</v>
      </c>
      <c r="BY49" s="3"/>
      <c r="BZ49" s="3">
        <v>45.03</v>
      </c>
      <c r="CA49" s="3"/>
      <c r="CB49" s="3">
        <v>66.88</v>
      </c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15" t="s">
        <v>350</v>
      </c>
    </row>
    <row r="50" spans="1:164" ht="30" x14ac:dyDescent="0.25">
      <c r="A50" s="84"/>
      <c r="B50" s="18" t="s">
        <v>128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>
        <v>-24.22</v>
      </c>
      <c r="T50" s="3"/>
      <c r="U50" s="3"/>
      <c r="V50" s="3">
        <v>-48.35</v>
      </c>
      <c r="W50" s="3"/>
      <c r="X50" s="3">
        <v>-65.09</v>
      </c>
      <c r="Y50" s="3"/>
      <c r="Z50" s="3"/>
      <c r="AA50" s="3"/>
      <c r="AB50" s="3"/>
      <c r="AC50" s="3"/>
      <c r="AD50" s="3"/>
      <c r="AE50" s="3"/>
      <c r="AF50" s="3"/>
      <c r="AG50" s="3">
        <v>87.17</v>
      </c>
      <c r="AH50" s="3"/>
      <c r="AI50" s="3"/>
      <c r="AJ50" s="3">
        <v>158.15</v>
      </c>
      <c r="AK50" s="3"/>
      <c r="AL50" s="3">
        <v>205.52</v>
      </c>
      <c r="AM50" s="3"/>
      <c r="AN50" s="3"/>
      <c r="AO50" s="3"/>
      <c r="AP50" s="3"/>
      <c r="AQ50" s="3"/>
      <c r="AR50" s="3"/>
      <c r="AS50" s="3"/>
      <c r="AT50" s="3"/>
      <c r="AU50" s="3">
        <v>10.52</v>
      </c>
      <c r="AV50" s="3"/>
      <c r="AW50" s="3"/>
      <c r="AX50" s="3">
        <v>21.05</v>
      </c>
      <c r="AY50" s="3"/>
      <c r="AZ50" s="3">
        <v>26.31</v>
      </c>
      <c r="BA50" s="3"/>
      <c r="BB50" s="3"/>
      <c r="BC50" s="3"/>
      <c r="BD50" s="3"/>
      <c r="BE50" s="3"/>
      <c r="BF50" s="3"/>
      <c r="BG50" s="3"/>
      <c r="BH50" s="3"/>
      <c r="BI50" s="3">
        <v>7.25</v>
      </c>
      <c r="BJ50" s="3"/>
      <c r="BK50" s="3"/>
      <c r="BL50" s="3">
        <v>19.420000000000002</v>
      </c>
      <c r="BM50" s="3"/>
      <c r="BN50" s="3">
        <v>34.71</v>
      </c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73" t="s">
        <v>351</v>
      </c>
    </row>
    <row r="51" spans="1:164" ht="15.75" x14ac:dyDescent="0.25">
      <c r="A51" s="23" t="s">
        <v>143</v>
      </c>
      <c r="B51" s="1"/>
      <c r="C51" s="3"/>
      <c r="D51" s="3">
        <f>AVERAGE(D49:D50)</f>
        <v>-0.05</v>
      </c>
      <c r="E51" s="3"/>
      <c r="F51" s="3">
        <f t="shared" ref="F51:BN51" si="16">AVERAGE(F49:F50)</f>
        <v>-1.37</v>
      </c>
      <c r="G51" s="3"/>
      <c r="H51" s="3">
        <f t="shared" si="16"/>
        <v>-6.82</v>
      </c>
      <c r="I51" s="3"/>
      <c r="J51" s="3">
        <f t="shared" si="16"/>
        <v>-9.06</v>
      </c>
      <c r="K51" s="3"/>
      <c r="L51" s="3"/>
      <c r="M51" s="3"/>
      <c r="N51" s="3"/>
      <c r="O51" s="3"/>
      <c r="P51" s="3"/>
      <c r="Q51" s="3"/>
      <c r="R51" s="3">
        <f t="shared" si="16"/>
        <v>25.87</v>
      </c>
      <c r="S51" s="3">
        <f t="shared" si="16"/>
        <v>-24.22</v>
      </c>
      <c r="T51" s="3">
        <f t="shared" si="16"/>
        <v>40.79</v>
      </c>
      <c r="U51" s="3"/>
      <c r="V51" s="3">
        <f t="shared" si="16"/>
        <v>4.879999999999999</v>
      </c>
      <c r="W51" s="3"/>
      <c r="X51" s="3">
        <f t="shared" si="16"/>
        <v>2.5749999999999957</v>
      </c>
      <c r="Y51" s="3"/>
      <c r="Z51" s="3"/>
      <c r="AA51" s="3"/>
      <c r="AB51" s="3"/>
      <c r="AC51" s="3"/>
      <c r="AD51" s="3"/>
      <c r="AE51" s="3"/>
      <c r="AF51" s="3">
        <f t="shared" si="16"/>
        <v>-22.04</v>
      </c>
      <c r="AG51" s="3">
        <f t="shared" si="16"/>
        <v>87.17</v>
      </c>
      <c r="AH51" s="3">
        <f t="shared" si="16"/>
        <v>-33.659999999999997</v>
      </c>
      <c r="AI51" s="3"/>
      <c r="AJ51" s="3">
        <f t="shared" si="16"/>
        <v>61.820000000000007</v>
      </c>
      <c r="AK51" s="3"/>
      <c r="AL51" s="3">
        <f t="shared" si="16"/>
        <v>81.495000000000005</v>
      </c>
      <c r="AM51" s="3"/>
      <c r="AN51" s="3"/>
      <c r="AO51" s="3"/>
      <c r="AP51" s="3"/>
      <c r="AQ51" s="3"/>
      <c r="AR51" s="3"/>
      <c r="AS51" s="3"/>
      <c r="AT51" s="3">
        <f t="shared" si="16"/>
        <v>17.98</v>
      </c>
      <c r="AU51" s="3">
        <f t="shared" si="16"/>
        <v>10.52</v>
      </c>
      <c r="AV51" s="3">
        <f t="shared" si="16"/>
        <v>34.53</v>
      </c>
      <c r="AW51" s="3"/>
      <c r="AX51" s="3">
        <f t="shared" si="16"/>
        <v>46.134999999999998</v>
      </c>
      <c r="AY51" s="3"/>
      <c r="AZ51" s="3">
        <f t="shared" si="16"/>
        <v>57.035000000000004</v>
      </c>
      <c r="BA51" s="3"/>
      <c r="BB51" s="3"/>
      <c r="BC51" s="3"/>
      <c r="BD51" s="3"/>
      <c r="BE51" s="3"/>
      <c r="BF51" s="3"/>
      <c r="BG51" s="3"/>
      <c r="BH51" s="3">
        <f t="shared" si="16"/>
        <v>2.72</v>
      </c>
      <c r="BI51" s="3">
        <f t="shared" si="16"/>
        <v>7.25</v>
      </c>
      <c r="BJ51" s="3">
        <f t="shared" si="16"/>
        <v>6.09</v>
      </c>
      <c r="BK51" s="3"/>
      <c r="BL51" s="3">
        <f t="shared" si="16"/>
        <v>13.145000000000001</v>
      </c>
      <c r="BM51" s="3"/>
      <c r="BN51" s="3">
        <f t="shared" si="16"/>
        <v>22.375</v>
      </c>
      <c r="BO51" s="3"/>
      <c r="BP51" s="3"/>
      <c r="BQ51" s="3"/>
      <c r="BR51" s="3"/>
      <c r="BS51" s="3"/>
      <c r="BT51" s="3"/>
      <c r="BU51" s="3"/>
      <c r="BV51" s="3">
        <f t="shared" ref="BV51:CB51" si="17">AVERAGE(BV49:BV50)</f>
        <v>1.98</v>
      </c>
      <c r="BW51" s="3"/>
      <c r="BX51" s="3">
        <f t="shared" si="17"/>
        <v>7.28</v>
      </c>
      <c r="BY51" s="3"/>
      <c r="BZ51" s="3">
        <f t="shared" si="17"/>
        <v>45.03</v>
      </c>
      <c r="CA51" s="3"/>
      <c r="CB51" s="3">
        <f t="shared" si="17"/>
        <v>66.88</v>
      </c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</row>
  </sheetData>
  <mergeCells count="21">
    <mergeCell ref="EA1:EK1"/>
    <mergeCell ref="DP1:DZ1"/>
    <mergeCell ref="B37:B44"/>
    <mergeCell ref="FH37:FH44"/>
    <mergeCell ref="EL1:EV1"/>
    <mergeCell ref="CT1:DD1"/>
    <mergeCell ref="CI1:CS1"/>
    <mergeCell ref="DE1:DO1"/>
    <mergeCell ref="C1:P1"/>
    <mergeCell ref="Q1:AD1"/>
    <mergeCell ref="AE1:AR1"/>
    <mergeCell ref="AS1:BF1"/>
    <mergeCell ref="BG1:BT1"/>
    <mergeCell ref="BU1:CH1"/>
    <mergeCell ref="A2:A12"/>
    <mergeCell ref="A49:A50"/>
    <mergeCell ref="A14:A23"/>
    <mergeCell ref="A25:A26"/>
    <mergeCell ref="A28:A32"/>
    <mergeCell ref="A35:A44"/>
    <mergeCell ref="A46:A47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workbookViewId="0">
      <selection activeCell="R4" sqref="R4"/>
    </sheetView>
  </sheetViews>
  <sheetFormatPr baseColWidth="10" defaultRowHeight="15" x14ac:dyDescent="0.25"/>
  <cols>
    <col min="1" max="1" width="17.140625" style="27" customWidth="1"/>
    <col min="2" max="2" width="24.140625" style="27" customWidth="1"/>
    <col min="3" max="3" width="20.7109375" style="27" customWidth="1"/>
    <col min="4" max="4" width="4.85546875" style="27" customWidth="1"/>
    <col min="5" max="5" width="5.42578125" style="27" customWidth="1"/>
    <col min="6" max="6" width="4.85546875" style="27" customWidth="1"/>
    <col min="7" max="7" width="5.140625" style="27" customWidth="1"/>
    <col min="8" max="8" width="5.5703125" style="27" customWidth="1"/>
    <col min="9" max="9" width="5.140625" style="27" customWidth="1"/>
    <col min="10" max="10" width="5.28515625" style="27" customWidth="1"/>
    <col min="11" max="11" width="5.140625" style="27" customWidth="1"/>
    <col min="12" max="12" width="6" style="27" customWidth="1"/>
    <col min="13" max="13" width="6.28515625" style="27" customWidth="1"/>
    <col min="14" max="16" width="5.140625" customWidth="1"/>
    <col min="17" max="17" width="11.7109375" customWidth="1"/>
    <col min="18" max="18" width="29" bestFit="1" customWidth="1"/>
  </cols>
  <sheetData>
    <row r="1" spans="1:18" x14ac:dyDescent="0.25">
      <c r="A1" s="64" t="s">
        <v>150</v>
      </c>
      <c r="B1" s="64" t="s">
        <v>151</v>
      </c>
      <c r="C1" s="63" t="s">
        <v>232</v>
      </c>
      <c r="D1" s="86" t="s">
        <v>217</v>
      </c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108" t="s">
        <v>143</v>
      </c>
    </row>
    <row r="2" spans="1:18" x14ac:dyDescent="0.25">
      <c r="A2" s="64"/>
      <c r="B2" s="64"/>
      <c r="C2" s="1"/>
      <c r="D2" s="2">
        <v>0.05</v>
      </c>
      <c r="E2" s="2">
        <v>0.1</v>
      </c>
      <c r="F2" s="2">
        <v>0.15</v>
      </c>
      <c r="G2" s="2">
        <v>0.2</v>
      </c>
      <c r="H2" s="2">
        <v>0.25</v>
      </c>
      <c r="I2" s="2">
        <v>0.3</v>
      </c>
      <c r="J2" s="2">
        <v>0.35</v>
      </c>
      <c r="K2" s="2">
        <v>0.4</v>
      </c>
      <c r="L2" s="2">
        <v>0.5</v>
      </c>
      <c r="M2" s="2">
        <v>0.6</v>
      </c>
      <c r="N2" s="2">
        <v>0.7</v>
      </c>
      <c r="O2" s="2">
        <v>0.8</v>
      </c>
      <c r="P2" s="2">
        <v>0.9</v>
      </c>
      <c r="Q2" s="109"/>
    </row>
    <row r="3" spans="1:18" x14ac:dyDescent="0.25">
      <c r="A3" s="91" t="s">
        <v>129</v>
      </c>
      <c r="B3" s="64" t="s">
        <v>145</v>
      </c>
      <c r="C3" s="1" t="s">
        <v>216</v>
      </c>
      <c r="D3" s="3"/>
      <c r="E3" s="3"/>
      <c r="F3" s="3"/>
      <c r="G3" s="3"/>
      <c r="H3" s="3"/>
      <c r="I3" s="3">
        <v>2.59</v>
      </c>
      <c r="J3" s="3"/>
      <c r="K3" s="3"/>
      <c r="L3" s="3"/>
      <c r="M3" s="3"/>
      <c r="N3" s="3"/>
      <c r="O3" s="3"/>
      <c r="P3" s="3"/>
      <c r="Q3" s="3">
        <f>AVERAGE(D3:P3)</f>
        <v>2.59</v>
      </c>
      <c r="R3" s="64" t="s">
        <v>231</v>
      </c>
    </row>
    <row r="4" spans="1:18" x14ac:dyDescent="0.25">
      <c r="A4" s="91"/>
      <c r="B4" s="64" t="s">
        <v>224</v>
      </c>
      <c r="C4" s="1" t="s">
        <v>225</v>
      </c>
      <c r="D4" s="3"/>
      <c r="E4" s="3"/>
      <c r="F4" s="3"/>
      <c r="G4" s="3"/>
      <c r="H4" s="3"/>
      <c r="I4" s="3">
        <v>3.44</v>
      </c>
      <c r="J4" s="3"/>
      <c r="K4" s="3"/>
      <c r="L4" s="3"/>
      <c r="M4" s="3"/>
      <c r="N4" s="3"/>
      <c r="O4" s="3"/>
      <c r="P4" s="3"/>
      <c r="Q4" s="3">
        <f t="shared" ref="Q4:Q30" si="0">AVERAGE(D4:P4)</f>
        <v>3.44</v>
      </c>
      <c r="R4" s="64" t="s">
        <v>231</v>
      </c>
    </row>
    <row r="5" spans="1:18" x14ac:dyDescent="0.25">
      <c r="A5" s="91"/>
      <c r="B5" s="94" t="s">
        <v>145</v>
      </c>
      <c r="C5" s="1" t="s">
        <v>218</v>
      </c>
      <c r="D5" s="3"/>
      <c r="E5" s="3">
        <v>3.43</v>
      </c>
      <c r="F5" s="3"/>
      <c r="G5" s="3">
        <v>3.25</v>
      </c>
      <c r="H5" s="3"/>
      <c r="I5" s="3">
        <v>3.18</v>
      </c>
      <c r="J5" s="3"/>
      <c r="K5" s="3"/>
      <c r="L5" s="3"/>
      <c r="M5" s="3"/>
      <c r="N5" s="3"/>
      <c r="O5" s="3"/>
      <c r="P5" s="3"/>
      <c r="Q5" s="3">
        <f t="shared" si="0"/>
        <v>3.2866666666666666</v>
      </c>
      <c r="R5" s="94" t="s">
        <v>364</v>
      </c>
    </row>
    <row r="6" spans="1:18" x14ac:dyDescent="0.25">
      <c r="A6" s="91"/>
      <c r="B6" s="94"/>
      <c r="C6" s="1" t="s">
        <v>218</v>
      </c>
      <c r="D6" s="3"/>
      <c r="E6" s="3">
        <v>3.07</v>
      </c>
      <c r="F6" s="3"/>
      <c r="G6" s="3">
        <v>2.74</v>
      </c>
      <c r="H6" s="3"/>
      <c r="I6" s="3">
        <v>2.41</v>
      </c>
      <c r="J6" s="3"/>
      <c r="K6" s="3"/>
      <c r="L6" s="3"/>
      <c r="M6" s="3"/>
      <c r="N6" s="3"/>
      <c r="O6" s="3"/>
      <c r="P6" s="3"/>
      <c r="Q6" s="3">
        <f t="shared" si="0"/>
        <v>2.74</v>
      </c>
      <c r="R6" s="94"/>
    </row>
    <row r="7" spans="1:18" x14ac:dyDescent="0.25">
      <c r="A7" s="91"/>
      <c r="B7" s="94"/>
      <c r="C7" s="1" t="s">
        <v>218</v>
      </c>
      <c r="D7" s="3"/>
      <c r="E7" s="3">
        <v>3.41</v>
      </c>
      <c r="F7" s="3"/>
      <c r="G7" s="3">
        <v>3.13</v>
      </c>
      <c r="H7" s="3"/>
      <c r="I7" s="3">
        <v>2.97</v>
      </c>
      <c r="J7" s="3"/>
      <c r="K7" s="3"/>
      <c r="L7" s="3"/>
      <c r="M7" s="3"/>
      <c r="N7" s="3"/>
      <c r="O7" s="3"/>
      <c r="P7" s="3"/>
      <c r="Q7" s="3">
        <f t="shared" si="0"/>
        <v>3.17</v>
      </c>
      <c r="R7" s="94"/>
    </row>
    <row r="8" spans="1:18" x14ac:dyDescent="0.25">
      <c r="A8" s="91"/>
      <c r="B8" s="88" t="s">
        <v>145</v>
      </c>
      <c r="C8" s="105" t="s">
        <v>219</v>
      </c>
      <c r="D8" s="3"/>
      <c r="E8" s="3">
        <v>4.6500000000000004</v>
      </c>
      <c r="F8" s="3"/>
      <c r="G8" s="3">
        <v>4.54</v>
      </c>
      <c r="H8" s="3"/>
      <c r="I8" s="3"/>
      <c r="J8" s="3"/>
      <c r="K8" s="3"/>
      <c r="L8" s="3"/>
      <c r="M8" s="3"/>
      <c r="N8" s="3"/>
      <c r="O8" s="3"/>
      <c r="P8" s="3"/>
      <c r="Q8" s="3">
        <f t="shared" si="0"/>
        <v>4.5950000000000006</v>
      </c>
      <c r="R8" s="88" t="s">
        <v>353</v>
      </c>
    </row>
    <row r="9" spans="1:18" x14ac:dyDescent="0.25">
      <c r="A9" s="91"/>
      <c r="B9" s="90"/>
      <c r="C9" s="107"/>
      <c r="D9" s="3"/>
      <c r="E9" s="3">
        <v>4.87</v>
      </c>
      <c r="F9" s="3"/>
      <c r="G9" s="3">
        <v>4.6399999999999997</v>
      </c>
      <c r="H9" s="3"/>
      <c r="I9" s="3"/>
      <c r="J9" s="3"/>
      <c r="K9" s="3"/>
      <c r="L9" s="3"/>
      <c r="M9" s="3"/>
      <c r="N9" s="3"/>
      <c r="O9" s="3"/>
      <c r="P9" s="3"/>
      <c r="Q9" s="3">
        <f t="shared" si="0"/>
        <v>4.7549999999999999</v>
      </c>
      <c r="R9" s="90"/>
    </row>
    <row r="10" spans="1:18" x14ac:dyDescent="0.25">
      <c r="A10" s="91"/>
      <c r="B10" s="64" t="s">
        <v>145</v>
      </c>
      <c r="C10" s="1" t="s">
        <v>220</v>
      </c>
      <c r="D10" s="3"/>
      <c r="E10" s="3">
        <v>1.94</v>
      </c>
      <c r="F10" s="3"/>
      <c r="G10" s="3">
        <v>1.66</v>
      </c>
      <c r="H10" s="3"/>
      <c r="I10" s="3">
        <v>1.63</v>
      </c>
      <c r="J10" s="3"/>
      <c r="K10" s="3">
        <v>1.62</v>
      </c>
      <c r="L10" s="3">
        <v>1.57</v>
      </c>
      <c r="M10" s="3">
        <v>1.57</v>
      </c>
      <c r="N10" s="3"/>
      <c r="O10" s="3"/>
      <c r="P10" s="3"/>
      <c r="Q10" s="3">
        <f t="shared" si="0"/>
        <v>1.665</v>
      </c>
      <c r="R10" s="64" t="s">
        <v>284</v>
      </c>
    </row>
    <row r="11" spans="1:18" x14ac:dyDescent="0.25">
      <c r="A11" s="96" t="s">
        <v>130</v>
      </c>
      <c r="B11" s="64" t="s">
        <v>24</v>
      </c>
      <c r="C11" s="1" t="s">
        <v>221</v>
      </c>
      <c r="D11" s="3"/>
      <c r="E11" s="3">
        <v>0.49</v>
      </c>
      <c r="F11" s="3"/>
      <c r="G11" s="3">
        <v>0.47</v>
      </c>
      <c r="H11" s="3"/>
      <c r="I11" s="3">
        <v>0.43</v>
      </c>
      <c r="J11" s="3"/>
      <c r="K11" s="3">
        <v>0.43</v>
      </c>
      <c r="L11" s="3"/>
      <c r="M11" s="3"/>
      <c r="N11" s="3"/>
      <c r="O11" s="3"/>
      <c r="P11" s="3"/>
      <c r="Q11" s="3">
        <f t="shared" si="0"/>
        <v>0.45499999999999996</v>
      </c>
      <c r="R11" s="64" t="s">
        <v>243</v>
      </c>
    </row>
    <row r="12" spans="1:18" x14ac:dyDescent="0.25">
      <c r="A12" s="97"/>
      <c r="B12" s="64" t="s">
        <v>24</v>
      </c>
      <c r="C12" s="1" t="s">
        <v>225</v>
      </c>
      <c r="D12" s="3"/>
      <c r="E12" s="3"/>
      <c r="F12" s="3"/>
      <c r="G12" s="3"/>
      <c r="H12" s="3"/>
      <c r="I12" s="3">
        <v>2.85</v>
      </c>
      <c r="J12" s="3"/>
      <c r="K12" s="3"/>
      <c r="L12" s="3"/>
      <c r="M12" s="3"/>
      <c r="N12" s="3"/>
      <c r="O12" s="3"/>
      <c r="P12" s="3"/>
      <c r="Q12" s="3">
        <f t="shared" si="0"/>
        <v>2.85</v>
      </c>
      <c r="R12" s="88" t="s">
        <v>231</v>
      </c>
    </row>
    <row r="13" spans="1:18" x14ac:dyDescent="0.25">
      <c r="A13" s="97"/>
      <c r="B13" s="64" t="s">
        <v>222</v>
      </c>
      <c r="C13" s="1" t="s">
        <v>225</v>
      </c>
      <c r="D13" s="3"/>
      <c r="E13" s="3"/>
      <c r="F13" s="3"/>
      <c r="G13" s="3"/>
      <c r="H13" s="3"/>
      <c r="I13" s="3">
        <v>2.2400000000000002</v>
      </c>
      <c r="J13" s="3"/>
      <c r="K13" s="3"/>
      <c r="L13" s="3"/>
      <c r="M13" s="3"/>
      <c r="N13" s="3"/>
      <c r="O13" s="3"/>
      <c r="P13" s="3"/>
      <c r="Q13" s="3">
        <f t="shared" si="0"/>
        <v>2.2400000000000002</v>
      </c>
      <c r="R13" s="89"/>
    </row>
    <row r="14" spans="1:18" x14ac:dyDescent="0.25">
      <c r="A14" s="110"/>
      <c r="B14" s="64" t="s">
        <v>223</v>
      </c>
      <c r="C14" s="1" t="s">
        <v>225</v>
      </c>
      <c r="D14" s="3"/>
      <c r="E14" s="3"/>
      <c r="F14" s="3"/>
      <c r="G14" s="3"/>
      <c r="H14" s="3"/>
      <c r="I14" s="3">
        <v>2.59</v>
      </c>
      <c r="J14" s="3"/>
      <c r="K14" s="3"/>
      <c r="L14" s="3"/>
      <c r="M14" s="3"/>
      <c r="N14" s="3"/>
      <c r="O14" s="3"/>
      <c r="P14" s="3"/>
      <c r="Q14" s="3">
        <f t="shared" si="0"/>
        <v>2.59</v>
      </c>
      <c r="R14" s="90"/>
    </row>
    <row r="15" spans="1:18" x14ac:dyDescent="0.25">
      <c r="A15" s="65" t="s">
        <v>63</v>
      </c>
      <c r="B15" s="64" t="s">
        <v>63</v>
      </c>
      <c r="C15" s="1" t="s">
        <v>225</v>
      </c>
      <c r="D15" s="3"/>
      <c r="E15" s="3">
        <v>1.97</v>
      </c>
      <c r="F15" s="3"/>
      <c r="G15" s="3">
        <v>1.8</v>
      </c>
      <c r="H15" s="3"/>
      <c r="I15" s="3">
        <v>1.62</v>
      </c>
      <c r="J15" s="3"/>
      <c r="K15" s="3">
        <v>1.52</v>
      </c>
      <c r="L15" s="3">
        <v>1.44</v>
      </c>
      <c r="M15" s="3"/>
      <c r="N15" s="3"/>
      <c r="O15" s="3"/>
      <c r="P15" s="3"/>
      <c r="Q15" s="3">
        <f t="shared" si="0"/>
        <v>1.67</v>
      </c>
      <c r="R15" s="64" t="s">
        <v>241</v>
      </c>
    </row>
    <row r="16" spans="1:18" x14ac:dyDescent="0.25">
      <c r="A16" s="96" t="s">
        <v>196</v>
      </c>
      <c r="B16" s="64" t="s">
        <v>140</v>
      </c>
      <c r="C16" s="1" t="s">
        <v>225</v>
      </c>
      <c r="D16" s="3"/>
      <c r="E16" s="3">
        <v>3.99</v>
      </c>
      <c r="F16" s="3"/>
      <c r="G16" s="3"/>
      <c r="H16" s="3"/>
      <c r="I16" s="3">
        <v>3.47</v>
      </c>
      <c r="J16" s="3"/>
      <c r="K16" s="3"/>
      <c r="L16" s="3">
        <v>2.5099999999999998</v>
      </c>
      <c r="M16" s="3"/>
      <c r="N16" s="3"/>
      <c r="O16" s="3"/>
      <c r="P16" s="3"/>
      <c r="Q16" s="3">
        <f t="shared" si="0"/>
        <v>3.3233333333333337</v>
      </c>
      <c r="R16" s="64" t="s">
        <v>356</v>
      </c>
    </row>
    <row r="17" spans="1:18" x14ac:dyDescent="0.25">
      <c r="A17" s="97"/>
      <c r="B17" s="88" t="s">
        <v>140</v>
      </c>
      <c r="C17" s="1" t="s">
        <v>226</v>
      </c>
      <c r="D17" s="3">
        <v>5.61</v>
      </c>
      <c r="E17" s="3">
        <v>5.55</v>
      </c>
      <c r="F17" s="3">
        <v>5.47</v>
      </c>
      <c r="G17" s="3">
        <v>5.04</v>
      </c>
      <c r="H17" s="3"/>
      <c r="I17" s="3"/>
      <c r="J17" s="3"/>
      <c r="K17" s="3"/>
      <c r="L17" s="3"/>
      <c r="M17" s="3"/>
      <c r="N17" s="3"/>
      <c r="O17" s="3"/>
      <c r="P17" s="3"/>
      <c r="Q17" s="3">
        <f t="shared" si="0"/>
        <v>5.4174999999999995</v>
      </c>
      <c r="R17" s="88" t="s">
        <v>362</v>
      </c>
    </row>
    <row r="18" spans="1:18" x14ac:dyDescent="0.25">
      <c r="A18" s="97"/>
      <c r="B18" s="90"/>
      <c r="C18" s="1" t="s">
        <v>226</v>
      </c>
      <c r="D18" s="3">
        <v>5.66</v>
      </c>
      <c r="E18" s="3">
        <v>5.61</v>
      </c>
      <c r="F18" s="3">
        <v>5.48</v>
      </c>
      <c r="G18" s="3">
        <v>5.27</v>
      </c>
      <c r="H18" s="3"/>
      <c r="I18" s="3"/>
      <c r="J18" s="3"/>
      <c r="K18" s="3"/>
      <c r="L18" s="3"/>
      <c r="M18" s="3"/>
      <c r="N18" s="3"/>
      <c r="O18" s="3"/>
      <c r="P18" s="3"/>
      <c r="Q18" s="3">
        <f t="shared" si="0"/>
        <v>5.5049999999999999</v>
      </c>
      <c r="R18" s="90"/>
    </row>
    <row r="19" spans="1:18" x14ac:dyDescent="0.25">
      <c r="A19" s="97"/>
      <c r="B19" s="64" t="s">
        <v>139</v>
      </c>
      <c r="C19" s="1" t="s">
        <v>227</v>
      </c>
      <c r="D19" s="3"/>
      <c r="E19" s="3"/>
      <c r="F19" s="3">
        <v>3.18</v>
      </c>
      <c r="G19" s="3">
        <v>3.18</v>
      </c>
      <c r="H19" s="3">
        <v>2.8</v>
      </c>
      <c r="I19" s="3"/>
      <c r="J19" s="3"/>
      <c r="K19" s="3"/>
      <c r="L19" s="3"/>
      <c r="M19" s="3"/>
      <c r="N19" s="3"/>
      <c r="O19" s="3"/>
      <c r="P19" s="3"/>
      <c r="Q19" s="3">
        <f t="shared" si="0"/>
        <v>3.0533333333333332</v>
      </c>
      <c r="R19" s="64" t="s">
        <v>343</v>
      </c>
    </row>
    <row r="20" spans="1:18" x14ac:dyDescent="0.25">
      <c r="A20" s="97"/>
      <c r="B20" s="94" t="s">
        <v>194</v>
      </c>
      <c r="C20" s="1" t="s">
        <v>220</v>
      </c>
      <c r="D20" s="3"/>
      <c r="E20" s="3"/>
      <c r="F20" s="3"/>
      <c r="G20" s="3">
        <v>2.9</v>
      </c>
      <c r="H20" s="3"/>
      <c r="I20" s="3">
        <v>2.81</v>
      </c>
      <c r="J20" s="3"/>
      <c r="K20" s="3"/>
      <c r="L20" s="3"/>
      <c r="M20" s="3"/>
      <c r="N20" s="3"/>
      <c r="O20" s="3"/>
      <c r="P20" s="3"/>
      <c r="Q20" s="3">
        <f t="shared" si="0"/>
        <v>2.855</v>
      </c>
      <c r="R20" s="94" t="s">
        <v>354</v>
      </c>
    </row>
    <row r="21" spans="1:18" x14ac:dyDescent="0.25">
      <c r="A21" s="97"/>
      <c r="B21" s="94"/>
      <c r="C21" s="1" t="s">
        <v>220</v>
      </c>
      <c r="D21" s="3"/>
      <c r="E21" s="3"/>
      <c r="F21" s="3"/>
      <c r="G21" s="3">
        <v>3.81</v>
      </c>
      <c r="H21" s="3"/>
      <c r="I21" s="3">
        <v>3.66</v>
      </c>
      <c r="J21" s="3"/>
      <c r="K21" s="3"/>
      <c r="L21" s="3"/>
      <c r="M21" s="3"/>
      <c r="N21" s="3"/>
      <c r="O21" s="3"/>
      <c r="P21" s="3"/>
      <c r="Q21" s="3">
        <f t="shared" si="0"/>
        <v>3.7350000000000003</v>
      </c>
      <c r="R21" s="94"/>
    </row>
    <row r="22" spans="1:18" x14ac:dyDescent="0.25">
      <c r="A22" s="97"/>
      <c r="B22" s="94"/>
      <c r="C22" s="1" t="s">
        <v>220</v>
      </c>
      <c r="D22" s="3"/>
      <c r="E22" s="3"/>
      <c r="F22" s="3"/>
      <c r="G22" s="3">
        <v>3.42</v>
      </c>
      <c r="H22" s="3"/>
      <c r="I22" s="3">
        <v>3.26</v>
      </c>
      <c r="J22" s="3"/>
      <c r="K22" s="3"/>
      <c r="L22" s="3"/>
      <c r="M22" s="3"/>
      <c r="N22" s="3"/>
      <c r="O22" s="3"/>
      <c r="P22" s="3"/>
      <c r="Q22" s="3">
        <f t="shared" si="0"/>
        <v>3.34</v>
      </c>
      <c r="R22" s="94"/>
    </row>
    <row r="23" spans="1:18" x14ac:dyDescent="0.25">
      <c r="A23" s="48" t="s">
        <v>195</v>
      </c>
      <c r="B23" s="64" t="s">
        <v>142</v>
      </c>
      <c r="C23" s="1" t="s">
        <v>228</v>
      </c>
      <c r="D23" s="3"/>
      <c r="E23" s="3">
        <v>2.99</v>
      </c>
      <c r="F23" s="3"/>
      <c r="G23" s="3">
        <v>3.57</v>
      </c>
      <c r="H23" s="3"/>
      <c r="I23" s="3">
        <v>3.51</v>
      </c>
      <c r="J23" s="3"/>
      <c r="K23" s="3">
        <v>3.33</v>
      </c>
      <c r="L23" s="3">
        <v>2.4900000000000002</v>
      </c>
      <c r="M23" s="3"/>
      <c r="N23" s="3"/>
      <c r="O23" s="3"/>
      <c r="P23" s="3"/>
      <c r="Q23" s="3">
        <f t="shared" si="0"/>
        <v>3.1779999999999999</v>
      </c>
      <c r="R23" s="64" t="s">
        <v>366</v>
      </c>
    </row>
    <row r="24" spans="1:18" x14ac:dyDescent="0.25">
      <c r="A24" s="91" t="s">
        <v>187</v>
      </c>
      <c r="B24" s="64" t="s">
        <v>189</v>
      </c>
      <c r="C24" s="1" t="s">
        <v>229</v>
      </c>
      <c r="D24" s="3"/>
      <c r="E24" s="3">
        <v>4.5599999999999996</v>
      </c>
      <c r="F24" s="3"/>
      <c r="G24" s="3">
        <v>4.26</v>
      </c>
      <c r="H24" s="3"/>
      <c r="I24" s="3">
        <v>3.89</v>
      </c>
      <c r="J24" s="3"/>
      <c r="K24" s="3">
        <v>3.47</v>
      </c>
      <c r="L24" s="3">
        <v>2.85</v>
      </c>
      <c r="M24" s="3"/>
      <c r="N24" s="3"/>
      <c r="O24" s="3"/>
      <c r="P24" s="3"/>
      <c r="Q24" s="3">
        <f t="shared" si="0"/>
        <v>3.806</v>
      </c>
      <c r="R24" s="64" t="s">
        <v>359</v>
      </c>
    </row>
    <row r="25" spans="1:18" x14ac:dyDescent="0.25">
      <c r="A25" s="91"/>
      <c r="B25" s="64" t="s">
        <v>190</v>
      </c>
      <c r="C25" s="1" t="s">
        <v>230</v>
      </c>
      <c r="D25" s="3"/>
      <c r="E25" s="3">
        <v>1.36</v>
      </c>
      <c r="F25" s="3"/>
      <c r="G25" s="3">
        <v>1.27</v>
      </c>
      <c r="H25" s="3"/>
      <c r="I25" s="3">
        <v>1.01</v>
      </c>
      <c r="J25" s="3"/>
      <c r="K25" s="3">
        <v>0.98</v>
      </c>
      <c r="L25" s="3"/>
      <c r="M25" s="3"/>
      <c r="N25" s="3"/>
      <c r="O25" s="3"/>
      <c r="P25" s="3"/>
      <c r="Q25" s="3">
        <f t="shared" si="0"/>
        <v>1.1549999999999998</v>
      </c>
      <c r="R25" s="64" t="s">
        <v>239</v>
      </c>
    </row>
    <row r="26" spans="1:18" x14ac:dyDescent="0.25">
      <c r="A26" s="91"/>
      <c r="B26" s="64" t="s">
        <v>127</v>
      </c>
      <c r="C26" s="1" t="s">
        <v>225</v>
      </c>
      <c r="D26" s="3"/>
      <c r="E26" s="3"/>
      <c r="F26" s="3"/>
      <c r="G26" s="3">
        <v>2</v>
      </c>
      <c r="H26" s="3">
        <v>1.95</v>
      </c>
      <c r="I26" s="3">
        <v>1.9</v>
      </c>
      <c r="J26" s="3">
        <v>1.84</v>
      </c>
      <c r="K26" s="3"/>
      <c r="L26" s="3"/>
      <c r="M26" s="3"/>
      <c r="N26" s="3"/>
      <c r="O26" s="3"/>
      <c r="P26" s="3"/>
      <c r="Q26" s="3">
        <f t="shared" si="0"/>
        <v>1.9224999999999999</v>
      </c>
      <c r="R26" s="64" t="s">
        <v>347</v>
      </c>
    </row>
    <row r="27" spans="1:18" x14ac:dyDescent="0.25">
      <c r="A27" s="91"/>
      <c r="B27" s="64" t="s">
        <v>126</v>
      </c>
      <c r="C27" s="1" t="s">
        <v>218</v>
      </c>
      <c r="D27" s="3"/>
      <c r="E27" s="3">
        <v>1.94</v>
      </c>
      <c r="F27" s="3"/>
      <c r="G27" s="3">
        <v>1.89</v>
      </c>
      <c r="H27" s="3"/>
      <c r="I27" s="3">
        <v>1.84</v>
      </c>
      <c r="J27" s="3"/>
      <c r="K27" s="3">
        <v>1.77</v>
      </c>
      <c r="L27" s="3"/>
      <c r="M27" s="3"/>
      <c r="N27" s="3"/>
      <c r="O27" s="3"/>
      <c r="P27" s="3"/>
      <c r="Q27" s="3">
        <f t="shared" si="0"/>
        <v>1.8599999999999999</v>
      </c>
      <c r="R27" s="64" t="s">
        <v>350</v>
      </c>
    </row>
    <row r="28" spans="1:18" ht="30" x14ac:dyDescent="0.25">
      <c r="A28" s="91"/>
      <c r="B28" s="65" t="s">
        <v>191</v>
      </c>
      <c r="C28" s="1" t="s">
        <v>225</v>
      </c>
      <c r="D28" s="3"/>
      <c r="E28" s="3"/>
      <c r="F28" s="3">
        <v>2.2400000000000002</v>
      </c>
      <c r="G28" s="3"/>
      <c r="H28" s="3"/>
      <c r="I28" s="3">
        <v>2</v>
      </c>
      <c r="J28" s="3"/>
      <c r="K28" s="3">
        <v>1</v>
      </c>
      <c r="L28" s="3"/>
      <c r="M28" s="3"/>
      <c r="N28" s="3"/>
      <c r="O28" s="3"/>
      <c r="P28" s="3"/>
      <c r="Q28" s="3">
        <f t="shared" si="0"/>
        <v>1.7466666666666668</v>
      </c>
      <c r="R28" s="64" t="s">
        <v>351</v>
      </c>
    </row>
    <row r="29" spans="1:18" x14ac:dyDescent="0.25">
      <c r="A29" s="91" t="s">
        <v>188</v>
      </c>
      <c r="B29" s="64" t="s">
        <v>125</v>
      </c>
      <c r="C29" s="1" t="s">
        <v>221</v>
      </c>
      <c r="D29" s="3"/>
      <c r="E29" s="3">
        <v>0.84</v>
      </c>
      <c r="F29" s="3"/>
      <c r="G29" s="3">
        <v>0.8</v>
      </c>
      <c r="H29" s="3"/>
      <c r="I29" s="3">
        <v>0.76</v>
      </c>
      <c r="J29" s="3"/>
      <c r="K29" s="3">
        <v>0.71</v>
      </c>
      <c r="L29" s="3">
        <v>0.66</v>
      </c>
      <c r="M29" s="3"/>
      <c r="N29" s="3"/>
      <c r="O29" s="3"/>
      <c r="P29" s="3">
        <v>0.6</v>
      </c>
      <c r="Q29" s="3">
        <f t="shared" si="0"/>
        <v>0.72833333333333339</v>
      </c>
      <c r="R29" s="64" t="s">
        <v>360</v>
      </c>
    </row>
    <row r="30" spans="1:18" x14ac:dyDescent="0.25">
      <c r="A30" s="91"/>
      <c r="B30" s="64" t="s">
        <v>192</v>
      </c>
      <c r="C30" s="1" t="s">
        <v>225</v>
      </c>
      <c r="D30" s="3"/>
      <c r="E30" s="3">
        <v>1.28</v>
      </c>
      <c r="F30" s="3"/>
      <c r="G30" s="3">
        <v>1.01</v>
      </c>
      <c r="H30" s="3"/>
      <c r="I30" s="3">
        <v>0.83</v>
      </c>
      <c r="J30" s="3"/>
      <c r="K30" s="3">
        <v>0.72</v>
      </c>
      <c r="L30" s="3"/>
      <c r="M30" s="3"/>
      <c r="N30" s="3"/>
      <c r="O30" s="3"/>
      <c r="P30" s="3"/>
      <c r="Q30" s="3">
        <f t="shared" si="0"/>
        <v>0.96</v>
      </c>
      <c r="R30" s="64" t="s">
        <v>349</v>
      </c>
    </row>
    <row r="31" spans="1:18" x14ac:dyDescent="0.25"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5"/>
    </row>
    <row r="32" spans="1:18" x14ac:dyDescent="0.25"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5"/>
    </row>
    <row r="33" spans="2:12" x14ac:dyDescent="0.25"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5"/>
    </row>
    <row r="34" spans="2:12" x14ac:dyDescent="0.25"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5"/>
    </row>
    <row r="35" spans="2:12" x14ac:dyDescent="0.25"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5"/>
    </row>
    <row r="36" spans="2:12" x14ac:dyDescent="0.25"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5"/>
    </row>
    <row r="37" spans="2:12" x14ac:dyDescent="0.25"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5"/>
    </row>
  </sheetData>
  <mergeCells count="17">
    <mergeCell ref="A24:A28"/>
    <mergeCell ref="A29:A30"/>
    <mergeCell ref="R8:R9"/>
    <mergeCell ref="A11:A14"/>
    <mergeCell ref="R12:R14"/>
    <mergeCell ref="R17:R18"/>
    <mergeCell ref="B17:B18"/>
    <mergeCell ref="R5:R7"/>
    <mergeCell ref="R20:R22"/>
    <mergeCell ref="D1:P1"/>
    <mergeCell ref="A3:A10"/>
    <mergeCell ref="B5:B7"/>
    <mergeCell ref="B8:B9"/>
    <mergeCell ref="C8:C9"/>
    <mergeCell ref="Q1:Q2"/>
    <mergeCell ref="A16:A22"/>
    <mergeCell ref="B20:B22"/>
  </mergeCells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pane ySplit="1" topLeftCell="A12" activePane="bottomLeft" state="frozen"/>
      <selection pane="bottomLeft" activeCell="D33" sqref="D33"/>
    </sheetView>
  </sheetViews>
  <sheetFormatPr baseColWidth="10" defaultRowHeight="15" x14ac:dyDescent="0.25"/>
  <cols>
    <col min="1" max="1" width="16.42578125" bestFit="1" customWidth="1"/>
    <col min="2" max="2" width="14" bestFit="1" customWidth="1"/>
    <col min="3" max="3" width="20.42578125" bestFit="1" customWidth="1"/>
    <col min="4" max="4" width="32.7109375" customWidth="1"/>
  </cols>
  <sheetData>
    <row r="1" spans="1:4" x14ac:dyDescent="0.25">
      <c r="A1" s="66" t="s">
        <v>213</v>
      </c>
      <c r="B1" s="66" t="s">
        <v>234</v>
      </c>
      <c r="C1" s="66" t="s">
        <v>235</v>
      </c>
      <c r="D1" s="66" t="s">
        <v>6</v>
      </c>
    </row>
    <row r="2" spans="1:4" x14ac:dyDescent="0.25">
      <c r="A2" s="1"/>
      <c r="B2" s="1">
        <v>150</v>
      </c>
      <c r="C2" s="1"/>
      <c r="D2" s="1" t="s">
        <v>383</v>
      </c>
    </row>
    <row r="3" spans="1:4" x14ac:dyDescent="0.25">
      <c r="A3" s="1"/>
      <c r="B3" s="1">
        <v>10</v>
      </c>
      <c r="C3" s="1"/>
      <c r="D3" s="1" t="s">
        <v>36</v>
      </c>
    </row>
    <row r="4" spans="1:4" x14ac:dyDescent="0.25">
      <c r="A4" s="1">
        <v>32</v>
      </c>
      <c r="B4" s="1">
        <v>30</v>
      </c>
      <c r="C4" s="1" t="s">
        <v>236</v>
      </c>
      <c r="D4" s="1" t="s">
        <v>384</v>
      </c>
    </row>
    <row r="5" spans="1:4" x14ac:dyDescent="0.25">
      <c r="A5" s="1">
        <v>37</v>
      </c>
      <c r="B5" s="1">
        <v>90</v>
      </c>
      <c r="C5" s="1"/>
      <c r="D5" s="1" t="s">
        <v>385</v>
      </c>
    </row>
    <row r="6" spans="1:4" x14ac:dyDescent="0.25">
      <c r="A6" s="1" t="s">
        <v>237</v>
      </c>
      <c r="B6" s="1">
        <v>90</v>
      </c>
      <c r="C6" s="1"/>
      <c r="D6" s="1" t="s">
        <v>41</v>
      </c>
    </row>
    <row r="7" spans="1:4" x14ac:dyDescent="0.25">
      <c r="A7" s="1"/>
      <c r="B7" s="1">
        <v>10</v>
      </c>
      <c r="C7" s="1"/>
      <c r="D7" s="1" t="s">
        <v>238</v>
      </c>
    </row>
    <row r="8" spans="1:4" x14ac:dyDescent="0.25">
      <c r="A8" s="1"/>
      <c r="B8" s="1">
        <v>45</v>
      </c>
      <c r="C8" s="1"/>
      <c r="D8" s="1" t="s">
        <v>239</v>
      </c>
    </row>
    <row r="9" spans="1:4" x14ac:dyDescent="0.25">
      <c r="A9" s="1"/>
      <c r="B9" s="1">
        <v>45</v>
      </c>
      <c r="C9" s="1"/>
      <c r="D9" s="1" t="s">
        <v>374</v>
      </c>
    </row>
    <row r="10" spans="1:4" x14ac:dyDescent="0.25">
      <c r="A10" s="1"/>
      <c r="B10" s="1">
        <v>100</v>
      </c>
      <c r="C10" s="1"/>
      <c r="D10" s="1" t="s">
        <v>386</v>
      </c>
    </row>
    <row r="11" spans="1:4" x14ac:dyDescent="0.25">
      <c r="A11" s="1"/>
      <c r="B11" s="1">
        <v>60</v>
      </c>
      <c r="C11" s="1"/>
      <c r="D11" s="1" t="s">
        <v>387</v>
      </c>
    </row>
    <row r="12" spans="1:4" x14ac:dyDescent="0.25">
      <c r="A12" s="1"/>
      <c r="B12" s="1">
        <v>60</v>
      </c>
      <c r="C12" s="1"/>
      <c r="D12" s="1" t="s">
        <v>388</v>
      </c>
    </row>
    <row r="13" spans="1:4" x14ac:dyDescent="0.25">
      <c r="A13" s="1"/>
      <c r="B13" s="1">
        <v>60</v>
      </c>
      <c r="C13" s="1"/>
      <c r="D13" s="1" t="s">
        <v>389</v>
      </c>
    </row>
    <row r="14" spans="1:4" x14ac:dyDescent="0.25">
      <c r="A14" s="1">
        <v>26</v>
      </c>
      <c r="B14" s="1" t="s">
        <v>240</v>
      </c>
      <c r="C14" s="1"/>
      <c r="D14" s="1" t="s">
        <v>372</v>
      </c>
    </row>
    <row r="15" spans="1:4" x14ac:dyDescent="0.25">
      <c r="A15" s="1"/>
      <c r="B15" s="1">
        <v>60</v>
      </c>
      <c r="C15" s="1"/>
      <c r="D15" s="1" t="s">
        <v>71</v>
      </c>
    </row>
    <row r="16" spans="1:4" x14ac:dyDescent="0.25">
      <c r="A16" s="1">
        <v>30</v>
      </c>
      <c r="B16" s="1">
        <v>20</v>
      </c>
      <c r="C16" s="1">
        <v>80</v>
      </c>
      <c r="D16" s="1" t="s">
        <v>390</v>
      </c>
    </row>
    <row r="17" spans="1:4" x14ac:dyDescent="0.25">
      <c r="A17" s="1">
        <v>30</v>
      </c>
      <c r="B17" s="1">
        <v>120</v>
      </c>
      <c r="C17" s="1"/>
      <c r="D17" s="1" t="s">
        <v>382</v>
      </c>
    </row>
    <row r="18" spans="1:4" x14ac:dyDescent="0.25">
      <c r="A18" s="1">
        <v>35</v>
      </c>
      <c r="B18" s="1">
        <v>15</v>
      </c>
      <c r="C18" s="1"/>
      <c r="D18" s="1" t="s">
        <v>391</v>
      </c>
    </row>
    <row r="19" spans="1:4" x14ac:dyDescent="0.25">
      <c r="A19" s="1">
        <v>26</v>
      </c>
      <c r="B19" s="1">
        <v>60</v>
      </c>
      <c r="C19" s="1"/>
      <c r="D19" s="1" t="s">
        <v>241</v>
      </c>
    </row>
    <row r="20" spans="1:4" x14ac:dyDescent="0.25">
      <c r="A20" s="1"/>
      <c r="B20" s="1" t="s">
        <v>242</v>
      </c>
      <c r="C20" s="1"/>
      <c r="D20" s="1" t="s">
        <v>392</v>
      </c>
    </row>
    <row r="21" spans="1:4" x14ac:dyDescent="0.25">
      <c r="A21" s="1"/>
      <c r="B21" s="1">
        <v>45</v>
      </c>
      <c r="C21" s="1"/>
      <c r="D21" s="1" t="s">
        <v>98</v>
      </c>
    </row>
    <row r="22" spans="1:4" x14ac:dyDescent="0.25">
      <c r="A22" s="1">
        <v>28</v>
      </c>
      <c r="B22" s="1">
        <v>90</v>
      </c>
      <c r="C22" s="1"/>
      <c r="D22" s="1" t="s">
        <v>243</v>
      </c>
    </row>
    <row r="23" spans="1:4" x14ac:dyDescent="0.25">
      <c r="A23" s="1">
        <v>27</v>
      </c>
      <c r="B23" s="1">
        <v>60</v>
      </c>
      <c r="C23" s="1">
        <v>75</v>
      </c>
      <c r="D23" s="1" t="s">
        <v>376</v>
      </c>
    </row>
    <row r="24" spans="1:4" x14ac:dyDescent="0.25">
      <c r="A24" s="1">
        <v>25</v>
      </c>
      <c r="B24" s="1">
        <v>55</v>
      </c>
      <c r="C24" s="1"/>
      <c r="D24" s="1" t="s">
        <v>377</v>
      </c>
    </row>
    <row r="25" spans="1:4" x14ac:dyDescent="0.25">
      <c r="A25" s="1"/>
      <c r="B25" s="1">
        <v>75</v>
      </c>
      <c r="C25" s="1"/>
      <c r="D25" s="1" t="s">
        <v>378</v>
      </c>
    </row>
    <row r="26" spans="1:4" x14ac:dyDescent="0.25">
      <c r="A26" s="1">
        <v>28</v>
      </c>
      <c r="B26" s="1">
        <v>90</v>
      </c>
      <c r="C26" s="1">
        <v>85</v>
      </c>
      <c r="D26" s="1" t="s">
        <v>379</v>
      </c>
    </row>
    <row r="27" spans="1:4" x14ac:dyDescent="0.25">
      <c r="A27" s="1">
        <v>25</v>
      </c>
      <c r="B27" s="1">
        <v>120</v>
      </c>
      <c r="C27" s="1"/>
      <c r="D27" s="1" t="s">
        <v>393</v>
      </c>
    </row>
    <row r="28" spans="1:4" x14ac:dyDescent="0.25">
      <c r="A28" s="1">
        <v>30</v>
      </c>
      <c r="B28" s="1">
        <v>20</v>
      </c>
      <c r="C28" s="1">
        <v>85</v>
      </c>
      <c r="D28" s="1" t="s">
        <v>394</v>
      </c>
    </row>
    <row r="29" spans="1:4" x14ac:dyDescent="0.25">
      <c r="A29" s="1">
        <v>40</v>
      </c>
      <c r="B29" s="1">
        <v>45</v>
      </c>
      <c r="C29" s="1">
        <v>85</v>
      </c>
      <c r="D29" s="1" t="s">
        <v>395</v>
      </c>
    </row>
    <row r="30" spans="1:4" x14ac:dyDescent="0.25">
      <c r="A30" s="1">
        <v>30</v>
      </c>
      <c r="B30" s="1">
        <v>120</v>
      </c>
      <c r="C30" s="1"/>
      <c r="D30" s="1" t="s">
        <v>111</v>
      </c>
    </row>
    <row r="31" spans="1:4" x14ac:dyDescent="0.25">
      <c r="A31" s="1">
        <v>30</v>
      </c>
      <c r="B31" s="1">
        <v>120</v>
      </c>
      <c r="C31" s="1"/>
      <c r="D31" s="1" t="s">
        <v>382</v>
      </c>
    </row>
    <row r="32" spans="1:4" x14ac:dyDescent="0.25">
      <c r="A32" s="1"/>
      <c r="B32" s="1">
        <v>45</v>
      </c>
      <c r="C32" s="1"/>
      <c r="D32" s="1" t="s">
        <v>396</v>
      </c>
    </row>
    <row r="33" spans="1:4" x14ac:dyDescent="0.25">
      <c r="A33" s="1"/>
      <c r="B33" s="1">
        <v>10</v>
      </c>
      <c r="C33" s="1"/>
      <c r="D33" s="1" t="s">
        <v>397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workbookViewId="0">
      <pane ySplit="1" topLeftCell="A20" activePane="bottomLeft" state="frozen"/>
      <selection pane="bottomLeft" activeCell="D40" sqref="D40"/>
    </sheetView>
  </sheetViews>
  <sheetFormatPr baseColWidth="10" defaultRowHeight="15" x14ac:dyDescent="0.25"/>
  <cols>
    <col min="1" max="1" width="16.42578125" bestFit="1" customWidth="1"/>
    <col min="2" max="2" width="14.140625" bestFit="1" customWidth="1"/>
    <col min="3" max="3" width="20.42578125" bestFit="1" customWidth="1"/>
    <col min="4" max="4" width="32.85546875" customWidth="1"/>
  </cols>
  <sheetData>
    <row r="1" spans="1:4" x14ac:dyDescent="0.25">
      <c r="A1" s="66" t="s">
        <v>213</v>
      </c>
      <c r="B1" s="66" t="s">
        <v>234</v>
      </c>
      <c r="C1" s="66" t="s">
        <v>235</v>
      </c>
      <c r="D1" s="66" t="s">
        <v>6</v>
      </c>
    </row>
    <row r="2" spans="1:4" x14ac:dyDescent="0.25">
      <c r="A2" s="20">
        <v>35</v>
      </c>
      <c r="B2" s="20" t="s">
        <v>244</v>
      </c>
      <c r="C2" s="20">
        <v>85</v>
      </c>
      <c r="D2" s="20" t="s">
        <v>36</v>
      </c>
    </row>
    <row r="3" spans="1:4" x14ac:dyDescent="0.25">
      <c r="A3" s="20"/>
      <c r="B3" s="20">
        <v>45</v>
      </c>
      <c r="C3" s="20"/>
      <c r="D3" s="20" t="s">
        <v>398</v>
      </c>
    </row>
    <row r="4" spans="1:4" x14ac:dyDescent="0.25">
      <c r="A4" s="20"/>
      <c r="B4" s="20">
        <v>120</v>
      </c>
      <c r="C4" s="20"/>
      <c r="D4" s="20" t="s">
        <v>398</v>
      </c>
    </row>
    <row r="5" spans="1:4" x14ac:dyDescent="0.25">
      <c r="A5" s="20">
        <v>32</v>
      </c>
      <c r="B5" s="20">
        <v>120</v>
      </c>
      <c r="C5" s="20" t="s">
        <v>236</v>
      </c>
      <c r="D5" s="20" t="s">
        <v>384</v>
      </c>
    </row>
    <row r="6" spans="1:4" x14ac:dyDescent="0.25">
      <c r="A6" s="20" t="s">
        <v>245</v>
      </c>
      <c r="B6" s="20">
        <v>60</v>
      </c>
      <c r="C6" s="20" t="s">
        <v>246</v>
      </c>
      <c r="D6" s="20" t="s">
        <v>371</v>
      </c>
    </row>
    <row r="7" spans="1:4" x14ac:dyDescent="0.25">
      <c r="A7" s="20"/>
      <c r="B7" s="20">
        <v>90</v>
      </c>
      <c r="C7" s="20"/>
      <c r="D7" s="20" t="s">
        <v>41</v>
      </c>
    </row>
    <row r="8" spans="1:4" x14ac:dyDescent="0.25">
      <c r="A8" s="20"/>
      <c r="B8" s="20">
        <v>45</v>
      </c>
      <c r="C8" s="20"/>
      <c r="D8" s="20" t="s">
        <v>399</v>
      </c>
    </row>
    <row r="9" spans="1:4" x14ac:dyDescent="0.25">
      <c r="A9" s="20">
        <v>35</v>
      </c>
      <c r="B9" s="20">
        <v>60</v>
      </c>
      <c r="C9" s="20">
        <v>85</v>
      </c>
      <c r="D9" s="20" t="s">
        <v>247</v>
      </c>
    </row>
    <row r="10" spans="1:4" x14ac:dyDescent="0.25">
      <c r="A10" s="20">
        <v>30</v>
      </c>
      <c r="B10" s="20">
        <v>75</v>
      </c>
      <c r="C10" s="68"/>
      <c r="D10" s="20" t="s">
        <v>239</v>
      </c>
    </row>
    <row r="11" spans="1:4" x14ac:dyDescent="0.25">
      <c r="A11" s="20">
        <v>25</v>
      </c>
      <c r="B11" s="20">
        <v>45</v>
      </c>
      <c r="C11" s="20"/>
      <c r="D11" s="20" t="s">
        <v>400</v>
      </c>
    </row>
    <row r="12" spans="1:4" x14ac:dyDescent="0.25">
      <c r="A12" s="20"/>
      <c r="B12" s="20">
        <v>30</v>
      </c>
      <c r="C12" s="20"/>
      <c r="D12" s="20" t="s">
        <v>401</v>
      </c>
    </row>
    <row r="13" spans="1:4" x14ac:dyDescent="0.25">
      <c r="A13" s="20">
        <v>28</v>
      </c>
      <c r="B13" s="20">
        <v>30</v>
      </c>
      <c r="C13" s="20"/>
      <c r="D13" s="20" t="s">
        <v>387</v>
      </c>
    </row>
    <row r="14" spans="1:4" x14ac:dyDescent="0.25">
      <c r="A14" s="20">
        <v>37</v>
      </c>
      <c r="B14" s="20" t="s">
        <v>248</v>
      </c>
      <c r="C14" s="20">
        <v>80</v>
      </c>
      <c r="D14" s="20" t="s">
        <v>402</v>
      </c>
    </row>
    <row r="15" spans="1:4" x14ac:dyDescent="0.25">
      <c r="A15" s="20"/>
      <c r="B15" s="20" t="s">
        <v>249</v>
      </c>
      <c r="C15" s="20"/>
      <c r="D15" s="20" t="s">
        <v>250</v>
      </c>
    </row>
    <row r="16" spans="1:4" x14ac:dyDescent="0.25">
      <c r="A16" s="20"/>
      <c r="B16" s="20">
        <v>60</v>
      </c>
      <c r="C16" s="20"/>
      <c r="D16" s="20" t="s">
        <v>388</v>
      </c>
    </row>
    <row r="17" spans="1:4" x14ac:dyDescent="0.25">
      <c r="A17" s="20"/>
      <c r="B17" s="20">
        <v>60</v>
      </c>
      <c r="C17" s="20"/>
      <c r="D17" s="20" t="s">
        <v>403</v>
      </c>
    </row>
    <row r="18" spans="1:4" x14ac:dyDescent="0.25">
      <c r="A18" s="20"/>
      <c r="B18" s="20" t="s">
        <v>251</v>
      </c>
      <c r="C18" s="20"/>
      <c r="D18" s="20" t="s">
        <v>372</v>
      </c>
    </row>
    <row r="19" spans="1:4" x14ac:dyDescent="0.25">
      <c r="A19" s="20"/>
      <c r="B19" s="20">
        <v>60</v>
      </c>
      <c r="C19" s="20"/>
      <c r="D19" s="20" t="s">
        <v>71</v>
      </c>
    </row>
    <row r="20" spans="1:4" x14ac:dyDescent="0.25">
      <c r="A20" s="20"/>
      <c r="B20" s="20">
        <v>60</v>
      </c>
      <c r="C20" s="20"/>
      <c r="D20" s="20" t="s">
        <v>404</v>
      </c>
    </row>
    <row r="21" spans="1:4" x14ac:dyDescent="0.25">
      <c r="A21" s="20">
        <v>30</v>
      </c>
      <c r="B21" s="20">
        <v>30</v>
      </c>
      <c r="C21" s="20">
        <v>85</v>
      </c>
      <c r="D21" s="20" t="s">
        <v>390</v>
      </c>
    </row>
    <row r="22" spans="1:4" x14ac:dyDescent="0.25">
      <c r="A22" s="20">
        <v>30</v>
      </c>
      <c r="B22" s="20">
        <v>120</v>
      </c>
      <c r="C22" s="20"/>
      <c r="D22" s="20" t="s">
        <v>382</v>
      </c>
    </row>
    <row r="23" spans="1:4" x14ac:dyDescent="0.25">
      <c r="A23" s="20">
        <v>29</v>
      </c>
      <c r="B23" s="20">
        <v>120</v>
      </c>
      <c r="C23" s="20">
        <v>79</v>
      </c>
      <c r="D23" s="20" t="s">
        <v>405</v>
      </c>
    </row>
    <row r="24" spans="1:4" x14ac:dyDescent="0.25">
      <c r="A24" s="20">
        <v>38</v>
      </c>
      <c r="B24" s="20">
        <v>180</v>
      </c>
      <c r="C24" s="20"/>
      <c r="D24" s="20" t="s">
        <v>406</v>
      </c>
    </row>
    <row r="25" spans="1:4" x14ac:dyDescent="0.25">
      <c r="A25" s="20"/>
      <c r="B25" s="20">
        <v>60</v>
      </c>
      <c r="C25" s="20"/>
      <c r="D25" s="20" t="s">
        <v>241</v>
      </c>
    </row>
    <row r="26" spans="1:4" x14ac:dyDescent="0.25">
      <c r="A26" s="20"/>
      <c r="B26" s="20" t="s">
        <v>252</v>
      </c>
      <c r="C26" s="20"/>
      <c r="D26" s="20" t="s">
        <v>392</v>
      </c>
    </row>
    <row r="27" spans="1:4" x14ac:dyDescent="0.25">
      <c r="A27" s="20">
        <v>30</v>
      </c>
      <c r="B27" s="20">
        <v>90</v>
      </c>
      <c r="C27" s="20">
        <v>85</v>
      </c>
      <c r="D27" s="20" t="s">
        <v>243</v>
      </c>
    </row>
    <row r="28" spans="1:4" x14ac:dyDescent="0.25">
      <c r="A28" s="20">
        <v>28</v>
      </c>
      <c r="B28" s="20">
        <v>60</v>
      </c>
      <c r="C28" s="20"/>
      <c r="D28" s="20" t="s">
        <v>407</v>
      </c>
    </row>
    <row r="29" spans="1:4" x14ac:dyDescent="0.25">
      <c r="A29" s="20">
        <v>30</v>
      </c>
      <c r="B29" s="20">
        <v>90</v>
      </c>
      <c r="C29" s="20">
        <v>85</v>
      </c>
      <c r="D29" s="20" t="s">
        <v>377</v>
      </c>
    </row>
    <row r="30" spans="1:4" x14ac:dyDescent="0.25">
      <c r="A30" s="20">
        <v>30</v>
      </c>
      <c r="B30" s="20">
        <v>55</v>
      </c>
      <c r="C30" s="20">
        <v>75</v>
      </c>
      <c r="D30" s="20" t="s">
        <v>378</v>
      </c>
    </row>
    <row r="31" spans="1:4" x14ac:dyDescent="0.25">
      <c r="A31" s="20"/>
      <c r="B31" s="20">
        <v>90</v>
      </c>
      <c r="C31" s="20"/>
      <c r="D31" s="20" t="s">
        <v>379</v>
      </c>
    </row>
    <row r="32" spans="1:4" x14ac:dyDescent="0.25">
      <c r="A32" s="20">
        <v>35</v>
      </c>
      <c r="B32" s="20">
        <v>120</v>
      </c>
      <c r="C32" s="20"/>
      <c r="D32" s="20" t="s">
        <v>253</v>
      </c>
    </row>
    <row r="33" spans="1:4" x14ac:dyDescent="0.25">
      <c r="A33" s="20">
        <v>40</v>
      </c>
      <c r="B33" s="20">
        <v>90</v>
      </c>
      <c r="C33" s="20"/>
      <c r="D33" s="20" t="s">
        <v>380</v>
      </c>
    </row>
    <row r="34" spans="1:4" x14ac:dyDescent="0.25">
      <c r="A34" s="20"/>
      <c r="B34" s="20">
        <v>60</v>
      </c>
      <c r="C34" s="20"/>
      <c r="D34" s="20" t="s">
        <v>381</v>
      </c>
    </row>
    <row r="35" spans="1:4" x14ac:dyDescent="0.25">
      <c r="A35" s="20"/>
      <c r="B35" s="20">
        <v>60</v>
      </c>
      <c r="C35" s="20"/>
      <c r="D35" s="20" t="s">
        <v>393</v>
      </c>
    </row>
    <row r="36" spans="1:4" x14ac:dyDescent="0.25">
      <c r="A36" s="20">
        <v>30</v>
      </c>
      <c r="B36" s="20">
        <v>50</v>
      </c>
      <c r="C36" s="20">
        <v>85</v>
      </c>
      <c r="D36" s="20" t="s">
        <v>394</v>
      </c>
    </row>
    <row r="37" spans="1:4" x14ac:dyDescent="0.25">
      <c r="A37" s="20"/>
      <c r="B37" s="20">
        <v>30</v>
      </c>
      <c r="C37" s="20"/>
      <c r="D37" s="20" t="s">
        <v>408</v>
      </c>
    </row>
    <row r="38" spans="1:4" x14ac:dyDescent="0.25">
      <c r="A38" s="20">
        <v>35</v>
      </c>
      <c r="B38" s="20" t="s">
        <v>254</v>
      </c>
      <c r="C38" s="20">
        <v>85</v>
      </c>
      <c r="D38" s="20" t="s">
        <v>409</v>
      </c>
    </row>
    <row r="39" spans="1:4" x14ac:dyDescent="0.25">
      <c r="A39" s="20">
        <v>30</v>
      </c>
      <c r="B39" s="20">
        <v>45</v>
      </c>
      <c r="C39" s="20">
        <v>80</v>
      </c>
      <c r="D39" s="20" t="s">
        <v>410</v>
      </c>
    </row>
    <row r="40" spans="1:4" x14ac:dyDescent="0.25">
      <c r="A40" s="20"/>
      <c r="B40" s="20">
        <v>60</v>
      </c>
      <c r="C40" s="20"/>
      <c r="D40" s="20" t="s">
        <v>397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62"/>
  <sheetViews>
    <sheetView tabSelected="1" topLeftCell="A15" workbookViewId="0">
      <pane xSplit="1" topLeftCell="BU1" activePane="topRight" state="frozen"/>
      <selection pane="topRight" activeCell="CF4" sqref="CF4"/>
    </sheetView>
  </sheetViews>
  <sheetFormatPr baseColWidth="10" defaultRowHeight="15" x14ac:dyDescent="0.25"/>
  <cols>
    <col min="1" max="5" width="11.5703125" style="80" bestFit="1" customWidth="1"/>
    <col min="6" max="7" width="11.42578125" style="80" customWidth="1"/>
    <col min="8" max="11" width="11.5703125" style="80" bestFit="1" customWidth="1"/>
    <col min="12" max="13" width="19.85546875" style="80" customWidth="1"/>
    <col min="14" max="18" width="11.5703125" style="80" bestFit="1" customWidth="1"/>
    <col min="19" max="19" width="11.5703125" style="80" customWidth="1"/>
    <col min="20" max="22" width="11.5703125" style="80" bestFit="1" customWidth="1"/>
    <col min="23" max="23" width="11.5703125" style="80" customWidth="1"/>
    <col min="24" max="24" width="12.42578125" style="80" bestFit="1" customWidth="1"/>
    <col min="25" max="25" width="12.42578125" style="80" customWidth="1"/>
    <col min="26" max="26" width="12.42578125" style="80" bestFit="1" customWidth="1"/>
    <col min="27" max="27" width="12.42578125" style="80" customWidth="1"/>
    <col min="28" max="28" width="11.5703125" style="80" bestFit="1" customWidth="1"/>
    <col min="29" max="29" width="11.5703125" style="80" customWidth="1"/>
    <col min="30" max="31" width="22.140625" style="82" customWidth="1"/>
    <col min="32" max="32" width="11.5703125" style="80" bestFit="1" customWidth="1"/>
    <col min="33" max="33" width="11.5703125" style="80" customWidth="1"/>
    <col min="34" max="34" width="11.5703125" style="80" bestFit="1" customWidth="1"/>
    <col min="35" max="35" width="11.5703125" style="80" customWidth="1"/>
    <col min="36" max="36" width="11.5703125" style="80" bestFit="1" customWidth="1"/>
    <col min="37" max="37" width="11.5703125" style="80" customWidth="1"/>
    <col min="38" max="38" width="11.5703125" style="80" bestFit="1" customWidth="1"/>
    <col min="39" max="39" width="11.5703125" style="80" customWidth="1"/>
    <col min="40" max="40" width="11.5703125" style="80" bestFit="1" customWidth="1"/>
    <col min="41" max="41" width="11.5703125" style="80" customWidth="1"/>
    <col min="42" max="42" width="12.42578125" style="80" bestFit="1" customWidth="1"/>
    <col min="43" max="43" width="12.42578125" style="80" customWidth="1"/>
    <col min="44" max="44" width="11.5703125" style="80" bestFit="1" customWidth="1"/>
    <col min="45" max="45" width="11.5703125" style="80" customWidth="1"/>
    <col min="46" max="46" width="11.5703125" style="80" bestFit="1" customWidth="1"/>
    <col min="47" max="47" width="11.5703125" style="80" customWidth="1"/>
    <col min="48" max="49" width="19.140625" style="80" customWidth="1"/>
    <col min="50" max="50" width="11.5703125" style="80" bestFit="1" customWidth="1"/>
    <col min="51" max="51" width="11.5703125" style="80" customWidth="1"/>
    <col min="52" max="52" width="11.5703125" style="80" bestFit="1" customWidth="1"/>
    <col min="53" max="53" width="11.5703125" style="80" customWidth="1"/>
    <col min="54" max="54" width="11.5703125" style="80" bestFit="1" customWidth="1"/>
    <col min="55" max="55" width="11.5703125" style="80" customWidth="1"/>
    <col min="56" max="56" width="11.5703125" style="80" bestFit="1" customWidth="1"/>
    <col min="57" max="57" width="11.5703125" style="80" customWidth="1"/>
    <col min="58" max="58" width="11.5703125" style="80" bestFit="1" customWidth="1"/>
    <col min="59" max="59" width="11.5703125" style="80" customWidth="1"/>
    <col min="60" max="60" width="11.5703125" style="80" bestFit="1" customWidth="1"/>
    <col min="61" max="61" width="11.5703125" style="80" customWidth="1"/>
    <col min="62" max="62" width="11.5703125" style="80" bestFit="1" customWidth="1"/>
    <col min="63" max="63" width="11.5703125" style="80" customWidth="1"/>
    <col min="64" max="64" width="11.5703125" style="80" bestFit="1" customWidth="1"/>
    <col min="65" max="65" width="11.5703125" style="80" customWidth="1"/>
    <col min="66" max="66" width="11.5703125" style="80" bestFit="1" customWidth="1"/>
    <col min="67" max="67" width="11.5703125" style="80" customWidth="1"/>
    <col min="68" max="68" width="11.5703125" style="80" bestFit="1" customWidth="1"/>
    <col min="69" max="69" width="11.5703125" style="80" customWidth="1"/>
    <col min="70" max="70" width="11.5703125" style="80" bestFit="1" customWidth="1"/>
    <col min="71" max="71" width="11.5703125" style="80" customWidth="1"/>
    <col min="72" max="72" width="11.5703125" style="80" bestFit="1" customWidth="1"/>
    <col min="73" max="73" width="11.5703125" style="80" customWidth="1"/>
    <col min="74" max="74" width="11.5703125" style="80" bestFit="1" customWidth="1"/>
    <col min="75" max="75" width="11.5703125" style="80" customWidth="1"/>
    <col min="76" max="76" width="11.5703125" style="80" bestFit="1" customWidth="1"/>
    <col min="77" max="77" width="11.5703125" style="80" customWidth="1"/>
    <col min="78" max="78" width="11.5703125" style="80" bestFit="1" customWidth="1"/>
    <col min="79" max="79" width="11.5703125" style="80" customWidth="1"/>
    <col min="80" max="80" width="11.5703125" style="80" bestFit="1" customWidth="1"/>
    <col min="81" max="81" width="11.5703125" style="80" customWidth="1"/>
    <col min="82" max="82" width="11.5703125" style="80" bestFit="1" customWidth="1"/>
    <col min="83" max="83" width="11.5703125" style="80" customWidth="1"/>
    <col min="84" max="84" width="11.5703125" style="80" bestFit="1" customWidth="1"/>
    <col min="85" max="16384" width="11.42578125" style="80"/>
  </cols>
  <sheetData>
    <row r="1" spans="1:85" s="79" customFormat="1" ht="15.75" x14ac:dyDescent="0.2">
      <c r="A1" s="77" t="s">
        <v>197</v>
      </c>
      <c r="B1" s="77" t="s">
        <v>433</v>
      </c>
      <c r="C1" s="77"/>
      <c r="D1" s="77" t="s">
        <v>434</v>
      </c>
      <c r="E1" s="77"/>
      <c r="F1" s="77" t="s">
        <v>425</v>
      </c>
      <c r="G1" s="77"/>
      <c r="H1" s="77" t="s">
        <v>418</v>
      </c>
      <c r="I1" s="77"/>
      <c r="J1" s="77" t="s">
        <v>419</v>
      </c>
      <c r="K1" s="77"/>
      <c r="L1" s="78" t="s">
        <v>420</v>
      </c>
      <c r="M1" s="78"/>
      <c r="N1" s="77" t="s">
        <v>421</v>
      </c>
      <c r="O1" s="77"/>
      <c r="P1" s="77" t="s">
        <v>422</v>
      </c>
      <c r="Q1" s="77"/>
      <c r="R1" s="77" t="s">
        <v>423</v>
      </c>
      <c r="S1" s="77"/>
      <c r="T1" s="77" t="s">
        <v>424</v>
      </c>
      <c r="U1" s="77"/>
      <c r="V1" s="78" t="s">
        <v>433</v>
      </c>
      <c r="W1" s="78"/>
      <c r="X1" s="78" t="s">
        <v>434</v>
      </c>
      <c r="Y1" s="78"/>
      <c r="Z1" s="78" t="s">
        <v>435</v>
      </c>
      <c r="AA1" s="78"/>
      <c r="AB1" s="78" t="s">
        <v>419</v>
      </c>
      <c r="AC1" s="78"/>
      <c r="AD1" s="78" t="s">
        <v>420</v>
      </c>
      <c r="AE1" s="78"/>
      <c r="AF1" s="78" t="s">
        <v>421</v>
      </c>
      <c r="AG1" s="78"/>
      <c r="AH1" s="77" t="s">
        <v>422</v>
      </c>
      <c r="AI1" s="77"/>
      <c r="AJ1" s="77" t="s">
        <v>423</v>
      </c>
      <c r="AK1" s="77"/>
      <c r="AL1" s="77" t="s">
        <v>440</v>
      </c>
      <c r="AM1" s="77"/>
      <c r="AN1" s="77" t="s">
        <v>433</v>
      </c>
      <c r="AO1" s="77"/>
      <c r="AP1" s="77" t="s">
        <v>434</v>
      </c>
      <c r="AQ1" s="77"/>
      <c r="AR1" s="77" t="s">
        <v>441</v>
      </c>
      <c r="AS1" s="77"/>
      <c r="AT1" s="77" t="s">
        <v>419</v>
      </c>
      <c r="AU1" s="77"/>
      <c r="AV1" s="78" t="s">
        <v>420</v>
      </c>
      <c r="AW1" s="78"/>
      <c r="AX1" s="78" t="s">
        <v>421</v>
      </c>
      <c r="AY1" s="78"/>
      <c r="AZ1" s="77" t="s">
        <v>422</v>
      </c>
      <c r="BA1" s="77"/>
      <c r="BB1" s="77" t="s">
        <v>423</v>
      </c>
      <c r="BC1" s="77"/>
      <c r="BD1" s="77" t="s">
        <v>440</v>
      </c>
      <c r="BE1" s="77"/>
      <c r="BF1" s="77" t="s">
        <v>433</v>
      </c>
      <c r="BG1" s="77"/>
      <c r="BH1" s="77" t="s">
        <v>434</v>
      </c>
      <c r="BI1" s="77"/>
      <c r="BJ1" s="77" t="s">
        <v>441</v>
      </c>
      <c r="BK1" s="77"/>
      <c r="BL1" s="77" t="s">
        <v>419</v>
      </c>
      <c r="BM1" s="77"/>
      <c r="BN1" s="78" t="s">
        <v>421</v>
      </c>
      <c r="BO1" s="78"/>
      <c r="BP1" s="77" t="s">
        <v>422</v>
      </c>
      <c r="BQ1" s="77"/>
      <c r="BR1" s="77" t="s">
        <v>423</v>
      </c>
      <c r="BS1" s="77"/>
      <c r="BT1" s="77" t="s">
        <v>440</v>
      </c>
      <c r="BU1" s="77"/>
      <c r="BV1" s="77" t="s">
        <v>433</v>
      </c>
      <c r="BW1" s="77"/>
      <c r="BX1" s="77" t="s">
        <v>418</v>
      </c>
      <c r="BY1" s="77"/>
      <c r="BZ1" s="77" t="s">
        <v>419</v>
      </c>
      <c r="CA1" s="77"/>
      <c r="CB1" s="77" t="s">
        <v>421</v>
      </c>
      <c r="CC1" s="77"/>
      <c r="CD1" s="77" t="s">
        <v>422</v>
      </c>
      <c r="CE1" s="77"/>
      <c r="CF1" s="77" t="s">
        <v>423</v>
      </c>
    </row>
    <row r="2" spans="1:85" ht="15.75" x14ac:dyDescent="0.25">
      <c r="A2" s="75">
        <v>1962</v>
      </c>
      <c r="B2" s="75">
        <v>40155</v>
      </c>
      <c r="C2" s="75">
        <f>B2/1000000</f>
        <v>4.0155000000000003E-2</v>
      </c>
      <c r="D2" s="75">
        <v>10906559</v>
      </c>
      <c r="E2" s="75">
        <f>D2/1000000</f>
        <v>10.906559</v>
      </c>
      <c r="F2" s="75">
        <v>174556</v>
      </c>
      <c r="G2" s="75">
        <f>F2/1000000</f>
        <v>0.17455599999999999</v>
      </c>
      <c r="H2" s="75">
        <v>2000826</v>
      </c>
      <c r="I2" s="75">
        <f>H2/1000000</f>
        <v>2.000826</v>
      </c>
      <c r="J2" s="75">
        <v>4880573</v>
      </c>
      <c r="K2" s="75">
        <f>J2/1000000</f>
        <v>4.8805730000000001</v>
      </c>
      <c r="L2" s="75">
        <v>2327100</v>
      </c>
      <c r="M2" s="75">
        <f>L2/1000000</f>
        <v>2.3271000000000002</v>
      </c>
      <c r="N2" s="75">
        <v>1595169</v>
      </c>
      <c r="O2" s="75">
        <f>N2/1000000</f>
        <v>1.5951690000000001</v>
      </c>
      <c r="P2" s="75">
        <v>6079058</v>
      </c>
      <c r="Q2" s="75">
        <f>P2/1000000</f>
        <v>6.0790579999999999</v>
      </c>
      <c r="R2" s="75">
        <v>20726</v>
      </c>
      <c r="S2" s="75">
        <f>R2/1000000</f>
        <v>2.0726000000000001E-2</v>
      </c>
      <c r="T2" s="75">
        <v>6679315</v>
      </c>
      <c r="U2" s="75">
        <f>T2/1000000</f>
        <v>6.6793149999999999</v>
      </c>
      <c r="V2" s="75">
        <v>722560</v>
      </c>
      <c r="W2" s="75">
        <f>V2/1000000</f>
        <v>0.72255999999999998</v>
      </c>
      <c r="X2" s="75">
        <v>9003008</v>
      </c>
      <c r="Y2" s="75">
        <f>X2/1000000</f>
        <v>9.0030079999999995</v>
      </c>
      <c r="Z2" s="75">
        <v>5741847</v>
      </c>
      <c r="AA2" s="75">
        <f>Z2/1000000</f>
        <v>5.7418469999999999</v>
      </c>
      <c r="AB2" s="75">
        <v>1185469</v>
      </c>
      <c r="AC2" s="75">
        <f>AB2/1000000</f>
        <v>1.1854690000000001</v>
      </c>
      <c r="AD2" s="75">
        <v>4304600</v>
      </c>
      <c r="AE2" s="75">
        <f>AD2/1000000</f>
        <v>4.3045999999999998</v>
      </c>
      <c r="AF2" s="75">
        <v>1777551</v>
      </c>
      <c r="AG2" s="75">
        <f>AF2/1000000</f>
        <v>1.7775510000000001</v>
      </c>
      <c r="AH2" s="75">
        <v>2088769</v>
      </c>
      <c r="AI2" s="75">
        <f>AH2/1000000</f>
        <v>2.0887690000000001</v>
      </c>
      <c r="AJ2" s="75">
        <v>772963</v>
      </c>
      <c r="AK2" s="75">
        <f>AJ2/1000000</f>
        <v>0.77296299999999996</v>
      </c>
      <c r="AL2" s="75">
        <v>209700</v>
      </c>
      <c r="AM2" s="75">
        <f>AL2/1000000</f>
        <v>0.2097</v>
      </c>
      <c r="AN2" s="75">
        <v>206200</v>
      </c>
      <c r="AO2" s="75">
        <f>AN2/1000000</f>
        <v>0.20619999999999999</v>
      </c>
      <c r="AP2" s="75">
        <v>12102000</v>
      </c>
      <c r="AQ2" s="75">
        <f>AP2/1000000</f>
        <v>12.102</v>
      </c>
      <c r="AR2" s="75">
        <v>1189400</v>
      </c>
      <c r="AS2" s="75">
        <f>AR2/1000000</f>
        <v>1.1894</v>
      </c>
      <c r="AT2" s="75">
        <v>470000</v>
      </c>
      <c r="AU2" s="75">
        <f>AT2/1000000</f>
        <v>0.47</v>
      </c>
      <c r="AV2" s="75">
        <v>1801260</v>
      </c>
      <c r="AW2" s="75">
        <f>AV2/1000000</f>
        <v>1.8012600000000001</v>
      </c>
      <c r="AX2" s="75">
        <v>137051</v>
      </c>
      <c r="AY2" s="75">
        <f>AX2/1000000</f>
        <v>0.13705100000000001</v>
      </c>
      <c r="AZ2" s="75">
        <v>676000</v>
      </c>
      <c r="BA2" s="75">
        <f>AZ2/1000000</f>
        <v>0.67600000000000005</v>
      </c>
      <c r="BB2" s="75">
        <v>24370</v>
      </c>
      <c r="BC2" s="75">
        <f>BB2/1000000</f>
        <v>2.4369999999999999E-2</v>
      </c>
      <c r="BD2" s="75">
        <v>531500</v>
      </c>
      <c r="BE2" s="75">
        <f>BD2/1000000</f>
        <v>0.53149999999999997</v>
      </c>
      <c r="BF2" s="75">
        <v>10845</v>
      </c>
      <c r="BG2" s="75">
        <f>BF2/1000000</f>
        <v>1.0845E-2</v>
      </c>
      <c r="BH2" s="75">
        <v>200000</v>
      </c>
      <c r="BI2" s="75">
        <f>BH2/1000000</f>
        <v>0.2</v>
      </c>
      <c r="BJ2" s="75">
        <v>2443935</v>
      </c>
      <c r="BK2" s="75">
        <f>BJ2/1000000</f>
        <v>2.4439350000000002</v>
      </c>
      <c r="BL2" s="75">
        <v>312344</v>
      </c>
      <c r="BM2" s="75">
        <f>BL2/1000000</f>
        <v>0.31234400000000001</v>
      </c>
      <c r="BN2" s="75">
        <v>2063949</v>
      </c>
      <c r="BO2" s="75">
        <f>BN2/1000000</f>
        <v>2.063949</v>
      </c>
      <c r="BP2" s="75">
        <v>2013736</v>
      </c>
      <c r="BQ2" s="75">
        <f>BP2/1000000</f>
        <v>2.0137360000000002</v>
      </c>
      <c r="BR2" s="75">
        <v>5302198</v>
      </c>
      <c r="BS2" s="75">
        <f>BR2/1000000</f>
        <v>5.3021979999999997</v>
      </c>
      <c r="BT2" s="75">
        <v>130000</v>
      </c>
      <c r="BU2" s="75">
        <f>BT2/1000000</f>
        <v>0.13</v>
      </c>
      <c r="BV2" s="75">
        <v>40400</v>
      </c>
      <c r="BW2" s="75">
        <f>BV2/1000000</f>
        <v>4.0399999999999998E-2</v>
      </c>
      <c r="BX2" s="75">
        <v>6196210</v>
      </c>
      <c r="BY2" s="75">
        <f>BX2/1000000</f>
        <v>6.1962099999999998</v>
      </c>
      <c r="BZ2" s="75">
        <v>27736</v>
      </c>
      <c r="CA2" s="75">
        <f>BZ2/1000000</f>
        <v>2.7736E-2</v>
      </c>
      <c r="CB2" s="75">
        <v>7944</v>
      </c>
      <c r="CC2" s="75">
        <f>CB2/1000000</f>
        <v>7.9439999999999997E-3</v>
      </c>
      <c r="CD2" s="75">
        <v>258164</v>
      </c>
      <c r="CE2" s="75">
        <f>CD2/1000000</f>
        <v>0.258164</v>
      </c>
      <c r="CF2" s="75">
        <v>760882</v>
      </c>
      <c r="CG2" s="80">
        <f>CF2/1000000</f>
        <v>0.76088199999999995</v>
      </c>
    </row>
    <row r="3" spans="1:85" ht="15.75" x14ac:dyDescent="0.25">
      <c r="A3" s="75">
        <v>1963</v>
      </c>
      <c r="B3" s="75">
        <v>36390</v>
      </c>
      <c r="C3" s="75">
        <f t="shared" ref="C3:C61" si="0">B3/1000000</f>
        <v>3.6389999999999999E-2</v>
      </c>
      <c r="D3" s="75">
        <v>11227824</v>
      </c>
      <c r="E3" s="75">
        <f t="shared" ref="E3:E61" si="1">D3/1000000</f>
        <v>11.227824</v>
      </c>
      <c r="F3" s="75">
        <v>176885</v>
      </c>
      <c r="G3" s="75">
        <f t="shared" ref="G3:G61" si="2">F3/1000000</f>
        <v>0.17688499999999999</v>
      </c>
      <c r="H3" s="75">
        <v>2126736</v>
      </c>
      <c r="I3" s="75">
        <f t="shared" ref="I3:I61" si="3">H3/1000000</f>
        <v>2.1267360000000002</v>
      </c>
      <c r="J3" s="75">
        <v>5185573</v>
      </c>
      <c r="K3" s="75">
        <f t="shared" ref="K3:K61" si="4">J3/1000000</f>
        <v>5.1855729999999998</v>
      </c>
      <c r="L3" s="75">
        <v>2322400</v>
      </c>
      <c r="M3" s="75">
        <f t="shared" ref="M3:M61" si="5">L3/1000000</f>
        <v>2.3224</v>
      </c>
      <c r="N3" s="75">
        <v>1543968</v>
      </c>
      <c r="O3" s="75">
        <f t="shared" ref="O3:O61" si="6">N3/1000000</f>
        <v>1.543968</v>
      </c>
      <c r="P3" s="75">
        <v>5594770</v>
      </c>
      <c r="Q3" s="75">
        <f t="shared" ref="Q3:Q61" si="7">P3/1000000</f>
        <v>5.5947699999999996</v>
      </c>
      <c r="R3" s="75">
        <v>19912</v>
      </c>
      <c r="S3" s="75">
        <f t="shared" ref="S3:S61" si="8">R3/1000000</f>
        <v>1.9911999999999999E-2</v>
      </c>
      <c r="T3" s="75">
        <v>7699374</v>
      </c>
      <c r="U3" s="75">
        <f>T3/1000000</f>
        <v>7.6993739999999997</v>
      </c>
      <c r="V3" s="75">
        <v>737461</v>
      </c>
      <c r="W3" s="75">
        <f t="shared" ref="W3:W61" si="9">V3/1000000</f>
        <v>0.73746100000000003</v>
      </c>
      <c r="X3" s="75">
        <v>9130557</v>
      </c>
      <c r="Y3" s="75">
        <f t="shared" ref="Y3:Y61" si="10">X3/1000000</f>
        <v>9.1305569999999996</v>
      </c>
      <c r="Z3" s="75">
        <v>5706347</v>
      </c>
      <c r="AA3" s="75">
        <f t="shared" ref="AA3:AA61" si="11">Z3/1000000</f>
        <v>5.7063470000000001</v>
      </c>
      <c r="AB3" s="75">
        <v>1177244</v>
      </c>
      <c r="AC3" s="75">
        <f t="shared" ref="AC3:AC61" si="12">AB3/1000000</f>
        <v>1.177244</v>
      </c>
      <c r="AD3" s="75">
        <v>4742400</v>
      </c>
      <c r="AE3" s="75">
        <f t="shared" ref="AE3:AE61" si="13">AD3/1000000</f>
        <v>4.7423999999999999</v>
      </c>
      <c r="AF3" s="75">
        <v>1876473</v>
      </c>
      <c r="AG3" s="75">
        <f t="shared" ref="AG3:AG61" si="14">AF3/1000000</f>
        <v>1.8764730000000001</v>
      </c>
      <c r="AH3" s="75">
        <v>2071959</v>
      </c>
      <c r="AI3" s="75">
        <f t="shared" ref="AI3:AI61" si="15">AH3/1000000</f>
        <v>2.0719590000000001</v>
      </c>
      <c r="AJ3" s="75">
        <v>821822</v>
      </c>
      <c r="AK3" s="75">
        <f t="shared" ref="AK3:AK61" si="16">AJ3/1000000</f>
        <v>0.82182200000000005</v>
      </c>
      <c r="AL3" s="75">
        <v>237200</v>
      </c>
      <c r="AM3" s="75">
        <f t="shared" ref="AM3:AM61" si="17">AL3/1000000</f>
        <v>0.23719999999999999</v>
      </c>
      <c r="AN3" s="75">
        <v>211400</v>
      </c>
      <c r="AO3" s="75">
        <f t="shared" ref="AO3:AO61" si="18">AN3/1000000</f>
        <v>0.2114</v>
      </c>
      <c r="AP3" s="75">
        <v>12227000</v>
      </c>
      <c r="AQ3" s="75">
        <f t="shared" ref="AQ3:AQ61" si="19">AP3/1000000</f>
        <v>12.227</v>
      </c>
      <c r="AR3" s="75">
        <v>1144000</v>
      </c>
      <c r="AS3" s="75">
        <f t="shared" ref="AS3:AS61" si="20">AR3/1000000</f>
        <v>1.1439999999999999</v>
      </c>
      <c r="AT3" s="75">
        <v>583000</v>
      </c>
      <c r="AU3" s="75">
        <f t="shared" ref="AU3:AU61" si="21">AT3/1000000</f>
        <v>0.58299999999999996</v>
      </c>
      <c r="AV3" s="75">
        <v>1862306</v>
      </c>
      <c r="AW3" s="75">
        <f t="shared" ref="AW3:AW61" si="22">AV3/1000000</f>
        <v>1.862306</v>
      </c>
      <c r="AX3" s="75">
        <v>138423</v>
      </c>
      <c r="AY3" s="75">
        <f t="shared" ref="AY3:AY61" si="23">AX3/1000000</f>
        <v>0.13842299999999999</v>
      </c>
      <c r="AZ3" s="75">
        <v>826000</v>
      </c>
      <c r="BA3" s="75">
        <f t="shared" ref="BA3:BA61" si="24">AZ3/1000000</f>
        <v>0.82599999999999996</v>
      </c>
      <c r="BB3" s="75">
        <v>25592</v>
      </c>
      <c r="BC3" s="75">
        <f t="shared" ref="BC3:BC61" si="25">BB3/1000000</f>
        <v>2.5592E-2</v>
      </c>
      <c r="BD3" s="75">
        <v>542500</v>
      </c>
      <c r="BE3" s="75">
        <f t="shared" ref="BE3:BE61" si="26">BD3/1000000</f>
        <v>0.54249999999999998</v>
      </c>
      <c r="BF3" s="75">
        <v>15176</v>
      </c>
      <c r="BG3" s="75">
        <f t="shared" ref="BG3:BG61" si="27">BF3/1000000</f>
        <v>1.5176E-2</v>
      </c>
      <c r="BH3" s="75">
        <v>200000</v>
      </c>
      <c r="BI3" s="75">
        <f t="shared" ref="BI3:BI51" si="28">BH3/1000000</f>
        <v>0.2</v>
      </c>
      <c r="BJ3" s="75">
        <v>2376819</v>
      </c>
      <c r="BK3" s="75">
        <f t="shared" ref="BK3:BK61" si="29">BJ3/1000000</f>
        <v>2.3768189999999998</v>
      </c>
      <c r="BL3" s="75">
        <v>393380</v>
      </c>
      <c r="BM3" s="75">
        <f t="shared" ref="BM3:BM61" si="30">BL3/1000000</f>
        <v>0.39338000000000001</v>
      </c>
      <c r="BN3" s="75">
        <v>2246741</v>
      </c>
      <c r="BO3" s="75">
        <f t="shared" ref="BO3:BO61" si="31">BN3/1000000</f>
        <v>2.2467410000000001</v>
      </c>
      <c r="BP3" s="75">
        <v>2190729</v>
      </c>
      <c r="BQ3" s="75">
        <f t="shared" ref="BQ3:BQ61" si="32">BP3/1000000</f>
        <v>2.1907290000000001</v>
      </c>
      <c r="BR3" s="75">
        <v>5387704</v>
      </c>
      <c r="BS3" s="75">
        <f t="shared" ref="BS3:BS61" si="33">BR3/1000000</f>
        <v>5.3877040000000003</v>
      </c>
      <c r="BT3" s="75">
        <v>130000</v>
      </c>
      <c r="BU3" s="75">
        <f t="shared" ref="BU3:BU61" si="34">BT3/1000000</f>
        <v>0.13</v>
      </c>
      <c r="BV3" s="75">
        <v>40054</v>
      </c>
      <c r="BW3" s="75">
        <f t="shared" ref="BW3:BW61" si="35">BV3/1000000</f>
        <v>4.0053999999999999E-2</v>
      </c>
      <c r="BX3" s="75">
        <v>6295751</v>
      </c>
      <c r="BY3" s="75">
        <f t="shared" ref="BY3:BY61" si="36">BX3/1000000</f>
        <v>6.2957510000000001</v>
      </c>
      <c r="BZ3" s="75">
        <v>24758</v>
      </c>
      <c r="CA3" s="75">
        <f t="shared" ref="CA3:CA61" si="37">BZ3/1000000</f>
        <v>2.4757999999999999E-2</v>
      </c>
      <c r="CB3" s="75">
        <v>8523</v>
      </c>
      <c r="CC3" s="75">
        <f t="shared" ref="CC3:CC61" si="38">CB3/1000000</f>
        <v>8.5229999999999993E-3</v>
      </c>
      <c r="CD3" s="75">
        <v>348000</v>
      </c>
      <c r="CE3" s="75">
        <f t="shared" ref="CE3:CE61" si="39">CD3/1000000</f>
        <v>0.34799999999999998</v>
      </c>
      <c r="CF3" s="75">
        <v>936000</v>
      </c>
      <c r="CG3" s="80">
        <f t="shared" ref="CG3:CG61" si="40">CF3/1000000</f>
        <v>0.93600000000000005</v>
      </c>
    </row>
    <row r="4" spans="1:85" ht="15.75" x14ac:dyDescent="0.25">
      <c r="A4" s="75">
        <v>1964</v>
      </c>
      <c r="B4" s="75">
        <v>28016</v>
      </c>
      <c r="C4" s="75">
        <f t="shared" si="0"/>
        <v>2.8015999999999999E-2</v>
      </c>
      <c r="D4" s="75">
        <v>11560454</v>
      </c>
      <c r="E4" s="75">
        <f t="shared" si="1"/>
        <v>11.560454</v>
      </c>
      <c r="F4" s="75">
        <v>184645</v>
      </c>
      <c r="G4" s="75">
        <f t="shared" si="2"/>
        <v>0.184645</v>
      </c>
      <c r="H4" s="75">
        <v>2176529</v>
      </c>
      <c r="I4" s="75">
        <f t="shared" si="3"/>
        <v>2.1765289999999999</v>
      </c>
      <c r="J4" s="75">
        <v>5027837</v>
      </c>
      <c r="K4" s="75">
        <f t="shared" si="4"/>
        <v>5.0278369999999999</v>
      </c>
      <c r="L4" s="75">
        <v>2394700</v>
      </c>
      <c r="M4" s="75">
        <f t="shared" si="5"/>
        <v>2.3946999999999998</v>
      </c>
      <c r="N4" s="75">
        <v>1678442</v>
      </c>
      <c r="O4" s="75">
        <f t="shared" si="6"/>
        <v>1.678442</v>
      </c>
      <c r="P4" s="75">
        <v>5696744</v>
      </c>
      <c r="Q4" s="75">
        <f t="shared" si="7"/>
        <v>5.6967439999999998</v>
      </c>
      <c r="R4" s="75">
        <v>23020</v>
      </c>
      <c r="S4" s="75">
        <f t="shared" si="8"/>
        <v>2.3019999999999999E-2</v>
      </c>
      <c r="T4" s="75">
        <v>8340780</v>
      </c>
      <c r="U4" s="75">
        <f>T4/1000000</f>
        <v>8.3407800000000005</v>
      </c>
      <c r="V4" s="75">
        <v>759558</v>
      </c>
      <c r="W4" s="75">
        <f t="shared" si="9"/>
        <v>0.75955799999999996</v>
      </c>
      <c r="X4" s="75">
        <v>9168965</v>
      </c>
      <c r="Y4" s="75">
        <f t="shared" si="10"/>
        <v>9.168965</v>
      </c>
      <c r="Z4" s="75">
        <v>5971416</v>
      </c>
      <c r="AA4" s="75">
        <f t="shared" si="11"/>
        <v>5.9714159999999996</v>
      </c>
      <c r="AB4" s="75">
        <v>1147352</v>
      </c>
      <c r="AC4" s="75">
        <f t="shared" si="12"/>
        <v>1.1473519999999999</v>
      </c>
      <c r="AD4" s="75">
        <v>5067300</v>
      </c>
      <c r="AE4" s="75">
        <f t="shared" si="13"/>
        <v>5.0673000000000004</v>
      </c>
      <c r="AF4" s="75">
        <v>1937103</v>
      </c>
      <c r="AG4" s="75">
        <f t="shared" si="14"/>
        <v>1.937103</v>
      </c>
      <c r="AH4" s="75">
        <v>2078739</v>
      </c>
      <c r="AI4" s="75">
        <f t="shared" si="15"/>
        <v>2.0787390000000001</v>
      </c>
      <c r="AJ4" s="75">
        <v>835699</v>
      </c>
      <c r="AK4" s="75">
        <f t="shared" si="16"/>
        <v>0.83569899999999997</v>
      </c>
      <c r="AL4" s="75">
        <v>240400</v>
      </c>
      <c r="AM4" s="75">
        <f t="shared" si="17"/>
        <v>0.2404</v>
      </c>
      <c r="AN4" s="75">
        <v>219500</v>
      </c>
      <c r="AO4" s="75">
        <f t="shared" si="18"/>
        <v>0.2195</v>
      </c>
      <c r="AP4" s="75">
        <v>1260800</v>
      </c>
      <c r="AQ4" s="75">
        <f t="shared" si="19"/>
        <v>1.2607999999999999</v>
      </c>
      <c r="AR4" s="75">
        <v>1189800</v>
      </c>
      <c r="AS4" s="75">
        <f t="shared" si="20"/>
        <v>1.1898</v>
      </c>
      <c r="AT4" s="75">
        <v>440790</v>
      </c>
      <c r="AU4" s="75">
        <f t="shared" si="21"/>
        <v>0.44079000000000002</v>
      </c>
      <c r="AV4" s="75">
        <v>2161653</v>
      </c>
      <c r="AW4" s="75">
        <f t="shared" si="22"/>
        <v>2.1616529999999998</v>
      </c>
      <c r="AX4" s="75">
        <v>144096</v>
      </c>
      <c r="AY4" s="75">
        <f t="shared" si="23"/>
        <v>0.144096</v>
      </c>
      <c r="AZ4" s="75">
        <v>726000</v>
      </c>
      <c r="BA4" s="75">
        <f t="shared" si="24"/>
        <v>0.72599999999999998</v>
      </c>
      <c r="BB4" s="75">
        <v>18784</v>
      </c>
      <c r="BC4" s="75">
        <f t="shared" si="25"/>
        <v>1.8783999999999999E-2</v>
      </c>
      <c r="BD4" s="75">
        <v>532599</v>
      </c>
      <c r="BE4" s="75">
        <f t="shared" si="26"/>
        <v>0.53259900000000004</v>
      </c>
      <c r="BF4" s="75">
        <v>26840</v>
      </c>
      <c r="BG4" s="75">
        <f t="shared" si="27"/>
        <v>2.6839999999999999E-2</v>
      </c>
      <c r="BH4" s="75">
        <v>200000</v>
      </c>
      <c r="BI4" s="75">
        <f t="shared" si="28"/>
        <v>0.2</v>
      </c>
      <c r="BJ4" s="75">
        <v>2367845</v>
      </c>
      <c r="BK4" s="75">
        <f t="shared" si="29"/>
        <v>2.367845</v>
      </c>
      <c r="BL4" s="75">
        <v>362693</v>
      </c>
      <c r="BM4" s="75">
        <f t="shared" si="30"/>
        <v>0.36269299999999999</v>
      </c>
      <c r="BN4" s="75">
        <v>2066977</v>
      </c>
      <c r="BO4" s="75">
        <f t="shared" si="31"/>
        <v>2.0669770000000001</v>
      </c>
      <c r="BP4" s="75">
        <v>1960797</v>
      </c>
      <c r="BQ4" s="75">
        <f t="shared" si="32"/>
        <v>1.9607969999999999</v>
      </c>
      <c r="BR4" s="75">
        <v>4857102</v>
      </c>
      <c r="BS4" s="75">
        <f t="shared" si="33"/>
        <v>4.8571020000000003</v>
      </c>
      <c r="BT4" s="75">
        <v>140000</v>
      </c>
      <c r="BU4" s="75">
        <f t="shared" si="34"/>
        <v>0.14000000000000001</v>
      </c>
      <c r="BV4" s="75">
        <v>42099</v>
      </c>
      <c r="BW4" s="75">
        <f t="shared" si="35"/>
        <v>4.2098999999999998E-2</v>
      </c>
      <c r="BX4" s="75">
        <v>4472297</v>
      </c>
      <c r="BY4" s="75">
        <f t="shared" si="36"/>
        <v>4.4722970000000002</v>
      </c>
      <c r="BZ4" s="75">
        <v>25290</v>
      </c>
      <c r="CA4" s="75">
        <f t="shared" si="37"/>
        <v>2.529E-2</v>
      </c>
      <c r="CB4" s="75">
        <v>8214</v>
      </c>
      <c r="CC4" s="75">
        <f t="shared" si="38"/>
        <v>8.2140000000000008E-3</v>
      </c>
      <c r="CD4" s="75">
        <v>328000</v>
      </c>
      <c r="CE4" s="75">
        <f t="shared" si="39"/>
        <v>0.32800000000000001</v>
      </c>
      <c r="CF4" s="75">
        <v>1115000</v>
      </c>
      <c r="CG4" s="80">
        <f t="shared" si="40"/>
        <v>1.115</v>
      </c>
    </row>
    <row r="5" spans="1:85" ht="15.75" x14ac:dyDescent="0.25">
      <c r="A5" s="75">
        <v>1965</v>
      </c>
      <c r="B5" s="75">
        <v>34308</v>
      </c>
      <c r="C5" s="75">
        <f t="shared" si="0"/>
        <v>3.4307999999999998E-2</v>
      </c>
      <c r="D5" s="75">
        <v>11995525</v>
      </c>
      <c r="E5" s="75">
        <f t="shared" si="1"/>
        <v>11.995525000000001</v>
      </c>
      <c r="F5" s="75">
        <v>180870</v>
      </c>
      <c r="G5" s="75">
        <f t="shared" si="2"/>
        <v>0.18087</v>
      </c>
      <c r="H5" s="75">
        <v>2179719</v>
      </c>
      <c r="I5" s="75">
        <f t="shared" si="3"/>
        <v>2.179719</v>
      </c>
      <c r="J5" s="75">
        <v>5044460</v>
      </c>
      <c r="K5" s="75">
        <f t="shared" si="4"/>
        <v>5.0444599999999999</v>
      </c>
      <c r="L5" s="75">
        <v>2469000</v>
      </c>
      <c r="M5" s="75">
        <f t="shared" si="5"/>
        <v>2.4689999999999999</v>
      </c>
      <c r="N5" s="75">
        <v>1720794</v>
      </c>
      <c r="O5" s="75">
        <f t="shared" si="6"/>
        <v>1.7207939999999999</v>
      </c>
      <c r="P5" s="75">
        <v>5703712</v>
      </c>
      <c r="Q5" s="75">
        <f t="shared" si="7"/>
        <v>5.7037120000000003</v>
      </c>
      <c r="R5" s="75">
        <v>22607</v>
      </c>
      <c r="S5" s="75">
        <f t="shared" si="8"/>
        <v>2.2606999999999999E-2</v>
      </c>
      <c r="T5" s="75">
        <v>9290935</v>
      </c>
      <c r="U5" s="75">
        <f>T5/1000000</f>
        <v>9.2909349999999993</v>
      </c>
      <c r="V5" s="75">
        <v>766030</v>
      </c>
      <c r="W5" s="75">
        <f t="shared" si="9"/>
        <v>0.76602999999999999</v>
      </c>
      <c r="X5" s="75">
        <v>9781669</v>
      </c>
      <c r="Y5" s="75">
        <f t="shared" si="10"/>
        <v>9.7816690000000008</v>
      </c>
      <c r="Z5" s="75">
        <v>6314679</v>
      </c>
      <c r="AA5" s="75">
        <f t="shared" si="11"/>
        <v>6.3146789999999999</v>
      </c>
      <c r="AB5" s="75">
        <v>1249311</v>
      </c>
      <c r="AC5" s="75">
        <f t="shared" si="12"/>
        <v>1.2493110000000001</v>
      </c>
      <c r="AD5" s="75">
        <v>3578000</v>
      </c>
      <c r="AE5" s="75">
        <f t="shared" si="13"/>
        <v>3.5779999999999998</v>
      </c>
      <c r="AF5" s="75">
        <v>1796378</v>
      </c>
      <c r="AG5" s="75">
        <f t="shared" si="14"/>
        <v>1.796378</v>
      </c>
      <c r="AH5" s="75">
        <v>2063524</v>
      </c>
      <c r="AI5" s="75">
        <f t="shared" si="15"/>
        <v>2.0635240000000001</v>
      </c>
      <c r="AJ5" s="75">
        <v>921323</v>
      </c>
      <c r="AK5" s="75">
        <f t="shared" si="16"/>
        <v>0.921323</v>
      </c>
      <c r="AL5" s="75">
        <v>246850</v>
      </c>
      <c r="AM5" s="75">
        <f t="shared" si="17"/>
        <v>0.24685000000000001</v>
      </c>
      <c r="AN5" s="75">
        <v>218610</v>
      </c>
      <c r="AO5" s="75">
        <f t="shared" si="18"/>
        <v>0.21861</v>
      </c>
      <c r="AP5" s="75">
        <v>13292000</v>
      </c>
      <c r="AQ5" s="75">
        <f t="shared" si="19"/>
        <v>13.292</v>
      </c>
      <c r="AR5" s="75">
        <v>1189800</v>
      </c>
      <c r="AS5" s="75">
        <f t="shared" si="20"/>
        <v>1.1898</v>
      </c>
      <c r="AT5" s="75">
        <v>440790</v>
      </c>
      <c r="AU5" s="75">
        <f t="shared" si="21"/>
        <v>0.44079000000000002</v>
      </c>
      <c r="AV5" s="75">
        <v>1807339</v>
      </c>
      <c r="AW5" s="75">
        <f t="shared" si="22"/>
        <v>1.807339</v>
      </c>
      <c r="AX5" s="75">
        <v>131647</v>
      </c>
      <c r="AY5" s="75">
        <f t="shared" si="23"/>
        <v>0.13164699999999999</v>
      </c>
      <c r="AZ5" s="75">
        <v>651021</v>
      </c>
      <c r="BA5" s="75">
        <f t="shared" si="24"/>
        <v>0.65102099999999996</v>
      </c>
      <c r="BB5" s="75">
        <v>26500</v>
      </c>
      <c r="BC5" s="75">
        <f t="shared" si="25"/>
        <v>2.6499999999999999E-2</v>
      </c>
      <c r="BD5" s="75">
        <v>530128</v>
      </c>
      <c r="BE5" s="75">
        <f t="shared" si="26"/>
        <v>0.53012800000000004</v>
      </c>
      <c r="BF5" s="75">
        <v>23464</v>
      </c>
      <c r="BG5" s="75">
        <f t="shared" si="27"/>
        <v>2.3463999999999999E-2</v>
      </c>
      <c r="BH5" s="75">
        <v>200000</v>
      </c>
      <c r="BI5" s="75">
        <f t="shared" si="28"/>
        <v>0.2</v>
      </c>
      <c r="BJ5" s="75">
        <v>2489254</v>
      </c>
      <c r="BK5" s="75">
        <f t="shared" si="29"/>
        <v>2.4892539999999999</v>
      </c>
      <c r="BL5" s="75">
        <v>262683</v>
      </c>
      <c r="BM5" s="75">
        <f t="shared" si="30"/>
        <v>0.262683</v>
      </c>
      <c r="BN5" s="75">
        <v>1816650</v>
      </c>
      <c r="BO5" s="75">
        <f t="shared" si="31"/>
        <v>1.8166500000000001</v>
      </c>
      <c r="BP5" s="75">
        <v>1959200</v>
      </c>
      <c r="BQ5" s="75">
        <f t="shared" si="32"/>
        <v>1.9592000000000001</v>
      </c>
      <c r="BR5" s="75">
        <v>5090161</v>
      </c>
      <c r="BS5" s="75">
        <f t="shared" si="33"/>
        <v>5.0901610000000002</v>
      </c>
      <c r="BT5" s="75">
        <v>150000</v>
      </c>
      <c r="BU5" s="75">
        <f t="shared" si="34"/>
        <v>0.15</v>
      </c>
      <c r="BV5" s="75">
        <v>46809</v>
      </c>
      <c r="BW5" s="75">
        <f t="shared" si="35"/>
        <v>4.6809000000000003E-2</v>
      </c>
      <c r="BX5" s="75">
        <v>4773276</v>
      </c>
      <c r="BY5" s="75">
        <f t="shared" si="36"/>
        <v>4.7732760000000001</v>
      </c>
      <c r="BZ5" s="75">
        <v>30674</v>
      </c>
      <c r="CA5" s="75">
        <f t="shared" si="37"/>
        <v>3.0674E-2</v>
      </c>
      <c r="CB5" s="75">
        <v>7942</v>
      </c>
      <c r="CC5" s="75">
        <f t="shared" si="38"/>
        <v>7.9419999999999994E-3</v>
      </c>
      <c r="CD5" s="75">
        <v>482831</v>
      </c>
      <c r="CE5" s="75">
        <f t="shared" si="39"/>
        <v>0.48283100000000001</v>
      </c>
      <c r="CF5" s="75">
        <v>707100</v>
      </c>
      <c r="CG5" s="80">
        <f t="shared" si="40"/>
        <v>0.70709999999999995</v>
      </c>
    </row>
    <row r="6" spans="1:85" ht="15.75" x14ac:dyDescent="0.25">
      <c r="A6" s="75">
        <v>1966</v>
      </c>
      <c r="B6" s="75">
        <v>33795</v>
      </c>
      <c r="C6" s="75">
        <f t="shared" si="0"/>
        <v>3.3794999999999999E-2</v>
      </c>
      <c r="D6" s="75">
        <v>12648666</v>
      </c>
      <c r="E6" s="75">
        <f t="shared" si="1"/>
        <v>12.648666</v>
      </c>
      <c r="F6" s="75">
        <v>182563</v>
      </c>
      <c r="G6" s="75">
        <f t="shared" si="2"/>
        <v>0.182563</v>
      </c>
      <c r="H6" s="75">
        <v>2243597</v>
      </c>
      <c r="I6" s="75">
        <f t="shared" si="3"/>
        <v>2.2435969999999998</v>
      </c>
      <c r="J6" s="75">
        <v>4089080</v>
      </c>
      <c r="K6" s="75">
        <f t="shared" si="4"/>
        <v>4.08908</v>
      </c>
      <c r="L6" s="75">
        <v>2518000</v>
      </c>
      <c r="M6" s="75">
        <f t="shared" si="5"/>
        <v>2.5179999999999998</v>
      </c>
      <c r="N6" s="75">
        <v>1788469</v>
      </c>
      <c r="O6" s="75">
        <f t="shared" si="6"/>
        <v>1.7884690000000001</v>
      </c>
      <c r="P6" s="75">
        <v>4696220</v>
      </c>
      <c r="Q6" s="75">
        <f t="shared" si="7"/>
        <v>4.6962200000000003</v>
      </c>
      <c r="R6" s="75">
        <v>22881</v>
      </c>
      <c r="S6" s="75">
        <f t="shared" si="8"/>
        <v>2.2880999999999999E-2</v>
      </c>
      <c r="T6" s="75">
        <v>10017700</v>
      </c>
      <c r="U6" s="75">
        <f>T6/1000000</f>
        <v>10.0177</v>
      </c>
      <c r="V6" s="75">
        <v>832761</v>
      </c>
      <c r="W6" s="75">
        <f t="shared" si="9"/>
        <v>0.83276099999999997</v>
      </c>
      <c r="X6" s="75">
        <v>9410237</v>
      </c>
      <c r="Y6" s="75">
        <f t="shared" si="10"/>
        <v>9.4102370000000004</v>
      </c>
      <c r="Z6" s="75">
        <v>6541392</v>
      </c>
      <c r="AA6" s="75">
        <f t="shared" si="11"/>
        <v>6.5413920000000001</v>
      </c>
      <c r="AB6" s="75">
        <v>1230300</v>
      </c>
      <c r="AC6" s="75">
        <f t="shared" si="12"/>
        <v>1.2302999999999999</v>
      </c>
      <c r="AD6" s="75">
        <v>4109000</v>
      </c>
      <c r="AE6" s="75">
        <f t="shared" si="13"/>
        <v>4.109</v>
      </c>
      <c r="AF6" s="75">
        <v>1866257</v>
      </c>
      <c r="AG6" s="75">
        <f t="shared" si="14"/>
        <v>1.8662570000000001</v>
      </c>
      <c r="AH6" s="75">
        <v>2242072</v>
      </c>
      <c r="AI6" s="75">
        <f t="shared" si="15"/>
        <v>2.2420719999999998</v>
      </c>
      <c r="AJ6" s="75">
        <v>918185</v>
      </c>
      <c r="AK6" s="75">
        <f t="shared" si="16"/>
        <v>0.91818500000000003</v>
      </c>
      <c r="AL6" s="75">
        <v>251800</v>
      </c>
      <c r="AM6" s="75">
        <f t="shared" si="17"/>
        <v>0.25180000000000002</v>
      </c>
      <c r="AN6" s="75">
        <v>226700</v>
      </c>
      <c r="AO6" s="75">
        <f t="shared" si="18"/>
        <v>0.22670000000000001</v>
      </c>
      <c r="AP6" s="75">
        <v>13001650</v>
      </c>
      <c r="AQ6" s="75">
        <f t="shared" si="19"/>
        <v>13.00165</v>
      </c>
      <c r="AR6" s="75">
        <v>1163620</v>
      </c>
      <c r="AS6" s="75">
        <f t="shared" si="20"/>
        <v>1.1636200000000001</v>
      </c>
      <c r="AT6" s="75">
        <v>471440</v>
      </c>
      <c r="AU6" s="75">
        <f t="shared" si="21"/>
        <v>0.47144000000000003</v>
      </c>
      <c r="AV6" s="75">
        <v>1884429</v>
      </c>
      <c r="AW6" s="75">
        <f t="shared" si="22"/>
        <v>1.8844289999999999</v>
      </c>
      <c r="AX6" s="75">
        <v>186462</v>
      </c>
      <c r="AY6" s="75">
        <f t="shared" si="23"/>
        <v>0.18646199999999999</v>
      </c>
      <c r="AZ6" s="75">
        <v>701863</v>
      </c>
      <c r="BA6" s="75">
        <f t="shared" si="24"/>
        <v>0.70186300000000001</v>
      </c>
      <c r="BB6" s="75">
        <v>30500</v>
      </c>
      <c r="BC6" s="75">
        <f t="shared" si="25"/>
        <v>3.0499999999999999E-2</v>
      </c>
      <c r="BD6" s="75">
        <v>594114</v>
      </c>
      <c r="BE6" s="75">
        <f t="shared" si="26"/>
        <v>0.59411400000000003</v>
      </c>
      <c r="BF6" s="75">
        <v>22653</v>
      </c>
      <c r="BG6" s="75">
        <f t="shared" si="27"/>
        <v>2.2653E-2</v>
      </c>
      <c r="BH6" s="75">
        <v>200000</v>
      </c>
      <c r="BI6" s="75">
        <f t="shared" si="28"/>
        <v>0.2</v>
      </c>
      <c r="BJ6" s="75">
        <v>2610409</v>
      </c>
      <c r="BK6" s="75">
        <f t="shared" si="29"/>
        <v>2.6104090000000002</v>
      </c>
      <c r="BL6" s="75">
        <v>256340</v>
      </c>
      <c r="BM6" s="75">
        <f t="shared" si="30"/>
        <v>0.25634000000000001</v>
      </c>
      <c r="BN6" s="75">
        <v>1708744</v>
      </c>
      <c r="BO6" s="75">
        <f t="shared" si="31"/>
        <v>1.708744</v>
      </c>
      <c r="BP6" s="75">
        <v>1751868</v>
      </c>
      <c r="BQ6" s="75">
        <f t="shared" si="32"/>
        <v>1.751868</v>
      </c>
      <c r="BR6" s="75">
        <v>4021815</v>
      </c>
      <c r="BS6" s="75">
        <f t="shared" si="33"/>
        <v>4.0218150000000001</v>
      </c>
      <c r="BT6" s="75">
        <v>150000</v>
      </c>
      <c r="BU6" s="75">
        <f t="shared" si="34"/>
        <v>0.15</v>
      </c>
      <c r="BV6" s="75">
        <v>52619</v>
      </c>
      <c r="BW6" s="75">
        <f t="shared" si="35"/>
        <v>5.2618999999999999E-2</v>
      </c>
      <c r="BX6" s="75">
        <v>5343528</v>
      </c>
      <c r="BY6" s="75">
        <f t="shared" si="36"/>
        <v>5.3435280000000001</v>
      </c>
      <c r="BZ6" s="75">
        <v>32505</v>
      </c>
      <c r="CA6" s="75">
        <f t="shared" si="37"/>
        <v>3.2504999999999999E-2</v>
      </c>
      <c r="CB6" s="75">
        <v>8568</v>
      </c>
      <c r="CC6" s="75">
        <f t="shared" si="38"/>
        <v>8.5679999999999992E-3</v>
      </c>
      <c r="CD6" s="75">
        <v>391740</v>
      </c>
      <c r="CE6" s="75">
        <f t="shared" si="39"/>
        <v>0.39173999999999998</v>
      </c>
      <c r="CF6" s="75">
        <v>607050</v>
      </c>
      <c r="CG6" s="80">
        <f t="shared" si="40"/>
        <v>0.60704999999999998</v>
      </c>
    </row>
    <row r="7" spans="1:85" ht="15.75" x14ac:dyDescent="0.25">
      <c r="A7" s="75">
        <v>1967</v>
      </c>
      <c r="B7" s="75">
        <v>43759</v>
      </c>
      <c r="C7" s="75">
        <f t="shared" si="0"/>
        <v>4.3758999999999999E-2</v>
      </c>
      <c r="D7" s="75">
        <v>12834625</v>
      </c>
      <c r="E7" s="75">
        <f t="shared" si="1"/>
        <v>12.834625000000001</v>
      </c>
      <c r="F7" s="75">
        <v>185815</v>
      </c>
      <c r="G7" s="75">
        <f t="shared" si="2"/>
        <v>0.18581500000000001</v>
      </c>
      <c r="H7" s="75">
        <v>2249409</v>
      </c>
      <c r="I7" s="75">
        <f t="shared" si="3"/>
        <v>2.249409</v>
      </c>
      <c r="J7" s="75">
        <v>5241432</v>
      </c>
      <c r="K7" s="75">
        <f t="shared" si="4"/>
        <v>5.2414319999999996</v>
      </c>
      <c r="L7" s="75">
        <v>2618000</v>
      </c>
      <c r="M7" s="75">
        <f t="shared" si="5"/>
        <v>2.6179999999999999</v>
      </c>
      <c r="N7" s="75">
        <v>2143283</v>
      </c>
      <c r="O7" s="75">
        <f t="shared" si="6"/>
        <v>2.1432829999999998</v>
      </c>
      <c r="P7" s="75">
        <v>5114578</v>
      </c>
      <c r="Q7" s="75">
        <f t="shared" si="7"/>
        <v>5.1145779999999998</v>
      </c>
      <c r="R7" s="75">
        <v>23602</v>
      </c>
      <c r="S7" s="75">
        <f t="shared" si="8"/>
        <v>2.3602000000000001E-2</v>
      </c>
      <c r="T7" s="75">
        <v>11252900</v>
      </c>
      <c r="U7" s="75">
        <f>T7/1000000</f>
        <v>11.2529</v>
      </c>
      <c r="V7" s="75">
        <v>908949</v>
      </c>
      <c r="W7" s="75">
        <f t="shared" si="9"/>
        <v>0.90894900000000001</v>
      </c>
      <c r="X7" s="75">
        <v>9952455</v>
      </c>
      <c r="Y7" s="75">
        <f t="shared" si="10"/>
        <v>9.9524550000000005</v>
      </c>
      <c r="Z7" s="75">
        <v>7748462</v>
      </c>
      <c r="AA7" s="75">
        <f t="shared" si="11"/>
        <v>7.748462</v>
      </c>
      <c r="AB7" s="75">
        <v>1249826</v>
      </c>
      <c r="AC7" s="75">
        <f t="shared" si="12"/>
        <v>1.2498260000000001</v>
      </c>
      <c r="AD7" s="75">
        <v>4928000</v>
      </c>
      <c r="AE7" s="75">
        <f t="shared" si="13"/>
        <v>4.9279999999999999</v>
      </c>
      <c r="AF7" s="75">
        <v>1953461</v>
      </c>
      <c r="AG7" s="75">
        <f t="shared" si="14"/>
        <v>1.9534609999999999</v>
      </c>
      <c r="AH7" s="75">
        <v>2368038</v>
      </c>
      <c r="AI7" s="75">
        <f t="shared" si="15"/>
        <v>2.3680379999999999</v>
      </c>
      <c r="AJ7" s="75">
        <v>969866</v>
      </c>
      <c r="AK7" s="75">
        <f t="shared" si="16"/>
        <v>0.96986600000000001</v>
      </c>
      <c r="AL7" s="75">
        <v>256600</v>
      </c>
      <c r="AM7" s="75">
        <f t="shared" si="17"/>
        <v>0.25659999999999999</v>
      </c>
      <c r="AN7" s="75">
        <v>212140</v>
      </c>
      <c r="AO7" s="75">
        <f t="shared" si="18"/>
        <v>0.21214</v>
      </c>
      <c r="AP7" s="75">
        <v>13328552</v>
      </c>
      <c r="AQ7" s="75">
        <f t="shared" si="19"/>
        <v>13.328552</v>
      </c>
      <c r="AR7" s="75">
        <v>1183730</v>
      </c>
      <c r="AS7" s="75">
        <f t="shared" si="20"/>
        <v>1.1837299999999999</v>
      </c>
      <c r="AT7" s="75">
        <v>454475</v>
      </c>
      <c r="AU7" s="75">
        <f t="shared" si="21"/>
        <v>0.45447500000000002</v>
      </c>
      <c r="AV7" s="75">
        <v>2081233</v>
      </c>
      <c r="AW7" s="75">
        <f t="shared" si="22"/>
        <v>2.0812330000000001</v>
      </c>
      <c r="AX7" s="75">
        <v>203081</v>
      </c>
      <c r="AY7" s="75">
        <f t="shared" si="23"/>
        <v>0.20308100000000001</v>
      </c>
      <c r="AZ7" s="75">
        <v>643351</v>
      </c>
      <c r="BA7" s="75">
        <f t="shared" si="24"/>
        <v>0.64335100000000001</v>
      </c>
      <c r="BB7" s="75">
        <v>38956</v>
      </c>
      <c r="BC7" s="75">
        <f t="shared" si="25"/>
        <v>3.8955999999999998E-2</v>
      </c>
      <c r="BD7" s="75">
        <v>613591</v>
      </c>
      <c r="BE7" s="75">
        <f t="shared" si="26"/>
        <v>0.613591</v>
      </c>
      <c r="BF7" s="75">
        <v>18926</v>
      </c>
      <c r="BG7" s="75">
        <f t="shared" si="27"/>
        <v>1.8925999999999998E-2</v>
      </c>
      <c r="BH7" s="75">
        <v>160000</v>
      </c>
      <c r="BI7" s="75">
        <f t="shared" si="28"/>
        <v>0.16</v>
      </c>
      <c r="BJ7" s="75">
        <v>2547439</v>
      </c>
      <c r="BK7" s="75">
        <f t="shared" si="29"/>
        <v>2.5474389999999998</v>
      </c>
      <c r="BL7" s="75">
        <v>372300</v>
      </c>
      <c r="BM7" s="75">
        <f t="shared" si="30"/>
        <v>0.37230000000000002</v>
      </c>
      <c r="BN7" s="75">
        <v>2311843</v>
      </c>
      <c r="BO7" s="75">
        <f t="shared" si="31"/>
        <v>2.3118430000000001</v>
      </c>
      <c r="BP7" s="75">
        <v>2925088</v>
      </c>
      <c r="BQ7" s="75">
        <f t="shared" si="32"/>
        <v>2.9250880000000001</v>
      </c>
      <c r="BR7" s="75">
        <v>4761673</v>
      </c>
      <c r="BS7" s="75">
        <f t="shared" si="33"/>
        <v>4.761673</v>
      </c>
      <c r="BT7" s="75">
        <v>145000</v>
      </c>
      <c r="BU7" s="75">
        <f t="shared" si="34"/>
        <v>0.14499999999999999</v>
      </c>
      <c r="BV7" s="75">
        <v>81548</v>
      </c>
      <c r="BW7" s="75">
        <f t="shared" si="35"/>
        <v>8.1547999999999995E-2</v>
      </c>
      <c r="BX7" s="75">
        <v>9998129</v>
      </c>
      <c r="BY7" s="75">
        <f t="shared" si="36"/>
        <v>9.9981290000000005</v>
      </c>
      <c r="BZ7" s="75">
        <v>40400</v>
      </c>
      <c r="CA7" s="75">
        <f t="shared" si="37"/>
        <v>4.0399999999999998E-2</v>
      </c>
      <c r="CB7" s="75">
        <v>8359</v>
      </c>
      <c r="CC7" s="75">
        <f t="shared" si="38"/>
        <v>8.3590000000000001E-3</v>
      </c>
      <c r="CD7" s="75">
        <v>845559</v>
      </c>
      <c r="CE7" s="75">
        <f t="shared" si="39"/>
        <v>0.84555899999999995</v>
      </c>
      <c r="CF7" s="75">
        <v>1128050</v>
      </c>
      <c r="CG7" s="80">
        <f t="shared" si="40"/>
        <v>1.12805</v>
      </c>
    </row>
    <row r="8" spans="1:85" ht="15.75" x14ac:dyDescent="0.25">
      <c r="A8" s="75">
        <v>1968</v>
      </c>
      <c r="B8" s="75">
        <v>38900</v>
      </c>
      <c r="C8" s="75">
        <f t="shared" si="0"/>
        <v>3.8899999999999997E-2</v>
      </c>
      <c r="D8" s="75">
        <v>12940644</v>
      </c>
      <c r="E8" s="75">
        <f t="shared" si="1"/>
        <v>12.940644000000001</v>
      </c>
      <c r="F8" s="75">
        <v>185600</v>
      </c>
      <c r="G8" s="75">
        <f t="shared" si="2"/>
        <v>0.18559999999999999</v>
      </c>
      <c r="H8" s="75">
        <v>2316322</v>
      </c>
      <c r="I8" s="75">
        <f t="shared" si="3"/>
        <v>2.316322</v>
      </c>
      <c r="J8" s="75">
        <v>4869394</v>
      </c>
      <c r="K8" s="75">
        <f t="shared" si="4"/>
        <v>4.8693939999999998</v>
      </c>
      <c r="L8" s="75">
        <v>2644000</v>
      </c>
      <c r="M8" s="75">
        <f t="shared" si="5"/>
        <v>2.6440000000000001</v>
      </c>
      <c r="N8" s="75">
        <v>2023648</v>
      </c>
      <c r="O8" s="75">
        <f t="shared" si="6"/>
        <v>2.0236480000000001</v>
      </c>
      <c r="P8" s="75">
        <v>4669792</v>
      </c>
      <c r="Q8" s="75">
        <f t="shared" si="7"/>
        <v>4.6697920000000002</v>
      </c>
      <c r="R8" s="75">
        <v>22630</v>
      </c>
      <c r="S8" s="75">
        <f t="shared" si="8"/>
        <v>2.2630000000000001E-2</v>
      </c>
      <c r="T8" s="75">
        <v>11912566</v>
      </c>
      <c r="U8" s="75">
        <f>T8/1000000</f>
        <v>11.912566</v>
      </c>
      <c r="V8" s="75">
        <v>903067</v>
      </c>
      <c r="W8" s="75">
        <f t="shared" si="9"/>
        <v>0.90306699999999995</v>
      </c>
      <c r="X8" s="75">
        <v>10034260</v>
      </c>
      <c r="Y8" s="75">
        <f t="shared" si="10"/>
        <v>10.03426</v>
      </c>
      <c r="Z8" s="75">
        <v>7097886</v>
      </c>
      <c r="AA8" s="75">
        <f t="shared" si="11"/>
        <v>7.0978859999999999</v>
      </c>
      <c r="AB8" s="75">
        <v>1386480</v>
      </c>
      <c r="AC8" s="75">
        <f t="shared" si="12"/>
        <v>1.3864799999999999</v>
      </c>
      <c r="AD8" s="75">
        <v>5566500</v>
      </c>
      <c r="AE8" s="75">
        <f t="shared" si="13"/>
        <v>5.5664999999999996</v>
      </c>
      <c r="AF8" s="75">
        <v>2029712</v>
      </c>
      <c r="AG8" s="75">
        <f t="shared" si="14"/>
        <v>2.029712</v>
      </c>
      <c r="AH8" s="75">
        <v>2065189</v>
      </c>
      <c r="AI8" s="75">
        <f t="shared" si="15"/>
        <v>2.0651890000000002</v>
      </c>
      <c r="AJ8" s="75">
        <v>1071975</v>
      </c>
      <c r="AK8" s="75">
        <f t="shared" si="16"/>
        <v>1.0719749999999999</v>
      </c>
      <c r="AL8" s="75">
        <v>260855</v>
      </c>
      <c r="AM8" s="75">
        <f t="shared" si="17"/>
        <v>0.260855</v>
      </c>
      <c r="AN8" s="75">
        <v>215840</v>
      </c>
      <c r="AO8" s="75">
        <f t="shared" si="18"/>
        <v>0.21584</v>
      </c>
      <c r="AP8" s="75">
        <v>13517597</v>
      </c>
      <c r="AQ8" s="75">
        <f t="shared" si="19"/>
        <v>13.517597</v>
      </c>
      <c r="AR8" s="75">
        <v>1265140</v>
      </c>
      <c r="AS8" s="75">
        <f t="shared" si="20"/>
        <v>1.2651399999999999</v>
      </c>
      <c r="AT8" s="75">
        <v>455000</v>
      </c>
      <c r="AU8" s="75">
        <f t="shared" si="21"/>
        <v>0.45500000000000002</v>
      </c>
      <c r="AV8" s="75">
        <v>2116854</v>
      </c>
      <c r="AW8" s="75">
        <f t="shared" si="22"/>
        <v>2.116854</v>
      </c>
      <c r="AX8" s="75">
        <v>271091</v>
      </c>
      <c r="AY8" s="75">
        <f t="shared" si="23"/>
        <v>0.27109100000000003</v>
      </c>
      <c r="AZ8" s="75">
        <v>616748</v>
      </c>
      <c r="BA8" s="75">
        <f t="shared" si="24"/>
        <v>0.61674799999999996</v>
      </c>
      <c r="BB8" s="75">
        <v>35306</v>
      </c>
      <c r="BC8" s="75">
        <f t="shared" si="25"/>
        <v>3.5305999999999997E-2</v>
      </c>
      <c r="BD8" s="75">
        <v>666623</v>
      </c>
      <c r="BE8" s="75">
        <f t="shared" si="26"/>
        <v>0.66662299999999997</v>
      </c>
      <c r="BF8" s="75">
        <v>21127</v>
      </c>
      <c r="BG8" s="75">
        <f t="shared" si="27"/>
        <v>2.1127E-2</v>
      </c>
      <c r="BH8" s="75">
        <v>140000</v>
      </c>
      <c r="BI8" s="75">
        <f t="shared" si="28"/>
        <v>0.14000000000000001</v>
      </c>
      <c r="BJ8" s="75">
        <v>2703872</v>
      </c>
      <c r="BK8" s="75">
        <f t="shared" si="29"/>
        <v>2.7038720000000001</v>
      </c>
      <c r="BL8" s="75">
        <v>272500</v>
      </c>
      <c r="BM8" s="75">
        <f t="shared" si="30"/>
        <v>0.27250000000000002</v>
      </c>
      <c r="BN8" s="75">
        <v>2639085</v>
      </c>
      <c r="BO8" s="75">
        <f t="shared" si="31"/>
        <v>2.6390850000000001</v>
      </c>
      <c r="BP8" s="75">
        <v>1874934</v>
      </c>
      <c r="BQ8" s="75">
        <f t="shared" si="32"/>
        <v>1.8749340000000001</v>
      </c>
      <c r="BR8" s="75">
        <v>6349370</v>
      </c>
      <c r="BS8" s="75">
        <f t="shared" si="33"/>
        <v>6.3493700000000004</v>
      </c>
      <c r="BT8" s="75">
        <v>135000</v>
      </c>
      <c r="BU8" s="75">
        <f t="shared" si="34"/>
        <v>0.13500000000000001</v>
      </c>
      <c r="BV8" s="75">
        <v>63782</v>
      </c>
      <c r="BW8" s="75">
        <f t="shared" si="35"/>
        <v>6.3782000000000005E-2</v>
      </c>
      <c r="BX8" s="75">
        <v>5546997</v>
      </c>
      <c r="BY8" s="75">
        <f t="shared" si="36"/>
        <v>5.5469970000000002</v>
      </c>
      <c r="BZ8" s="75">
        <v>46545</v>
      </c>
      <c r="CA8" s="75">
        <f t="shared" si="37"/>
        <v>4.6545000000000003E-2</v>
      </c>
      <c r="CB8" s="75">
        <v>7625</v>
      </c>
      <c r="CC8" s="75">
        <f t="shared" si="38"/>
        <v>7.6249999999999998E-3</v>
      </c>
      <c r="CD8" s="75">
        <v>265183</v>
      </c>
      <c r="CE8" s="75">
        <f t="shared" si="39"/>
        <v>0.265183</v>
      </c>
      <c r="CF8" s="75">
        <v>1301833</v>
      </c>
      <c r="CG8" s="80">
        <f t="shared" si="40"/>
        <v>1.301833</v>
      </c>
    </row>
    <row r="9" spans="1:85" ht="15.75" x14ac:dyDescent="0.25">
      <c r="A9" s="75">
        <v>1969</v>
      </c>
      <c r="B9" s="75">
        <v>41038</v>
      </c>
      <c r="C9" s="75">
        <f t="shared" si="0"/>
        <v>4.1037999999999998E-2</v>
      </c>
      <c r="D9" s="75">
        <v>13311254</v>
      </c>
      <c r="E9" s="75">
        <f t="shared" si="1"/>
        <v>13.311254</v>
      </c>
      <c r="F9" s="75">
        <v>176200</v>
      </c>
      <c r="G9" s="75">
        <f t="shared" si="2"/>
        <v>0.1762</v>
      </c>
      <c r="H9" s="75">
        <v>2410128</v>
      </c>
      <c r="I9" s="75">
        <f t="shared" si="3"/>
        <v>2.4101279999999998</v>
      </c>
      <c r="J9" s="75">
        <v>5933854</v>
      </c>
      <c r="K9" s="75">
        <f t="shared" si="4"/>
        <v>5.9338540000000002</v>
      </c>
      <c r="L9" s="75">
        <v>2728000</v>
      </c>
      <c r="M9" s="75">
        <f t="shared" si="5"/>
        <v>2.7280000000000002</v>
      </c>
      <c r="N9" s="75">
        <v>2128826</v>
      </c>
      <c r="O9" s="75">
        <f t="shared" si="6"/>
        <v>2.1288260000000001</v>
      </c>
      <c r="P9" s="75">
        <v>5737637</v>
      </c>
      <c r="Q9" s="75">
        <f t="shared" si="7"/>
        <v>5.7376370000000003</v>
      </c>
      <c r="R9" s="75">
        <v>22453</v>
      </c>
      <c r="S9" s="75">
        <f t="shared" si="8"/>
        <v>2.2453000000000001E-2</v>
      </c>
      <c r="T9" s="75">
        <v>13573700</v>
      </c>
      <c r="U9" s="75">
        <f>T9/1000000</f>
        <v>13.573700000000001</v>
      </c>
      <c r="V9" s="75">
        <v>885111</v>
      </c>
      <c r="W9" s="75">
        <f t="shared" si="9"/>
        <v>0.88511099999999998</v>
      </c>
      <c r="X9" s="75">
        <v>10523266</v>
      </c>
      <c r="Y9" s="75">
        <f t="shared" si="10"/>
        <v>10.523266</v>
      </c>
      <c r="Z9" s="75">
        <v>7858678</v>
      </c>
      <c r="AA9" s="75">
        <f t="shared" si="11"/>
        <v>7.8586780000000003</v>
      </c>
      <c r="AB9" s="75">
        <v>1514821</v>
      </c>
      <c r="AC9" s="75">
        <f t="shared" si="12"/>
        <v>1.514821</v>
      </c>
      <c r="AD9" s="75">
        <v>5964000</v>
      </c>
      <c r="AE9" s="75">
        <f t="shared" si="13"/>
        <v>5.9640000000000004</v>
      </c>
      <c r="AF9" s="75">
        <v>2122987</v>
      </c>
      <c r="AG9" s="75">
        <f t="shared" si="14"/>
        <v>2.1229870000000002</v>
      </c>
      <c r="AH9" s="75">
        <v>2428315</v>
      </c>
      <c r="AI9" s="75">
        <f t="shared" si="15"/>
        <v>2.428315</v>
      </c>
      <c r="AJ9" s="75">
        <v>1119820</v>
      </c>
      <c r="AK9" s="75">
        <f t="shared" si="16"/>
        <v>1.11982</v>
      </c>
      <c r="AL9" s="75">
        <v>267460</v>
      </c>
      <c r="AM9" s="75">
        <f t="shared" si="17"/>
        <v>0.26745999999999998</v>
      </c>
      <c r="AN9" s="75">
        <v>216978</v>
      </c>
      <c r="AO9" s="75">
        <f t="shared" si="18"/>
        <v>0.216978</v>
      </c>
      <c r="AP9" s="75">
        <v>13647972</v>
      </c>
      <c r="AQ9" s="75">
        <f t="shared" si="19"/>
        <v>13.647971999999999</v>
      </c>
      <c r="AR9" s="75">
        <v>1441816</v>
      </c>
      <c r="AS9" s="75">
        <f t="shared" si="20"/>
        <v>1.441816</v>
      </c>
      <c r="AT9" s="75">
        <v>481000</v>
      </c>
      <c r="AU9" s="75">
        <f t="shared" si="21"/>
        <v>0.48099999999999998</v>
      </c>
      <c r="AV9" s="75">
        <v>1914119</v>
      </c>
      <c r="AW9" s="75">
        <f t="shared" si="22"/>
        <v>1.9141189999999999</v>
      </c>
      <c r="AX9" s="75">
        <v>253302</v>
      </c>
      <c r="AY9" s="75">
        <f t="shared" si="23"/>
        <v>0.25330200000000003</v>
      </c>
      <c r="AZ9" s="75">
        <v>694000</v>
      </c>
      <c r="BA9" s="75">
        <f t="shared" si="24"/>
        <v>0.69399999999999995</v>
      </c>
      <c r="BB9" s="75">
        <v>25265</v>
      </c>
      <c r="BC9" s="75">
        <f t="shared" si="25"/>
        <v>2.5264999999999999E-2</v>
      </c>
      <c r="BD9" s="75">
        <v>655258</v>
      </c>
      <c r="BE9" s="75">
        <f t="shared" si="26"/>
        <v>0.65525800000000001</v>
      </c>
      <c r="BF9" s="75">
        <v>17072</v>
      </c>
      <c r="BG9" s="75">
        <f t="shared" si="27"/>
        <v>1.7072E-2</v>
      </c>
      <c r="BH9" s="75">
        <v>130000</v>
      </c>
      <c r="BI9" s="75">
        <f t="shared" si="28"/>
        <v>0.13</v>
      </c>
      <c r="BJ9" s="75">
        <v>2841649</v>
      </c>
      <c r="BK9" s="75">
        <f t="shared" si="29"/>
        <v>2.8416489999999999</v>
      </c>
      <c r="BL9" s="75">
        <v>391500</v>
      </c>
      <c r="BM9" s="75">
        <f t="shared" si="30"/>
        <v>0.39150000000000001</v>
      </c>
      <c r="BN9" s="75">
        <v>2621616</v>
      </c>
      <c r="BO9" s="75">
        <f t="shared" si="31"/>
        <v>2.6216159999999999</v>
      </c>
      <c r="BP9" s="75">
        <v>2316382</v>
      </c>
      <c r="BQ9" s="75">
        <f t="shared" si="32"/>
        <v>2.3163819999999999</v>
      </c>
      <c r="BR9" s="75">
        <v>4753811</v>
      </c>
      <c r="BS9" s="75">
        <f t="shared" si="33"/>
        <v>4.7538109999999998</v>
      </c>
      <c r="BT9" s="75">
        <v>130000</v>
      </c>
      <c r="BU9" s="75">
        <f t="shared" si="34"/>
        <v>0.13</v>
      </c>
      <c r="BV9" s="75">
        <v>53020</v>
      </c>
      <c r="BW9" s="75">
        <f t="shared" si="35"/>
        <v>5.3019999999999998E-2</v>
      </c>
      <c r="BX9" s="75">
        <v>5573800</v>
      </c>
      <c r="BY9" s="75">
        <f t="shared" si="36"/>
        <v>5.5738000000000003</v>
      </c>
      <c r="BZ9" s="75">
        <v>46804</v>
      </c>
      <c r="CA9" s="75">
        <f t="shared" si="37"/>
        <v>4.6803999999999998E-2</v>
      </c>
      <c r="CB9" s="75">
        <v>9983</v>
      </c>
      <c r="CC9" s="75">
        <f t="shared" si="38"/>
        <v>9.9830000000000006E-3</v>
      </c>
      <c r="CD9" s="75">
        <v>283477</v>
      </c>
      <c r="CE9" s="75">
        <f t="shared" si="39"/>
        <v>0.28347699999999998</v>
      </c>
      <c r="CF9" s="75">
        <v>1377067</v>
      </c>
      <c r="CG9" s="80">
        <f t="shared" si="40"/>
        <v>1.377067</v>
      </c>
    </row>
    <row r="10" spans="1:85" ht="15.75" x14ac:dyDescent="0.25">
      <c r="A10" s="75">
        <v>1970</v>
      </c>
      <c r="B10" s="75">
        <v>42548</v>
      </c>
      <c r="C10" s="75">
        <f t="shared" si="0"/>
        <v>4.2548000000000002E-2</v>
      </c>
      <c r="D10" s="75">
        <v>14546919</v>
      </c>
      <c r="E10" s="75">
        <f t="shared" si="1"/>
        <v>14.546919000000001</v>
      </c>
      <c r="F10" s="75">
        <v>174490</v>
      </c>
      <c r="G10" s="75">
        <f t="shared" si="2"/>
        <v>0.17449000000000001</v>
      </c>
      <c r="H10" s="75">
        <v>2810320</v>
      </c>
      <c r="I10" s="75">
        <f t="shared" si="3"/>
        <v>2.8103199999999999</v>
      </c>
      <c r="J10" s="75">
        <v>5517394</v>
      </c>
      <c r="K10" s="75">
        <f t="shared" si="4"/>
        <v>5.5173940000000004</v>
      </c>
      <c r="L10" s="75">
        <v>2727000</v>
      </c>
      <c r="M10" s="75">
        <f t="shared" si="5"/>
        <v>2.7269999999999999</v>
      </c>
      <c r="N10" s="75">
        <v>2088522</v>
      </c>
      <c r="O10" s="75">
        <f t="shared" si="6"/>
        <v>2.0885220000000002</v>
      </c>
      <c r="P10" s="75">
        <v>5583248</v>
      </c>
      <c r="Q10" s="75">
        <f t="shared" si="7"/>
        <v>5.5832480000000002</v>
      </c>
      <c r="R10" s="75">
        <v>21630</v>
      </c>
      <c r="S10" s="75">
        <f t="shared" si="8"/>
        <v>2.163E-2</v>
      </c>
      <c r="T10" s="75">
        <v>15413620</v>
      </c>
      <c r="U10" s="75">
        <f>T10/1000000</f>
        <v>15.41362</v>
      </c>
      <c r="V10" s="75">
        <v>985128</v>
      </c>
      <c r="W10" s="75">
        <f t="shared" si="9"/>
        <v>0.985128</v>
      </c>
      <c r="X10" s="75">
        <v>985128</v>
      </c>
      <c r="Y10" s="75">
        <f t="shared" si="10"/>
        <v>0.985128</v>
      </c>
      <c r="Z10" s="75">
        <v>11736631</v>
      </c>
      <c r="AA10" s="75">
        <f t="shared" si="11"/>
        <v>11.736630999999999</v>
      </c>
      <c r="AB10" s="75">
        <v>1533850</v>
      </c>
      <c r="AC10" s="75">
        <f t="shared" si="12"/>
        <v>1.5338499999999999</v>
      </c>
      <c r="AD10" s="75">
        <v>8278000</v>
      </c>
      <c r="AE10" s="75">
        <f t="shared" si="13"/>
        <v>8.2780000000000005</v>
      </c>
      <c r="AF10" s="75">
        <v>2261862</v>
      </c>
      <c r="AG10" s="75">
        <f t="shared" si="14"/>
        <v>2.2618619999999998</v>
      </c>
      <c r="AH10" s="75">
        <v>2578284</v>
      </c>
      <c r="AI10" s="75">
        <f t="shared" si="15"/>
        <v>2.578284</v>
      </c>
      <c r="AJ10" s="75">
        <v>1165901</v>
      </c>
      <c r="AK10" s="75">
        <f t="shared" si="16"/>
        <v>1.1659010000000001</v>
      </c>
      <c r="AL10" s="75">
        <v>272833</v>
      </c>
      <c r="AM10" s="75">
        <f t="shared" si="17"/>
        <v>0.27283299999999999</v>
      </c>
      <c r="AN10" s="75">
        <v>231667</v>
      </c>
      <c r="AO10" s="75">
        <f t="shared" si="18"/>
        <v>0.23166700000000001</v>
      </c>
      <c r="AP10" s="75">
        <v>14119424</v>
      </c>
      <c r="AQ10" s="75">
        <f t="shared" si="19"/>
        <v>14.119424</v>
      </c>
      <c r="AR10" s="75">
        <v>1362758</v>
      </c>
      <c r="AS10" s="75">
        <f t="shared" si="20"/>
        <v>1.3627579999999999</v>
      </c>
      <c r="AT10" s="75">
        <v>458700</v>
      </c>
      <c r="AU10" s="75">
        <f t="shared" si="21"/>
        <v>0.4587</v>
      </c>
      <c r="AV10" s="75">
        <v>2103581</v>
      </c>
      <c r="AW10" s="75">
        <f t="shared" si="22"/>
        <v>2.1035810000000001</v>
      </c>
      <c r="AX10" s="75">
        <v>274526</v>
      </c>
      <c r="AY10" s="75">
        <f t="shared" si="23"/>
        <v>0.27452599999999999</v>
      </c>
      <c r="AZ10" s="75">
        <v>632400</v>
      </c>
      <c r="BA10" s="75">
        <f t="shared" si="24"/>
        <v>0.63239999999999996</v>
      </c>
      <c r="BB10" s="75">
        <v>22121</v>
      </c>
      <c r="BC10" s="75">
        <f t="shared" si="25"/>
        <v>2.2120999999999998E-2</v>
      </c>
      <c r="BD10" s="75">
        <v>724870</v>
      </c>
      <c r="BE10" s="75">
        <f t="shared" si="26"/>
        <v>0.72487000000000001</v>
      </c>
      <c r="BF10" s="75">
        <v>18806</v>
      </c>
      <c r="BG10" s="75">
        <f t="shared" si="27"/>
        <v>1.8806E-2</v>
      </c>
      <c r="BH10" s="75">
        <v>134000</v>
      </c>
      <c r="BI10" s="75">
        <f t="shared" si="28"/>
        <v>0.13400000000000001</v>
      </c>
      <c r="BJ10" s="75">
        <v>2766300</v>
      </c>
      <c r="BK10" s="75">
        <f t="shared" si="29"/>
        <v>2.7663000000000002</v>
      </c>
      <c r="BL10" s="75">
        <v>446200</v>
      </c>
      <c r="BM10" s="75">
        <f t="shared" si="30"/>
        <v>0.44619999999999999</v>
      </c>
      <c r="BN10" s="75">
        <v>2652264</v>
      </c>
      <c r="BO10" s="75">
        <f t="shared" si="31"/>
        <v>2.6522640000000002</v>
      </c>
      <c r="BP10" s="75">
        <v>2465596</v>
      </c>
      <c r="BQ10" s="75">
        <f t="shared" si="32"/>
        <v>2.4655960000000001</v>
      </c>
      <c r="BR10" s="75">
        <v>5415537</v>
      </c>
      <c r="BS10" s="75">
        <f t="shared" si="33"/>
        <v>5.4155369999999996</v>
      </c>
      <c r="BT10" s="75">
        <v>120000</v>
      </c>
      <c r="BU10" s="75">
        <f t="shared" si="34"/>
        <v>0.12</v>
      </c>
      <c r="BV10" s="75">
        <v>51546</v>
      </c>
      <c r="BW10" s="75">
        <f t="shared" si="35"/>
        <v>5.1546000000000002E-2</v>
      </c>
      <c r="BX10" s="75">
        <v>6333209</v>
      </c>
      <c r="BY10" s="75">
        <f t="shared" si="36"/>
        <v>6.3332090000000001</v>
      </c>
      <c r="BZ10" s="75">
        <v>41270</v>
      </c>
      <c r="CA10" s="75">
        <f t="shared" si="37"/>
        <v>4.1270000000000001E-2</v>
      </c>
      <c r="CB10" s="75">
        <v>9348</v>
      </c>
      <c r="CC10" s="75">
        <f t="shared" si="38"/>
        <v>9.3480000000000004E-3</v>
      </c>
      <c r="CD10" s="75">
        <v>450619</v>
      </c>
      <c r="CE10" s="75">
        <f t="shared" si="39"/>
        <v>0.45061899999999999</v>
      </c>
      <c r="CF10" s="75">
        <v>1454718</v>
      </c>
      <c r="CG10" s="80">
        <f t="shared" si="40"/>
        <v>1.454718</v>
      </c>
    </row>
    <row r="11" spans="1:85" ht="15.75" x14ac:dyDescent="0.25">
      <c r="A11" s="75">
        <v>1971</v>
      </c>
      <c r="B11" s="75">
        <v>44919</v>
      </c>
      <c r="C11" s="75">
        <f t="shared" si="0"/>
        <v>4.4919000000000001E-2</v>
      </c>
      <c r="D11" s="75">
        <v>13603344</v>
      </c>
      <c r="E11" s="75">
        <f t="shared" si="1"/>
        <v>13.603344</v>
      </c>
      <c r="F11" s="75">
        <v>156600</v>
      </c>
      <c r="G11" s="75">
        <f t="shared" si="2"/>
        <v>0.15659999999999999</v>
      </c>
      <c r="H11" s="75">
        <v>2644019</v>
      </c>
      <c r="I11" s="75">
        <f t="shared" si="3"/>
        <v>2.6440190000000001</v>
      </c>
      <c r="J11" s="75">
        <v>5392369</v>
      </c>
      <c r="K11" s="75">
        <f t="shared" si="4"/>
        <v>5.3923690000000004</v>
      </c>
      <c r="L11" s="75">
        <v>2841000</v>
      </c>
      <c r="M11" s="75">
        <f t="shared" si="5"/>
        <v>2.8410000000000002</v>
      </c>
      <c r="N11" s="75">
        <v>2244461</v>
      </c>
      <c r="O11" s="75">
        <f t="shared" si="6"/>
        <v>2.2444609999999998</v>
      </c>
      <c r="P11" s="75">
        <v>5274527</v>
      </c>
      <c r="Q11" s="75">
        <f t="shared" si="7"/>
        <v>5.274527</v>
      </c>
      <c r="R11" s="75">
        <v>22490</v>
      </c>
      <c r="S11" s="75">
        <f t="shared" si="8"/>
        <v>2.249E-2</v>
      </c>
      <c r="T11" s="75">
        <v>13182500</v>
      </c>
      <c r="U11" s="75">
        <f>T11/1000000</f>
        <v>13.182499999999999</v>
      </c>
      <c r="V11" s="75">
        <v>1079335</v>
      </c>
      <c r="W11" s="75">
        <f t="shared" si="9"/>
        <v>1.0793349999999999</v>
      </c>
      <c r="X11" s="75">
        <v>11603828</v>
      </c>
      <c r="Y11" s="75">
        <f t="shared" si="10"/>
        <v>11.603828</v>
      </c>
      <c r="Z11" s="75">
        <v>8230379</v>
      </c>
      <c r="AA11" s="75">
        <f t="shared" si="11"/>
        <v>8.2303789999999992</v>
      </c>
      <c r="AB11" s="75">
        <v>1350852</v>
      </c>
      <c r="AC11" s="75">
        <f t="shared" si="12"/>
        <v>1.3508519999999999</v>
      </c>
      <c r="AD11" s="75">
        <v>7994000</v>
      </c>
      <c r="AE11" s="75">
        <f t="shared" si="13"/>
        <v>7.9939999999999998</v>
      </c>
      <c r="AF11" s="75">
        <v>2277251</v>
      </c>
      <c r="AG11" s="75">
        <f t="shared" si="14"/>
        <v>2.2772510000000001</v>
      </c>
      <c r="AH11" s="75">
        <v>2597484</v>
      </c>
      <c r="AI11" s="75">
        <f t="shared" si="15"/>
        <v>2.5974840000000001</v>
      </c>
      <c r="AJ11" s="75">
        <v>1220137</v>
      </c>
      <c r="AK11" s="75">
        <f t="shared" si="16"/>
        <v>1.220137</v>
      </c>
      <c r="AL11" s="75">
        <v>277202</v>
      </c>
      <c r="AM11" s="75">
        <f t="shared" si="17"/>
        <v>0.277202</v>
      </c>
      <c r="AN11" s="75">
        <v>242662</v>
      </c>
      <c r="AO11" s="75">
        <f t="shared" si="18"/>
        <v>0.24266199999999999</v>
      </c>
      <c r="AP11" s="75">
        <v>14202571</v>
      </c>
      <c r="AQ11" s="75">
        <f t="shared" si="19"/>
        <v>14.202571000000001</v>
      </c>
      <c r="AR11" s="75">
        <v>1355032</v>
      </c>
      <c r="AS11" s="75">
        <f t="shared" si="20"/>
        <v>1.355032</v>
      </c>
      <c r="AT11" s="75">
        <v>455100</v>
      </c>
      <c r="AU11" s="75">
        <f t="shared" si="21"/>
        <v>0.4551</v>
      </c>
      <c r="AV11" s="75">
        <v>2216698</v>
      </c>
      <c r="AW11" s="75">
        <f t="shared" si="22"/>
        <v>2.2166980000000001</v>
      </c>
      <c r="AX11" s="75">
        <v>289431</v>
      </c>
      <c r="AY11" s="75">
        <f t="shared" si="23"/>
        <v>0.28943099999999999</v>
      </c>
      <c r="AZ11" s="75">
        <v>641200</v>
      </c>
      <c r="BA11" s="75">
        <f t="shared" si="24"/>
        <v>0.64119999999999999</v>
      </c>
      <c r="BB11" s="75">
        <v>21282</v>
      </c>
      <c r="BC11" s="75">
        <f t="shared" si="25"/>
        <v>2.1281999999999999E-2</v>
      </c>
      <c r="BD11" s="75">
        <v>772360</v>
      </c>
      <c r="BE11" s="75">
        <f t="shared" si="26"/>
        <v>0.77236000000000005</v>
      </c>
      <c r="BF11" s="75">
        <v>22752</v>
      </c>
      <c r="BG11" s="75">
        <f t="shared" si="27"/>
        <v>2.2752000000000001E-2</v>
      </c>
      <c r="BH11" s="75">
        <v>134000</v>
      </c>
      <c r="BI11" s="75">
        <f t="shared" si="28"/>
        <v>0.13400000000000001</v>
      </c>
      <c r="BJ11" s="75">
        <v>2753781</v>
      </c>
      <c r="BK11" s="75">
        <f t="shared" si="29"/>
        <v>2.753781</v>
      </c>
      <c r="BL11" s="75">
        <v>446163</v>
      </c>
      <c r="BM11" s="75">
        <f t="shared" si="30"/>
        <v>0.44616299999999998</v>
      </c>
      <c r="BN11" s="75">
        <v>2543958</v>
      </c>
      <c r="BO11" s="75">
        <f t="shared" si="31"/>
        <v>2.5439579999999999</v>
      </c>
      <c r="BP11" s="75">
        <v>2574922</v>
      </c>
      <c r="BQ11" s="75">
        <f t="shared" si="32"/>
        <v>2.5749219999999999</v>
      </c>
      <c r="BR11" s="75">
        <v>6078218</v>
      </c>
      <c r="BS11" s="75">
        <f t="shared" si="33"/>
        <v>6.0782179999999997</v>
      </c>
      <c r="BT11" s="75">
        <v>120000</v>
      </c>
      <c r="BU11" s="75">
        <f t="shared" si="34"/>
        <v>0.12</v>
      </c>
      <c r="BV11" s="75">
        <v>66870</v>
      </c>
      <c r="BW11" s="75">
        <f t="shared" si="35"/>
        <v>6.6869999999999999E-2</v>
      </c>
      <c r="BX11" s="75">
        <v>8862295</v>
      </c>
      <c r="BY11" s="75">
        <f t="shared" si="36"/>
        <v>8.8622949999999996</v>
      </c>
      <c r="BZ11" s="75">
        <v>48000</v>
      </c>
      <c r="CA11" s="75">
        <f t="shared" si="37"/>
        <v>4.8000000000000001E-2</v>
      </c>
      <c r="CB11" s="75">
        <v>9111</v>
      </c>
      <c r="CC11" s="75">
        <f t="shared" si="38"/>
        <v>9.1109999999999993E-3</v>
      </c>
      <c r="CD11" s="75">
        <v>696435</v>
      </c>
      <c r="CE11" s="75">
        <f t="shared" si="39"/>
        <v>0.69643500000000003</v>
      </c>
      <c r="CF11" s="75">
        <v>1729892</v>
      </c>
      <c r="CG11" s="80">
        <f t="shared" si="40"/>
        <v>1.729892</v>
      </c>
    </row>
    <row r="12" spans="1:85" ht="15.75" x14ac:dyDescent="0.25">
      <c r="A12" s="75">
        <v>1972</v>
      </c>
      <c r="B12" s="75">
        <v>36987</v>
      </c>
      <c r="C12" s="75">
        <f t="shared" si="0"/>
        <v>3.6986999999999999E-2</v>
      </c>
      <c r="D12" s="75">
        <v>13970976</v>
      </c>
      <c r="E12" s="75">
        <f t="shared" si="1"/>
        <v>13.970976</v>
      </c>
      <c r="F12" s="75">
        <v>163050</v>
      </c>
      <c r="G12" s="75">
        <f t="shared" si="2"/>
        <v>0.16305</v>
      </c>
      <c r="H12" s="75">
        <v>1803266</v>
      </c>
      <c r="I12" s="75">
        <f t="shared" si="3"/>
        <v>1.803266</v>
      </c>
      <c r="J12" s="75">
        <v>4580846</v>
      </c>
      <c r="K12" s="75">
        <f t="shared" si="4"/>
        <v>4.5808460000000002</v>
      </c>
      <c r="L12" s="75">
        <v>2898000</v>
      </c>
      <c r="M12" s="75">
        <f t="shared" si="5"/>
        <v>2.8980000000000001</v>
      </c>
      <c r="N12" s="75">
        <v>2161884</v>
      </c>
      <c r="O12" s="75">
        <f t="shared" si="6"/>
        <v>2.1618840000000001</v>
      </c>
      <c r="P12" s="75">
        <v>3635481</v>
      </c>
      <c r="Q12" s="75">
        <f t="shared" si="7"/>
        <v>3.635481</v>
      </c>
      <c r="R12" s="75">
        <v>22570</v>
      </c>
      <c r="S12" s="75">
        <f t="shared" si="8"/>
        <v>2.257E-2</v>
      </c>
      <c r="T12" s="75">
        <v>10146300</v>
      </c>
      <c r="U12" s="75">
        <f>T12/1000000</f>
        <v>10.1463</v>
      </c>
      <c r="V12" s="75">
        <v>1085616</v>
      </c>
      <c r="W12" s="75">
        <f t="shared" si="9"/>
        <v>1.0856159999999999</v>
      </c>
      <c r="X12" s="75">
        <v>12112607</v>
      </c>
      <c r="Y12" s="75">
        <f t="shared" si="10"/>
        <v>12.112607000000001</v>
      </c>
      <c r="Z12" s="75">
        <v>9353871</v>
      </c>
      <c r="AA12" s="75">
        <f t="shared" si="11"/>
        <v>9.3538709999999998</v>
      </c>
      <c r="AB12" s="75">
        <v>1386087</v>
      </c>
      <c r="AC12" s="75">
        <f t="shared" si="12"/>
        <v>1.3860870000000001</v>
      </c>
      <c r="AD12" s="75">
        <v>8027500</v>
      </c>
      <c r="AE12" s="75">
        <f t="shared" si="13"/>
        <v>8.0274999999999999</v>
      </c>
      <c r="AF12" s="75">
        <v>2324545</v>
      </c>
      <c r="AG12" s="75">
        <f t="shared" si="14"/>
        <v>2.3245450000000001</v>
      </c>
      <c r="AH12" s="75">
        <v>2604175</v>
      </c>
      <c r="AI12" s="75">
        <f t="shared" si="15"/>
        <v>2.6041750000000001</v>
      </c>
      <c r="AJ12" s="75">
        <v>1234171</v>
      </c>
      <c r="AK12" s="75">
        <f t="shared" si="16"/>
        <v>1.2341709999999999</v>
      </c>
      <c r="AL12" s="75">
        <v>280255</v>
      </c>
      <c r="AM12" s="75">
        <f t="shared" si="17"/>
        <v>0.28025499999999998</v>
      </c>
      <c r="AN12" s="75">
        <v>249842</v>
      </c>
      <c r="AO12" s="75">
        <f t="shared" si="18"/>
        <v>0.24984200000000001</v>
      </c>
      <c r="AP12" s="75">
        <v>14592450</v>
      </c>
      <c r="AQ12" s="75">
        <f t="shared" si="19"/>
        <v>14.592449999999999</v>
      </c>
      <c r="AR12" s="75">
        <v>1368900</v>
      </c>
      <c r="AS12" s="75">
        <f t="shared" si="20"/>
        <v>1.3689</v>
      </c>
      <c r="AT12" s="75">
        <v>375500</v>
      </c>
      <c r="AU12" s="75">
        <f t="shared" si="21"/>
        <v>0.3755</v>
      </c>
      <c r="AV12" s="75">
        <v>2338700</v>
      </c>
      <c r="AW12" s="75">
        <f t="shared" si="22"/>
        <v>2.3386999999999998</v>
      </c>
      <c r="AX12" s="75">
        <v>279393</v>
      </c>
      <c r="AY12" s="75">
        <f t="shared" si="23"/>
        <v>0.279393</v>
      </c>
      <c r="AZ12" s="75">
        <v>537700</v>
      </c>
      <c r="BA12" s="75">
        <f t="shared" si="24"/>
        <v>0.53769999999999996</v>
      </c>
      <c r="BB12" s="75">
        <v>24935</v>
      </c>
      <c r="BC12" s="75">
        <f t="shared" si="25"/>
        <v>2.4934999999999999E-2</v>
      </c>
      <c r="BD12" s="75">
        <v>848260</v>
      </c>
      <c r="BE12" s="75">
        <f t="shared" si="26"/>
        <v>0.84826000000000001</v>
      </c>
      <c r="BF12" s="75">
        <v>23512</v>
      </c>
      <c r="BG12" s="75">
        <f t="shared" si="27"/>
        <v>2.3512000000000002E-2</v>
      </c>
      <c r="BH12" s="75">
        <v>134000</v>
      </c>
      <c r="BI12" s="75">
        <f t="shared" si="28"/>
        <v>0.13400000000000001</v>
      </c>
      <c r="BJ12" s="75">
        <v>2805625</v>
      </c>
      <c r="BK12" s="75">
        <f t="shared" si="29"/>
        <v>2.805625</v>
      </c>
      <c r="BL12" s="75">
        <v>359822</v>
      </c>
      <c r="BM12" s="75">
        <f t="shared" si="30"/>
        <v>0.35982199999999998</v>
      </c>
      <c r="BN12" s="75">
        <v>2528118</v>
      </c>
      <c r="BO12" s="75">
        <f t="shared" si="31"/>
        <v>2.5281180000000001</v>
      </c>
      <c r="BP12" s="75">
        <v>2202072</v>
      </c>
      <c r="BQ12" s="75">
        <f t="shared" si="32"/>
        <v>2.2020719999999998</v>
      </c>
      <c r="BR12" s="75">
        <v>6565209</v>
      </c>
      <c r="BS12" s="75">
        <f t="shared" si="33"/>
        <v>6.5652090000000003</v>
      </c>
      <c r="BT12" s="75">
        <v>115000</v>
      </c>
      <c r="BU12" s="75">
        <f t="shared" si="34"/>
        <v>0.115</v>
      </c>
      <c r="BV12" s="75">
        <v>65334</v>
      </c>
      <c r="BW12" s="75">
        <f t="shared" si="35"/>
        <v>6.5334000000000003E-2</v>
      </c>
      <c r="BX12" s="75">
        <v>9738591</v>
      </c>
      <c r="BY12" s="75">
        <f t="shared" si="36"/>
        <v>9.7385909999999996</v>
      </c>
      <c r="BZ12" s="75">
        <v>42400</v>
      </c>
      <c r="CA12" s="75">
        <f t="shared" si="37"/>
        <v>4.24E-2</v>
      </c>
      <c r="CB12" s="75">
        <v>8639</v>
      </c>
      <c r="CC12" s="75">
        <f t="shared" si="38"/>
        <v>8.6390000000000008E-3</v>
      </c>
      <c r="CD12" s="75">
        <v>605721</v>
      </c>
      <c r="CE12" s="75">
        <f t="shared" si="39"/>
        <v>0.60572099999999995</v>
      </c>
      <c r="CF12" s="75">
        <v>1772347</v>
      </c>
      <c r="CG12" s="80">
        <f t="shared" si="40"/>
        <v>1.7723469999999999</v>
      </c>
    </row>
    <row r="13" spans="1:85" ht="15.75" x14ac:dyDescent="0.25">
      <c r="A13" s="75">
        <v>1973</v>
      </c>
      <c r="B13" s="75">
        <v>33144</v>
      </c>
      <c r="C13" s="75">
        <f t="shared" si="0"/>
        <v>3.3144E-2</v>
      </c>
      <c r="D13" s="75">
        <v>14122422</v>
      </c>
      <c r="E13" s="75">
        <f t="shared" si="1"/>
        <v>14.122422</v>
      </c>
      <c r="F13" s="75">
        <v>161592</v>
      </c>
      <c r="G13" s="75">
        <f t="shared" si="2"/>
        <v>0.16159200000000001</v>
      </c>
      <c r="H13" s="75">
        <v>2065430</v>
      </c>
      <c r="I13" s="75">
        <f t="shared" si="3"/>
        <v>2.0654300000000001</v>
      </c>
      <c r="J13" s="75">
        <v>5876225</v>
      </c>
      <c r="K13" s="75">
        <f t="shared" si="4"/>
        <v>5.8762249999999998</v>
      </c>
      <c r="L13" s="75">
        <v>2930000</v>
      </c>
      <c r="M13" s="75">
        <f t="shared" si="5"/>
        <v>2.93</v>
      </c>
      <c r="N13" s="75">
        <v>2286329</v>
      </c>
      <c r="O13" s="75">
        <f t="shared" si="6"/>
        <v>2.2863289999999998</v>
      </c>
      <c r="P13" s="75">
        <v>4433218</v>
      </c>
      <c r="Q13" s="75">
        <f t="shared" si="7"/>
        <v>4.4332180000000001</v>
      </c>
      <c r="R13" s="75">
        <v>17922</v>
      </c>
      <c r="S13" s="75">
        <f t="shared" si="8"/>
        <v>1.7922E-2</v>
      </c>
      <c r="T13" s="75">
        <v>10443806</v>
      </c>
      <c r="U13" s="75">
        <f>T13/1000000</f>
        <v>10.443806</v>
      </c>
      <c r="V13" s="75">
        <v>1055711</v>
      </c>
      <c r="W13" s="75">
        <f t="shared" si="9"/>
        <v>1.0557110000000001</v>
      </c>
      <c r="X13" s="75">
        <v>12125319</v>
      </c>
      <c r="Y13" s="75">
        <f t="shared" si="10"/>
        <v>12.125318999999999</v>
      </c>
      <c r="Z13" s="75">
        <v>8120498</v>
      </c>
      <c r="AA13" s="75">
        <f t="shared" si="11"/>
        <v>8.1204979999999995</v>
      </c>
      <c r="AB13" s="75">
        <v>1338464</v>
      </c>
      <c r="AC13" s="75">
        <f t="shared" si="12"/>
        <v>1.3384640000000001</v>
      </c>
      <c r="AD13" s="75">
        <v>8508000</v>
      </c>
      <c r="AE13" s="75">
        <f t="shared" si="13"/>
        <v>8.5079999999999991</v>
      </c>
      <c r="AF13" s="75">
        <v>2467225</v>
      </c>
      <c r="AG13" s="75">
        <f t="shared" si="14"/>
        <v>2.467225</v>
      </c>
      <c r="AH13" s="75">
        <v>2227465</v>
      </c>
      <c r="AI13" s="75">
        <f t="shared" si="15"/>
        <v>2.227465</v>
      </c>
      <c r="AJ13" s="75">
        <v>973112</v>
      </c>
      <c r="AK13" s="75">
        <f t="shared" si="16"/>
        <v>0.97311199999999998</v>
      </c>
      <c r="AL13" s="75">
        <v>280070</v>
      </c>
      <c r="AM13" s="75">
        <f t="shared" si="17"/>
        <v>0.28006999999999999</v>
      </c>
      <c r="AN13" s="75">
        <v>258446</v>
      </c>
      <c r="AO13" s="75">
        <f t="shared" si="18"/>
        <v>0.25844600000000001</v>
      </c>
      <c r="AP13" s="75">
        <v>15097082</v>
      </c>
      <c r="AQ13" s="75">
        <f t="shared" si="19"/>
        <v>15.097082</v>
      </c>
      <c r="AR13" s="75">
        <v>1408220</v>
      </c>
      <c r="AS13" s="75">
        <f t="shared" si="20"/>
        <v>1.40822</v>
      </c>
      <c r="AT13" s="75">
        <v>368200</v>
      </c>
      <c r="AU13" s="75">
        <f t="shared" si="21"/>
        <v>0.36820000000000003</v>
      </c>
      <c r="AV13" s="75">
        <v>2422728</v>
      </c>
      <c r="AW13" s="75">
        <f t="shared" si="22"/>
        <v>2.4227280000000002</v>
      </c>
      <c r="AX13" s="75">
        <v>294197</v>
      </c>
      <c r="AY13" s="75">
        <f t="shared" si="23"/>
        <v>0.29419699999999999</v>
      </c>
      <c r="AZ13" s="75">
        <v>523000</v>
      </c>
      <c r="BA13" s="75">
        <f t="shared" si="24"/>
        <v>0.52300000000000002</v>
      </c>
      <c r="BB13" s="75">
        <v>19851</v>
      </c>
      <c r="BC13" s="75">
        <f t="shared" si="25"/>
        <v>1.9851000000000001E-2</v>
      </c>
      <c r="BD13" s="75">
        <v>876389</v>
      </c>
      <c r="BE13" s="75">
        <f t="shared" si="26"/>
        <v>0.87638899999999997</v>
      </c>
      <c r="BF13" s="75">
        <v>21953</v>
      </c>
      <c r="BG13" s="75">
        <f t="shared" si="27"/>
        <v>2.1953E-2</v>
      </c>
      <c r="BH13" s="75">
        <v>140000</v>
      </c>
      <c r="BI13" s="75">
        <f t="shared" si="28"/>
        <v>0.14000000000000001</v>
      </c>
      <c r="BJ13" s="75">
        <v>2768882</v>
      </c>
      <c r="BK13" s="75">
        <f t="shared" si="29"/>
        <v>2.7688820000000001</v>
      </c>
      <c r="BL13" s="75">
        <v>289240</v>
      </c>
      <c r="BM13" s="75">
        <f t="shared" si="30"/>
        <v>0.28924</v>
      </c>
      <c r="BN13" s="75">
        <v>2293887</v>
      </c>
      <c r="BO13" s="75">
        <f t="shared" si="31"/>
        <v>2.2938869999999998</v>
      </c>
      <c r="BP13" s="75">
        <v>2606087</v>
      </c>
      <c r="BQ13" s="75">
        <f t="shared" si="32"/>
        <v>2.606087</v>
      </c>
      <c r="BR13" s="75">
        <v>5779516</v>
      </c>
      <c r="BS13" s="75">
        <f t="shared" si="33"/>
        <v>5.7795160000000001</v>
      </c>
      <c r="BT13" s="75">
        <v>109000</v>
      </c>
      <c r="BU13" s="75">
        <f t="shared" si="34"/>
        <v>0.109</v>
      </c>
      <c r="BV13" s="75">
        <v>59814</v>
      </c>
      <c r="BW13" s="75">
        <f t="shared" si="35"/>
        <v>5.9813999999999999E-2</v>
      </c>
      <c r="BX13" s="75">
        <v>4407134</v>
      </c>
      <c r="BY13" s="75">
        <f t="shared" si="36"/>
        <v>4.4071340000000001</v>
      </c>
      <c r="BZ13" s="75">
        <v>44400</v>
      </c>
      <c r="CA13" s="75">
        <f t="shared" si="37"/>
        <v>4.4400000000000002E-2</v>
      </c>
      <c r="CB13" s="75">
        <v>7537</v>
      </c>
      <c r="CC13" s="75">
        <f t="shared" si="38"/>
        <v>7.5370000000000003E-3</v>
      </c>
      <c r="CD13" s="75">
        <v>282583</v>
      </c>
      <c r="CE13" s="75">
        <f t="shared" si="39"/>
        <v>0.28258299999999997</v>
      </c>
      <c r="CF13" s="75">
        <v>1909648</v>
      </c>
      <c r="CG13" s="80">
        <f t="shared" si="40"/>
        <v>1.909648</v>
      </c>
    </row>
    <row r="14" spans="1:85" ht="15.75" x14ac:dyDescent="0.25">
      <c r="A14" s="75">
        <v>1974</v>
      </c>
      <c r="B14" s="75">
        <v>32122</v>
      </c>
      <c r="C14" s="75">
        <f t="shared" si="0"/>
        <v>3.2121999999999998E-2</v>
      </c>
      <c r="D14" s="75">
        <v>14031395</v>
      </c>
      <c r="E14" s="75">
        <f t="shared" si="1"/>
        <v>14.031395</v>
      </c>
      <c r="F14" s="75">
        <v>161480</v>
      </c>
      <c r="G14" s="75">
        <f t="shared" si="2"/>
        <v>0.16148000000000001</v>
      </c>
      <c r="H14" s="75">
        <v>1905711</v>
      </c>
      <c r="I14" s="75">
        <f t="shared" si="3"/>
        <v>1.9057109999999999</v>
      </c>
      <c r="J14" s="75">
        <v>7173636</v>
      </c>
      <c r="K14" s="75">
        <f t="shared" si="4"/>
        <v>7.1736360000000001</v>
      </c>
      <c r="L14" s="75">
        <v>3040500</v>
      </c>
      <c r="M14" s="75">
        <f t="shared" si="5"/>
        <v>3.0405000000000002</v>
      </c>
      <c r="N14" s="75">
        <v>2631336</v>
      </c>
      <c r="O14" s="75">
        <f t="shared" si="6"/>
        <v>2.6313360000000001</v>
      </c>
      <c r="P14" s="75">
        <v>6437212</v>
      </c>
      <c r="Q14" s="75">
        <f t="shared" si="7"/>
        <v>6.4372119999999997</v>
      </c>
      <c r="R14" s="75">
        <v>21800</v>
      </c>
      <c r="S14" s="75">
        <f t="shared" si="8"/>
        <v>2.18E-2</v>
      </c>
      <c r="T14" s="75">
        <v>10963256</v>
      </c>
      <c r="U14" s="75">
        <f>T14/1000000</f>
        <v>10.963255999999999</v>
      </c>
      <c r="V14" s="75">
        <v>1020544</v>
      </c>
      <c r="W14" s="75">
        <f t="shared" si="9"/>
        <v>1.0205439999999999</v>
      </c>
      <c r="X14" s="75">
        <v>12863596</v>
      </c>
      <c r="Y14" s="75">
        <f t="shared" si="10"/>
        <v>12.863595999999999</v>
      </c>
      <c r="Z14" s="75">
        <v>9401446</v>
      </c>
      <c r="AA14" s="75">
        <f t="shared" si="11"/>
        <v>9.401446</v>
      </c>
      <c r="AB14" s="75">
        <v>1198488</v>
      </c>
      <c r="AC14" s="75">
        <f t="shared" si="12"/>
        <v>1.198488</v>
      </c>
      <c r="AD14" s="75">
        <v>9316000</v>
      </c>
      <c r="AE14" s="75">
        <f t="shared" si="13"/>
        <v>9.3160000000000007</v>
      </c>
      <c r="AF14" s="75">
        <v>2488799</v>
      </c>
      <c r="AG14" s="75">
        <f t="shared" si="14"/>
        <v>2.4887990000000002</v>
      </c>
      <c r="AH14" s="75">
        <v>2244673</v>
      </c>
      <c r="AI14" s="75">
        <f t="shared" si="15"/>
        <v>2.2446730000000001</v>
      </c>
      <c r="AJ14" s="75">
        <v>1027234</v>
      </c>
      <c r="AK14" s="75">
        <f t="shared" si="16"/>
        <v>1.027234</v>
      </c>
      <c r="AL14" s="75">
        <v>281918</v>
      </c>
      <c r="AM14" s="75">
        <f t="shared" si="17"/>
        <v>0.281918</v>
      </c>
      <c r="AN14" s="75">
        <v>268898</v>
      </c>
      <c r="AO14" s="75">
        <f t="shared" si="18"/>
        <v>0.26889800000000003</v>
      </c>
      <c r="AP14" s="75">
        <v>15458103</v>
      </c>
      <c r="AQ14" s="75">
        <f t="shared" si="19"/>
        <v>15.458102999999999</v>
      </c>
      <c r="AR14" s="75">
        <v>1451275</v>
      </c>
      <c r="AS14" s="75">
        <f t="shared" si="20"/>
        <v>1.4512750000000001</v>
      </c>
      <c r="AT14" s="75">
        <v>433300</v>
      </c>
      <c r="AU14" s="75">
        <f t="shared" si="21"/>
        <v>0.43330000000000002</v>
      </c>
      <c r="AV14" s="75">
        <v>2625934</v>
      </c>
      <c r="AW14" s="75">
        <f t="shared" si="22"/>
        <v>2.625934</v>
      </c>
      <c r="AX14" s="75">
        <v>298504</v>
      </c>
      <c r="AY14" s="75">
        <f t="shared" si="23"/>
        <v>0.29850399999999999</v>
      </c>
      <c r="AZ14" s="75">
        <v>609100</v>
      </c>
      <c r="BA14" s="75">
        <f t="shared" si="24"/>
        <v>0.60909999999999997</v>
      </c>
      <c r="BB14" s="75">
        <v>27585</v>
      </c>
      <c r="BC14" s="75">
        <f t="shared" si="25"/>
        <v>2.7584999999999998E-2</v>
      </c>
      <c r="BD14" s="75">
        <v>854067</v>
      </c>
      <c r="BE14" s="75">
        <f t="shared" si="26"/>
        <v>0.85406700000000002</v>
      </c>
      <c r="BF14" s="75">
        <v>24286</v>
      </c>
      <c r="BG14" s="75">
        <f t="shared" si="27"/>
        <v>2.4285999999999999E-2</v>
      </c>
      <c r="BH14" s="75">
        <v>91922</v>
      </c>
      <c r="BI14" s="75">
        <f t="shared" si="28"/>
        <v>9.1922000000000004E-2</v>
      </c>
      <c r="BJ14" s="75">
        <v>3080808</v>
      </c>
      <c r="BK14" s="75">
        <f t="shared" si="29"/>
        <v>3.0808080000000002</v>
      </c>
      <c r="BL14" s="75">
        <v>408000</v>
      </c>
      <c r="BM14" s="75">
        <f t="shared" si="30"/>
        <v>0.40799999999999997</v>
      </c>
      <c r="BN14" s="75">
        <v>2263658</v>
      </c>
      <c r="BO14" s="75">
        <f t="shared" si="31"/>
        <v>2.2636579999999999</v>
      </c>
      <c r="BP14" s="75">
        <v>2713019</v>
      </c>
      <c r="BQ14" s="75">
        <f t="shared" si="32"/>
        <v>2.7130190000000001</v>
      </c>
      <c r="BR14" s="75">
        <v>5960793</v>
      </c>
      <c r="BS14" s="75">
        <f t="shared" si="33"/>
        <v>5.9607929999999998</v>
      </c>
      <c r="BT14" s="75">
        <v>113300</v>
      </c>
      <c r="BU14" s="75">
        <f t="shared" si="34"/>
        <v>0.1133</v>
      </c>
      <c r="BV14" s="75">
        <v>53278</v>
      </c>
      <c r="BW14" s="75">
        <f t="shared" si="35"/>
        <v>5.3277999999999999E-2</v>
      </c>
      <c r="BX14" s="75">
        <v>1138269</v>
      </c>
      <c r="BY14" s="75">
        <f t="shared" si="36"/>
        <v>1.138269</v>
      </c>
      <c r="BZ14" s="75">
        <v>47000</v>
      </c>
      <c r="CA14" s="75">
        <f t="shared" si="37"/>
        <v>4.7E-2</v>
      </c>
      <c r="CB14" s="75">
        <v>6614</v>
      </c>
      <c r="CC14" s="75">
        <f t="shared" si="38"/>
        <v>6.6140000000000001E-3</v>
      </c>
      <c r="CD14" s="75">
        <v>848683</v>
      </c>
      <c r="CE14" s="75">
        <f t="shared" si="39"/>
        <v>0.84868299999999997</v>
      </c>
      <c r="CF14" s="75">
        <v>1655484</v>
      </c>
      <c r="CG14" s="80">
        <f t="shared" si="40"/>
        <v>1.655484</v>
      </c>
    </row>
    <row r="15" spans="1:85" ht="15.75" x14ac:dyDescent="0.25">
      <c r="A15" s="75">
        <v>1995</v>
      </c>
      <c r="B15" s="75">
        <v>35585</v>
      </c>
      <c r="C15" s="75">
        <f t="shared" si="0"/>
        <v>3.5584999999999999E-2</v>
      </c>
      <c r="D15" s="75">
        <v>15590150</v>
      </c>
      <c r="E15" s="75">
        <f t="shared" si="1"/>
        <v>15.59015</v>
      </c>
      <c r="F15" s="75">
        <v>168125</v>
      </c>
      <c r="G15" s="75">
        <f t="shared" si="2"/>
        <v>0.168125</v>
      </c>
      <c r="H15" s="75">
        <v>2602474</v>
      </c>
      <c r="I15" s="75">
        <f t="shared" si="3"/>
        <v>2.602474</v>
      </c>
      <c r="J15" s="75">
        <v>5916996</v>
      </c>
      <c r="K15" s="75">
        <f t="shared" si="4"/>
        <v>5.9169960000000001</v>
      </c>
      <c r="L15" s="75">
        <v>3750000</v>
      </c>
      <c r="M15" s="75">
        <f t="shared" si="5"/>
        <v>3.75</v>
      </c>
      <c r="N15" s="75">
        <v>2827931</v>
      </c>
      <c r="O15" s="75">
        <f t="shared" si="6"/>
        <v>2.827931</v>
      </c>
      <c r="P15" s="75">
        <v>4726208</v>
      </c>
      <c r="Q15" s="75">
        <f t="shared" si="7"/>
        <v>4.7262079999999997</v>
      </c>
      <c r="R15" s="75">
        <v>21950</v>
      </c>
      <c r="S15" s="75">
        <f t="shared" si="8"/>
        <v>2.1950000000000001E-2</v>
      </c>
      <c r="T15" s="75">
        <v>12386030</v>
      </c>
      <c r="U15" s="75">
        <f>T15/1000000</f>
        <v>12.38603</v>
      </c>
      <c r="V15" s="75">
        <v>1252097</v>
      </c>
      <c r="W15" s="75">
        <f t="shared" si="9"/>
        <v>1.252097</v>
      </c>
      <c r="X15" s="75">
        <v>14979252</v>
      </c>
      <c r="Y15" s="75">
        <f t="shared" si="10"/>
        <v>14.979252000000001</v>
      </c>
      <c r="Z15" s="75">
        <v>9770552.8000000007</v>
      </c>
      <c r="AA15" s="75">
        <f t="shared" si="11"/>
        <v>9.7705528000000008</v>
      </c>
      <c r="AB15" s="75">
        <v>1418497</v>
      </c>
      <c r="AC15" s="75">
        <f t="shared" si="12"/>
        <v>1.4184969999999999</v>
      </c>
      <c r="AD15" s="75">
        <v>9567500</v>
      </c>
      <c r="AE15" s="75">
        <f t="shared" si="13"/>
        <v>9.5675000000000008</v>
      </c>
      <c r="AF15" s="75">
        <v>2490491</v>
      </c>
      <c r="AG15" s="75">
        <f t="shared" si="14"/>
        <v>2.490491</v>
      </c>
      <c r="AH15" s="75">
        <v>2320487</v>
      </c>
      <c r="AI15" s="75">
        <f t="shared" si="15"/>
        <v>2.320487</v>
      </c>
      <c r="AJ15" s="75">
        <v>1075640</v>
      </c>
      <c r="AK15" s="75">
        <f t="shared" si="16"/>
        <v>1.0756399999999999</v>
      </c>
      <c r="AL15" s="75">
        <v>289649</v>
      </c>
      <c r="AM15" s="75">
        <f t="shared" si="17"/>
        <v>0.28964899999999999</v>
      </c>
      <c r="AN15" s="75">
        <v>277950</v>
      </c>
      <c r="AO15" s="75">
        <f t="shared" si="18"/>
        <v>0.27794999999999997</v>
      </c>
      <c r="AP15" s="75">
        <v>15778800</v>
      </c>
      <c r="AQ15" s="75">
        <f t="shared" si="19"/>
        <v>15.7788</v>
      </c>
      <c r="AR15" s="75">
        <v>1687820</v>
      </c>
      <c r="AS15" s="75">
        <f t="shared" si="20"/>
        <v>1.6878200000000001</v>
      </c>
      <c r="AT15" s="75">
        <v>444000</v>
      </c>
      <c r="AU15" s="75">
        <f t="shared" si="21"/>
        <v>0.44400000000000001</v>
      </c>
      <c r="AV15" s="75">
        <v>2498800</v>
      </c>
      <c r="AW15" s="75">
        <f t="shared" si="22"/>
        <v>2.4988000000000001</v>
      </c>
      <c r="AX15" s="75">
        <v>312478</v>
      </c>
      <c r="AY15" s="75">
        <f t="shared" si="23"/>
        <v>0.31247799999999998</v>
      </c>
      <c r="AZ15" s="75">
        <v>657900</v>
      </c>
      <c r="BA15" s="75">
        <f t="shared" si="24"/>
        <v>0.65790000000000004</v>
      </c>
      <c r="BB15" s="75">
        <v>21500</v>
      </c>
      <c r="BC15" s="75">
        <f t="shared" si="25"/>
        <v>2.1499999999999998E-2</v>
      </c>
      <c r="BD15" s="75">
        <v>812000</v>
      </c>
      <c r="BE15" s="75">
        <f t="shared" si="26"/>
        <v>0.81200000000000006</v>
      </c>
      <c r="BF15" s="75">
        <v>29696</v>
      </c>
      <c r="BG15" s="75">
        <f t="shared" si="27"/>
        <v>2.9696E-2</v>
      </c>
      <c r="BH15" s="75">
        <v>130165</v>
      </c>
      <c r="BI15" s="75">
        <f t="shared" si="28"/>
        <v>0.130165</v>
      </c>
      <c r="BJ15" s="75">
        <v>3209112</v>
      </c>
      <c r="BK15" s="75">
        <f t="shared" si="29"/>
        <v>3.2091120000000002</v>
      </c>
      <c r="BL15" s="75">
        <v>393000</v>
      </c>
      <c r="BM15" s="75">
        <f t="shared" si="30"/>
        <v>0.39300000000000002</v>
      </c>
      <c r="BN15" s="75">
        <v>2461430</v>
      </c>
      <c r="BO15" s="75">
        <f t="shared" si="31"/>
        <v>2.46143</v>
      </c>
      <c r="BP15" s="75">
        <v>3002146</v>
      </c>
      <c r="BQ15" s="75">
        <f t="shared" si="32"/>
        <v>3.0021460000000002</v>
      </c>
      <c r="BR15" s="75">
        <v>6735012</v>
      </c>
      <c r="BS15" s="75">
        <f t="shared" si="33"/>
        <v>6.7350120000000002</v>
      </c>
      <c r="BT15" s="75">
        <v>115000</v>
      </c>
      <c r="BU15" s="75">
        <f t="shared" si="34"/>
        <v>0.115</v>
      </c>
      <c r="BV15" s="75">
        <v>81593</v>
      </c>
      <c r="BW15" s="75">
        <f t="shared" si="35"/>
        <v>8.1592999999999999E-2</v>
      </c>
      <c r="BX15" s="75">
        <v>9358903</v>
      </c>
      <c r="BY15" s="75">
        <f t="shared" si="36"/>
        <v>9.3589029999999998</v>
      </c>
      <c r="BZ15" s="75">
        <v>49000</v>
      </c>
      <c r="CA15" s="75">
        <f t="shared" si="37"/>
        <v>4.9000000000000002E-2</v>
      </c>
      <c r="CB15" s="75">
        <v>7418</v>
      </c>
      <c r="CC15" s="75">
        <f t="shared" si="38"/>
        <v>7.4180000000000001E-3</v>
      </c>
      <c r="CD15" s="75">
        <v>483763</v>
      </c>
      <c r="CE15" s="75">
        <f t="shared" si="39"/>
        <v>0.483763</v>
      </c>
      <c r="CF15" s="75">
        <v>1839129</v>
      </c>
      <c r="CG15" s="80">
        <f t="shared" si="40"/>
        <v>1.839129</v>
      </c>
    </row>
    <row r="16" spans="1:85" ht="15.75" x14ac:dyDescent="0.25">
      <c r="A16" s="75">
        <v>1976</v>
      </c>
      <c r="B16" s="75">
        <v>36462</v>
      </c>
      <c r="C16" s="75">
        <f t="shared" si="0"/>
        <v>3.6462000000000001E-2</v>
      </c>
      <c r="D16" s="75">
        <v>16119880</v>
      </c>
      <c r="E16" s="75">
        <f t="shared" si="1"/>
        <v>16.119879999999998</v>
      </c>
      <c r="F16" s="75">
        <v>167225</v>
      </c>
      <c r="G16" s="75">
        <f t="shared" si="2"/>
        <v>0.16722500000000001</v>
      </c>
      <c r="H16" s="75">
        <v>2179606</v>
      </c>
      <c r="I16" s="75">
        <f t="shared" si="3"/>
        <v>2.1796060000000002</v>
      </c>
      <c r="J16" s="75">
        <v>5578312</v>
      </c>
      <c r="K16" s="75">
        <f t="shared" si="4"/>
        <v>5.5783120000000004</v>
      </c>
      <c r="L16" s="75">
        <v>3769000</v>
      </c>
      <c r="M16" s="75">
        <f t="shared" si="5"/>
        <v>3.7690000000000001</v>
      </c>
      <c r="N16" s="75">
        <v>2528499</v>
      </c>
      <c r="O16" s="75">
        <f t="shared" si="6"/>
        <v>2.5284990000000001</v>
      </c>
      <c r="P16" s="75">
        <v>4598491</v>
      </c>
      <c r="Q16" s="75">
        <f t="shared" si="7"/>
        <v>4.5984910000000001</v>
      </c>
      <c r="R16" s="75">
        <v>21250</v>
      </c>
      <c r="S16" s="75">
        <f t="shared" si="8"/>
        <v>2.1250000000000002E-2</v>
      </c>
      <c r="T16" s="75">
        <v>10313189</v>
      </c>
      <c r="U16" s="75">
        <f>T16/1000000</f>
        <v>10.313188999999999</v>
      </c>
      <c r="V16" s="75">
        <v>1329711</v>
      </c>
      <c r="W16" s="75">
        <f t="shared" si="9"/>
        <v>1.3297110000000001</v>
      </c>
      <c r="X16" s="75">
        <v>14310032</v>
      </c>
      <c r="Y16" s="75">
        <f t="shared" si="10"/>
        <v>14.310032</v>
      </c>
      <c r="Z16" s="75">
        <v>11592761</v>
      </c>
      <c r="AA16" s="75">
        <f t="shared" si="11"/>
        <v>11.592760999999999</v>
      </c>
      <c r="AB16" s="75">
        <v>1581921</v>
      </c>
      <c r="AC16" s="75">
        <f t="shared" si="12"/>
        <v>1.5819209999999999</v>
      </c>
      <c r="AD16" s="75">
        <v>8815000</v>
      </c>
      <c r="AE16" s="75">
        <f t="shared" si="13"/>
        <v>8.8149999999999995</v>
      </c>
      <c r="AF16" s="75">
        <v>2621028</v>
      </c>
      <c r="AG16" s="75">
        <f t="shared" si="14"/>
        <v>2.6210279999999999</v>
      </c>
      <c r="AH16" s="75">
        <v>2629054</v>
      </c>
      <c r="AI16" s="75">
        <f t="shared" si="15"/>
        <v>2.629054</v>
      </c>
      <c r="AJ16" s="75">
        <v>966932</v>
      </c>
      <c r="AK16" s="75">
        <f t="shared" si="16"/>
        <v>0.96693200000000001</v>
      </c>
      <c r="AL16" s="75">
        <v>299422</v>
      </c>
      <c r="AM16" s="75">
        <f t="shared" si="17"/>
        <v>0.29942200000000002</v>
      </c>
      <c r="AN16" s="75">
        <v>286480</v>
      </c>
      <c r="AO16" s="75">
        <f t="shared" si="18"/>
        <v>0.28648000000000001</v>
      </c>
      <c r="AP16" s="75">
        <v>15823200</v>
      </c>
      <c r="AQ16" s="75">
        <f t="shared" si="19"/>
        <v>15.8232</v>
      </c>
      <c r="AR16" s="75">
        <v>1502549</v>
      </c>
      <c r="AS16" s="75">
        <f t="shared" si="20"/>
        <v>1.5025489999999999</v>
      </c>
      <c r="AT16" s="75">
        <v>419700</v>
      </c>
      <c r="AU16" s="75">
        <f t="shared" si="21"/>
        <v>0.41970000000000002</v>
      </c>
      <c r="AV16" s="75">
        <v>2404700</v>
      </c>
      <c r="AW16" s="75">
        <f t="shared" si="22"/>
        <v>2.4047000000000001</v>
      </c>
      <c r="AX16" s="75">
        <v>347040</v>
      </c>
      <c r="AY16" s="75">
        <f t="shared" si="23"/>
        <v>0.34704000000000002</v>
      </c>
      <c r="AZ16" s="75">
        <v>583500</v>
      </c>
      <c r="BA16" s="75">
        <f t="shared" si="24"/>
        <v>0.58350000000000002</v>
      </c>
      <c r="BB16" s="75">
        <v>22970</v>
      </c>
      <c r="BC16" s="75">
        <f t="shared" si="25"/>
        <v>2.2970000000000001E-2</v>
      </c>
      <c r="BD16" s="75">
        <v>812250</v>
      </c>
      <c r="BE16" s="75">
        <f t="shared" si="26"/>
        <v>0.81225000000000003</v>
      </c>
      <c r="BF16" s="75">
        <v>26552</v>
      </c>
      <c r="BG16" s="75">
        <f t="shared" si="27"/>
        <v>2.6551999999999999E-2</v>
      </c>
      <c r="BH16" s="75">
        <v>99000</v>
      </c>
      <c r="BI16" s="75">
        <f t="shared" si="28"/>
        <v>9.9000000000000005E-2</v>
      </c>
      <c r="BJ16" s="75">
        <v>3578406</v>
      </c>
      <c r="BK16" s="75">
        <f t="shared" si="29"/>
        <v>3.5784060000000002</v>
      </c>
      <c r="BL16" s="75">
        <v>454500</v>
      </c>
      <c r="BM16" s="75">
        <f t="shared" si="30"/>
        <v>0.45450000000000002</v>
      </c>
      <c r="BN16" s="75">
        <v>2331271</v>
      </c>
      <c r="BO16" s="75">
        <f t="shared" si="31"/>
        <v>2.3312710000000001</v>
      </c>
      <c r="BP16" s="75">
        <v>3393586</v>
      </c>
      <c r="BQ16" s="75">
        <f t="shared" si="32"/>
        <v>3.393586</v>
      </c>
      <c r="BR16" s="75">
        <v>6984728</v>
      </c>
      <c r="BS16" s="75">
        <f t="shared" si="33"/>
        <v>6.9847279999999996</v>
      </c>
      <c r="BT16" s="75">
        <v>115000</v>
      </c>
      <c r="BU16" s="75">
        <f t="shared" si="34"/>
        <v>0.115</v>
      </c>
      <c r="BV16" s="75">
        <v>82668</v>
      </c>
      <c r="BW16" s="75">
        <f t="shared" si="35"/>
        <v>8.2668000000000005E-2</v>
      </c>
      <c r="BX16" s="75">
        <v>7754228</v>
      </c>
      <c r="BY16" s="75">
        <f t="shared" si="36"/>
        <v>7.7542280000000003</v>
      </c>
      <c r="BZ16" s="75">
        <v>48500</v>
      </c>
      <c r="CA16" s="75">
        <f t="shared" si="37"/>
        <v>4.8500000000000001E-2</v>
      </c>
      <c r="CB16" s="75">
        <v>8073</v>
      </c>
      <c r="CC16" s="75">
        <f t="shared" si="38"/>
        <v>8.0730000000000003E-3</v>
      </c>
      <c r="CD16" s="75">
        <v>398696</v>
      </c>
      <c r="CE16" s="75">
        <f t="shared" si="39"/>
        <v>0.39869599999999999</v>
      </c>
      <c r="CF16" s="75">
        <v>2294204</v>
      </c>
      <c r="CG16" s="80">
        <f t="shared" si="40"/>
        <v>2.2942040000000001</v>
      </c>
    </row>
    <row r="17" spans="1:85" ht="15.75" x14ac:dyDescent="0.25">
      <c r="A17" s="75">
        <v>1977</v>
      </c>
      <c r="B17" s="75">
        <v>39245</v>
      </c>
      <c r="C17" s="75">
        <f t="shared" si="0"/>
        <v>3.9245000000000002E-2</v>
      </c>
      <c r="D17" s="75">
        <v>16030158</v>
      </c>
      <c r="E17" s="75">
        <f t="shared" si="1"/>
        <v>16.030158</v>
      </c>
      <c r="F17" s="75">
        <v>159685</v>
      </c>
      <c r="G17" s="75">
        <f t="shared" si="2"/>
        <v>0.15968499999999999</v>
      </c>
      <c r="H17" s="75">
        <v>1848786</v>
      </c>
      <c r="I17" s="75">
        <f t="shared" si="3"/>
        <v>1.848786</v>
      </c>
      <c r="J17" s="75">
        <v>5200473</v>
      </c>
      <c r="K17" s="75">
        <f t="shared" si="4"/>
        <v>5.2004729999999997</v>
      </c>
      <c r="L17" s="75">
        <v>3358000</v>
      </c>
      <c r="M17" s="75">
        <f t="shared" si="5"/>
        <v>3.3580000000000001</v>
      </c>
      <c r="N17" s="75">
        <v>2712447</v>
      </c>
      <c r="O17" s="75">
        <f t="shared" si="6"/>
        <v>2.7124470000000001</v>
      </c>
      <c r="P17" s="75">
        <v>4965384</v>
      </c>
      <c r="Q17" s="75">
        <f t="shared" si="7"/>
        <v>4.9653840000000002</v>
      </c>
      <c r="R17" s="75">
        <v>24200</v>
      </c>
      <c r="S17" s="75">
        <f t="shared" si="8"/>
        <v>2.4199999999999999E-2</v>
      </c>
      <c r="T17" s="75">
        <v>9908826</v>
      </c>
      <c r="U17" s="75">
        <f>T17/1000000</f>
        <v>9.9088259999999995</v>
      </c>
      <c r="V17" s="75">
        <v>1298083</v>
      </c>
      <c r="W17" s="75">
        <f t="shared" si="9"/>
        <v>1.2980830000000001</v>
      </c>
      <c r="X17" s="75">
        <v>15260632</v>
      </c>
      <c r="Y17" s="75">
        <f t="shared" si="10"/>
        <v>15.260631999999999</v>
      </c>
      <c r="Z17" s="75">
        <v>11172585</v>
      </c>
      <c r="AA17" s="75">
        <f t="shared" si="11"/>
        <v>11.172585</v>
      </c>
      <c r="AB17" s="75">
        <v>1442377</v>
      </c>
      <c r="AC17" s="75">
        <f t="shared" si="12"/>
        <v>1.442377</v>
      </c>
      <c r="AD17" s="75">
        <v>9235000</v>
      </c>
      <c r="AE17" s="75">
        <f t="shared" si="13"/>
        <v>9.2349999999999994</v>
      </c>
      <c r="AF17" s="75">
        <v>2630796</v>
      </c>
      <c r="AG17" s="75">
        <f t="shared" si="14"/>
        <v>2.6307960000000001</v>
      </c>
      <c r="AH17" s="75">
        <v>2435651</v>
      </c>
      <c r="AI17" s="75">
        <f t="shared" si="15"/>
        <v>2.435651</v>
      </c>
      <c r="AJ17" s="75">
        <v>1033816</v>
      </c>
      <c r="AK17" s="75">
        <f t="shared" si="16"/>
        <v>1.0338160000000001</v>
      </c>
      <c r="AL17" s="75">
        <v>304591</v>
      </c>
      <c r="AM17" s="75">
        <f t="shared" si="17"/>
        <v>0.304591</v>
      </c>
      <c r="AN17" s="75">
        <v>284410</v>
      </c>
      <c r="AO17" s="75">
        <f t="shared" si="18"/>
        <v>0.28441</v>
      </c>
      <c r="AP17" s="75">
        <v>16218300</v>
      </c>
      <c r="AQ17" s="75">
        <f t="shared" si="19"/>
        <v>16.218299999999999</v>
      </c>
      <c r="AR17" s="75">
        <v>1405649</v>
      </c>
      <c r="AS17" s="75">
        <f t="shared" si="20"/>
        <v>1.4056489999999999</v>
      </c>
      <c r="AT17" s="75">
        <v>421900</v>
      </c>
      <c r="AU17" s="75">
        <f t="shared" si="21"/>
        <v>0.4219</v>
      </c>
      <c r="AV17" s="75">
        <v>2530600</v>
      </c>
      <c r="AW17" s="75">
        <f t="shared" si="22"/>
        <v>2.5306000000000002</v>
      </c>
      <c r="AX17" s="75">
        <v>318875</v>
      </c>
      <c r="AY17" s="75">
        <f t="shared" si="23"/>
        <v>0.31887500000000002</v>
      </c>
      <c r="AZ17" s="75">
        <v>622900</v>
      </c>
      <c r="BA17" s="75">
        <f t="shared" si="24"/>
        <v>0.62290000000000001</v>
      </c>
      <c r="BB17" s="75">
        <v>18287</v>
      </c>
      <c r="BC17" s="75">
        <f t="shared" si="25"/>
        <v>1.8287000000000001E-2</v>
      </c>
      <c r="BD17" s="75">
        <v>792800</v>
      </c>
      <c r="BE17" s="75">
        <f t="shared" si="26"/>
        <v>0.79279999999999995</v>
      </c>
      <c r="BF17" s="75">
        <v>24825</v>
      </c>
      <c r="BG17" s="75">
        <f t="shared" si="27"/>
        <v>2.4825E-2</v>
      </c>
      <c r="BH17" s="75">
        <v>95000</v>
      </c>
      <c r="BI17" s="75">
        <f t="shared" si="28"/>
        <v>9.5000000000000001E-2</v>
      </c>
      <c r="BJ17" s="75">
        <v>2955230</v>
      </c>
      <c r="BK17" s="75">
        <f t="shared" si="29"/>
        <v>2.9552299999999998</v>
      </c>
      <c r="BL17" s="75">
        <v>505500</v>
      </c>
      <c r="BM17" s="75">
        <f t="shared" si="30"/>
        <v>0.50549999999999995</v>
      </c>
      <c r="BN17" s="75">
        <v>2310528</v>
      </c>
      <c r="BO17" s="75">
        <f t="shared" si="31"/>
        <v>2.3105280000000001</v>
      </c>
      <c r="BP17" s="75">
        <v>2744663</v>
      </c>
      <c r="BQ17" s="75">
        <f t="shared" si="32"/>
        <v>2.7446630000000001</v>
      </c>
      <c r="BR17" s="75">
        <v>4898840</v>
      </c>
      <c r="BS17" s="75">
        <f t="shared" si="33"/>
        <v>4.8988399999999999</v>
      </c>
      <c r="BT17" s="75">
        <v>113000</v>
      </c>
      <c r="BU17" s="75">
        <f t="shared" si="34"/>
        <v>0.113</v>
      </c>
      <c r="BV17" s="75">
        <v>113559</v>
      </c>
      <c r="BW17" s="75">
        <f t="shared" si="35"/>
        <v>0.11355899999999999</v>
      </c>
      <c r="BX17" s="75">
        <v>10052096</v>
      </c>
      <c r="BY17" s="75">
        <f t="shared" si="36"/>
        <v>10.052096000000001</v>
      </c>
      <c r="BZ17" s="75">
        <v>50000</v>
      </c>
      <c r="CA17" s="75">
        <f t="shared" si="37"/>
        <v>0.05</v>
      </c>
      <c r="CB17" s="75">
        <v>8000</v>
      </c>
      <c r="CC17" s="75">
        <f t="shared" si="38"/>
        <v>8.0000000000000002E-3</v>
      </c>
      <c r="CD17" s="75">
        <v>520509</v>
      </c>
      <c r="CE17" s="75">
        <f t="shared" si="39"/>
        <v>0.520509</v>
      </c>
      <c r="CF17" s="75">
        <v>1943081</v>
      </c>
      <c r="CG17" s="80">
        <f t="shared" si="40"/>
        <v>1.9430810000000001</v>
      </c>
    </row>
    <row r="18" spans="1:85" ht="15.75" x14ac:dyDescent="0.25">
      <c r="A18" s="75">
        <v>1978</v>
      </c>
      <c r="B18" s="75">
        <v>52219</v>
      </c>
      <c r="C18" s="75">
        <f t="shared" si="0"/>
        <v>5.2219000000000002E-2</v>
      </c>
      <c r="D18" s="75">
        <v>17385264</v>
      </c>
      <c r="E18" s="75">
        <f t="shared" si="1"/>
        <v>17.385263999999999</v>
      </c>
      <c r="F18" s="75">
        <v>154129</v>
      </c>
      <c r="G18" s="75">
        <f t="shared" si="2"/>
        <v>0.15412899999999999</v>
      </c>
      <c r="H18" s="75">
        <v>2000667</v>
      </c>
      <c r="I18" s="75">
        <f t="shared" si="3"/>
        <v>2.000667</v>
      </c>
      <c r="J18" s="75">
        <v>5325700</v>
      </c>
      <c r="K18" s="75">
        <f t="shared" si="4"/>
        <v>5.3257000000000003</v>
      </c>
      <c r="L18" s="75">
        <v>3384000</v>
      </c>
      <c r="M18" s="75">
        <f t="shared" si="5"/>
        <v>3.3839999999999999</v>
      </c>
      <c r="N18" s="75">
        <v>2904013</v>
      </c>
      <c r="O18" s="75">
        <f t="shared" si="6"/>
        <v>2.904013</v>
      </c>
      <c r="P18" s="75">
        <v>4315713</v>
      </c>
      <c r="Q18" s="75">
        <f t="shared" si="7"/>
        <v>4.3157129999999997</v>
      </c>
      <c r="R18" s="75">
        <v>24242</v>
      </c>
      <c r="S18" s="75">
        <f t="shared" si="8"/>
        <v>2.4242E-2</v>
      </c>
      <c r="T18" s="75">
        <v>9614570</v>
      </c>
      <c r="U18" s="75">
        <f>T18/1000000</f>
        <v>9.6145700000000005</v>
      </c>
      <c r="V18" s="75">
        <v>1376159</v>
      </c>
      <c r="W18" s="75">
        <f t="shared" si="9"/>
        <v>1.3761589999999999</v>
      </c>
      <c r="X18" s="75">
        <v>14158792</v>
      </c>
      <c r="Y18" s="75">
        <f t="shared" si="10"/>
        <v>14.158792</v>
      </c>
      <c r="Z18" s="75">
        <v>10486589</v>
      </c>
      <c r="AA18" s="75">
        <f t="shared" si="11"/>
        <v>10.486589</v>
      </c>
      <c r="AB18" s="75">
        <v>1548148</v>
      </c>
      <c r="AC18" s="75">
        <f t="shared" si="12"/>
        <v>1.5481480000000001</v>
      </c>
      <c r="AD18" s="75">
        <v>9543500</v>
      </c>
      <c r="AE18" s="75">
        <f t="shared" si="13"/>
        <v>9.5434999999999999</v>
      </c>
      <c r="AF18" s="75">
        <v>2558669</v>
      </c>
      <c r="AG18" s="75">
        <f t="shared" si="14"/>
        <v>2.5586690000000001</v>
      </c>
      <c r="AH18" s="75">
        <v>2406424</v>
      </c>
      <c r="AI18" s="75">
        <f t="shared" si="15"/>
        <v>2.4064239999999999</v>
      </c>
      <c r="AJ18" s="75">
        <v>906643</v>
      </c>
      <c r="AK18" s="75">
        <f t="shared" si="16"/>
        <v>0.90664299999999998</v>
      </c>
      <c r="AL18" s="75">
        <v>288396</v>
      </c>
      <c r="AM18" s="75">
        <f t="shared" si="17"/>
        <v>0.28839599999999999</v>
      </c>
      <c r="AN18" s="75">
        <v>258800</v>
      </c>
      <c r="AO18" s="75">
        <f t="shared" si="18"/>
        <v>0.25879999999999997</v>
      </c>
      <c r="AP18" s="75">
        <v>15966900</v>
      </c>
      <c r="AQ18" s="75">
        <f t="shared" si="19"/>
        <v>15.966900000000001</v>
      </c>
      <c r="AR18" s="75">
        <v>1375026</v>
      </c>
      <c r="AS18" s="75">
        <f t="shared" si="20"/>
        <v>1.3750260000000001</v>
      </c>
      <c r="AT18" s="75">
        <v>444800</v>
      </c>
      <c r="AU18" s="75">
        <f t="shared" si="21"/>
        <v>0.44479999999999997</v>
      </c>
      <c r="AV18" s="75">
        <v>2751700</v>
      </c>
      <c r="AW18" s="75">
        <f t="shared" si="22"/>
        <v>2.7517</v>
      </c>
      <c r="AX18" s="75">
        <v>342131</v>
      </c>
      <c r="AY18" s="75">
        <f t="shared" si="23"/>
        <v>0.34213100000000002</v>
      </c>
      <c r="AZ18" s="75">
        <v>688900</v>
      </c>
      <c r="BA18" s="75">
        <f t="shared" si="24"/>
        <v>0.68889999999999996</v>
      </c>
      <c r="BB18" s="75">
        <v>19600</v>
      </c>
      <c r="BC18" s="75">
        <f t="shared" si="25"/>
        <v>1.9599999999999999E-2</v>
      </c>
      <c r="BD18" s="75">
        <v>768140</v>
      </c>
      <c r="BE18" s="75">
        <f t="shared" si="26"/>
        <v>0.76814000000000004</v>
      </c>
      <c r="BF18" s="75">
        <v>31034</v>
      </c>
      <c r="BG18" s="75">
        <f t="shared" si="27"/>
        <v>3.1033999999999999E-2</v>
      </c>
      <c r="BH18" s="75">
        <v>103000</v>
      </c>
      <c r="BI18" s="75">
        <f t="shared" si="28"/>
        <v>0.10299999999999999</v>
      </c>
      <c r="BJ18" s="75">
        <v>3556539</v>
      </c>
      <c r="BK18" s="75">
        <f t="shared" si="29"/>
        <v>3.5565389999999999</v>
      </c>
      <c r="BL18" s="75">
        <v>557600</v>
      </c>
      <c r="BM18" s="75">
        <f t="shared" si="30"/>
        <v>0.55759999999999998</v>
      </c>
      <c r="BN18" s="75">
        <v>2381291</v>
      </c>
      <c r="BO18" s="75">
        <f t="shared" si="31"/>
        <v>2.381291</v>
      </c>
      <c r="BP18" s="75">
        <v>3077513</v>
      </c>
      <c r="BQ18" s="75">
        <f t="shared" si="32"/>
        <v>3.0775130000000002</v>
      </c>
      <c r="BR18" s="75">
        <v>6053764</v>
      </c>
      <c r="BS18" s="75">
        <f t="shared" si="33"/>
        <v>6.0537640000000001</v>
      </c>
      <c r="BT18" s="75">
        <v>115000</v>
      </c>
      <c r="BU18" s="75">
        <f t="shared" si="34"/>
        <v>0.115</v>
      </c>
      <c r="BV18" s="75">
        <v>118358</v>
      </c>
      <c r="BW18" s="75">
        <f t="shared" si="35"/>
        <v>0.118358</v>
      </c>
      <c r="BX18" s="75">
        <v>10488497</v>
      </c>
      <c r="BY18" s="75">
        <f t="shared" si="36"/>
        <v>10.488497000000001</v>
      </c>
      <c r="BZ18" s="75">
        <v>49500</v>
      </c>
      <c r="CA18" s="75">
        <f t="shared" si="37"/>
        <v>4.9500000000000002E-2</v>
      </c>
      <c r="CB18" s="75">
        <v>8000</v>
      </c>
      <c r="CC18" s="75">
        <f t="shared" si="38"/>
        <v>8.0000000000000002E-3</v>
      </c>
      <c r="CD18" s="75">
        <v>727613</v>
      </c>
      <c r="CE18" s="75">
        <f t="shared" si="39"/>
        <v>0.72761299999999995</v>
      </c>
      <c r="CF18" s="75">
        <v>1752606</v>
      </c>
      <c r="CG18" s="80">
        <f t="shared" si="40"/>
        <v>1.7526060000000001</v>
      </c>
    </row>
    <row r="19" spans="1:85" ht="15.75" x14ac:dyDescent="0.25">
      <c r="A19" s="75">
        <v>1979</v>
      </c>
      <c r="B19" s="75">
        <v>53733</v>
      </c>
      <c r="C19" s="75">
        <f t="shared" si="0"/>
        <v>5.3733000000000003E-2</v>
      </c>
      <c r="D19" s="75">
        <v>17196809</v>
      </c>
      <c r="E19" s="75">
        <f t="shared" si="1"/>
        <v>17.196808999999998</v>
      </c>
      <c r="F19" s="75">
        <v>131581</v>
      </c>
      <c r="G19" s="75">
        <f t="shared" si="2"/>
        <v>0.131581</v>
      </c>
      <c r="H19" s="75">
        <v>1958351</v>
      </c>
      <c r="I19" s="75">
        <f t="shared" si="3"/>
        <v>1.958351</v>
      </c>
      <c r="J19" s="75">
        <v>5181830</v>
      </c>
      <c r="K19" s="75">
        <f t="shared" si="4"/>
        <v>5.1818299999999997</v>
      </c>
      <c r="L19" s="75">
        <v>3430000</v>
      </c>
      <c r="M19" s="75">
        <f t="shared" si="5"/>
        <v>3.43</v>
      </c>
      <c r="N19" s="75">
        <v>3096730</v>
      </c>
      <c r="O19" s="75">
        <f t="shared" si="6"/>
        <v>3.09673</v>
      </c>
      <c r="P19" s="75">
        <v>4630415</v>
      </c>
      <c r="Q19" s="75">
        <f t="shared" si="7"/>
        <v>4.6304150000000002</v>
      </c>
      <c r="R19" s="75">
        <v>25180</v>
      </c>
      <c r="S19" s="75">
        <f t="shared" si="8"/>
        <v>2.5180000000000001E-2</v>
      </c>
      <c r="T19" s="75">
        <v>9280849</v>
      </c>
      <c r="U19" s="75">
        <f>T19/1000000</f>
        <v>9.2808489999999999</v>
      </c>
      <c r="V19" s="75">
        <v>1278604</v>
      </c>
      <c r="W19" s="75">
        <f t="shared" si="9"/>
        <v>1.2786040000000001</v>
      </c>
      <c r="X19" s="75">
        <v>14387037</v>
      </c>
      <c r="Y19" s="75">
        <f t="shared" si="10"/>
        <v>14.387036999999999</v>
      </c>
      <c r="Z19" s="75">
        <v>9576104</v>
      </c>
      <c r="AA19" s="75">
        <f t="shared" si="11"/>
        <v>9.5761040000000008</v>
      </c>
      <c r="AB19" s="75">
        <v>1443276</v>
      </c>
      <c r="AC19" s="75">
        <f t="shared" si="12"/>
        <v>1.443276</v>
      </c>
      <c r="AD19" s="75">
        <v>6799000</v>
      </c>
      <c r="AE19" s="75">
        <f t="shared" si="13"/>
        <v>6.7990000000000004</v>
      </c>
      <c r="AF19" s="75">
        <v>2513535</v>
      </c>
      <c r="AG19" s="75">
        <f t="shared" si="14"/>
        <v>2.5135350000000001</v>
      </c>
      <c r="AH19" s="75">
        <v>2843412</v>
      </c>
      <c r="AI19" s="75">
        <f t="shared" si="15"/>
        <v>2.8434119999999998</v>
      </c>
      <c r="AJ19" s="75">
        <v>969905</v>
      </c>
      <c r="AK19" s="75">
        <f t="shared" si="16"/>
        <v>0.96990500000000002</v>
      </c>
      <c r="AL19" s="75">
        <v>291523</v>
      </c>
      <c r="AM19" s="75">
        <f t="shared" si="17"/>
        <v>0.29152299999999998</v>
      </c>
      <c r="AN19" s="75">
        <v>273633</v>
      </c>
      <c r="AO19" s="75">
        <f t="shared" si="18"/>
        <v>0.27363300000000002</v>
      </c>
      <c r="AP19" s="75">
        <v>16694000</v>
      </c>
      <c r="AQ19" s="75">
        <f t="shared" si="19"/>
        <v>16.693999999999999</v>
      </c>
      <c r="AR19" s="75">
        <v>1370811</v>
      </c>
      <c r="AS19" s="75">
        <f t="shared" si="20"/>
        <v>1.370811</v>
      </c>
      <c r="AT19" s="75">
        <v>409400</v>
      </c>
      <c r="AU19" s="75">
        <f t="shared" si="21"/>
        <v>0.40939999999999999</v>
      </c>
      <c r="AV19" s="75">
        <v>2776000</v>
      </c>
      <c r="AW19" s="75">
        <f t="shared" si="22"/>
        <v>2.7759999999999998</v>
      </c>
      <c r="AX19" s="75">
        <v>331492</v>
      </c>
      <c r="AY19" s="75">
        <f t="shared" si="23"/>
        <v>0.33149200000000001</v>
      </c>
      <c r="AZ19" s="75">
        <v>651400</v>
      </c>
      <c r="BA19" s="75">
        <f t="shared" si="24"/>
        <v>0.65139999999999998</v>
      </c>
      <c r="BB19" s="75">
        <v>18448</v>
      </c>
      <c r="BC19" s="75">
        <f t="shared" si="25"/>
        <v>1.8447999999999999E-2</v>
      </c>
      <c r="BD19" s="75">
        <v>787670</v>
      </c>
      <c r="BE19" s="75">
        <f t="shared" si="26"/>
        <v>0.78766999999999998</v>
      </c>
      <c r="BF19" s="75">
        <v>22333</v>
      </c>
      <c r="BG19" s="75">
        <f t="shared" si="27"/>
        <v>2.2332999999999999E-2</v>
      </c>
      <c r="BH19" s="75">
        <v>127000</v>
      </c>
      <c r="BI19" s="75">
        <f t="shared" si="28"/>
        <v>0.127</v>
      </c>
      <c r="BJ19" s="75">
        <v>3294774</v>
      </c>
      <c r="BK19" s="75">
        <f t="shared" si="29"/>
        <v>3.2947739999999999</v>
      </c>
      <c r="BL19" s="75">
        <v>314800</v>
      </c>
      <c r="BM19" s="75">
        <f t="shared" si="30"/>
        <v>0.31480000000000002</v>
      </c>
      <c r="BN19" s="75">
        <v>2539000</v>
      </c>
      <c r="BO19" s="75">
        <f t="shared" si="31"/>
        <v>2.5390000000000001</v>
      </c>
      <c r="BP19" s="75">
        <v>2127892</v>
      </c>
      <c r="BQ19" s="75">
        <f t="shared" si="32"/>
        <v>2.1278920000000001</v>
      </c>
      <c r="BR19" s="75">
        <v>5687435</v>
      </c>
      <c r="BS19" s="75">
        <f t="shared" si="33"/>
        <v>5.6874349999999998</v>
      </c>
      <c r="BT19" s="75">
        <v>113000</v>
      </c>
      <c r="BU19" s="75">
        <f t="shared" si="34"/>
        <v>0.113</v>
      </c>
      <c r="BV19" s="75">
        <v>91480</v>
      </c>
      <c r="BW19" s="75">
        <f t="shared" si="35"/>
        <v>9.1480000000000006E-2</v>
      </c>
      <c r="BX19" s="75">
        <v>8697397</v>
      </c>
      <c r="BY19" s="75">
        <f t="shared" si="36"/>
        <v>8.6973970000000005</v>
      </c>
      <c r="BZ19" s="75">
        <v>50000</v>
      </c>
      <c r="CA19" s="75">
        <f t="shared" si="37"/>
        <v>0.05</v>
      </c>
      <c r="CB19" s="75">
        <v>8000</v>
      </c>
      <c r="CC19" s="75">
        <f t="shared" si="38"/>
        <v>8.0000000000000002E-3</v>
      </c>
      <c r="CD19" s="75">
        <v>457901</v>
      </c>
      <c r="CE19" s="75">
        <f t="shared" si="39"/>
        <v>0.457901</v>
      </c>
      <c r="CF19" s="75">
        <v>2123529</v>
      </c>
      <c r="CG19" s="80">
        <f t="shared" si="40"/>
        <v>2.123529</v>
      </c>
    </row>
    <row r="20" spans="1:85" ht="15.75" x14ac:dyDescent="0.25">
      <c r="A20" s="75">
        <v>1980</v>
      </c>
      <c r="B20" s="75">
        <v>43449</v>
      </c>
      <c r="C20" s="75">
        <f t="shared" si="0"/>
        <v>4.3449000000000002E-2</v>
      </c>
      <c r="D20" s="75">
        <v>16460082</v>
      </c>
      <c r="E20" s="75">
        <f t="shared" si="1"/>
        <v>16.460082</v>
      </c>
      <c r="F20" s="75">
        <v>148667</v>
      </c>
      <c r="G20" s="75">
        <f t="shared" si="2"/>
        <v>0.14866699999999999</v>
      </c>
      <c r="H20" s="75">
        <v>2134165</v>
      </c>
      <c r="I20" s="75">
        <f t="shared" si="3"/>
        <v>2.1341649999999999</v>
      </c>
      <c r="J20" s="75">
        <v>5186641</v>
      </c>
      <c r="K20" s="75">
        <f t="shared" si="4"/>
        <v>5.1866409999999998</v>
      </c>
      <c r="L20" s="75">
        <v>3118000</v>
      </c>
      <c r="M20" s="75">
        <f t="shared" si="5"/>
        <v>3.1179999999999999</v>
      </c>
      <c r="N20" s="75">
        <v>3210764</v>
      </c>
      <c r="O20" s="75">
        <f t="shared" si="6"/>
        <v>3.2107640000000002</v>
      </c>
      <c r="P20" s="75">
        <v>5453024</v>
      </c>
      <c r="Q20" s="75">
        <f t="shared" si="7"/>
        <v>5.4530240000000001</v>
      </c>
      <c r="R20" s="75">
        <v>27210</v>
      </c>
      <c r="S20" s="75">
        <f t="shared" si="8"/>
        <v>2.7210000000000002E-2</v>
      </c>
      <c r="T20" s="75">
        <v>9643408</v>
      </c>
      <c r="U20" s="75">
        <f>T20/1000000</f>
        <v>9.6434080000000009</v>
      </c>
      <c r="V20" s="75">
        <v>1249326</v>
      </c>
      <c r="W20" s="75">
        <f t="shared" si="9"/>
        <v>1.2493259999999999</v>
      </c>
      <c r="X20" s="75">
        <v>14500201</v>
      </c>
      <c r="Y20" s="75">
        <f t="shared" si="10"/>
        <v>14.500201000000001</v>
      </c>
      <c r="Z20" s="75">
        <v>9648920</v>
      </c>
      <c r="AA20" s="75">
        <f t="shared" si="11"/>
        <v>9.6489200000000004</v>
      </c>
      <c r="AB20" s="75">
        <v>1326617</v>
      </c>
      <c r="AC20" s="75">
        <f t="shared" si="12"/>
        <v>1.3266169999999999</v>
      </c>
      <c r="AD20" s="75">
        <v>6421000</v>
      </c>
      <c r="AE20" s="75">
        <f t="shared" si="13"/>
        <v>6.4210000000000003</v>
      </c>
      <c r="AF20" s="75">
        <v>2614577</v>
      </c>
      <c r="AG20" s="75">
        <f t="shared" si="14"/>
        <v>2.6145770000000002</v>
      </c>
      <c r="AH20" s="75">
        <v>3341379</v>
      </c>
      <c r="AI20" s="75">
        <f t="shared" si="15"/>
        <v>3.3413789999999999</v>
      </c>
      <c r="AJ20" s="75">
        <v>1072717</v>
      </c>
      <c r="AK20" s="75">
        <f t="shared" si="16"/>
        <v>1.0727169999999999</v>
      </c>
      <c r="AL20" s="75">
        <v>293982</v>
      </c>
      <c r="AM20" s="75">
        <f t="shared" si="17"/>
        <v>0.29398200000000002</v>
      </c>
      <c r="AN20" s="75">
        <v>278877</v>
      </c>
      <c r="AO20" s="75">
        <f t="shared" si="18"/>
        <v>0.27887699999999999</v>
      </c>
      <c r="AP20" s="75">
        <v>17262100</v>
      </c>
      <c r="AQ20" s="75">
        <f t="shared" si="19"/>
        <v>17.2621</v>
      </c>
      <c r="AR20" s="75">
        <v>1452954</v>
      </c>
      <c r="AS20" s="75">
        <f t="shared" si="20"/>
        <v>1.4529540000000001</v>
      </c>
      <c r="AT20" s="75">
        <v>392100</v>
      </c>
      <c r="AU20" s="75">
        <f t="shared" si="21"/>
        <v>0.3921</v>
      </c>
      <c r="AV20" s="75">
        <v>2875260</v>
      </c>
      <c r="AW20" s="75">
        <f t="shared" si="22"/>
        <v>2.8752599999999999</v>
      </c>
      <c r="AX20" s="75">
        <v>354257</v>
      </c>
      <c r="AY20" s="75">
        <f t="shared" si="23"/>
        <v>0.35425699999999999</v>
      </c>
      <c r="AZ20" s="75">
        <v>649200</v>
      </c>
      <c r="BA20" s="75">
        <f t="shared" si="24"/>
        <v>0.6492</v>
      </c>
      <c r="BB20" s="75">
        <v>17618</v>
      </c>
      <c r="BC20" s="75">
        <f t="shared" si="25"/>
        <v>1.7618000000000002E-2</v>
      </c>
      <c r="BD20" s="75">
        <v>836540</v>
      </c>
      <c r="BE20" s="75">
        <f t="shared" si="26"/>
        <v>0.83653999999999995</v>
      </c>
      <c r="BF20" s="75">
        <v>22186</v>
      </c>
      <c r="BG20" s="75">
        <f t="shared" si="27"/>
        <v>2.2186000000000001E-2</v>
      </c>
      <c r="BH20" s="75">
        <v>122000</v>
      </c>
      <c r="BI20" s="75">
        <f t="shared" si="28"/>
        <v>0.122</v>
      </c>
      <c r="BJ20" s="75">
        <v>3609184</v>
      </c>
      <c r="BK20" s="75">
        <f t="shared" si="29"/>
        <v>3.6091839999999999</v>
      </c>
      <c r="BL20" s="75">
        <v>340900</v>
      </c>
      <c r="BM20" s="75">
        <f t="shared" si="30"/>
        <v>0.34089999999999998</v>
      </c>
      <c r="BN20" s="75">
        <v>2420040</v>
      </c>
      <c r="BO20" s="75">
        <f t="shared" si="31"/>
        <v>2.4200400000000002</v>
      </c>
      <c r="BP20" s="75">
        <v>2757830</v>
      </c>
      <c r="BQ20" s="75">
        <f t="shared" si="32"/>
        <v>2.7578299999999998</v>
      </c>
      <c r="BR20" s="75">
        <v>6299366</v>
      </c>
      <c r="BS20" s="75">
        <f t="shared" si="33"/>
        <v>6.299366</v>
      </c>
      <c r="BT20" s="75">
        <v>113000</v>
      </c>
      <c r="BU20" s="75">
        <f t="shared" si="34"/>
        <v>0.113</v>
      </c>
      <c r="BV20" s="75">
        <v>92907</v>
      </c>
      <c r="BW20" s="75">
        <f t="shared" si="35"/>
        <v>9.2907000000000003E-2</v>
      </c>
      <c r="BX20" s="75">
        <v>11285953</v>
      </c>
      <c r="BY20" s="75">
        <f t="shared" si="36"/>
        <v>11.285952999999999</v>
      </c>
      <c r="BZ20" s="75">
        <v>52000</v>
      </c>
      <c r="CA20" s="75">
        <f t="shared" si="37"/>
        <v>5.1999999999999998E-2</v>
      </c>
      <c r="CB20" s="75">
        <v>8000</v>
      </c>
      <c r="CC20" s="75">
        <f t="shared" si="38"/>
        <v>8.0000000000000002E-3</v>
      </c>
      <c r="CD20" s="75">
        <v>807167</v>
      </c>
      <c r="CE20" s="75">
        <f t="shared" si="39"/>
        <v>0.80716699999999997</v>
      </c>
      <c r="CF20" s="75">
        <v>1503594</v>
      </c>
      <c r="CG20" s="80">
        <f t="shared" si="40"/>
        <v>1.5035940000000001</v>
      </c>
    </row>
    <row r="21" spans="1:85" ht="15.75" x14ac:dyDescent="0.25">
      <c r="A21" s="75">
        <v>1981</v>
      </c>
      <c r="B21" s="75">
        <v>47853</v>
      </c>
      <c r="C21" s="75">
        <f t="shared" si="0"/>
        <v>4.7853E-2</v>
      </c>
      <c r="D21" s="75">
        <v>16240807</v>
      </c>
      <c r="E21" s="75">
        <f t="shared" si="1"/>
        <v>16.240807</v>
      </c>
      <c r="F21" s="75">
        <v>167556</v>
      </c>
      <c r="G21" s="75">
        <f t="shared" si="2"/>
        <v>0.16755600000000001</v>
      </c>
      <c r="H21" s="75">
        <v>2368494</v>
      </c>
      <c r="I21" s="75">
        <f t="shared" si="3"/>
        <v>2.3684940000000001</v>
      </c>
      <c r="J21" s="75">
        <v>6083981</v>
      </c>
      <c r="K21" s="75">
        <f t="shared" si="4"/>
        <v>6.0839809999999996</v>
      </c>
      <c r="L21" s="75">
        <v>3228500</v>
      </c>
      <c r="M21" s="75">
        <f t="shared" si="5"/>
        <v>3.2284999999999999</v>
      </c>
      <c r="N21" s="75">
        <v>3501757</v>
      </c>
      <c r="O21" s="75">
        <f t="shared" si="6"/>
        <v>3.501757</v>
      </c>
      <c r="P21" s="75">
        <v>5329846</v>
      </c>
      <c r="Q21" s="75">
        <f t="shared" si="7"/>
        <v>5.3298459999999999</v>
      </c>
      <c r="R21" s="75">
        <v>30000</v>
      </c>
      <c r="S21" s="75">
        <f t="shared" si="8"/>
        <v>0.03</v>
      </c>
      <c r="T21" s="75">
        <v>9657892</v>
      </c>
      <c r="U21" s="75">
        <f>T21/1000000</f>
        <v>9.6578920000000004</v>
      </c>
      <c r="V21" s="75">
        <v>1382589</v>
      </c>
      <c r="W21" s="75">
        <f t="shared" si="9"/>
        <v>1.3825890000000001</v>
      </c>
      <c r="X21" s="75">
        <v>16365054</v>
      </c>
      <c r="Y21" s="75">
        <f t="shared" si="10"/>
        <v>16.365054000000001</v>
      </c>
      <c r="Z21" s="75">
        <v>10866275</v>
      </c>
      <c r="AA21" s="75">
        <f t="shared" si="11"/>
        <v>10.866275</v>
      </c>
      <c r="AB21" s="75">
        <v>1193674</v>
      </c>
      <c r="AC21" s="75">
        <f t="shared" si="12"/>
        <v>1.1936739999999999</v>
      </c>
      <c r="AD21" s="75">
        <v>6640000</v>
      </c>
      <c r="AE21" s="75">
        <f t="shared" si="13"/>
        <v>6.64</v>
      </c>
      <c r="AF21" s="75">
        <v>2429118</v>
      </c>
      <c r="AG21" s="75">
        <f t="shared" si="14"/>
        <v>2.4291179999999999</v>
      </c>
      <c r="AH21" s="75">
        <v>3077474</v>
      </c>
      <c r="AI21" s="75">
        <f t="shared" si="15"/>
        <v>3.077474</v>
      </c>
      <c r="AJ21" s="75">
        <v>1145008</v>
      </c>
      <c r="AK21" s="75">
        <f t="shared" si="16"/>
        <v>1.145008</v>
      </c>
      <c r="AL21" s="75">
        <v>298226</v>
      </c>
      <c r="AM21" s="75">
        <f t="shared" si="17"/>
        <v>0.29822599999999999</v>
      </c>
      <c r="AN21" s="75">
        <v>278850</v>
      </c>
      <c r="AO21" s="75">
        <f t="shared" si="18"/>
        <v>0.27884999999999999</v>
      </c>
      <c r="AP21" s="75">
        <v>17388709</v>
      </c>
      <c r="AQ21" s="75">
        <f t="shared" si="19"/>
        <v>17.388708999999999</v>
      </c>
      <c r="AR21" s="75">
        <v>1419848</v>
      </c>
      <c r="AS21" s="75">
        <f t="shared" si="20"/>
        <v>1.419848</v>
      </c>
      <c r="AT21" s="75">
        <v>287300</v>
      </c>
      <c r="AU21" s="75">
        <f t="shared" si="21"/>
        <v>0.2873</v>
      </c>
      <c r="AV21" s="75">
        <v>2914226</v>
      </c>
      <c r="AW21" s="75">
        <f t="shared" si="22"/>
        <v>2.9142260000000002</v>
      </c>
      <c r="AX21" s="75">
        <v>368615</v>
      </c>
      <c r="AY21" s="75">
        <f t="shared" si="23"/>
        <v>0.36861500000000003</v>
      </c>
      <c r="AZ21" s="75">
        <v>481100</v>
      </c>
      <c r="BA21" s="75">
        <f t="shared" si="24"/>
        <v>0.48110000000000003</v>
      </c>
      <c r="BB21" s="75">
        <v>16218</v>
      </c>
      <c r="BC21" s="75">
        <f t="shared" si="25"/>
        <v>1.6218E-2</v>
      </c>
      <c r="BD21" s="75">
        <v>879500</v>
      </c>
      <c r="BE21" s="75">
        <f t="shared" si="26"/>
        <v>0.87949999999999995</v>
      </c>
      <c r="BF21" s="75">
        <v>20023</v>
      </c>
      <c r="BG21" s="75">
        <f t="shared" si="27"/>
        <v>2.0022999999999999E-2</v>
      </c>
      <c r="BH21" s="75">
        <v>125000</v>
      </c>
      <c r="BI21" s="75">
        <f t="shared" si="28"/>
        <v>0.125</v>
      </c>
      <c r="BJ21" s="75">
        <v>3431917</v>
      </c>
      <c r="BK21" s="75">
        <f t="shared" si="29"/>
        <v>3.4319169999999999</v>
      </c>
      <c r="BL21" s="75">
        <v>515600</v>
      </c>
      <c r="BM21" s="75">
        <f t="shared" si="30"/>
        <v>0.51559999999999995</v>
      </c>
      <c r="BN21" s="75">
        <v>2268902</v>
      </c>
      <c r="BO21" s="75">
        <f t="shared" si="31"/>
        <v>2.2689020000000002</v>
      </c>
      <c r="BP21" s="75">
        <v>4005362</v>
      </c>
      <c r="BQ21" s="75">
        <f t="shared" si="32"/>
        <v>4.0053619999999999</v>
      </c>
      <c r="BR21" s="75">
        <v>5352817</v>
      </c>
      <c r="BS21" s="75">
        <f t="shared" si="33"/>
        <v>5.3528169999999999</v>
      </c>
      <c r="BT21" s="75">
        <v>115000</v>
      </c>
      <c r="BU21" s="75">
        <f t="shared" si="34"/>
        <v>0.115</v>
      </c>
      <c r="BV21" s="75">
        <v>103400</v>
      </c>
      <c r="BW21" s="75">
        <f t="shared" si="35"/>
        <v>0.10340000000000001</v>
      </c>
      <c r="BX21" s="75">
        <v>15124780</v>
      </c>
      <c r="BY21" s="75">
        <f t="shared" si="36"/>
        <v>15.124779999999999</v>
      </c>
      <c r="BZ21" s="75">
        <v>51880</v>
      </c>
      <c r="CA21" s="75">
        <f t="shared" si="37"/>
        <v>5.1880000000000003E-2</v>
      </c>
      <c r="CB21" s="75">
        <v>6000</v>
      </c>
      <c r="CC21" s="75">
        <f t="shared" si="38"/>
        <v>6.0000000000000001E-3</v>
      </c>
      <c r="CD21" s="75">
        <v>636576</v>
      </c>
      <c r="CE21" s="75">
        <f t="shared" si="39"/>
        <v>0.63657600000000003</v>
      </c>
      <c r="CF21" s="75">
        <v>2377293</v>
      </c>
      <c r="CG21" s="80">
        <f t="shared" si="40"/>
        <v>2.3772929999999999</v>
      </c>
    </row>
    <row r="22" spans="1:85" ht="15.75" x14ac:dyDescent="0.25">
      <c r="A22" s="75">
        <v>1982</v>
      </c>
      <c r="B22" s="75">
        <v>55482</v>
      </c>
      <c r="C22" s="75">
        <f t="shared" si="0"/>
        <v>5.5481999999999997E-2</v>
      </c>
      <c r="D22" s="75">
        <v>16950234</v>
      </c>
      <c r="E22" s="75">
        <f t="shared" si="1"/>
        <v>16.950233999999998</v>
      </c>
      <c r="F22" s="75">
        <v>140758</v>
      </c>
      <c r="G22" s="75">
        <f t="shared" si="2"/>
        <v>0.14075799999999999</v>
      </c>
      <c r="H22" s="75">
        <v>2357880</v>
      </c>
      <c r="I22" s="75">
        <f t="shared" si="3"/>
        <v>2.3578800000000002</v>
      </c>
      <c r="J22" s="75">
        <v>5807656</v>
      </c>
      <c r="K22" s="75">
        <f t="shared" si="4"/>
        <v>5.8076559999999997</v>
      </c>
      <c r="L22" s="75">
        <v>3182500</v>
      </c>
      <c r="M22" s="75">
        <f t="shared" si="5"/>
        <v>3.1825000000000001</v>
      </c>
      <c r="N22" s="75">
        <v>3604110</v>
      </c>
      <c r="O22" s="75">
        <f t="shared" si="6"/>
        <v>3.6041099999999999</v>
      </c>
      <c r="P22" s="75">
        <v>5656674</v>
      </c>
      <c r="Q22" s="75">
        <f t="shared" si="7"/>
        <v>5.6566739999999998</v>
      </c>
      <c r="R22" s="75">
        <v>30010</v>
      </c>
      <c r="S22" s="75">
        <f t="shared" si="8"/>
        <v>3.0009999999999998E-2</v>
      </c>
      <c r="T22" s="75">
        <v>9963571</v>
      </c>
      <c r="U22" s="75">
        <f>T22/1000000</f>
        <v>9.963571</v>
      </c>
      <c r="V22" s="75">
        <v>1455758</v>
      </c>
      <c r="W22" s="75">
        <f t="shared" si="9"/>
        <v>1.4557580000000001</v>
      </c>
      <c r="X22" s="75">
        <v>17500249</v>
      </c>
      <c r="Y22" s="75">
        <f t="shared" si="10"/>
        <v>17.500249</v>
      </c>
      <c r="Z22" s="75">
        <v>10591102</v>
      </c>
      <c r="AA22" s="75">
        <f t="shared" si="11"/>
        <v>10.591101999999999</v>
      </c>
      <c r="AB22" s="75">
        <v>1155544</v>
      </c>
      <c r="AC22" s="75">
        <f t="shared" si="12"/>
        <v>1.1555439999999999</v>
      </c>
      <c r="AD22" s="75">
        <v>7345000</v>
      </c>
      <c r="AE22" s="75">
        <f t="shared" si="13"/>
        <v>7.3449999999999998</v>
      </c>
      <c r="AF22" s="75">
        <v>2529077</v>
      </c>
      <c r="AG22" s="75">
        <f t="shared" si="14"/>
        <v>2.529077</v>
      </c>
      <c r="AH22" s="75">
        <v>2907326</v>
      </c>
      <c r="AI22" s="75">
        <f t="shared" si="15"/>
        <v>2.9073259999999999</v>
      </c>
      <c r="AJ22" s="75">
        <v>1407100</v>
      </c>
      <c r="AK22" s="75">
        <f t="shared" si="16"/>
        <v>1.4071</v>
      </c>
      <c r="AL22" s="75">
        <v>300800</v>
      </c>
      <c r="AM22" s="75">
        <f t="shared" si="17"/>
        <v>0.30080000000000001</v>
      </c>
      <c r="AN22" s="75">
        <v>282900</v>
      </c>
      <c r="AO22" s="75">
        <f t="shared" si="18"/>
        <v>0.28289999999999998</v>
      </c>
      <c r="AP22" s="75">
        <v>18484334</v>
      </c>
      <c r="AQ22" s="75">
        <f t="shared" si="19"/>
        <v>18.484334</v>
      </c>
      <c r="AR22" s="75">
        <v>1514541</v>
      </c>
      <c r="AS22" s="75">
        <f t="shared" si="20"/>
        <v>1.5145409999999999</v>
      </c>
      <c r="AT22" s="75">
        <v>307500</v>
      </c>
      <c r="AU22" s="75">
        <f t="shared" si="21"/>
        <v>0.3075</v>
      </c>
      <c r="AV22" s="75">
        <v>2949462</v>
      </c>
      <c r="AW22" s="75">
        <f t="shared" si="22"/>
        <v>2.949462</v>
      </c>
      <c r="AX22" s="75">
        <v>379521</v>
      </c>
      <c r="AY22" s="75">
        <f t="shared" si="23"/>
        <v>0.379521</v>
      </c>
      <c r="AZ22" s="75">
        <v>520100</v>
      </c>
      <c r="BA22" s="75">
        <f t="shared" si="24"/>
        <v>0.52010000000000001</v>
      </c>
      <c r="BB22" s="75">
        <v>14000</v>
      </c>
      <c r="BC22" s="75">
        <f t="shared" si="25"/>
        <v>1.4E-2</v>
      </c>
      <c r="BD22" s="75">
        <v>901819</v>
      </c>
      <c r="BE22" s="75">
        <f t="shared" si="26"/>
        <v>0.90181900000000004</v>
      </c>
      <c r="BF22" s="75">
        <v>20372</v>
      </c>
      <c r="BG22" s="75">
        <f t="shared" si="27"/>
        <v>2.0372000000000001E-2</v>
      </c>
      <c r="BH22" s="75">
        <v>125000</v>
      </c>
      <c r="BI22" s="75">
        <f t="shared" si="28"/>
        <v>0.125</v>
      </c>
      <c r="BJ22" s="75">
        <v>3625617</v>
      </c>
      <c r="BK22" s="75">
        <f t="shared" si="29"/>
        <v>3.6256170000000001</v>
      </c>
      <c r="BL22" s="75">
        <v>236000</v>
      </c>
      <c r="BM22" s="75">
        <f t="shared" si="30"/>
        <v>0.23599999999999999</v>
      </c>
      <c r="BN22" s="75">
        <v>2449353</v>
      </c>
      <c r="BO22" s="75">
        <f t="shared" si="31"/>
        <v>2.4493529999999999</v>
      </c>
      <c r="BP22" s="75">
        <v>2515081</v>
      </c>
      <c r="BQ22" s="75">
        <f t="shared" si="32"/>
        <v>2.5150809999999999</v>
      </c>
      <c r="BR22" s="75">
        <v>6423462</v>
      </c>
      <c r="BS22" s="75">
        <f t="shared" si="33"/>
        <v>6.4234619999999998</v>
      </c>
      <c r="BT22" s="75">
        <v>115000</v>
      </c>
      <c r="BU22" s="75">
        <f t="shared" si="34"/>
        <v>0.115</v>
      </c>
      <c r="BV22" s="75">
        <v>89302</v>
      </c>
      <c r="BW22" s="75">
        <f t="shared" si="35"/>
        <v>8.9302000000000006E-2</v>
      </c>
      <c r="BX22" s="75">
        <v>8960695</v>
      </c>
      <c r="BY22" s="75">
        <f t="shared" si="36"/>
        <v>8.9606949999999994</v>
      </c>
      <c r="BZ22" s="75">
        <v>52450</v>
      </c>
      <c r="CA22" s="75">
        <f t="shared" si="37"/>
        <v>5.2449999999999997E-2</v>
      </c>
      <c r="CB22" s="75">
        <v>4614</v>
      </c>
      <c r="CC22" s="75">
        <f t="shared" si="38"/>
        <v>4.614E-3</v>
      </c>
      <c r="CD22" s="75">
        <v>339348</v>
      </c>
      <c r="CE22" s="75">
        <f t="shared" si="39"/>
        <v>0.33934799999999998</v>
      </c>
      <c r="CF22" s="75">
        <v>2463262</v>
      </c>
      <c r="CG22" s="80">
        <f t="shared" si="40"/>
        <v>2.4632619999999998</v>
      </c>
    </row>
    <row r="23" spans="1:85" ht="15.75" x14ac:dyDescent="0.25">
      <c r="A23" s="75">
        <v>1983</v>
      </c>
      <c r="B23" s="75">
        <v>49211</v>
      </c>
      <c r="C23" s="75">
        <f t="shared" si="0"/>
        <v>4.9210999999999998E-2</v>
      </c>
      <c r="D23" s="75">
        <v>14759239</v>
      </c>
      <c r="E23" s="75">
        <f t="shared" si="1"/>
        <v>14.759239000000001</v>
      </c>
      <c r="F23" s="75">
        <v>166632</v>
      </c>
      <c r="G23" s="75">
        <f t="shared" si="2"/>
        <v>0.166632</v>
      </c>
      <c r="H23" s="75">
        <v>2456919</v>
      </c>
      <c r="I23" s="75">
        <f t="shared" si="3"/>
        <v>2.4569190000000001</v>
      </c>
      <c r="J23" s="75">
        <v>5652708</v>
      </c>
      <c r="K23" s="75">
        <f t="shared" si="4"/>
        <v>5.6527079999999996</v>
      </c>
      <c r="L23" s="75">
        <v>3083000</v>
      </c>
      <c r="M23" s="75">
        <f t="shared" si="5"/>
        <v>3.0830000000000002</v>
      </c>
      <c r="N23" s="75">
        <v>3534583</v>
      </c>
      <c r="O23" s="75">
        <f t="shared" si="6"/>
        <v>3.534583</v>
      </c>
      <c r="P23" s="75">
        <v>5580130</v>
      </c>
      <c r="Q23" s="75">
        <f t="shared" si="7"/>
        <v>5.5801299999999996</v>
      </c>
      <c r="R23" s="75">
        <v>30320</v>
      </c>
      <c r="S23" s="75">
        <f t="shared" si="8"/>
        <v>3.032E-2</v>
      </c>
      <c r="T23" s="75">
        <v>9602245</v>
      </c>
      <c r="U23" s="75">
        <f>T23/1000000</f>
        <v>9.6022449999999999</v>
      </c>
      <c r="V23" s="75">
        <v>1589705</v>
      </c>
      <c r="W23" s="75">
        <f t="shared" si="9"/>
        <v>1.5897049999999999</v>
      </c>
      <c r="X23" s="75">
        <v>19214771</v>
      </c>
      <c r="Y23" s="75">
        <f t="shared" si="10"/>
        <v>19.214770999999999</v>
      </c>
      <c r="Z23" s="75">
        <v>10155329</v>
      </c>
      <c r="AA23" s="75">
        <f t="shared" si="11"/>
        <v>10.155329</v>
      </c>
      <c r="AB23" s="75">
        <v>1266323</v>
      </c>
      <c r="AC23" s="75">
        <f t="shared" si="12"/>
        <v>1.2663230000000001</v>
      </c>
      <c r="AD23" s="75">
        <v>7250000</v>
      </c>
      <c r="AE23" s="75">
        <f t="shared" si="13"/>
        <v>7.25</v>
      </c>
      <c r="AF23" s="75">
        <v>2713684</v>
      </c>
      <c r="AG23" s="75">
        <f t="shared" si="14"/>
        <v>2.7136840000000002</v>
      </c>
      <c r="AH23" s="75">
        <v>2907326</v>
      </c>
      <c r="AI23" s="75">
        <f t="shared" si="15"/>
        <v>2.9073259999999999</v>
      </c>
      <c r="AJ23" s="75">
        <v>1407100</v>
      </c>
      <c r="AK23" s="75">
        <f t="shared" si="16"/>
        <v>1.4071</v>
      </c>
      <c r="AL23" s="75">
        <v>305560</v>
      </c>
      <c r="AM23" s="75">
        <f t="shared" si="17"/>
        <v>0.30556</v>
      </c>
      <c r="AN23" s="75">
        <v>286200</v>
      </c>
      <c r="AO23" s="75">
        <f t="shared" si="18"/>
        <v>0.28620000000000001</v>
      </c>
      <c r="AP23" s="75">
        <v>18873431</v>
      </c>
      <c r="AQ23" s="75">
        <f t="shared" si="19"/>
        <v>18.873431</v>
      </c>
      <c r="AR23" s="75">
        <v>1528633</v>
      </c>
      <c r="AS23" s="75">
        <f t="shared" si="20"/>
        <v>1.5286329999999999</v>
      </c>
      <c r="AT23" s="75">
        <v>297300</v>
      </c>
      <c r="AU23" s="75">
        <f t="shared" si="21"/>
        <v>0.29730000000000001</v>
      </c>
      <c r="AV23" s="75">
        <v>3288377</v>
      </c>
      <c r="AW23" s="75">
        <f t="shared" si="22"/>
        <v>3.2883770000000001</v>
      </c>
      <c r="AX23" s="75">
        <v>400739</v>
      </c>
      <c r="AY23" s="75">
        <f t="shared" si="23"/>
        <v>0.40073900000000001</v>
      </c>
      <c r="AZ23" s="75">
        <v>522761</v>
      </c>
      <c r="BA23" s="75">
        <f t="shared" si="24"/>
        <v>0.52276100000000003</v>
      </c>
      <c r="BB23" s="75">
        <v>17800</v>
      </c>
      <c r="BC23" s="75">
        <f t="shared" si="25"/>
        <v>1.78E-2</v>
      </c>
      <c r="BD23" s="75">
        <v>875415</v>
      </c>
      <c r="BE23" s="75">
        <f t="shared" si="26"/>
        <v>0.87541500000000005</v>
      </c>
      <c r="BF23" s="75">
        <v>23133</v>
      </c>
      <c r="BG23" s="75">
        <f t="shared" si="27"/>
        <v>2.3133000000000001E-2</v>
      </c>
      <c r="BH23" s="75">
        <v>125000</v>
      </c>
      <c r="BI23" s="75">
        <f t="shared" si="28"/>
        <v>0.125</v>
      </c>
      <c r="BJ23" s="75">
        <v>3797160</v>
      </c>
      <c r="BK23" s="75">
        <f t="shared" si="29"/>
        <v>3.7971599999999999</v>
      </c>
      <c r="BL23" s="75">
        <v>321850</v>
      </c>
      <c r="BM23" s="75">
        <f t="shared" si="30"/>
        <v>0.32185000000000002</v>
      </c>
      <c r="BN23" s="75">
        <v>2449680</v>
      </c>
      <c r="BO23" s="75">
        <f t="shared" si="31"/>
        <v>2.4496799999999999</v>
      </c>
      <c r="BP23" s="75">
        <v>2655764</v>
      </c>
      <c r="BQ23" s="75">
        <f t="shared" si="32"/>
        <v>2.655764</v>
      </c>
      <c r="BR23" s="75">
        <v>5759723</v>
      </c>
      <c r="BS23" s="75">
        <f t="shared" si="33"/>
        <v>5.7597230000000001</v>
      </c>
      <c r="BT23" s="75">
        <v>115000</v>
      </c>
      <c r="BU23" s="75">
        <f t="shared" si="34"/>
        <v>0.115</v>
      </c>
      <c r="BV23" s="75">
        <v>55158</v>
      </c>
      <c r="BW23" s="75">
        <f t="shared" si="35"/>
        <v>5.5157999999999999E-2</v>
      </c>
      <c r="BX23" s="75">
        <v>4547571</v>
      </c>
      <c r="BY23" s="75">
        <f t="shared" si="36"/>
        <v>4.5475709999999996</v>
      </c>
      <c r="BZ23" s="75">
        <v>55435</v>
      </c>
      <c r="CA23" s="75">
        <f t="shared" si="37"/>
        <v>5.5434999999999998E-2</v>
      </c>
      <c r="CB23" s="75">
        <v>4593</v>
      </c>
      <c r="CC23" s="75">
        <f t="shared" si="38"/>
        <v>4.5929999999999999E-3</v>
      </c>
      <c r="CD23" s="75">
        <v>264173</v>
      </c>
      <c r="CE23" s="75">
        <f t="shared" si="39"/>
        <v>0.26417299999999999</v>
      </c>
      <c r="CF23" s="75">
        <v>1804110</v>
      </c>
      <c r="CG23" s="80">
        <f t="shared" si="40"/>
        <v>1.8041100000000001</v>
      </c>
    </row>
    <row r="24" spans="1:85" ht="15.75" x14ac:dyDescent="0.25">
      <c r="A24" s="75">
        <v>1984</v>
      </c>
      <c r="B24" s="75">
        <v>75644</v>
      </c>
      <c r="C24" s="75">
        <f t="shared" si="0"/>
        <v>7.5644000000000003E-2</v>
      </c>
      <c r="D24" s="75">
        <v>17446334</v>
      </c>
      <c r="E24" s="75">
        <f t="shared" si="1"/>
        <v>17.446334</v>
      </c>
      <c r="F24" s="75">
        <v>181184</v>
      </c>
      <c r="G24" s="75">
        <f t="shared" si="2"/>
        <v>0.18118400000000001</v>
      </c>
      <c r="H24" s="75">
        <v>3435085</v>
      </c>
      <c r="I24" s="75">
        <f t="shared" si="3"/>
        <v>3.4350849999999999</v>
      </c>
      <c r="J24" s="75">
        <v>5776168</v>
      </c>
      <c r="K24" s="75">
        <f t="shared" si="4"/>
        <v>5.7761680000000002</v>
      </c>
      <c r="L24" s="75">
        <v>3756500</v>
      </c>
      <c r="M24" s="75">
        <f t="shared" si="5"/>
        <v>3.7565</v>
      </c>
      <c r="N24" s="75">
        <v>3764262</v>
      </c>
      <c r="O24" s="75">
        <f t="shared" si="6"/>
        <v>3.764262</v>
      </c>
      <c r="P24" s="75">
        <v>6398079</v>
      </c>
      <c r="Q24" s="75">
        <f t="shared" si="7"/>
        <v>6.3980790000000001</v>
      </c>
      <c r="R24" s="75">
        <v>37330</v>
      </c>
      <c r="S24" s="75">
        <f t="shared" si="8"/>
        <v>3.7330000000000002E-2</v>
      </c>
      <c r="T24" s="75">
        <v>9993997</v>
      </c>
      <c r="U24" s="75">
        <f>T24/1000000</f>
        <v>9.9939970000000002</v>
      </c>
      <c r="V24" s="75">
        <v>1562356</v>
      </c>
      <c r="W24" s="75">
        <f t="shared" si="9"/>
        <v>1.5623560000000001</v>
      </c>
      <c r="X24" s="75">
        <v>18315418</v>
      </c>
      <c r="Y24" s="75">
        <f t="shared" si="10"/>
        <v>18.315418000000001</v>
      </c>
      <c r="Z24" s="75">
        <v>9654463</v>
      </c>
      <c r="AA24" s="75">
        <f t="shared" si="11"/>
        <v>9.6544629999999998</v>
      </c>
      <c r="AB24" s="75">
        <v>1004163</v>
      </c>
      <c r="AC24" s="75">
        <f t="shared" si="12"/>
        <v>1.0041629999999999</v>
      </c>
      <c r="AD24" s="75">
        <v>7021000</v>
      </c>
      <c r="AE24" s="75">
        <f t="shared" si="13"/>
        <v>7.0209999999999999</v>
      </c>
      <c r="AF24" s="75">
        <v>2729417</v>
      </c>
      <c r="AG24" s="75">
        <f t="shared" si="14"/>
        <v>2.7294170000000002</v>
      </c>
      <c r="AH24" s="75">
        <v>2760178</v>
      </c>
      <c r="AI24" s="75">
        <f t="shared" si="15"/>
        <v>2.7601779999999998</v>
      </c>
      <c r="AJ24" s="75">
        <v>1031877</v>
      </c>
      <c r="AK24" s="75">
        <f t="shared" si="16"/>
        <v>1.0318769999999999</v>
      </c>
      <c r="AL24" s="75">
        <v>262800</v>
      </c>
      <c r="AM24" s="75">
        <f t="shared" si="17"/>
        <v>0.26279999999999998</v>
      </c>
      <c r="AN24" s="75">
        <v>234974</v>
      </c>
      <c r="AO24" s="75">
        <f t="shared" si="18"/>
        <v>0.23497399999999999</v>
      </c>
      <c r="AP24" s="75">
        <v>19582979</v>
      </c>
      <c r="AQ24" s="75">
        <f t="shared" si="19"/>
        <v>19.582979000000002</v>
      </c>
      <c r="AR24" s="75">
        <v>1425486</v>
      </c>
      <c r="AS24" s="75">
        <f t="shared" si="20"/>
        <v>1.425486</v>
      </c>
      <c r="AT24" s="75">
        <v>217678</v>
      </c>
      <c r="AU24" s="75">
        <f t="shared" si="21"/>
        <v>0.21767800000000001</v>
      </c>
      <c r="AV24" s="75">
        <v>3076548</v>
      </c>
      <c r="AW24" s="75">
        <f t="shared" si="22"/>
        <v>3.0765479999999998</v>
      </c>
      <c r="AX24" s="75">
        <v>386326</v>
      </c>
      <c r="AY24" s="75">
        <f t="shared" si="23"/>
        <v>0.386326</v>
      </c>
      <c r="AZ24" s="75">
        <v>465561</v>
      </c>
      <c r="BA24" s="75">
        <f t="shared" si="24"/>
        <v>0.465561</v>
      </c>
      <c r="BB24" s="75">
        <v>7918</v>
      </c>
      <c r="BC24" s="75">
        <f t="shared" si="25"/>
        <v>7.9179999999999997E-3</v>
      </c>
      <c r="BD24" s="75">
        <v>872919</v>
      </c>
      <c r="BE24" s="75">
        <f t="shared" si="26"/>
        <v>0.872919</v>
      </c>
      <c r="BF24" s="75">
        <v>19166</v>
      </c>
      <c r="BG24" s="75">
        <f t="shared" si="27"/>
        <v>1.9165999999999999E-2</v>
      </c>
      <c r="BH24" s="75">
        <v>100000</v>
      </c>
      <c r="BI24" s="75">
        <f t="shared" si="28"/>
        <v>0.1</v>
      </c>
      <c r="BJ24" s="75">
        <v>3992281</v>
      </c>
      <c r="BK24" s="75">
        <f t="shared" si="29"/>
        <v>3.9922810000000002</v>
      </c>
      <c r="BL24" s="75">
        <v>175500</v>
      </c>
      <c r="BM24" s="75">
        <f t="shared" si="30"/>
        <v>0.17549999999999999</v>
      </c>
      <c r="BN24" s="75">
        <v>2244176</v>
      </c>
      <c r="BO24" s="75">
        <f t="shared" si="31"/>
        <v>2.2441759999999999</v>
      </c>
      <c r="BP24" s="75">
        <v>1691984</v>
      </c>
      <c r="BQ24" s="75">
        <f t="shared" si="32"/>
        <v>1.6919839999999999</v>
      </c>
      <c r="BR24" s="75">
        <v>5743089</v>
      </c>
      <c r="BS24" s="75">
        <f t="shared" si="33"/>
        <v>5.7430890000000003</v>
      </c>
      <c r="BT24" s="75">
        <v>110000</v>
      </c>
      <c r="BU24" s="75">
        <f t="shared" si="34"/>
        <v>0.11</v>
      </c>
      <c r="BV24" s="75">
        <v>71990</v>
      </c>
      <c r="BW24" s="75">
        <f t="shared" si="35"/>
        <v>7.1989999999999998E-2</v>
      </c>
      <c r="BX24" s="75">
        <v>5059644</v>
      </c>
      <c r="BY24" s="75">
        <f t="shared" si="36"/>
        <v>5.0596439999999996</v>
      </c>
      <c r="BZ24" s="75">
        <v>57715</v>
      </c>
      <c r="CA24" s="75">
        <f t="shared" si="37"/>
        <v>5.7715000000000002E-2</v>
      </c>
      <c r="CB24" s="75">
        <v>5574</v>
      </c>
      <c r="CC24" s="75">
        <f t="shared" si="38"/>
        <v>5.574E-3</v>
      </c>
      <c r="CD24" s="75">
        <v>547171</v>
      </c>
      <c r="CE24" s="75">
        <f t="shared" si="39"/>
        <v>0.54717099999999996</v>
      </c>
      <c r="CF24" s="75">
        <v>2368927</v>
      </c>
      <c r="CG24" s="80">
        <f t="shared" si="40"/>
        <v>2.3689269999999998</v>
      </c>
    </row>
    <row r="25" spans="1:85" ht="15.75" x14ac:dyDescent="0.25">
      <c r="A25" s="75">
        <v>1985</v>
      </c>
      <c r="B25" s="75">
        <v>60481</v>
      </c>
      <c r="C25" s="75">
        <f t="shared" si="0"/>
        <v>6.0481E-2</v>
      </c>
      <c r="D25" s="75">
        <v>17928012</v>
      </c>
      <c r="E25" s="75">
        <f t="shared" si="1"/>
        <v>17.928011999999999</v>
      </c>
      <c r="F25" s="75">
        <v>182381</v>
      </c>
      <c r="G25" s="75">
        <f t="shared" si="2"/>
        <v>0.18238099999999999</v>
      </c>
      <c r="H25" s="75">
        <v>4090422</v>
      </c>
      <c r="I25" s="75">
        <f t="shared" si="3"/>
        <v>4.0904220000000002</v>
      </c>
      <c r="J25" s="75">
        <v>7660071</v>
      </c>
      <c r="K25" s="75">
        <f t="shared" si="4"/>
        <v>7.6600710000000003</v>
      </c>
      <c r="L25" s="75">
        <v>3901000</v>
      </c>
      <c r="M25" s="75">
        <f t="shared" si="5"/>
        <v>3.9009999999999998</v>
      </c>
      <c r="N25" s="75">
        <v>4007948</v>
      </c>
      <c r="O25" s="75">
        <f t="shared" si="6"/>
        <v>4.0079479999999998</v>
      </c>
      <c r="P25" s="75">
        <v>7197809</v>
      </c>
      <c r="Q25" s="75">
        <f t="shared" si="7"/>
        <v>7.1978090000000003</v>
      </c>
      <c r="R25" s="75">
        <v>121844</v>
      </c>
      <c r="S25" s="75">
        <f t="shared" si="8"/>
        <v>0.12184399999999999</v>
      </c>
      <c r="T25" s="75">
        <v>9660777</v>
      </c>
      <c r="U25" s="75">
        <f>T25/1000000</f>
        <v>9.6607769999999995</v>
      </c>
      <c r="V25" s="75">
        <v>1665285</v>
      </c>
      <c r="W25" s="75">
        <f t="shared" si="9"/>
        <v>1.6652849999999999</v>
      </c>
      <c r="X25" s="75">
        <v>19088511</v>
      </c>
      <c r="Y25" s="75">
        <f t="shared" si="10"/>
        <v>19.088511</v>
      </c>
      <c r="Z25" s="75">
        <v>12367842</v>
      </c>
      <c r="AA25" s="75">
        <f t="shared" si="11"/>
        <v>12.367842</v>
      </c>
      <c r="AB25" s="75">
        <v>1409126</v>
      </c>
      <c r="AC25" s="75">
        <f t="shared" si="12"/>
        <v>1.4091260000000001</v>
      </c>
      <c r="AD25" s="75">
        <v>7247000</v>
      </c>
      <c r="AE25" s="75">
        <f t="shared" si="13"/>
        <v>7.2469999999999999</v>
      </c>
      <c r="AF25" s="75">
        <v>2842457</v>
      </c>
      <c r="AG25" s="75">
        <f t="shared" si="14"/>
        <v>2.842457</v>
      </c>
      <c r="AH25" s="75">
        <v>2487351</v>
      </c>
      <c r="AI25" s="75">
        <f t="shared" si="15"/>
        <v>2.4873509999999999</v>
      </c>
      <c r="AJ25" s="75">
        <v>1251008</v>
      </c>
      <c r="AK25" s="75">
        <f t="shared" si="16"/>
        <v>1.2510079999999999</v>
      </c>
      <c r="AL25" s="75">
        <v>269400</v>
      </c>
      <c r="AM25" s="75">
        <f t="shared" si="17"/>
        <v>0.26939999999999997</v>
      </c>
      <c r="AN25" s="75">
        <v>240623</v>
      </c>
      <c r="AO25" s="75">
        <f t="shared" si="18"/>
        <v>0.240623</v>
      </c>
      <c r="AP25" s="75">
        <v>20440874</v>
      </c>
      <c r="AQ25" s="75">
        <f t="shared" si="19"/>
        <v>20.440874000000001</v>
      </c>
      <c r="AR25" s="75">
        <v>1429387</v>
      </c>
      <c r="AS25" s="75">
        <f t="shared" si="20"/>
        <v>1.429387</v>
      </c>
      <c r="AT25" s="75">
        <v>402240</v>
      </c>
      <c r="AU25" s="75">
        <f t="shared" si="21"/>
        <v>0.40223999999999999</v>
      </c>
      <c r="AV25" s="75">
        <v>3446341</v>
      </c>
      <c r="AW25" s="75">
        <f t="shared" si="22"/>
        <v>3.4463409999999999</v>
      </c>
      <c r="AX25" s="75">
        <v>446373</v>
      </c>
      <c r="AY25" s="75">
        <f t="shared" si="23"/>
        <v>0.44637300000000002</v>
      </c>
      <c r="AZ25" s="75">
        <v>725001</v>
      </c>
      <c r="BA25" s="75">
        <f t="shared" si="24"/>
        <v>0.72500100000000001</v>
      </c>
      <c r="BB25" s="75">
        <v>12059</v>
      </c>
      <c r="BC25" s="75">
        <f t="shared" si="25"/>
        <v>1.2059E-2</v>
      </c>
      <c r="BD25" s="75">
        <v>874986</v>
      </c>
      <c r="BE25" s="75">
        <f t="shared" si="26"/>
        <v>0.87498600000000004</v>
      </c>
      <c r="BF25" s="75">
        <v>18505</v>
      </c>
      <c r="BG25" s="75">
        <f t="shared" si="27"/>
        <v>1.8505000000000001E-2</v>
      </c>
      <c r="BH25" s="75">
        <v>90000</v>
      </c>
      <c r="BI25" s="75">
        <f t="shared" si="28"/>
        <v>0.09</v>
      </c>
      <c r="BJ25" s="75">
        <v>4027176</v>
      </c>
      <c r="BK25" s="75">
        <f t="shared" si="29"/>
        <v>4.0271759999999999</v>
      </c>
      <c r="BL25" s="75">
        <v>425655</v>
      </c>
      <c r="BM25" s="75">
        <f t="shared" si="30"/>
        <v>0.42565500000000001</v>
      </c>
      <c r="BN25" s="75">
        <v>2216130</v>
      </c>
      <c r="BO25" s="75">
        <f t="shared" si="31"/>
        <v>2.2161300000000002</v>
      </c>
      <c r="BP25" s="75">
        <v>4373710</v>
      </c>
      <c r="BQ25" s="75">
        <f t="shared" si="32"/>
        <v>4.37371</v>
      </c>
      <c r="BR25" s="75">
        <v>7316018</v>
      </c>
      <c r="BS25" s="75">
        <f t="shared" si="33"/>
        <v>7.3160179999999997</v>
      </c>
      <c r="BT25" s="75">
        <v>115000</v>
      </c>
      <c r="BU25" s="75">
        <f t="shared" si="34"/>
        <v>0.115</v>
      </c>
      <c r="BV25" s="75">
        <v>91023</v>
      </c>
      <c r="BW25" s="75">
        <f t="shared" si="35"/>
        <v>9.1023000000000007E-2</v>
      </c>
      <c r="BX25" s="75">
        <v>8718352</v>
      </c>
      <c r="BY25" s="75">
        <f t="shared" si="36"/>
        <v>8.7183519999999994</v>
      </c>
      <c r="BZ25" s="75">
        <v>59850</v>
      </c>
      <c r="CA25" s="75">
        <f t="shared" si="37"/>
        <v>5.985E-2</v>
      </c>
      <c r="CB25" s="75">
        <v>6000</v>
      </c>
      <c r="CC25" s="75">
        <f t="shared" si="38"/>
        <v>6.0000000000000001E-3</v>
      </c>
      <c r="CD25" s="75">
        <v>707067</v>
      </c>
      <c r="CE25" s="75">
        <f t="shared" si="39"/>
        <v>0.707067</v>
      </c>
      <c r="CF25" s="75">
        <v>1717734</v>
      </c>
      <c r="CG25" s="80">
        <f t="shared" si="40"/>
        <v>1.7177340000000001</v>
      </c>
    </row>
    <row r="26" spans="1:85" ht="15.75" x14ac:dyDescent="0.25">
      <c r="A26" s="75">
        <v>1986</v>
      </c>
      <c r="B26" s="75">
        <v>66462</v>
      </c>
      <c r="C26" s="75">
        <f t="shared" si="0"/>
        <v>6.6461999999999993E-2</v>
      </c>
      <c r="D26" s="75">
        <v>18858400</v>
      </c>
      <c r="E26" s="75">
        <f t="shared" si="1"/>
        <v>18.8584</v>
      </c>
      <c r="F26" s="75">
        <v>179570</v>
      </c>
      <c r="G26" s="75">
        <f t="shared" si="2"/>
        <v>0.17957000000000001</v>
      </c>
      <c r="H26" s="75">
        <v>5667611</v>
      </c>
      <c r="I26" s="75">
        <f t="shared" si="3"/>
        <v>5.667611</v>
      </c>
      <c r="J26" s="75">
        <v>7900960</v>
      </c>
      <c r="K26" s="75">
        <f t="shared" si="4"/>
        <v>7.9009600000000004</v>
      </c>
      <c r="L26" s="75">
        <v>3658500</v>
      </c>
      <c r="M26" s="75">
        <f t="shared" si="5"/>
        <v>3.6585000000000001</v>
      </c>
      <c r="N26" s="75">
        <v>4158288</v>
      </c>
      <c r="O26" s="75">
        <f t="shared" si="6"/>
        <v>4.1582879999999998</v>
      </c>
      <c r="P26" s="75">
        <v>7927835</v>
      </c>
      <c r="Q26" s="75">
        <f t="shared" si="7"/>
        <v>7.927835</v>
      </c>
      <c r="R26" s="75">
        <v>141513</v>
      </c>
      <c r="S26" s="75">
        <f t="shared" si="8"/>
        <v>0.141513</v>
      </c>
      <c r="T26" s="75">
        <v>10587207</v>
      </c>
      <c r="U26" s="75">
        <f>T26/1000000</f>
        <v>10.587206999999999</v>
      </c>
      <c r="V26" s="75">
        <v>1609489</v>
      </c>
      <c r="W26" s="75">
        <f t="shared" si="9"/>
        <v>1.6094889999999999</v>
      </c>
      <c r="X26" s="75">
        <v>19298292</v>
      </c>
      <c r="Y26" s="75">
        <f t="shared" si="10"/>
        <v>19.298292</v>
      </c>
      <c r="Z26" s="75">
        <v>12765028</v>
      </c>
      <c r="AA26" s="75">
        <f t="shared" si="11"/>
        <v>12.765027999999999</v>
      </c>
      <c r="AB26" s="75">
        <v>1130896</v>
      </c>
      <c r="AC26" s="75">
        <f t="shared" si="12"/>
        <v>1.1308959999999999</v>
      </c>
      <c r="AD26" s="75">
        <v>7356500</v>
      </c>
      <c r="AE26" s="75">
        <f t="shared" si="13"/>
        <v>7.3564999999999996</v>
      </c>
      <c r="AF26" s="75">
        <v>3041054</v>
      </c>
      <c r="AG26" s="75">
        <f t="shared" si="14"/>
        <v>3.0410539999999999</v>
      </c>
      <c r="AH26" s="75">
        <v>2912027</v>
      </c>
      <c r="AI26" s="75">
        <f t="shared" si="15"/>
        <v>2.9120270000000001</v>
      </c>
      <c r="AJ26" s="75">
        <v>1402068</v>
      </c>
      <c r="AK26" s="75">
        <f t="shared" si="16"/>
        <v>1.4020680000000001</v>
      </c>
      <c r="AL26" s="75">
        <v>272330</v>
      </c>
      <c r="AM26" s="75">
        <f t="shared" si="17"/>
        <v>0.27233000000000002</v>
      </c>
      <c r="AN26" s="75">
        <v>244164</v>
      </c>
      <c r="AO26" s="75">
        <f t="shared" si="18"/>
        <v>0.24416399999999999</v>
      </c>
      <c r="AP26" s="75">
        <v>21045242</v>
      </c>
      <c r="AQ26" s="75">
        <f t="shared" si="19"/>
        <v>21.045241999999998</v>
      </c>
      <c r="AR26" s="75">
        <v>1630878</v>
      </c>
      <c r="AS26" s="75">
        <f t="shared" si="20"/>
        <v>1.630878</v>
      </c>
      <c r="AT26" s="75">
        <v>424591</v>
      </c>
      <c r="AU26" s="75">
        <f t="shared" si="21"/>
        <v>0.424591</v>
      </c>
      <c r="AV26" s="75">
        <v>3534294</v>
      </c>
      <c r="AW26" s="75">
        <f t="shared" si="22"/>
        <v>3.534294</v>
      </c>
      <c r="AX26" s="75">
        <v>435816</v>
      </c>
      <c r="AY26" s="75">
        <f t="shared" si="23"/>
        <v>0.43581599999999998</v>
      </c>
      <c r="AZ26" s="75">
        <v>939741</v>
      </c>
      <c r="BA26" s="75">
        <f t="shared" si="24"/>
        <v>0.93974100000000005</v>
      </c>
      <c r="BB26" s="75">
        <v>11700</v>
      </c>
      <c r="BC26" s="75">
        <f t="shared" si="25"/>
        <v>1.17E-2</v>
      </c>
      <c r="BD26" s="75">
        <v>877455</v>
      </c>
      <c r="BE26" s="75">
        <f t="shared" si="26"/>
        <v>0.87745499999999998</v>
      </c>
      <c r="BF26" s="75">
        <v>26521</v>
      </c>
      <c r="BG26" s="75">
        <f t="shared" si="27"/>
        <v>2.6520999999999999E-2</v>
      </c>
      <c r="BH26" s="75">
        <v>80000</v>
      </c>
      <c r="BI26" s="75">
        <f t="shared" si="28"/>
        <v>0.08</v>
      </c>
      <c r="BJ26" s="75">
        <v>3953052</v>
      </c>
      <c r="BK26" s="75">
        <f t="shared" si="29"/>
        <v>3.953052</v>
      </c>
      <c r="BL26" s="75">
        <v>293000</v>
      </c>
      <c r="BM26" s="75">
        <f t="shared" si="30"/>
        <v>0.29299999999999998</v>
      </c>
      <c r="BN26" s="75">
        <v>2468320</v>
      </c>
      <c r="BO26" s="75">
        <f t="shared" si="31"/>
        <v>2.4683199999999998</v>
      </c>
      <c r="BP26" s="75">
        <v>3903140</v>
      </c>
      <c r="BQ26" s="75">
        <f t="shared" si="32"/>
        <v>3.9031400000000001</v>
      </c>
      <c r="BR26" s="75">
        <v>7984900</v>
      </c>
      <c r="BS26" s="75">
        <f t="shared" si="33"/>
        <v>7.9848999999999997</v>
      </c>
      <c r="BT26" s="75">
        <v>116000</v>
      </c>
      <c r="BU26" s="75">
        <f t="shared" si="34"/>
        <v>0.11600000000000001</v>
      </c>
      <c r="BV26" s="75">
        <v>104749</v>
      </c>
      <c r="BW26" s="75">
        <f t="shared" si="35"/>
        <v>0.10474899999999999</v>
      </c>
      <c r="BX26" s="75">
        <v>8813095</v>
      </c>
      <c r="BY26" s="75">
        <f t="shared" si="36"/>
        <v>8.8130950000000006</v>
      </c>
      <c r="BZ26" s="75">
        <v>61300</v>
      </c>
      <c r="CA26" s="75">
        <f t="shared" si="37"/>
        <v>6.13E-2</v>
      </c>
      <c r="CB26" s="75">
        <v>6000</v>
      </c>
      <c r="CC26" s="75">
        <f t="shared" si="38"/>
        <v>6.0000000000000001E-3</v>
      </c>
      <c r="CD26" s="75">
        <v>547520</v>
      </c>
      <c r="CE26" s="75">
        <f t="shared" si="39"/>
        <v>0.54752000000000001</v>
      </c>
      <c r="CF26" s="75">
        <v>2352231</v>
      </c>
      <c r="CG26" s="80">
        <f t="shared" si="40"/>
        <v>2.3522310000000002</v>
      </c>
    </row>
    <row r="27" spans="1:85" ht="15.75" x14ac:dyDescent="0.25">
      <c r="A27" s="75">
        <v>1987</v>
      </c>
      <c r="B27" s="75">
        <v>78751</v>
      </c>
      <c r="C27" s="75">
        <f t="shared" si="0"/>
        <v>7.8751000000000002E-2</v>
      </c>
      <c r="D27" s="75">
        <v>20109788</v>
      </c>
      <c r="E27" s="75">
        <f t="shared" si="1"/>
        <v>20.109788000000002</v>
      </c>
      <c r="F27" s="75">
        <v>178315</v>
      </c>
      <c r="G27" s="75">
        <f t="shared" si="2"/>
        <v>0.178315</v>
      </c>
      <c r="H27" s="75">
        <v>6663205</v>
      </c>
      <c r="I27" s="75">
        <f t="shared" si="3"/>
        <v>6.6632049999999996</v>
      </c>
      <c r="J27" s="75">
        <v>7400992</v>
      </c>
      <c r="K27" s="75">
        <f t="shared" si="4"/>
        <v>7.4009919999999996</v>
      </c>
      <c r="L27" s="75">
        <v>3626600</v>
      </c>
      <c r="M27" s="75">
        <f t="shared" si="5"/>
        <v>3.6265999999999998</v>
      </c>
      <c r="N27" s="75">
        <v>4518568</v>
      </c>
      <c r="O27" s="75">
        <f t="shared" si="6"/>
        <v>4.5185680000000001</v>
      </c>
      <c r="P27" s="75">
        <v>7868922</v>
      </c>
      <c r="Q27" s="75">
        <f t="shared" si="7"/>
        <v>7.8689220000000004</v>
      </c>
      <c r="R27" s="75">
        <v>146945</v>
      </c>
      <c r="S27" s="75">
        <f t="shared" si="8"/>
        <v>0.14694499999999999</v>
      </c>
      <c r="T27" s="75">
        <v>10364488</v>
      </c>
      <c r="U27" s="75">
        <f>T27/1000000</f>
        <v>10.364488</v>
      </c>
      <c r="V27" s="75">
        <v>1723421</v>
      </c>
      <c r="W27" s="75">
        <f t="shared" si="9"/>
        <v>1.7234210000000001</v>
      </c>
      <c r="X27" s="75">
        <v>18175918</v>
      </c>
      <c r="Y27" s="75">
        <f t="shared" si="10"/>
        <v>18.175917999999999</v>
      </c>
      <c r="Z27" s="75">
        <v>11280865</v>
      </c>
      <c r="AA27" s="75">
        <f t="shared" si="11"/>
        <v>11.280865</v>
      </c>
      <c r="AB27" s="75">
        <v>1122050</v>
      </c>
      <c r="AC27" s="75">
        <f t="shared" si="12"/>
        <v>1.12205</v>
      </c>
      <c r="AD27" s="75">
        <v>7848000</v>
      </c>
      <c r="AE27" s="75">
        <f t="shared" si="13"/>
        <v>7.8479999999999999</v>
      </c>
      <c r="AF27" s="75">
        <v>3041054</v>
      </c>
      <c r="AG27" s="75">
        <f t="shared" si="14"/>
        <v>3.0410539999999999</v>
      </c>
      <c r="AH27" s="75">
        <v>2851118</v>
      </c>
      <c r="AI27" s="75">
        <f t="shared" si="15"/>
        <v>2.851118</v>
      </c>
      <c r="AJ27" s="75">
        <v>1359387</v>
      </c>
      <c r="AK27" s="75">
        <f t="shared" si="16"/>
        <v>1.3593869999999999</v>
      </c>
      <c r="AL27" s="75">
        <v>251530</v>
      </c>
      <c r="AM27" s="75">
        <f t="shared" si="17"/>
        <v>0.25152999999999998</v>
      </c>
      <c r="AN27" s="75">
        <v>212078</v>
      </c>
      <c r="AO27" s="75">
        <f t="shared" si="18"/>
        <v>0.21207799999999999</v>
      </c>
      <c r="AP27" s="75">
        <v>21423782</v>
      </c>
      <c r="AQ27" s="75">
        <f t="shared" si="19"/>
        <v>21.423781999999999</v>
      </c>
      <c r="AR27" s="75">
        <v>1665285</v>
      </c>
      <c r="AS27" s="75">
        <f t="shared" si="20"/>
        <v>1.6652849999999999</v>
      </c>
      <c r="AT27" s="75">
        <v>343244</v>
      </c>
      <c r="AU27" s="75">
        <f t="shared" si="21"/>
        <v>0.34324399999999999</v>
      </c>
      <c r="AV27" s="75">
        <v>3173718</v>
      </c>
      <c r="AW27" s="75">
        <f t="shared" si="22"/>
        <v>3.173718</v>
      </c>
      <c r="AX27" s="75">
        <v>429274</v>
      </c>
      <c r="AY27" s="75">
        <f t="shared" si="23"/>
        <v>0.42927399999999999</v>
      </c>
      <c r="AZ27" s="75">
        <v>570356</v>
      </c>
      <c r="BA27" s="75">
        <f t="shared" si="24"/>
        <v>0.57035599999999997</v>
      </c>
      <c r="BB27" s="75">
        <v>10381</v>
      </c>
      <c r="BC27" s="75">
        <f t="shared" si="25"/>
        <v>1.0381E-2</v>
      </c>
      <c r="BD27" s="75">
        <v>860689</v>
      </c>
      <c r="BE27" s="75">
        <f t="shared" si="26"/>
        <v>0.86068900000000004</v>
      </c>
      <c r="BF27" s="75">
        <v>37330</v>
      </c>
      <c r="BG27" s="75">
        <f t="shared" si="27"/>
        <v>3.7330000000000002E-2</v>
      </c>
      <c r="BH27" s="75">
        <v>80000</v>
      </c>
      <c r="BI27" s="75">
        <f t="shared" si="28"/>
        <v>0.08</v>
      </c>
      <c r="BJ27" s="75">
        <v>3886900</v>
      </c>
      <c r="BK27" s="75">
        <f t="shared" si="29"/>
        <v>3.8868999999999998</v>
      </c>
      <c r="BL27" s="75">
        <v>161640</v>
      </c>
      <c r="BM27" s="75">
        <f t="shared" si="30"/>
        <v>0.16164000000000001</v>
      </c>
      <c r="BN27" s="75">
        <v>2457450</v>
      </c>
      <c r="BO27" s="75">
        <f t="shared" si="31"/>
        <v>2.4574500000000001</v>
      </c>
      <c r="BP27" s="75">
        <v>1933910</v>
      </c>
      <c r="BQ27" s="75">
        <f t="shared" si="32"/>
        <v>1.93391</v>
      </c>
      <c r="BR27" s="75">
        <v>8012060</v>
      </c>
      <c r="BS27" s="75">
        <f t="shared" si="33"/>
        <v>8.01206</v>
      </c>
      <c r="BT27" s="75">
        <v>110000</v>
      </c>
      <c r="BU27" s="75">
        <f t="shared" si="34"/>
        <v>0.11</v>
      </c>
      <c r="BV27" s="75">
        <v>105344</v>
      </c>
      <c r="BW27" s="75">
        <f t="shared" si="35"/>
        <v>0.10534399999999999</v>
      </c>
      <c r="BX27" s="75">
        <v>8092866</v>
      </c>
      <c r="BY27" s="75">
        <f t="shared" si="36"/>
        <v>8.0928660000000008</v>
      </c>
      <c r="BZ27" s="75">
        <v>65365</v>
      </c>
      <c r="CA27" s="75">
        <f t="shared" si="37"/>
        <v>6.5365000000000006E-2</v>
      </c>
      <c r="CB27" s="75">
        <v>6000</v>
      </c>
      <c r="CC27" s="75">
        <f t="shared" si="38"/>
        <v>6.0000000000000001E-3</v>
      </c>
      <c r="CD27" s="75">
        <v>735767</v>
      </c>
      <c r="CE27" s="75">
        <f t="shared" si="39"/>
        <v>0.73576699999999995</v>
      </c>
      <c r="CF27" s="75">
        <v>3179807</v>
      </c>
      <c r="CG27" s="80">
        <f t="shared" si="40"/>
        <v>3.1798069999999998</v>
      </c>
    </row>
    <row r="28" spans="1:85" ht="15.75" x14ac:dyDescent="0.25">
      <c r="A28" s="75">
        <v>1988</v>
      </c>
      <c r="B28" s="75">
        <v>62102</v>
      </c>
      <c r="C28" s="75">
        <f t="shared" si="0"/>
        <v>6.2101999999999997E-2</v>
      </c>
      <c r="D28" s="75">
        <v>22701472</v>
      </c>
      <c r="E28" s="75">
        <f t="shared" si="1"/>
        <v>22.701471999999999</v>
      </c>
      <c r="F28" s="75">
        <v>190970</v>
      </c>
      <c r="G28" s="75">
        <f t="shared" si="2"/>
        <v>0.19097</v>
      </c>
      <c r="H28" s="75">
        <v>7917749</v>
      </c>
      <c r="I28" s="75">
        <f t="shared" si="3"/>
        <v>7.9177489999999997</v>
      </c>
      <c r="J28" s="75">
        <v>8467267</v>
      </c>
      <c r="K28" s="75">
        <f t="shared" si="4"/>
        <v>8.4672669999999997</v>
      </c>
      <c r="L28" s="75">
        <v>3566000</v>
      </c>
      <c r="M28" s="75">
        <f t="shared" si="5"/>
        <v>3.5659999999999998</v>
      </c>
      <c r="N28" s="75">
        <v>5011678</v>
      </c>
      <c r="O28" s="75">
        <f t="shared" si="6"/>
        <v>5.0116779999999999</v>
      </c>
      <c r="P28" s="75">
        <v>8110738</v>
      </c>
      <c r="Q28" s="75">
        <f t="shared" si="7"/>
        <v>8.1107379999999996</v>
      </c>
      <c r="R28" s="75">
        <v>53545</v>
      </c>
      <c r="S28" s="75">
        <f t="shared" si="8"/>
        <v>5.3545000000000002E-2</v>
      </c>
      <c r="T28" s="75">
        <v>14519150</v>
      </c>
      <c r="U28" s="75">
        <f>T28/1000000</f>
        <v>14.51915</v>
      </c>
      <c r="V28" s="75">
        <v>1734446</v>
      </c>
      <c r="W28" s="75">
        <f t="shared" si="9"/>
        <v>1.7344459999999999</v>
      </c>
      <c r="X28" s="75">
        <v>18329300</v>
      </c>
      <c r="Y28" s="75">
        <f t="shared" si="10"/>
        <v>18.3293</v>
      </c>
      <c r="Z28" s="75">
        <v>14371512</v>
      </c>
      <c r="AA28" s="75">
        <f t="shared" si="11"/>
        <v>14.371511999999999</v>
      </c>
      <c r="AB28" s="75">
        <v>1370115</v>
      </c>
      <c r="AC28" s="75">
        <f t="shared" si="12"/>
        <v>1.370115</v>
      </c>
      <c r="AD28" s="75">
        <v>8121000</v>
      </c>
      <c r="AE28" s="75">
        <f t="shared" si="13"/>
        <v>8.1210000000000004</v>
      </c>
      <c r="AF28" s="75">
        <v>3074115</v>
      </c>
      <c r="AG28" s="75">
        <f t="shared" si="14"/>
        <v>3.0741149999999999</v>
      </c>
      <c r="AH28" s="75">
        <v>2618366</v>
      </c>
      <c r="AI28" s="75">
        <f t="shared" si="15"/>
        <v>2.618366</v>
      </c>
      <c r="AJ28" s="75">
        <v>1431960</v>
      </c>
      <c r="AK28" s="75">
        <f t="shared" si="16"/>
        <v>1.4319599999999999</v>
      </c>
      <c r="AL28" s="75">
        <v>260800</v>
      </c>
      <c r="AM28" s="75">
        <f t="shared" si="17"/>
        <v>0.26079999999999998</v>
      </c>
      <c r="AN28" s="75">
        <v>237774</v>
      </c>
      <c r="AO28" s="75">
        <f t="shared" si="18"/>
        <v>0.23777400000000001</v>
      </c>
      <c r="AP28" s="75">
        <v>21965870</v>
      </c>
      <c r="AQ28" s="75">
        <f t="shared" si="19"/>
        <v>21.965869999999999</v>
      </c>
      <c r="AR28" s="75">
        <v>1686781</v>
      </c>
      <c r="AS28" s="75">
        <f t="shared" si="20"/>
        <v>1.6867810000000001</v>
      </c>
      <c r="AT28" s="75">
        <v>516076</v>
      </c>
      <c r="AU28" s="75">
        <f t="shared" si="21"/>
        <v>0.51607599999999998</v>
      </c>
      <c r="AV28" s="75">
        <v>3112801</v>
      </c>
      <c r="AW28" s="75">
        <f t="shared" si="22"/>
        <v>3.1128010000000002</v>
      </c>
      <c r="AX28" s="75">
        <v>495835</v>
      </c>
      <c r="AY28" s="75">
        <f t="shared" si="23"/>
        <v>0.49583500000000003</v>
      </c>
      <c r="AZ28" s="75">
        <v>770221</v>
      </c>
      <c r="BA28" s="75">
        <f t="shared" si="24"/>
        <v>0.77022100000000004</v>
      </c>
      <c r="BB28" s="75">
        <v>11840</v>
      </c>
      <c r="BC28" s="75">
        <f t="shared" si="25"/>
        <v>1.184E-2</v>
      </c>
      <c r="BD28" s="75">
        <v>875442</v>
      </c>
      <c r="BE28" s="75">
        <f t="shared" si="26"/>
        <v>0.87544200000000005</v>
      </c>
      <c r="BF28" s="75">
        <v>27897</v>
      </c>
      <c r="BG28" s="75">
        <f t="shared" si="27"/>
        <v>2.7897000000000002E-2</v>
      </c>
      <c r="BH28" s="75">
        <v>65000</v>
      </c>
      <c r="BI28" s="75">
        <f t="shared" si="28"/>
        <v>6.5000000000000002E-2</v>
      </c>
      <c r="BJ28" s="75">
        <v>4478610</v>
      </c>
      <c r="BK28" s="75">
        <f t="shared" si="29"/>
        <v>4.4786099999999998</v>
      </c>
      <c r="BL28" s="75">
        <v>501990</v>
      </c>
      <c r="BM28" s="75">
        <f t="shared" si="30"/>
        <v>0.50199000000000005</v>
      </c>
      <c r="BN28" s="75">
        <v>2168060</v>
      </c>
      <c r="BO28" s="75">
        <f t="shared" si="31"/>
        <v>2.1680600000000001</v>
      </c>
      <c r="BP28" s="75">
        <v>5029905</v>
      </c>
      <c r="BQ28" s="75">
        <f t="shared" si="32"/>
        <v>5.0299050000000003</v>
      </c>
      <c r="BR28" s="75">
        <v>8173771</v>
      </c>
      <c r="BS28" s="75">
        <f t="shared" si="33"/>
        <v>8.1737710000000003</v>
      </c>
      <c r="BT28" s="75">
        <v>120000</v>
      </c>
      <c r="BU28" s="75">
        <f t="shared" si="34"/>
        <v>0.12</v>
      </c>
      <c r="BV28" s="75">
        <v>108549</v>
      </c>
      <c r="BW28" s="75">
        <f t="shared" si="35"/>
        <v>0.10854900000000001</v>
      </c>
      <c r="BX28" s="75">
        <v>7988856</v>
      </c>
      <c r="BY28" s="75">
        <f t="shared" si="36"/>
        <v>7.9888560000000002</v>
      </c>
      <c r="BZ28" s="75">
        <v>73700</v>
      </c>
      <c r="CA28" s="75">
        <f t="shared" si="37"/>
        <v>7.3700000000000002E-2</v>
      </c>
      <c r="CB28" s="75">
        <v>6000</v>
      </c>
      <c r="CC28" s="75">
        <f t="shared" si="38"/>
        <v>6.0000000000000001E-3</v>
      </c>
      <c r="CD28" s="75">
        <v>807156</v>
      </c>
      <c r="CE28" s="75">
        <f t="shared" si="39"/>
        <v>0.80715599999999998</v>
      </c>
      <c r="CF28" s="75">
        <v>3646146</v>
      </c>
      <c r="CG28" s="80">
        <f t="shared" si="40"/>
        <v>3.6461459999999999</v>
      </c>
    </row>
    <row r="29" spans="1:85" ht="15.75" x14ac:dyDescent="0.25">
      <c r="A29" s="75">
        <v>1989</v>
      </c>
      <c r="B29" s="75">
        <v>71596</v>
      </c>
      <c r="C29" s="75">
        <f t="shared" si="0"/>
        <v>7.1596000000000007E-2</v>
      </c>
      <c r="D29" s="75">
        <v>24751375</v>
      </c>
      <c r="E29" s="75">
        <f t="shared" si="1"/>
        <v>24.751374999999999</v>
      </c>
      <c r="F29" s="75">
        <v>178866</v>
      </c>
      <c r="G29" s="75">
        <f t="shared" si="2"/>
        <v>0.178866</v>
      </c>
      <c r="H29" s="75">
        <v>7670586</v>
      </c>
      <c r="I29" s="75">
        <f t="shared" si="3"/>
        <v>7.6705860000000001</v>
      </c>
      <c r="J29" s="75">
        <v>8769016</v>
      </c>
      <c r="K29" s="75">
        <f t="shared" si="4"/>
        <v>8.7690160000000006</v>
      </c>
      <c r="L29" s="75">
        <v>3975900</v>
      </c>
      <c r="M29" s="75">
        <f t="shared" si="5"/>
        <v>3.9759000000000002</v>
      </c>
      <c r="N29" s="75">
        <v>6399283</v>
      </c>
      <c r="O29" s="75">
        <f t="shared" si="6"/>
        <v>6.3992829999999996</v>
      </c>
      <c r="P29" s="75">
        <v>7778417</v>
      </c>
      <c r="Q29" s="75">
        <f t="shared" si="7"/>
        <v>7.7784170000000001</v>
      </c>
      <c r="R29" s="75">
        <v>64650</v>
      </c>
      <c r="S29" s="75">
        <f t="shared" si="8"/>
        <v>6.4649999999999999E-2</v>
      </c>
      <c r="T29" s="75">
        <v>15525944</v>
      </c>
      <c r="U29" s="75">
        <f>T29/1000000</f>
        <v>15.525944000000001</v>
      </c>
      <c r="V29" s="75">
        <v>1817128</v>
      </c>
      <c r="W29" s="75">
        <f t="shared" si="9"/>
        <v>1.8171280000000001</v>
      </c>
      <c r="X29" s="75">
        <v>18825606</v>
      </c>
      <c r="Y29" s="75">
        <f t="shared" si="10"/>
        <v>18.825606000000001</v>
      </c>
      <c r="Z29" s="75">
        <v>14516708</v>
      </c>
      <c r="AA29" s="75">
        <f t="shared" si="11"/>
        <v>14.516708</v>
      </c>
      <c r="AB29" s="75">
        <v>1291991</v>
      </c>
      <c r="AC29" s="75">
        <f t="shared" si="12"/>
        <v>1.2919909999999999</v>
      </c>
      <c r="AD29" s="75">
        <v>8253715</v>
      </c>
      <c r="AE29" s="75">
        <f t="shared" si="13"/>
        <v>8.2537149999999997</v>
      </c>
      <c r="AF29" s="75">
        <v>3436005</v>
      </c>
      <c r="AG29" s="75">
        <f t="shared" si="14"/>
        <v>3.4360050000000002</v>
      </c>
      <c r="AH29" s="75">
        <v>2696468</v>
      </c>
      <c r="AI29" s="75">
        <f t="shared" si="15"/>
        <v>2.6964679999999999</v>
      </c>
      <c r="AJ29" s="75">
        <v>1510723</v>
      </c>
      <c r="AK29" s="75">
        <f t="shared" si="16"/>
        <v>1.510723</v>
      </c>
      <c r="AL29" s="75">
        <v>281520</v>
      </c>
      <c r="AM29" s="75">
        <f t="shared" si="17"/>
        <v>0.28151999999999999</v>
      </c>
      <c r="AN29" s="75">
        <v>234955</v>
      </c>
      <c r="AO29" s="75">
        <f t="shared" si="18"/>
        <v>0.234955</v>
      </c>
      <c r="AP29" s="75">
        <v>22584315</v>
      </c>
      <c r="AQ29" s="75">
        <f t="shared" si="19"/>
        <v>22.584315</v>
      </c>
      <c r="AR29" s="75">
        <v>1676734</v>
      </c>
      <c r="AS29" s="75">
        <f t="shared" si="20"/>
        <v>1.6767339999999999</v>
      </c>
      <c r="AT29" s="75">
        <v>348237</v>
      </c>
      <c r="AU29" s="75">
        <f t="shared" si="21"/>
        <v>0.34823700000000002</v>
      </c>
      <c r="AV29" s="75">
        <v>3449907</v>
      </c>
      <c r="AW29" s="75">
        <f t="shared" si="22"/>
        <v>3.4499070000000001</v>
      </c>
      <c r="AX29" s="75">
        <v>557228</v>
      </c>
      <c r="AY29" s="75">
        <f t="shared" si="23"/>
        <v>0.55722799999999995</v>
      </c>
      <c r="AZ29" s="75">
        <v>664291</v>
      </c>
      <c r="BA29" s="75">
        <f t="shared" si="24"/>
        <v>0.66429099999999996</v>
      </c>
      <c r="BB29" s="75">
        <v>9920</v>
      </c>
      <c r="BC29" s="75">
        <f t="shared" si="25"/>
        <v>9.92E-3</v>
      </c>
      <c r="BD29" s="75">
        <v>841890</v>
      </c>
      <c r="BE29" s="75">
        <f t="shared" si="26"/>
        <v>0.84189000000000003</v>
      </c>
      <c r="BF29" s="75">
        <v>30129</v>
      </c>
      <c r="BG29" s="75">
        <f t="shared" si="27"/>
        <v>3.0129E-2</v>
      </c>
      <c r="BH29" s="75">
        <v>15000</v>
      </c>
      <c r="BI29" s="75">
        <f t="shared" si="28"/>
        <v>1.4999999999999999E-2</v>
      </c>
      <c r="BJ29" s="75">
        <v>4965240</v>
      </c>
      <c r="BK29" s="75">
        <f t="shared" si="29"/>
        <v>4.9652399999999997</v>
      </c>
      <c r="BL29" s="75">
        <v>257700</v>
      </c>
      <c r="BM29" s="75">
        <f t="shared" si="30"/>
        <v>0.25769999999999998</v>
      </c>
      <c r="BN29" s="75">
        <v>2685390</v>
      </c>
      <c r="BO29" s="75">
        <f t="shared" si="31"/>
        <v>2.6853899999999999</v>
      </c>
      <c r="BP29" s="75">
        <v>2140554</v>
      </c>
      <c r="BQ29" s="75">
        <f t="shared" si="32"/>
        <v>2.1405539999999998</v>
      </c>
      <c r="BR29" s="75">
        <v>9113060</v>
      </c>
      <c r="BS29" s="75">
        <f t="shared" si="33"/>
        <v>9.1130600000000008</v>
      </c>
      <c r="BT29" s="75">
        <v>105000</v>
      </c>
      <c r="BU29" s="75">
        <f t="shared" si="34"/>
        <v>0.105</v>
      </c>
      <c r="BV29" s="75">
        <v>130970</v>
      </c>
      <c r="BW29" s="75">
        <f t="shared" si="35"/>
        <v>0.13097</v>
      </c>
      <c r="BX29" s="75">
        <v>12756921</v>
      </c>
      <c r="BY29" s="75">
        <f t="shared" si="36"/>
        <v>12.756921</v>
      </c>
      <c r="BZ29" s="75">
        <v>76980</v>
      </c>
      <c r="CA29" s="75">
        <f t="shared" si="37"/>
        <v>7.6980000000000007E-2</v>
      </c>
      <c r="CB29" s="75">
        <v>6000</v>
      </c>
      <c r="CC29" s="75">
        <f t="shared" si="38"/>
        <v>6.0000000000000001E-3</v>
      </c>
      <c r="CD29" s="75">
        <v>603825</v>
      </c>
      <c r="CE29" s="75">
        <f t="shared" si="39"/>
        <v>0.60382499999999995</v>
      </c>
      <c r="CF29" s="75">
        <v>2046378</v>
      </c>
      <c r="CG29" s="80">
        <f t="shared" si="40"/>
        <v>2.0463779999999998</v>
      </c>
    </row>
    <row r="30" spans="1:85" ht="15.75" x14ac:dyDescent="0.25">
      <c r="A30" s="75">
        <v>1990</v>
      </c>
      <c r="B30" s="75">
        <v>68556</v>
      </c>
      <c r="C30" s="75">
        <f t="shared" si="0"/>
        <v>6.8556000000000006E-2</v>
      </c>
      <c r="D30" s="75">
        <v>26076264</v>
      </c>
      <c r="E30" s="75">
        <f t="shared" si="1"/>
        <v>26.076263999999998</v>
      </c>
      <c r="F30" s="75">
        <v>173885</v>
      </c>
      <c r="G30" s="75">
        <f t="shared" si="2"/>
        <v>0.17388500000000001</v>
      </c>
      <c r="H30" s="75">
        <v>8254032</v>
      </c>
      <c r="I30" s="75">
        <f t="shared" si="3"/>
        <v>8.2540320000000005</v>
      </c>
      <c r="J30" s="75">
        <v>8972800</v>
      </c>
      <c r="K30" s="75">
        <f t="shared" si="4"/>
        <v>8.9727999999999994</v>
      </c>
      <c r="L30" s="75">
        <v>3565000</v>
      </c>
      <c r="M30" s="75">
        <f t="shared" si="5"/>
        <v>3.5649999999999999</v>
      </c>
      <c r="N30" s="75">
        <v>5507810</v>
      </c>
      <c r="O30" s="75">
        <f t="shared" si="6"/>
        <v>5.5078100000000001</v>
      </c>
      <c r="P30" s="75">
        <v>6393169</v>
      </c>
      <c r="Q30" s="75">
        <f t="shared" si="7"/>
        <v>6.3931690000000003</v>
      </c>
      <c r="R30" s="75">
        <v>65626</v>
      </c>
      <c r="S30" s="75">
        <f t="shared" si="8"/>
        <v>6.5626000000000004E-2</v>
      </c>
      <c r="T30" s="75">
        <v>19260702</v>
      </c>
      <c r="U30" s="75">
        <f>T30/1000000</f>
        <v>19.260701999999998</v>
      </c>
      <c r="V30" s="75">
        <v>1955139</v>
      </c>
      <c r="W30" s="75">
        <f t="shared" si="9"/>
        <v>1.955139</v>
      </c>
      <c r="X30" s="75">
        <v>20476756</v>
      </c>
      <c r="Y30" s="75">
        <f t="shared" si="10"/>
        <v>20.476756000000002</v>
      </c>
      <c r="Z30" s="75">
        <v>12771075</v>
      </c>
      <c r="AA30" s="75">
        <f t="shared" si="11"/>
        <v>12.771075</v>
      </c>
      <c r="AB30" s="75">
        <v>1180557</v>
      </c>
      <c r="AC30" s="75">
        <f t="shared" si="12"/>
        <v>1.1805570000000001</v>
      </c>
      <c r="AD30" s="75">
        <v>8703000</v>
      </c>
      <c r="AE30" s="75">
        <f t="shared" si="13"/>
        <v>8.7029999999999994</v>
      </c>
      <c r="AF30" s="75">
        <v>3483893</v>
      </c>
      <c r="AG30" s="75">
        <f t="shared" si="14"/>
        <v>3.4838930000000001</v>
      </c>
      <c r="AH30" s="75">
        <v>2657053</v>
      </c>
      <c r="AI30" s="75">
        <f t="shared" si="15"/>
        <v>2.6570529999999999</v>
      </c>
      <c r="AJ30" s="75">
        <v>1573188</v>
      </c>
      <c r="AK30" s="75">
        <f t="shared" si="16"/>
        <v>1.573188</v>
      </c>
      <c r="AL30" s="75">
        <v>295738</v>
      </c>
      <c r="AM30" s="75">
        <f t="shared" si="17"/>
        <v>0.295738</v>
      </c>
      <c r="AN30" s="75">
        <v>251888</v>
      </c>
      <c r="AO30" s="75">
        <f t="shared" si="18"/>
        <v>0.251888</v>
      </c>
      <c r="AP30" s="75">
        <v>23758136</v>
      </c>
      <c r="AQ30" s="75">
        <f t="shared" si="19"/>
        <v>23.758136</v>
      </c>
      <c r="AR30" s="75">
        <v>1667114</v>
      </c>
      <c r="AS30" s="75">
        <f t="shared" si="20"/>
        <v>1.667114</v>
      </c>
      <c r="AT30" s="75">
        <v>337829</v>
      </c>
      <c r="AU30" s="75">
        <f t="shared" si="21"/>
        <v>0.33782899999999999</v>
      </c>
      <c r="AV30" s="75">
        <v>3347842</v>
      </c>
      <c r="AW30" s="75">
        <f t="shared" si="22"/>
        <v>3.347842</v>
      </c>
      <c r="AX30" s="75">
        <v>526534</v>
      </c>
      <c r="AY30" s="75">
        <f t="shared" si="23"/>
        <v>0.52653399999999995</v>
      </c>
      <c r="AZ30" s="75">
        <v>678101</v>
      </c>
      <c r="BA30" s="75">
        <f t="shared" si="24"/>
        <v>0.67810099999999995</v>
      </c>
      <c r="BB30" s="75">
        <v>11731</v>
      </c>
      <c r="BC30" s="75">
        <f t="shared" si="25"/>
        <v>1.1731E-2</v>
      </c>
      <c r="BD30" s="75">
        <v>948317</v>
      </c>
      <c r="BE30" s="75">
        <f t="shared" si="26"/>
        <v>0.94831699999999997</v>
      </c>
      <c r="BF30" s="75">
        <v>33797</v>
      </c>
      <c r="BG30" s="75">
        <f t="shared" si="27"/>
        <v>3.3797000000000001E-2</v>
      </c>
      <c r="BH30" s="75">
        <v>6000</v>
      </c>
      <c r="BI30" s="75">
        <f t="shared" si="28"/>
        <v>6.0000000000000001E-3</v>
      </c>
      <c r="BJ30" s="75">
        <v>5261886</v>
      </c>
      <c r="BK30" s="75">
        <f t="shared" si="29"/>
        <v>5.2618859999999996</v>
      </c>
      <c r="BL30" s="75">
        <v>191100</v>
      </c>
      <c r="BM30" s="75">
        <f t="shared" si="30"/>
        <v>0.19109999999999999</v>
      </c>
      <c r="BN30" s="75">
        <v>3173301</v>
      </c>
      <c r="BO30" s="75">
        <f t="shared" si="31"/>
        <v>3.1733009999999999</v>
      </c>
      <c r="BP30" s="75">
        <v>1828712</v>
      </c>
      <c r="BQ30" s="75">
        <f t="shared" si="32"/>
        <v>1.8287119999999999</v>
      </c>
      <c r="BR30" s="75">
        <v>10291779</v>
      </c>
      <c r="BS30" s="75">
        <f t="shared" si="33"/>
        <v>10.291779</v>
      </c>
      <c r="BT30" s="75">
        <v>95000</v>
      </c>
      <c r="BU30" s="75">
        <f t="shared" si="34"/>
        <v>9.5000000000000001E-2</v>
      </c>
      <c r="BV30" s="75">
        <v>145935</v>
      </c>
      <c r="BW30" s="75">
        <f t="shared" si="35"/>
        <v>0.14593500000000001</v>
      </c>
      <c r="BX30" s="75">
        <v>9496134</v>
      </c>
      <c r="BY30" s="75">
        <f t="shared" si="36"/>
        <v>9.4961339999999996</v>
      </c>
      <c r="BZ30" s="75">
        <v>70951</v>
      </c>
      <c r="CA30" s="75">
        <f t="shared" si="37"/>
        <v>7.0951E-2</v>
      </c>
      <c r="CB30" s="75">
        <v>5572</v>
      </c>
      <c r="CC30" s="75">
        <f t="shared" si="38"/>
        <v>5.5719999999999997E-3</v>
      </c>
      <c r="CD30" s="75">
        <v>423238</v>
      </c>
      <c r="CE30" s="75">
        <f t="shared" si="39"/>
        <v>0.423238</v>
      </c>
      <c r="CF30" s="75">
        <v>1749022</v>
      </c>
      <c r="CG30" s="80">
        <f t="shared" si="40"/>
        <v>1.7490220000000001</v>
      </c>
    </row>
    <row r="31" spans="1:85" ht="15.75" x14ac:dyDescent="0.25">
      <c r="A31" s="75">
        <v>1991</v>
      </c>
      <c r="B31" s="75">
        <v>74164</v>
      </c>
      <c r="C31" s="75">
        <f t="shared" si="0"/>
        <v>7.4163999999999994E-2</v>
      </c>
      <c r="D31" s="75">
        <v>35945087.039999999</v>
      </c>
      <c r="E31" s="75">
        <f t="shared" si="1"/>
        <v>35.945087039999997</v>
      </c>
      <c r="F31" s="75">
        <v>185582</v>
      </c>
      <c r="G31" s="75">
        <f t="shared" si="2"/>
        <v>0.185582</v>
      </c>
      <c r="H31" s="75">
        <v>8755253</v>
      </c>
      <c r="I31" s="75">
        <f t="shared" si="3"/>
        <v>8.7552529999999997</v>
      </c>
      <c r="J31" s="75">
        <v>8773215</v>
      </c>
      <c r="K31" s="75">
        <f t="shared" si="4"/>
        <v>8.7732150000000004</v>
      </c>
      <c r="L31" s="75">
        <v>4177526.44</v>
      </c>
      <c r="M31" s="75">
        <f t="shared" si="5"/>
        <v>4.1775264400000003</v>
      </c>
      <c r="N31" s="75">
        <v>6383350</v>
      </c>
      <c r="O31" s="75">
        <f t="shared" si="6"/>
        <v>6.3833500000000001</v>
      </c>
      <c r="P31" s="75">
        <v>8399427.4199999999</v>
      </c>
      <c r="Q31" s="75">
        <f t="shared" si="7"/>
        <v>8.3994274200000003</v>
      </c>
      <c r="R31" s="75">
        <v>73540</v>
      </c>
      <c r="S31" s="75">
        <f t="shared" si="8"/>
        <v>7.3539999999999994E-2</v>
      </c>
      <c r="T31" s="75">
        <v>24571338.399999999</v>
      </c>
      <c r="U31" s="75">
        <f>T31/1000000</f>
        <v>24.571338399999998</v>
      </c>
      <c r="V31" s="75">
        <v>2061266.6</v>
      </c>
      <c r="W31" s="75">
        <f t="shared" si="9"/>
        <v>2.0612666000000002</v>
      </c>
      <c r="X31" s="75">
        <v>19210938</v>
      </c>
      <c r="Y31" s="75">
        <f t="shared" si="10"/>
        <v>19.210937999999999</v>
      </c>
      <c r="Z31" s="75">
        <v>11846963.859999999</v>
      </c>
      <c r="AA31" s="75">
        <f t="shared" si="11"/>
        <v>11.846963859999999</v>
      </c>
      <c r="AB31" s="75">
        <v>1229165.22</v>
      </c>
      <c r="AC31" s="75">
        <f t="shared" si="12"/>
        <v>1.2291652200000001</v>
      </c>
      <c r="AD31" s="75">
        <v>8892500</v>
      </c>
      <c r="AE31" s="75">
        <f t="shared" si="13"/>
        <v>8.8925000000000001</v>
      </c>
      <c r="AF31" s="75">
        <v>3281083</v>
      </c>
      <c r="AG31" s="75">
        <f t="shared" si="14"/>
        <v>3.2810830000000002</v>
      </c>
      <c r="AH31" s="75" t="s">
        <v>437</v>
      </c>
      <c r="AI31" s="75">
        <f t="shared" si="15"/>
        <v>2.4581158999999997</v>
      </c>
      <c r="AJ31" s="75">
        <v>1504921</v>
      </c>
      <c r="AK31" s="75">
        <f t="shared" si="16"/>
        <v>1.504921</v>
      </c>
      <c r="AL31" s="75" t="s">
        <v>438</v>
      </c>
      <c r="AM31" s="75">
        <f t="shared" si="17"/>
        <v>0.29427835999999996</v>
      </c>
      <c r="AN31" s="75">
        <v>296390</v>
      </c>
      <c r="AO31" s="75">
        <f t="shared" si="18"/>
        <v>0.29638999999999999</v>
      </c>
      <c r="AP31" s="75">
        <v>24338984</v>
      </c>
      <c r="AQ31" s="75">
        <f t="shared" si="19"/>
        <v>24.338984</v>
      </c>
      <c r="AR31" s="75">
        <v>1954099</v>
      </c>
      <c r="AS31" s="75">
        <f t="shared" si="20"/>
        <v>1.954099</v>
      </c>
      <c r="AT31" s="75">
        <v>393510</v>
      </c>
      <c r="AU31" s="75">
        <f t="shared" si="21"/>
        <v>0.39351000000000003</v>
      </c>
      <c r="AV31" s="75">
        <v>3505155</v>
      </c>
      <c r="AW31" s="75">
        <f t="shared" si="22"/>
        <v>3.5051549999999998</v>
      </c>
      <c r="AX31" s="75">
        <v>562127</v>
      </c>
      <c r="AY31" s="75">
        <f t="shared" si="23"/>
        <v>0.56212700000000004</v>
      </c>
      <c r="AZ31" s="75">
        <v>709415</v>
      </c>
      <c r="BA31" s="75">
        <f t="shared" si="24"/>
        <v>0.70941500000000002</v>
      </c>
      <c r="BB31" s="75">
        <v>133729</v>
      </c>
      <c r="BC31" s="75">
        <f t="shared" si="25"/>
        <v>0.13372899999999999</v>
      </c>
      <c r="BD31" s="75">
        <v>1008522.44</v>
      </c>
      <c r="BE31" s="75">
        <f t="shared" si="26"/>
        <v>1.0085224399999999</v>
      </c>
      <c r="BF31" s="75">
        <v>40117.33</v>
      </c>
      <c r="BG31" s="75">
        <f t="shared" si="27"/>
        <v>4.011733E-2</v>
      </c>
      <c r="BH31" s="75">
        <v>8000</v>
      </c>
      <c r="BI31" s="75">
        <f t="shared" si="28"/>
        <v>8.0000000000000002E-3</v>
      </c>
      <c r="BJ31" s="75">
        <v>5518937.9699999997</v>
      </c>
      <c r="BK31" s="75">
        <f t="shared" si="29"/>
        <v>5.5189379699999996</v>
      </c>
      <c r="BL31" s="75">
        <v>315600</v>
      </c>
      <c r="BM31" s="75">
        <f t="shared" si="30"/>
        <v>0.31559999999999999</v>
      </c>
      <c r="BN31" s="75">
        <v>3474992</v>
      </c>
      <c r="BO31" s="75">
        <f t="shared" si="31"/>
        <v>3.4749919999999999</v>
      </c>
      <c r="BP31" s="75">
        <v>4274996</v>
      </c>
      <c r="BQ31" s="75">
        <f t="shared" si="32"/>
        <v>4.2749959999999998</v>
      </c>
      <c r="BR31" s="75">
        <v>13892943</v>
      </c>
      <c r="BS31" s="75">
        <f t="shared" si="33"/>
        <v>13.892943000000001</v>
      </c>
      <c r="BT31" s="75">
        <v>128000</v>
      </c>
      <c r="BU31" s="75">
        <f t="shared" si="34"/>
        <v>0.128</v>
      </c>
      <c r="BV31" s="75">
        <v>103063</v>
      </c>
      <c r="BW31" s="75">
        <f t="shared" si="35"/>
        <v>0.103063</v>
      </c>
      <c r="BX31" s="75">
        <v>8787882</v>
      </c>
      <c r="BY31" s="75">
        <f t="shared" si="36"/>
        <v>8.7878819999999997</v>
      </c>
      <c r="BZ31" s="75">
        <v>58967.66</v>
      </c>
      <c r="CA31" s="75">
        <f t="shared" si="37"/>
        <v>5.8967660000000005E-2</v>
      </c>
      <c r="CB31" s="75">
        <v>6050.21</v>
      </c>
      <c r="CC31" s="75">
        <f t="shared" si="38"/>
        <v>6.0502100000000003E-3</v>
      </c>
      <c r="CD31" s="75">
        <v>357143</v>
      </c>
      <c r="CE31" s="75">
        <f t="shared" si="39"/>
        <v>0.35714299999999999</v>
      </c>
      <c r="CF31" s="75">
        <v>2156644</v>
      </c>
      <c r="CG31" s="80">
        <f t="shared" si="40"/>
        <v>2.156644</v>
      </c>
    </row>
    <row r="32" spans="1:85" ht="15.75" x14ac:dyDescent="0.25">
      <c r="A32" s="75">
        <v>1992</v>
      </c>
      <c r="B32" s="75">
        <v>88991</v>
      </c>
      <c r="C32" s="75">
        <f t="shared" si="0"/>
        <v>8.8991000000000001E-2</v>
      </c>
      <c r="D32" s="75">
        <v>39085111.299999997</v>
      </c>
      <c r="E32" s="75">
        <f t="shared" si="1"/>
        <v>39.085111299999994</v>
      </c>
      <c r="F32" s="75">
        <v>164514</v>
      </c>
      <c r="G32" s="75">
        <f t="shared" si="2"/>
        <v>0.16451399999999999</v>
      </c>
      <c r="H32" s="75">
        <v>86666051</v>
      </c>
      <c r="I32" s="75">
        <f t="shared" si="3"/>
        <v>86.666050999999996</v>
      </c>
      <c r="J32" s="75">
        <v>8777655</v>
      </c>
      <c r="K32" s="75">
        <f t="shared" si="4"/>
        <v>8.7776549999999993</v>
      </c>
      <c r="L32" s="75">
        <v>4216000</v>
      </c>
      <c r="M32" s="75">
        <f t="shared" si="5"/>
        <v>4.2160000000000002</v>
      </c>
      <c r="N32" s="75">
        <v>6358022</v>
      </c>
      <c r="O32" s="75">
        <f t="shared" si="6"/>
        <v>6.3580220000000001</v>
      </c>
      <c r="P32" s="75">
        <v>8939532</v>
      </c>
      <c r="Q32" s="75">
        <f t="shared" si="7"/>
        <v>8.9395319999999998</v>
      </c>
      <c r="R32" s="75">
        <v>50236</v>
      </c>
      <c r="S32" s="75">
        <f t="shared" si="8"/>
        <v>5.0236000000000003E-2</v>
      </c>
      <c r="T32" s="75">
        <v>27240295</v>
      </c>
      <c r="U32" s="75">
        <f>T32/1000000</f>
        <v>27.240295</v>
      </c>
      <c r="V32" s="75">
        <v>2028815.7</v>
      </c>
      <c r="W32" s="75">
        <f t="shared" si="9"/>
        <v>2.0288157</v>
      </c>
      <c r="X32" s="75">
        <v>17956575.949999999</v>
      </c>
      <c r="Y32" s="75">
        <f t="shared" si="10"/>
        <v>17.956575949999998</v>
      </c>
      <c r="Z32" s="75">
        <v>9000737.8800000008</v>
      </c>
      <c r="AA32" s="75">
        <f t="shared" si="11"/>
        <v>9.0007378800000009</v>
      </c>
      <c r="AB32" s="75">
        <v>1173882.52</v>
      </c>
      <c r="AC32" s="75">
        <f t="shared" si="12"/>
        <v>1.17388252</v>
      </c>
      <c r="AD32" s="75">
        <v>8651000</v>
      </c>
      <c r="AE32" s="75">
        <f t="shared" si="13"/>
        <v>8.6509999999999998</v>
      </c>
      <c r="AF32" s="75">
        <v>3092536.2</v>
      </c>
      <c r="AG32" s="75">
        <f t="shared" si="14"/>
        <v>3.0925362000000001</v>
      </c>
      <c r="AH32" s="75">
        <v>2044747.09</v>
      </c>
      <c r="AI32" s="75">
        <f t="shared" si="15"/>
        <v>2.04474709</v>
      </c>
      <c r="AJ32" s="75">
        <v>1314732.8899999999</v>
      </c>
      <c r="AK32" s="75">
        <f t="shared" si="16"/>
        <v>1.3147328899999999</v>
      </c>
      <c r="AL32" s="75">
        <v>299876</v>
      </c>
      <c r="AM32" s="75">
        <f t="shared" si="17"/>
        <v>0.29987599999999998</v>
      </c>
      <c r="AN32" s="75">
        <v>311736</v>
      </c>
      <c r="AO32" s="75">
        <f t="shared" si="18"/>
        <v>0.31173600000000001</v>
      </c>
      <c r="AP32" s="75">
        <v>24931034</v>
      </c>
      <c r="AQ32" s="75">
        <f t="shared" si="19"/>
        <v>24.931034</v>
      </c>
      <c r="AR32" s="75">
        <v>2084220</v>
      </c>
      <c r="AS32" s="75">
        <f t="shared" si="20"/>
        <v>2.0842200000000002</v>
      </c>
      <c r="AT32" s="75">
        <v>460763</v>
      </c>
      <c r="AU32" s="75">
        <f t="shared" si="21"/>
        <v>0.46076299999999998</v>
      </c>
      <c r="AV32" s="75">
        <v>3579435</v>
      </c>
      <c r="AW32" s="75">
        <f t="shared" si="22"/>
        <v>3.5794350000000001</v>
      </c>
      <c r="AX32" s="75">
        <v>578233.93999999994</v>
      </c>
      <c r="AY32" s="75">
        <f t="shared" si="23"/>
        <v>0.57823393999999995</v>
      </c>
      <c r="AZ32" s="75">
        <v>793000</v>
      </c>
      <c r="BA32" s="75">
        <f t="shared" si="24"/>
        <v>0.79300000000000004</v>
      </c>
      <c r="BB32" s="75">
        <v>15004.53</v>
      </c>
      <c r="BC32" s="75">
        <f t="shared" si="25"/>
        <v>1.500453E-2</v>
      </c>
      <c r="BD32" s="75">
        <v>1026697.9</v>
      </c>
      <c r="BE32" s="75">
        <f t="shared" si="26"/>
        <v>1.0266979000000001</v>
      </c>
      <c r="BF32" s="75">
        <v>30662.560000000001</v>
      </c>
      <c r="BG32" s="75">
        <f t="shared" si="27"/>
        <v>3.0662560000000002E-2</v>
      </c>
      <c r="BH32" s="75">
        <v>8500</v>
      </c>
      <c r="BI32" s="75">
        <f t="shared" si="28"/>
        <v>8.5000000000000006E-3</v>
      </c>
      <c r="BJ32" s="75">
        <v>5337036.0199999996</v>
      </c>
      <c r="BK32" s="75">
        <f t="shared" si="29"/>
        <v>5.3370360199999993</v>
      </c>
      <c r="BL32" s="75">
        <v>457232.19</v>
      </c>
      <c r="BM32" s="75">
        <f t="shared" si="30"/>
        <v>0.45723218999999998</v>
      </c>
      <c r="BN32" s="75">
        <v>3934416.14</v>
      </c>
      <c r="BO32" s="75">
        <f t="shared" si="31"/>
        <v>3.9344161400000002</v>
      </c>
      <c r="BP32" s="75">
        <v>4827619.1100000003</v>
      </c>
      <c r="BQ32" s="75">
        <f t="shared" si="32"/>
        <v>4.8276191100000005</v>
      </c>
      <c r="BR32" s="75">
        <v>10564007</v>
      </c>
      <c r="BS32" s="75">
        <f t="shared" si="33"/>
        <v>10.564007</v>
      </c>
      <c r="BT32" s="75">
        <v>128500</v>
      </c>
      <c r="BU32" s="75">
        <f t="shared" si="34"/>
        <v>0.1285</v>
      </c>
      <c r="BV32" s="75">
        <v>30507</v>
      </c>
      <c r="BW32" s="75">
        <f t="shared" si="35"/>
        <v>3.0506999999999999E-2</v>
      </c>
      <c r="BX32" s="75">
        <v>3444760</v>
      </c>
      <c r="BY32" s="75">
        <f t="shared" si="36"/>
        <v>3.44476</v>
      </c>
      <c r="BZ32" s="75">
        <v>25500</v>
      </c>
      <c r="CA32" s="75">
        <f t="shared" si="37"/>
        <v>2.5499999999999998E-2</v>
      </c>
      <c r="CB32" s="75">
        <v>4890.29</v>
      </c>
      <c r="CC32" s="75">
        <f t="shared" si="38"/>
        <v>4.8902900000000003E-3</v>
      </c>
      <c r="CD32" s="75">
        <v>156166.16</v>
      </c>
      <c r="CE32" s="75">
        <f t="shared" si="39"/>
        <v>0.15616616</v>
      </c>
      <c r="CF32" s="75">
        <v>1339770</v>
      </c>
      <c r="CG32" s="80">
        <f t="shared" si="40"/>
        <v>1.3397699999999999</v>
      </c>
    </row>
    <row r="33" spans="1:85" ht="15.75" x14ac:dyDescent="0.25">
      <c r="A33" s="75">
        <v>1993</v>
      </c>
      <c r="B33" s="75">
        <v>100770</v>
      </c>
      <c r="C33" s="75">
        <f t="shared" si="0"/>
        <v>0.10077</v>
      </c>
      <c r="D33" s="75">
        <v>40456078.920000002</v>
      </c>
      <c r="E33" s="75">
        <f t="shared" si="1"/>
        <v>40.456078920000003</v>
      </c>
      <c r="F33" s="75">
        <v>206916</v>
      </c>
      <c r="G33" s="75">
        <f t="shared" si="2"/>
        <v>0.20691599999999999</v>
      </c>
      <c r="H33" s="75">
        <v>9557979</v>
      </c>
      <c r="I33" s="75">
        <f t="shared" si="3"/>
        <v>9.5579789999999996</v>
      </c>
      <c r="J33" s="75">
        <v>9384174</v>
      </c>
      <c r="K33" s="75">
        <f t="shared" si="4"/>
        <v>9.3841739999999998</v>
      </c>
      <c r="L33" s="75">
        <v>4675152.3</v>
      </c>
      <c r="M33" s="75">
        <f t="shared" si="5"/>
        <v>4.6751522999999997</v>
      </c>
      <c r="N33" s="75">
        <v>6292439</v>
      </c>
      <c r="O33" s="75">
        <f t="shared" si="6"/>
        <v>6.2924389999999999</v>
      </c>
      <c r="P33" s="75">
        <v>9262291</v>
      </c>
      <c r="Q33" s="75">
        <f t="shared" si="7"/>
        <v>9.2622909999999994</v>
      </c>
      <c r="R33" s="75">
        <v>39610</v>
      </c>
      <c r="S33" s="75">
        <f t="shared" si="8"/>
        <v>3.9609999999999999E-2</v>
      </c>
      <c r="T33" s="75">
        <v>29661060.059999999</v>
      </c>
      <c r="U33" s="75">
        <f>T33/1000000</f>
        <v>29.661060059999997</v>
      </c>
      <c r="V33" s="75">
        <v>1987614.93</v>
      </c>
      <c r="W33" s="75">
        <f t="shared" si="9"/>
        <v>1.9876149299999999</v>
      </c>
      <c r="X33" s="75">
        <v>18405515.66</v>
      </c>
      <c r="Y33" s="75">
        <f t="shared" si="10"/>
        <v>18.405515659999999</v>
      </c>
      <c r="Z33" s="75">
        <v>13387113.91</v>
      </c>
      <c r="AA33" s="75">
        <f t="shared" si="11"/>
        <v>13.38711391</v>
      </c>
      <c r="AB33" s="75">
        <v>1216456.1100000001</v>
      </c>
      <c r="AC33" s="75">
        <f t="shared" si="12"/>
        <v>1.2164561100000002</v>
      </c>
      <c r="AD33" s="75">
        <v>9075600</v>
      </c>
      <c r="AE33" s="75">
        <f t="shared" si="13"/>
        <v>9.0755999999999997</v>
      </c>
      <c r="AF33" s="75">
        <v>3527331.58</v>
      </c>
      <c r="AG33" s="75">
        <f t="shared" si="14"/>
        <v>3.5273315800000002</v>
      </c>
      <c r="AH33" s="75">
        <v>2435193.31</v>
      </c>
      <c r="AI33" s="75">
        <f t="shared" si="15"/>
        <v>2.4351933100000003</v>
      </c>
      <c r="AJ33" s="75">
        <v>1553142.14</v>
      </c>
      <c r="AK33" s="75">
        <f t="shared" si="16"/>
        <v>1.5531421399999998</v>
      </c>
      <c r="AL33" s="75">
        <v>239179</v>
      </c>
      <c r="AM33" s="75">
        <f t="shared" si="17"/>
        <v>0.239179</v>
      </c>
      <c r="AN33" s="75">
        <v>340548</v>
      </c>
      <c r="AO33" s="75">
        <f t="shared" si="18"/>
        <v>0.34054800000000002</v>
      </c>
      <c r="AP33" s="75">
        <v>24052230.27</v>
      </c>
      <c r="AQ33" s="75">
        <f t="shared" si="19"/>
        <v>24.052230269999999</v>
      </c>
      <c r="AR33" s="75">
        <v>2067340</v>
      </c>
      <c r="AS33" s="75">
        <f t="shared" si="20"/>
        <v>2.0673400000000002</v>
      </c>
      <c r="AT33" s="75">
        <v>351994</v>
      </c>
      <c r="AU33" s="75">
        <f t="shared" si="21"/>
        <v>0.35199399999999997</v>
      </c>
      <c r="AV33" s="75">
        <v>3719696</v>
      </c>
      <c r="AW33" s="75">
        <f t="shared" si="22"/>
        <v>3.7196959999999999</v>
      </c>
      <c r="AX33" s="75">
        <v>495653.3</v>
      </c>
      <c r="AY33" s="75">
        <f t="shared" si="23"/>
        <v>0.49565329999999996</v>
      </c>
      <c r="AZ33" s="75">
        <v>658787</v>
      </c>
      <c r="BA33" s="75">
        <f t="shared" si="24"/>
        <v>0.65878700000000001</v>
      </c>
      <c r="BB33" s="75">
        <v>15323.16</v>
      </c>
      <c r="BC33" s="75">
        <f t="shared" si="25"/>
        <v>1.5323160000000001E-2</v>
      </c>
      <c r="BD33" s="75">
        <v>998659.21</v>
      </c>
      <c r="BE33" s="75">
        <f t="shared" si="26"/>
        <v>0.99865920999999991</v>
      </c>
      <c r="BF33" s="75">
        <v>24721.96</v>
      </c>
      <c r="BG33" s="75">
        <f t="shared" si="27"/>
        <v>2.4721959999999998E-2</v>
      </c>
      <c r="BH33" s="75">
        <v>8000</v>
      </c>
      <c r="BI33" s="75">
        <f t="shared" si="28"/>
        <v>8.0000000000000002E-3</v>
      </c>
      <c r="BJ33" s="75">
        <v>5172486.03</v>
      </c>
      <c r="BK33" s="75">
        <f t="shared" si="29"/>
        <v>5.17248603</v>
      </c>
      <c r="BL33" s="75">
        <v>229800</v>
      </c>
      <c r="BM33" s="75">
        <f t="shared" si="30"/>
        <v>0.2298</v>
      </c>
      <c r="BN33" s="75">
        <v>4217050.67</v>
      </c>
      <c r="BO33" s="75">
        <f t="shared" si="31"/>
        <v>4.2170506699999999</v>
      </c>
      <c r="BP33" s="75">
        <v>3188074.87</v>
      </c>
      <c r="BQ33" s="75">
        <f t="shared" si="32"/>
        <v>3.1880748699999999</v>
      </c>
      <c r="BR33" s="75">
        <v>9413718</v>
      </c>
      <c r="BS33" s="75">
        <f t="shared" si="33"/>
        <v>9.4137179999999994</v>
      </c>
      <c r="BT33" s="75">
        <v>120000</v>
      </c>
      <c r="BU33" s="75">
        <f t="shared" si="34"/>
        <v>0.12</v>
      </c>
      <c r="BV33" s="75">
        <v>64967</v>
      </c>
      <c r="BW33" s="75">
        <f t="shared" si="35"/>
        <v>6.4966999999999997E-2</v>
      </c>
      <c r="BX33" s="75">
        <v>10201096</v>
      </c>
      <c r="BY33" s="75">
        <f t="shared" si="36"/>
        <v>10.201096</v>
      </c>
      <c r="BZ33" s="75">
        <v>51324</v>
      </c>
      <c r="CA33" s="75">
        <f t="shared" si="37"/>
        <v>5.1324000000000002E-2</v>
      </c>
      <c r="CB33" s="75">
        <v>4052.49</v>
      </c>
      <c r="CC33" s="75">
        <f t="shared" si="38"/>
        <v>4.0524899999999997E-3</v>
      </c>
      <c r="CD33" s="75">
        <v>612614</v>
      </c>
      <c r="CE33" s="75">
        <f t="shared" si="39"/>
        <v>0.61261399999999999</v>
      </c>
      <c r="CF33" s="75">
        <v>1998863.05</v>
      </c>
      <c r="CG33" s="80">
        <f t="shared" si="40"/>
        <v>1.99886305</v>
      </c>
    </row>
    <row r="34" spans="1:85" ht="15.75" x14ac:dyDescent="0.25">
      <c r="A34" s="75">
        <v>1994</v>
      </c>
      <c r="B34" s="75">
        <v>98193</v>
      </c>
      <c r="C34" s="75">
        <f t="shared" si="0"/>
        <v>9.8193000000000003E-2</v>
      </c>
      <c r="D34" s="75">
        <v>41597677.829999998</v>
      </c>
      <c r="E34" s="75">
        <f t="shared" si="1"/>
        <v>41.597677829999995</v>
      </c>
      <c r="F34" s="75">
        <v>192264</v>
      </c>
      <c r="G34" s="75">
        <f t="shared" si="2"/>
        <v>0.19226399999999999</v>
      </c>
      <c r="H34" s="75">
        <v>1022194</v>
      </c>
      <c r="I34" s="75">
        <f t="shared" si="3"/>
        <v>1.022194</v>
      </c>
      <c r="J34" s="75">
        <v>9153421</v>
      </c>
      <c r="K34" s="75">
        <f t="shared" si="4"/>
        <v>9.1534209999999998</v>
      </c>
      <c r="L34" s="75">
        <v>5113670</v>
      </c>
      <c r="M34" s="75">
        <f t="shared" si="5"/>
        <v>5.1136699999999999</v>
      </c>
      <c r="N34" s="75">
        <v>5617400</v>
      </c>
      <c r="O34" s="75">
        <f t="shared" si="6"/>
        <v>5.6173999999999999</v>
      </c>
      <c r="P34" s="75">
        <v>9139526</v>
      </c>
      <c r="Q34" s="75">
        <f t="shared" si="7"/>
        <v>9.139526</v>
      </c>
      <c r="R34" s="75">
        <v>45354.239999999998</v>
      </c>
      <c r="S34" s="75">
        <f t="shared" si="8"/>
        <v>4.5354239999999997E-2</v>
      </c>
      <c r="T34" s="75">
        <v>30299676</v>
      </c>
      <c r="U34" s="75">
        <f>T34/1000000</f>
        <v>30.299676000000002</v>
      </c>
      <c r="V34" s="75">
        <v>1606536.9</v>
      </c>
      <c r="W34" s="75">
        <f t="shared" si="9"/>
        <v>1.6065368999999998</v>
      </c>
      <c r="X34" s="75">
        <v>17141725.026999999</v>
      </c>
      <c r="Y34" s="75">
        <f t="shared" si="10"/>
        <v>17.141725027</v>
      </c>
      <c r="Z34" s="75">
        <v>11986435.939999999</v>
      </c>
      <c r="AA34" s="75">
        <f t="shared" si="11"/>
        <v>11.98643594</v>
      </c>
      <c r="AB34" s="75">
        <v>1399730.51</v>
      </c>
      <c r="AC34" s="75">
        <f t="shared" si="12"/>
        <v>1.3997305099999999</v>
      </c>
      <c r="AD34" s="75">
        <v>9296720</v>
      </c>
      <c r="AE34" s="75">
        <f t="shared" si="13"/>
        <v>9.2967200000000005</v>
      </c>
      <c r="AF34" s="75">
        <v>3299337.61</v>
      </c>
      <c r="AG34" s="75">
        <f t="shared" si="14"/>
        <v>3.2993376099999998</v>
      </c>
      <c r="AH34" s="75">
        <v>2423789</v>
      </c>
      <c r="AI34" s="75">
        <f t="shared" si="15"/>
        <v>2.4237890000000002</v>
      </c>
      <c r="AJ34" s="75">
        <v>1548042.05</v>
      </c>
      <c r="AK34" s="75">
        <f t="shared" si="16"/>
        <v>1.5480420500000001</v>
      </c>
      <c r="AL34" s="75">
        <v>251342.95</v>
      </c>
      <c r="AM34" s="75">
        <f t="shared" si="17"/>
        <v>0.25134295000000001</v>
      </c>
      <c r="AN34" s="75">
        <v>477140</v>
      </c>
      <c r="AO34" s="75">
        <f t="shared" si="18"/>
        <v>0.47714000000000001</v>
      </c>
      <c r="AP34" s="75">
        <v>24872423.359999999</v>
      </c>
      <c r="AQ34" s="75">
        <f t="shared" si="19"/>
        <v>24.872423359999999</v>
      </c>
      <c r="AR34" s="75">
        <v>2170307</v>
      </c>
      <c r="AS34" s="75">
        <f t="shared" si="20"/>
        <v>2.1703070000000002</v>
      </c>
      <c r="AT34" s="75">
        <v>471578</v>
      </c>
      <c r="AU34" s="75">
        <f t="shared" si="21"/>
        <v>0.471578</v>
      </c>
      <c r="AV34" s="75">
        <v>3898406</v>
      </c>
      <c r="AW34" s="75">
        <f t="shared" si="22"/>
        <v>3.898406</v>
      </c>
      <c r="AX34" s="75">
        <v>584346</v>
      </c>
      <c r="AY34" s="75">
        <f t="shared" si="23"/>
        <v>0.58434600000000003</v>
      </c>
      <c r="AZ34" s="75">
        <v>857530</v>
      </c>
      <c r="BA34" s="75">
        <f t="shared" si="24"/>
        <v>0.85753000000000001</v>
      </c>
      <c r="BB34" s="75">
        <v>16779.509999999998</v>
      </c>
      <c r="BC34" s="75">
        <f t="shared" si="25"/>
        <v>1.6779509999999997E-2</v>
      </c>
      <c r="BD34" s="75">
        <v>1072348</v>
      </c>
      <c r="BE34" s="75">
        <f t="shared" si="26"/>
        <v>1.0723480000000001</v>
      </c>
      <c r="BF34" s="75">
        <v>33324</v>
      </c>
      <c r="BG34" s="75">
        <f t="shared" si="27"/>
        <v>3.3323999999999999E-2</v>
      </c>
      <c r="BH34" s="75">
        <v>8500</v>
      </c>
      <c r="BI34" s="75">
        <f t="shared" si="28"/>
        <v>8.5000000000000006E-3</v>
      </c>
      <c r="BJ34" s="75">
        <v>5363699.92</v>
      </c>
      <c r="BK34" s="75">
        <f t="shared" si="29"/>
        <v>5.3636999200000002</v>
      </c>
      <c r="BL34" s="75">
        <v>985250</v>
      </c>
      <c r="BM34" s="75">
        <f t="shared" si="30"/>
        <v>0.98524999999999996</v>
      </c>
      <c r="BN34" s="75">
        <v>4655456.3</v>
      </c>
      <c r="BO34" s="75">
        <f t="shared" si="31"/>
        <v>4.6554563</v>
      </c>
      <c r="BP34" s="75">
        <v>4394617</v>
      </c>
      <c r="BQ34" s="75">
        <f t="shared" si="32"/>
        <v>4.3946170000000002</v>
      </c>
      <c r="BR34" s="75">
        <v>11771829</v>
      </c>
      <c r="BS34" s="75">
        <f t="shared" si="33"/>
        <v>11.771829</v>
      </c>
      <c r="BT34" s="75">
        <v>128000</v>
      </c>
      <c r="BU34" s="75">
        <f t="shared" si="34"/>
        <v>0.128</v>
      </c>
      <c r="BV34" s="75">
        <v>49188</v>
      </c>
      <c r="BW34" s="75">
        <f t="shared" si="35"/>
        <v>4.9188000000000003E-2</v>
      </c>
      <c r="BX34" s="75">
        <v>13559354</v>
      </c>
      <c r="BY34" s="75">
        <f t="shared" si="36"/>
        <v>13.559354000000001</v>
      </c>
      <c r="BZ34" s="75">
        <v>74474.52</v>
      </c>
      <c r="CA34" s="75">
        <f t="shared" si="37"/>
        <v>7.4474520000000002E-2</v>
      </c>
      <c r="CB34" s="75">
        <v>3970</v>
      </c>
      <c r="CC34" s="75">
        <f t="shared" si="38"/>
        <v>3.9699999999999996E-3</v>
      </c>
      <c r="CD34" s="75">
        <v>628810</v>
      </c>
      <c r="CE34" s="75">
        <f t="shared" si="39"/>
        <v>0.62880999999999998</v>
      </c>
      <c r="CF34" s="75">
        <v>1860135</v>
      </c>
      <c r="CG34" s="80">
        <f t="shared" si="40"/>
        <v>1.8601350000000001</v>
      </c>
    </row>
    <row r="35" spans="1:85" ht="15.75" x14ac:dyDescent="0.25">
      <c r="A35" s="75">
        <v>1995</v>
      </c>
      <c r="B35" s="75">
        <v>95888.16</v>
      </c>
      <c r="C35" s="75">
        <f t="shared" si="0"/>
        <v>9.588816E-2</v>
      </c>
      <c r="D35" s="75">
        <v>42751856.090000004</v>
      </c>
      <c r="E35" s="75">
        <f t="shared" si="1"/>
        <v>42.751856090000004</v>
      </c>
      <c r="F35" s="75">
        <v>213958</v>
      </c>
      <c r="G35" s="75">
        <f t="shared" si="2"/>
        <v>0.21395800000000001</v>
      </c>
      <c r="H35" s="75">
        <v>1021158</v>
      </c>
      <c r="I35" s="75">
        <f t="shared" si="3"/>
        <v>1.021158</v>
      </c>
      <c r="J35" s="75">
        <v>10130633</v>
      </c>
      <c r="K35" s="75">
        <f t="shared" si="4"/>
        <v>10.130633</v>
      </c>
      <c r="L35" s="75">
        <v>5244045</v>
      </c>
      <c r="M35" s="75">
        <f t="shared" si="5"/>
        <v>5.2440449999999998</v>
      </c>
      <c r="N35" s="75">
        <v>6183688</v>
      </c>
      <c r="O35" s="75">
        <f t="shared" si="6"/>
        <v>6.1836880000000001</v>
      </c>
      <c r="P35" s="75">
        <v>10429537</v>
      </c>
      <c r="Q35" s="75">
        <f t="shared" si="7"/>
        <v>10.429537</v>
      </c>
      <c r="R35" s="75">
        <v>53192.25</v>
      </c>
      <c r="S35" s="75">
        <f t="shared" si="8"/>
        <v>5.3192250000000003E-2</v>
      </c>
      <c r="T35" s="75">
        <v>30570836.41</v>
      </c>
      <c r="U35" s="75">
        <f>T35/1000000</f>
        <v>30.570836410000002</v>
      </c>
      <c r="V35" s="75">
        <v>1965473.4</v>
      </c>
      <c r="W35" s="75">
        <f t="shared" si="9"/>
        <v>1.9654733999999998</v>
      </c>
      <c r="X35" s="75">
        <v>17184891.620000001</v>
      </c>
      <c r="Y35" s="75">
        <f t="shared" si="10"/>
        <v>17.184891620000002</v>
      </c>
      <c r="Z35" s="75">
        <v>13052296</v>
      </c>
      <c r="AA35" s="75">
        <f t="shared" si="11"/>
        <v>13.052296</v>
      </c>
      <c r="AB35" s="75">
        <v>1214155.71</v>
      </c>
      <c r="AC35" s="75">
        <f t="shared" si="12"/>
        <v>1.21415571</v>
      </c>
      <c r="AD35" s="75">
        <v>9742720</v>
      </c>
      <c r="AE35" s="75">
        <f t="shared" si="13"/>
        <v>9.7427200000000003</v>
      </c>
      <c r="AF35" s="75">
        <v>3414677.96</v>
      </c>
      <c r="AG35" s="75">
        <f t="shared" si="14"/>
        <v>3.4146779600000001</v>
      </c>
      <c r="AH35" s="75">
        <v>3153631.75</v>
      </c>
      <c r="AI35" s="75">
        <f t="shared" si="15"/>
        <v>3.1536317500000002</v>
      </c>
      <c r="AJ35" s="75">
        <v>1631017.1</v>
      </c>
      <c r="AK35" s="75">
        <f t="shared" si="16"/>
        <v>1.6310171</v>
      </c>
      <c r="AL35" s="75">
        <v>252431.13</v>
      </c>
      <c r="AM35" s="75">
        <f t="shared" si="17"/>
        <v>0.25243113</v>
      </c>
      <c r="AN35" s="75">
        <v>355775</v>
      </c>
      <c r="AO35" s="75">
        <f t="shared" si="18"/>
        <v>0.35577500000000001</v>
      </c>
      <c r="AP35" s="75">
        <v>22962294.440000001</v>
      </c>
      <c r="AQ35" s="75">
        <f t="shared" si="19"/>
        <v>22.962294440000001</v>
      </c>
      <c r="AR35" s="75">
        <v>2010507</v>
      </c>
      <c r="AS35" s="75">
        <f t="shared" si="20"/>
        <v>2.010507</v>
      </c>
      <c r="AT35" s="75">
        <v>444975</v>
      </c>
      <c r="AU35" s="75">
        <f t="shared" si="21"/>
        <v>0.44497500000000001</v>
      </c>
      <c r="AV35" s="75">
        <v>3064101</v>
      </c>
      <c r="AW35" s="75">
        <f t="shared" si="22"/>
        <v>3.064101</v>
      </c>
      <c r="AX35" s="75">
        <v>511026.62</v>
      </c>
      <c r="AY35" s="75">
        <f t="shared" si="23"/>
        <v>0.51102661999999999</v>
      </c>
      <c r="AZ35" s="75">
        <v>933619</v>
      </c>
      <c r="BA35" s="75">
        <f t="shared" si="24"/>
        <v>0.93361899999999998</v>
      </c>
      <c r="BB35" s="75">
        <v>19017.54</v>
      </c>
      <c r="BC35" s="75">
        <f t="shared" si="25"/>
        <v>1.9017539999999999E-2</v>
      </c>
      <c r="BD35" s="75">
        <v>913450.17</v>
      </c>
      <c r="BE35" s="75">
        <f t="shared" si="26"/>
        <v>0.91345017000000006</v>
      </c>
      <c r="BF35" s="75">
        <v>30828</v>
      </c>
      <c r="BG35" s="75">
        <f t="shared" si="27"/>
        <v>3.0828000000000001E-2</v>
      </c>
      <c r="BH35" s="75">
        <v>9000</v>
      </c>
      <c r="BI35" s="75">
        <f t="shared" si="28"/>
        <v>8.9999999999999993E-3</v>
      </c>
      <c r="BJ35" s="75">
        <v>4608094.9400000004</v>
      </c>
      <c r="BK35" s="75">
        <f t="shared" si="29"/>
        <v>4.60809494</v>
      </c>
      <c r="BL35" s="75">
        <v>398500</v>
      </c>
      <c r="BM35" s="75">
        <f t="shared" si="30"/>
        <v>0.39850000000000002</v>
      </c>
      <c r="BN35" s="75">
        <v>4793925.4800000004</v>
      </c>
      <c r="BO35" s="75">
        <f t="shared" si="31"/>
        <v>4.7939254800000004</v>
      </c>
      <c r="BP35" s="75">
        <v>3115010</v>
      </c>
      <c r="BQ35" s="75">
        <f t="shared" si="32"/>
        <v>3.1150099999999998</v>
      </c>
      <c r="BR35" s="75">
        <v>9408871</v>
      </c>
      <c r="BS35" s="75">
        <f t="shared" si="33"/>
        <v>9.4088709999999995</v>
      </c>
      <c r="BT35" s="75">
        <v>130000</v>
      </c>
      <c r="BU35" s="75">
        <f t="shared" si="34"/>
        <v>0.13</v>
      </c>
      <c r="BV35" s="75">
        <v>52570</v>
      </c>
      <c r="BW35" s="75">
        <f t="shared" si="35"/>
        <v>5.2569999999999999E-2</v>
      </c>
      <c r="BX35" s="75">
        <v>5115105</v>
      </c>
      <c r="BY35" s="75">
        <f t="shared" si="36"/>
        <v>5.1151049999999998</v>
      </c>
      <c r="BZ35" s="75">
        <v>50645.02</v>
      </c>
      <c r="CA35" s="75">
        <f t="shared" si="37"/>
        <v>5.0645019999999999E-2</v>
      </c>
      <c r="CB35" s="75">
        <v>4054.78</v>
      </c>
      <c r="CC35" s="75">
        <f t="shared" si="38"/>
        <v>4.05478E-3</v>
      </c>
      <c r="CD35" s="75">
        <v>346026</v>
      </c>
      <c r="CE35" s="75">
        <f t="shared" si="39"/>
        <v>0.346026</v>
      </c>
      <c r="CF35" s="75">
        <v>1995607</v>
      </c>
      <c r="CG35" s="80">
        <f t="shared" si="40"/>
        <v>1.9956069999999999</v>
      </c>
    </row>
    <row r="36" spans="1:85" ht="15.75" x14ac:dyDescent="0.25">
      <c r="A36" s="75">
        <v>1996</v>
      </c>
      <c r="B36" s="75">
        <v>116708.05</v>
      </c>
      <c r="C36" s="75">
        <f t="shared" si="0"/>
        <v>0.11670805000000001</v>
      </c>
      <c r="D36" s="75">
        <v>43569817.130000003</v>
      </c>
      <c r="E36" s="75">
        <f t="shared" si="1"/>
        <v>43.569817130000004</v>
      </c>
      <c r="F36" s="75">
        <v>218267</v>
      </c>
      <c r="G36" s="75">
        <f t="shared" si="2"/>
        <v>0.21826699999999999</v>
      </c>
      <c r="H36" s="75">
        <v>9132667</v>
      </c>
      <c r="I36" s="75">
        <f t="shared" si="3"/>
        <v>9.1326669999999996</v>
      </c>
      <c r="J36" s="75">
        <v>10226914</v>
      </c>
      <c r="K36" s="75">
        <f t="shared" si="4"/>
        <v>10.226914000000001</v>
      </c>
      <c r="L36" s="75">
        <v>5488709.6699999999</v>
      </c>
      <c r="M36" s="75">
        <f t="shared" si="5"/>
        <v>5.4887096699999995</v>
      </c>
      <c r="N36" s="75">
        <v>6731924</v>
      </c>
      <c r="O36" s="75">
        <f t="shared" si="6"/>
        <v>6.7319240000000002</v>
      </c>
      <c r="P36" s="75">
        <v>10163384</v>
      </c>
      <c r="Q36" s="75">
        <f t="shared" si="7"/>
        <v>10.163384000000001</v>
      </c>
      <c r="R36" s="75">
        <v>52228.84</v>
      </c>
      <c r="S36" s="75">
        <f t="shared" si="8"/>
        <v>5.2228839999999999E-2</v>
      </c>
      <c r="T36" s="75">
        <v>31307366.82</v>
      </c>
      <c r="U36" s="75">
        <f>T36/1000000</f>
        <v>31.307366819999999</v>
      </c>
      <c r="V36" s="75">
        <v>1691626.3</v>
      </c>
      <c r="W36" s="75">
        <f t="shared" si="9"/>
        <v>1.6916263</v>
      </c>
      <c r="X36" s="75">
        <v>18365527.510000002</v>
      </c>
      <c r="Y36" s="75">
        <f t="shared" si="10"/>
        <v>18.365527510000003</v>
      </c>
      <c r="Z36" s="75">
        <v>15680692.1</v>
      </c>
      <c r="AA36" s="75">
        <f t="shared" si="11"/>
        <v>15.6806921</v>
      </c>
      <c r="AB36" s="75">
        <v>1178008.8</v>
      </c>
      <c r="AC36" s="75">
        <f t="shared" si="12"/>
        <v>1.1780088</v>
      </c>
      <c r="AD36" s="75">
        <v>9872720</v>
      </c>
      <c r="AE36" s="75">
        <f t="shared" si="13"/>
        <v>9.8727199999999993</v>
      </c>
      <c r="AF36" s="75">
        <v>3727188.22</v>
      </c>
      <c r="AG36" s="75">
        <f t="shared" si="14"/>
        <v>3.7271882200000004</v>
      </c>
      <c r="AH36" s="75">
        <v>3831550.82</v>
      </c>
      <c r="AI36" s="75">
        <f t="shared" si="15"/>
        <v>3.8315508199999999</v>
      </c>
      <c r="AJ36" s="75">
        <v>1922889.8</v>
      </c>
      <c r="AK36" s="75">
        <f t="shared" si="16"/>
        <v>1.9228898000000001</v>
      </c>
      <c r="AL36" s="75">
        <v>256047.81</v>
      </c>
      <c r="AM36" s="75">
        <f t="shared" si="17"/>
        <v>0.25604780999999999</v>
      </c>
      <c r="AN36" s="75">
        <v>341364</v>
      </c>
      <c r="AO36" s="75">
        <f t="shared" si="18"/>
        <v>0.341364</v>
      </c>
      <c r="AP36" s="75">
        <v>23074590</v>
      </c>
      <c r="AQ36" s="75">
        <f t="shared" si="19"/>
        <v>23.074590000000001</v>
      </c>
      <c r="AR36" s="75">
        <v>2441160</v>
      </c>
      <c r="AS36" s="75">
        <f t="shared" si="20"/>
        <v>2.44116</v>
      </c>
      <c r="AT36" s="75">
        <v>522819</v>
      </c>
      <c r="AU36" s="75">
        <f t="shared" si="21"/>
        <v>0.52281900000000003</v>
      </c>
      <c r="AV36" s="75">
        <v>3080058.75</v>
      </c>
      <c r="AW36" s="75">
        <f t="shared" si="22"/>
        <v>3.0800587500000001</v>
      </c>
      <c r="AX36" s="75">
        <v>512780.16</v>
      </c>
      <c r="AY36" s="75">
        <f t="shared" si="23"/>
        <v>0.51278015999999993</v>
      </c>
      <c r="AZ36" s="75">
        <v>831852</v>
      </c>
      <c r="BA36" s="75">
        <f t="shared" si="24"/>
        <v>0.83185200000000004</v>
      </c>
      <c r="BB36" s="75">
        <v>18540.759999999998</v>
      </c>
      <c r="BC36" s="75">
        <f t="shared" si="25"/>
        <v>1.854076E-2</v>
      </c>
      <c r="BD36" s="75">
        <v>942323.71</v>
      </c>
      <c r="BE36" s="75">
        <f t="shared" si="26"/>
        <v>0.94232370999999993</v>
      </c>
      <c r="BF36" s="75">
        <v>41604</v>
      </c>
      <c r="BG36" s="75">
        <f t="shared" si="27"/>
        <v>4.1604000000000002E-2</v>
      </c>
      <c r="BH36" s="75">
        <v>9500</v>
      </c>
      <c r="BI36" s="75">
        <f t="shared" si="28"/>
        <v>9.4999999999999998E-3</v>
      </c>
      <c r="BJ36" s="75">
        <v>5455274</v>
      </c>
      <c r="BK36" s="75">
        <f t="shared" si="29"/>
        <v>5.4552740000000002</v>
      </c>
      <c r="BL36" s="75">
        <v>454193.28</v>
      </c>
      <c r="BM36" s="75">
        <f t="shared" si="30"/>
        <v>0.45419328000000003</v>
      </c>
      <c r="BN36" s="75">
        <v>4951820.8899999997</v>
      </c>
      <c r="BO36" s="75">
        <f t="shared" si="31"/>
        <v>4.9518208899999996</v>
      </c>
      <c r="BP36" s="75">
        <v>4805797</v>
      </c>
      <c r="BQ36" s="75">
        <f t="shared" si="32"/>
        <v>4.8057970000000001</v>
      </c>
      <c r="BR36" s="75">
        <v>17302411</v>
      </c>
      <c r="BS36" s="75">
        <f t="shared" si="33"/>
        <v>17.302410999999999</v>
      </c>
      <c r="BT36" s="75">
        <v>133000</v>
      </c>
      <c r="BU36" s="75">
        <f t="shared" si="34"/>
        <v>0.13300000000000001</v>
      </c>
      <c r="BV36" s="75">
        <v>60328</v>
      </c>
      <c r="BW36" s="75">
        <f t="shared" si="35"/>
        <v>6.0328E-2</v>
      </c>
      <c r="BX36" s="75">
        <v>10522166</v>
      </c>
      <c r="BY36" s="75">
        <f t="shared" si="36"/>
        <v>10.522166</v>
      </c>
      <c r="BZ36" s="75">
        <v>70760.45</v>
      </c>
      <c r="CA36" s="75">
        <f t="shared" si="37"/>
        <v>7.0760450000000003E-2</v>
      </c>
      <c r="CB36" s="75">
        <v>3320.92</v>
      </c>
      <c r="CC36" s="75">
        <f t="shared" si="38"/>
        <v>3.3209200000000002E-3</v>
      </c>
      <c r="CD36" s="75">
        <v>640016</v>
      </c>
      <c r="CE36" s="75">
        <f t="shared" si="39"/>
        <v>0.64001600000000003</v>
      </c>
      <c r="CF36" s="75">
        <v>2749992.91</v>
      </c>
      <c r="CG36" s="80">
        <f t="shared" si="40"/>
        <v>2.74999291</v>
      </c>
    </row>
    <row r="37" spans="1:85" ht="15.75" x14ac:dyDescent="0.25">
      <c r="A37" s="75">
        <v>1997</v>
      </c>
      <c r="B37" s="75">
        <v>152004.63</v>
      </c>
      <c r="C37" s="75">
        <f t="shared" si="0"/>
        <v>0.15200463</v>
      </c>
      <c r="D37" s="75">
        <v>45271953.159999996</v>
      </c>
      <c r="E37" s="75">
        <f t="shared" si="1"/>
        <v>45.271953159999995</v>
      </c>
      <c r="F37" s="75">
        <v>223016</v>
      </c>
      <c r="G37" s="75">
        <f t="shared" si="2"/>
        <v>0.22301599999999999</v>
      </c>
      <c r="H37" s="75">
        <v>9036087</v>
      </c>
      <c r="I37" s="75">
        <f t="shared" si="3"/>
        <v>9.0360870000000002</v>
      </c>
      <c r="J37" s="75">
        <v>9394695</v>
      </c>
      <c r="K37" s="75">
        <f t="shared" si="4"/>
        <v>9.3946950000000005</v>
      </c>
      <c r="L37" s="75">
        <v>5758529.6200000001</v>
      </c>
      <c r="M37" s="75">
        <f t="shared" si="5"/>
        <v>5.75852962</v>
      </c>
      <c r="N37" s="75">
        <v>6860847</v>
      </c>
      <c r="O37" s="75">
        <f t="shared" si="6"/>
        <v>6.8608469999999997</v>
      </c>
      <c r="P37" s="75">
        <v>10099467</v>
      </c>
      <c r="Q37" s="75">
        <f t="shared" si="7"/>
        <v>10.099467000000001</v>
      </c>
      <c r="R37" s="75">
        <v>69720</v>
      </c>
      <c r="S37" s="75">
        <f t="shared" si="8"/>
        <v>6.9720000000000004E-2</v>
      </c>
      <c r="T37" s="75">
        <v>32744785.649999999</v>
      </c>
      <c r="U37" s="75">
        <f>T37/1000000</f>
        <v>32.744785649999997</v>
      </c>
      <c r="V37" s="75">
        <v>1646518.6</v>
      </c>
      <c r="W37" s="75">
        <f t="shared" si="9"/>
        <v>1.6465186000000001</v>
      </c>
      <c r="X37" s="75">
        <v>18763917.52</v>
      </c>
      <c r="Y37" s="75">
        <f t="shared" si="10"/>
        <v>18.76391752</v>
      </c>
      <c r="Z37" s="75">
        <v>13240631.23</v>
      </c>
      <c r="AA37" s="75">
        <f t="shared" si="11"/>
        <v>13.24063123</v>
      </c>
      <c r="AB37" s="75">
        <v>1379364</v>
      </c>
      <c r="AC37" s="75">
        <f t="shared" si="12"/>
        <v>1.379364</v>
      </c>
      <c r="AD37" s="75">
        <v>10011280</v>
      </c>
      <c r="AE37" s="75">
        <f t="shared" si="13"/>
        <v>10.011279999999999</v>
      </c>
      <c r="AF37" s="75">
        <v>3578624.25</v>
      </c>
      <c r="AG37" s="75">
        <f t="shared" si="14"/>
        <v>3.5786242499999998</v>
      </c>
      <c r="AH37" s="75">
        <v>3784542.17</v>
      </c>
      <c r="AI37" s="75">
        <f t="shared" si="15"/>
        <v>3.7845421699999999</v>
      </c>
      <c r="AJ37" s="75">
        <v>1791598.76</v>
      </c>
      <c r="AK37" s="75">
        <f t="shared" si="16"/>
        <v>1.7915987600000001</v>
      </c>
      <c r="AL37" s="75">
        <v>262686.59000000003</v>
      </c>
      <c r="AM37" s="75">
        <f t="shared" si="17"/>
        <v>0.26268659000000005</v>
      </c>
      <c r="AN37" s="75">
        <v>368622</v>
      </c>
      <c r="AO37" s="75">
        <f t="shared" si="18"/>
        <v>0.36862200000000001</v>
      </c>
      <c r="AP37" s="75">
        <v>22552556</v>
      </c>
      <c r="AQ37" s="75">
        <f t="shared" si="19"/>
        <v>22.552555999999999</v>
      </c>
      <c r="AR37" s="75">
        <v>2515445</v>
      </c>
      <c r="AS37" s="75">
        <f t="shared" si="20"/>
        <v>2.5154450000000002</v>
      </c>
      <c r="AT37" s="75">
        <v>418183</v>
      </c>
      <c r="AU37" s="75">
        <f t="shared" si="21"/>
        <v>0.41818300000000003</v>
      </c>
      <c r="AV37" s="75">
        <v>2919608</v>
      </c>
      <c r="AW37" s="75">
        <f t="shared" si="22"/>
        <v>2.9196080000000002</v>
      </c>
      <c r="AX37" s="75">
        <v>502263.67</v>
      </c>
      <c r="AY37" s="75">
        <f t="shared" si="23"/>
        <v>0.50226366999999994</v>
      </c>
      <c r="AZ37" s="75">
        <v>859142</v>
      </c>
      <c r="BA37" s="75">
        <f t="shared" si="24"/>
        <v>0.85914199999999996</v>
      </c>
      <c r="BB37" s="75">
        <v>20006.71</v>
      </c>
      <c r="BC37" s="75">
        <f t="shared" si="25"/>
        <v>2.000671E-2</v>
      </c>
      <c r="BD37" s="75">
        <v>1008545.16</v>
      </c>
      <c r="BE37" s="75">
        <f t="shared" si="26"/>
        <v>1.0085451599999999</v>
      </c>
      <c r="BF37" s="75">
        <v>46914.54</v>
      </c>
      <c r="BG37" s="75">
        <f t="shared" si="27"/>
        <v>4.6914539999999998E-2</v>
      </c>
      <c r="BH37" s="75">
        <v>9800</v>
      </c>
      <c r="BI37" s="75">
        <f t="shared" si="28"/>
        <v>9.7999999999999997E-3</v>
      </c>
      <c r="BJ37" s="75">
        <v>6233487</v>
      </c>
      <c r="BK37" s="75">
        <f t="shared" si="29"/>
        <v>6.2334870000000002</v>
      </c>
      <c r="BL37" s="75">
        <v>658900.28</v>
      </c>
      <c r="BM37" s="75">
        <f t="shared" si="30"/>
        <v>0.65890028</v>
      </c>
      <c r="BN37" s="75">
        <v>5514350</v>
      </c>
      <c r="BO37" s="75">
        <f t="shared" si="31"/>
        <v>5.5143500000000003</v>
      </c>
      <c r="BP37" s="75">
        <v>3669867</v>
      </c>
      <c r="BQ37" s="75">
        <f t="shared" si="32"/>
        <v>3.669867</v>
      </c>
      <c r="BR37" s="75">
        <v>10510438</v>
      </c>
      <c r="BS37" s="75">
        <f t="shared" si="33"/>
        <v>10.510438000000001</v>
      </c>
      <c r="BT37" s="75">
        <v>134000</v>
      </c>
      <c r="BU37" s="75">
        <f t="shared" si="34"/>
        <v>0.13400000000000001</v>
      </c>
      <c r="BV37" s="75">
        <v>71196</v>
      </c>
      <c r="BW37" s="75">
        <f t="shared" si="35"/>
        <v>7.1195999999999995E-2</v>
      </c>
      <c r="BX37" s="75">
        <v>10487885</v>
      </c>
      <c r="BY37" s="75">
        <f t="shared" si="36"/>
        <v>10.487885</v>
      </c>
      <c r="BZ37" s="75">
        <v>106350.04</v>
      </c>
      <c r="CA37" s="75">
        <f t="shared" si="37"/>
        <v>0.10635003999999999</v>
      </c>
      <c r="CB37" s="75">
        <v>3468.97</v>
      </c>
      <c r="CC37" s="75">
        <f t="shared" si="38"/>
        <v>3.4689699999999996E-3</v>
      </c>
      <c r="CD37" s="75">
        <v>489436</v>
      </c>
      <c r="CE37" s="75">
        <f t="shared" si="39"/>
        <v>0.48943599999999998</v>
      </c>
      <c r="CF37" s="75">
        <v>2469245.35</v>
      </c>
      <c r="CG37" s="80">
        <f t="shared" si="40"/>
        <v>2.46924535</v>
      </c>
    </row>
    <row r="38" spans="1:85" ht="15.75" x14ac:dyDescent="0.25">
      <c r="A38" s="75">
        <v>1998</v>
      </c>
      <c r="B38" s="75">
        <v>142151.09</v>
      </c>
      <c r="C38" s="75">
        <f t="shared" si="0"/>
        <v>0.14215109000000001</v>
      </c>
      <c r="D38" s="75">
        <v>46217034.950000003</v>
      </c>
      <c r="E38" s="75">
        <f t="shared" si="1"/>
        <v>46.217034950000006</v>
      </c>
      <c r="F38" s="75">
        <v>236238</v>
      </c>
      <c r="G38" s="75">
        <f t="shared" si="2"/>
        <v>0.236238</v>
      </c>
      <c r="H38" s="75">
        <v>8876652</v>
      </c>
      <c r="I38" s="75">
        <f t="shared" si="3"/>
        <v>8.876652</v>
      </c>
      <c r="J38" s="75">
        <v>11074799</v>
      </c>
      <c r="K38" s="75">
        <f t="shared" si="4"/>
        <v>11.074799000000001</v>
      </c>
      <c r="L38" s="75">
        <v>5961884.96</v>
      </c>
      <c r="M38" s="75">
        <f t="shared" si="5"/>
        <v>5.9618849599999999</v>
      </c>
      <c r="N38" s="75">
        <v>6968907</v>
      </c>
      <c r="O38" s="75">
        <f t="shared" si="6"/>
        <v>6.9689069999999997</v>
      </c>
      <c r="P38" s="75">
        <v>10780241</v>
      </c>
      <c r="Q38" s="75">
        <f t="shared" si="7"/>
        <v>10.780241</v>
      </c>
      <c r="R38" s="75">
        <v>117647.46</v>
      </c>
      <c r="S38" s="75">
        <f t="shared" si="8"/>
        <v>0.11764746000000001</v>
      </c>
      <c r="T38" s="75">
        <v>34142254.729999997</v>
      </c>
      <c r="U38" s="75">
        <f>T38/1000000</f>
        <v>34.142254729999998</v>
      </c>
      <c r="V38" s="75">
        <v>1865711.6</v>
      </c>
      <c r="W38" s="75">
        <f t="shared" si="9"/>
        <v>1.8657116</v>
      </c>
      <c r="X38" s="75">
        <v>19729874.890000001</v>
      </c>
      <c r="Y38" s="75">
        <f t="shared" si="10"/>
        <v>19.729874890000001</v>
      </c>
      <c r="Z38" s="75">
        <v>13670181.359999999</v>
      </c>
      <c r="AA38" s="75">
        <f t="shared" si="11"/>
        <v>13.670181359999999</v>
      </c>
      <c r="AB38" s="75">
        <v>1392687</v>
      </c>
      <c r="AC38" s="75">
        <f t="shared" si="12"/>
        <v>1.392687</v>
      </c>
      <c r="AD38" s="75">
        <v>10215640</v>
      </c>
      <c r="AE38" s="75">
        <f t="shared" si="13"/>
        <v>10.21564</v>
      </c>
      <c r="AF38" s="75">
        <v>3759624.25</v>
      </c>
      <c r="AG38" s="75">
        <f t="shared" si="14"/>
        <v>3.7596242499999999</v>
      </c>
      <c r="AH38" s="75">
        <v>3101359.93</v>
      </c>
      <c r="AI38" s="75">
        <f t="shared" si="15"/>
        <v>3.1013599300000001</v>
      </c>
      <c r="AJ38" s="75">
        <v>1899873.58</v>
      </c>
      <c r="AK38" s="75">
        <f t="shared" si="16"/>
        <v>1.8998735800000002</v>
      </c>
      <c r="AL38" s="75">
        <v>281926.39</v>
      </c>
      <c r="AM38" s="75">
        <f t="shared" si="17"/>
        <v>0.28192639000000003</v>
      </c>
      <c r="AN38" s="75">
        <v>449313</v>
      </c>
      <c r="AO38" s="75">
        <f t="shared" si="18"/>
        <v>0.44931300000000002</v>
      </c>
      <c r="AP38" s="75">
        <v>24149069</v>
      </c>
      <c r="AQ38" s="75">
        <f t="shared" si="19"/>
        <v>24.149069000000001</v>
      </c>
      <c r="AR38" s="75">
        <v>2818333</v>
      </c>
      <c r="AS38" s="75">
        <f t="shared" si="20"/>
        <v>2.818333</v>
      </c>
      <c r="AT38" s="75">
        <v>550911</v>
      </c>
      <c r="AU38" s="75">
        <f t="shared" si="21"/>
        <v>0.55091100000000004</v>
      </c>
      <c r="AV38" s="75">
        <v>2958763</v>
      </c>
      <c r="AW38" s="75">
        <f t="shared" si="22"/>
        <v>2.9587629999999998</v>
      </c>
      <c r="AX38" s="75">
        <v>546494.84</v>
      </c>
      <c r="AY38" s="75">
        <f t="shared" si="23"/>
        <v>0.54649483999999993</v>
      </c>
      <c r="AZ38" s="75">
        <v>1047815</v>
      </c>
      <c r="BA38" s="75">
        <f t="shared" si="24"/>
        <v>1.0478149999999999</v>
      </c>
      <c r="BB38" s="75">
        <v>21770.52</v>
      </c>
      <c r="BC38" s="75">
        <f t="shared" si="25"/>
        <v>2.1770520000000002E-2</v>
      </c>
      <c r="BD38" s="75">
        <v>1130647.74</v>
      </c>
      <c r="BE38" s="75">
        <f t="shared" si="26"/>
        <v>1.1306477399999999</v>
      </c>
      <c r="BF38" s="75">
        <v>49779</v>
      </c>
      <c r="BG38" s="75">
        <f t="shared" si="27"/>
        <v>4.9778999999999997E-2</v>
      </c>
      <c r="BH38" s="75">
        <v>9900</v>
      </c>
      <c r="BI38" s="75">
        <f t="shared" si="28"/>
        <v>9.9000000000000008E-3</v>
      </c>
      <c r="BJ38" s="75">
        <v>6580512</v>
      </c>
      <c r="BK38" s="75">
        <f t="shared" si="29"/>
        <v>6.5805119999999997</v>
      </c>
      <c r="BL38" s="75">
        <v>684445.18</v>
      </c>
      <c r="BM38" s="75">
        <f t="shared" si="30"/>
        <v>0.6844451800000001</v>
      </c>
      <c r="BN38" s="75">
        <v>4496622.49</v>
      </c>
      <c r="BO38" s="75">
        <f t="shared" si="31"/>
        <v>4.49662249</v>
      </c>
      <c r="BP38" s="75">
        <v>5194879</v>
      </c>
      <c r="BQ38" s="75">
        <f t="shared" si="32"/>
        <v>5.1948790000000002</v>
      </c>
      <c r="BR38" s="75">
        <v>14830151</v>
      </c>
      <c r="BS38" s="75">
        <f t="shared" si="33"/>
        <v>14.830151000000001</v>
      </c>
      <c r="BT38" s="75">
        <v>135000</v>
      </c>
      <c r="BU38" s="75">
        <f t="shared" si="34"/>
        <v>0.13500000000000001</v>
      </c>
      <c r="BV38" s="75">
        <v>55025</v>
      </c>
      <c r="BW38" s="75">
        <f t="shared" si="35"/>
        <v>5.5024999999999998E-2</v>
      </c>
      <c r="BX38" s="75">
        <v>7949856</v>
      </c>
      <c r="BY38" s="75">
        <f t="shared" si="36"/>
        <v>7.9498559999999996</v>
      </c>
      <c r="BZ38" s="75">
        <v>108093</v>
      </c>
      <c r="CA38" s="75">
        <f t="shared" si="37"/>
        <v>0.10809299999999999</v>
      </c>
      <c r="CB38" s="75">
        <v>3134.15</v>
      </c>
      <c r="CC38" s="75">
        <f t="shared" si="38"/>
        <v>3.13415E-3</v>
      </c>
      <c r="CD38" s="75">
        <v>393473</v>
      </c>
      <c r="CE38" s="75">
        <f t="shared" si="39"/>
        <v>0.39347300000000002</v>
      </c>
      <c r="CF38" s="75">
        <v>1927845</v>
      </c>
      <c r="CG38" s="80">
        <f t="shared" si="40"/>
        <v>1.927845</v>
      </c>
    </row>
    <row r="39" spans="1:85" ht="15.75" x14ac:dyDescent="0.25">
      <c r="A39" s="75">
        <v>1999</v>
      </c>
      <c r="B39" s="75">
        <v>155226.94</v>
      </c>
      <c r="C39" s="75">
        <f t="shared" si="0"/>
        <v>0.15522694000000001</v>
      </c>
      <c r="D39" s="75">
        <v>47136517.520000003</v>
      </c>
      <c r="E39" s="75">
        <f t="shared" si="1"/>
        <v>47.136517520000005</v>
      </c>
      <c r="F39" s="75">
        <v>258138</v>
      </c>
      <c r="G39" s="75">
        <f t="shared" si="2"/>
        <v>0.25813799999999998</v>
      </c>
      <c r="H39" s="75">
        <v>9883668</v>
      </c>
      <c r="I39" s="75">
        <f t="shared" si="3"/>
        <v>9.8836680000000001</v>
      </c>
      <c r="J39" s="75">
        <v>11185082</v>
      </c>
      <c r="K39" s="75">
        <f t="shared" si="4"/>
        <v>11.185082</v>
      </c>
      <c r="L39" s="75">
        <v>6151761.9900000002</v>
      </c>
      <c r="M39" s="75">
        <f t="shared" si="5"/>
        <v>6.1517619899999998</v>
      </c>
      <c r="N39" s="75">
        <v>7193302</v>
      </c>
      <c r="O39" s="75">
        <f t="shared" si="6"/>
        <v>7.1933020000000001</v>
      </c>
      <c r="P39" s="75">
        <v>10791801</v>
      </c>
      <c r="Q39" s="75">
        <f t="shared" si="7"/>
        <v>10.791801</v>
      </c>
      <c r="R39" s="75">
        <v>121738.37</v>
      </c>
      <c r="S39" s="75">
        <f t="shared" si="8"/>
        <v>0.12173837</v>
      </c>
      <c r="T39" s="75">
        <v>35975849.409999996</v>
      </c>
      <c r="U39" s="75">
        <f>T39/1000000</f>
        <v>35.975849409999995</v>
      </c>
      <c r="V39" s="75">
        <v>1990250.8</v>
      </c>
      <c r="W39" s="75">
        <f t="shared" si="9"/>
        <v>1.9902508000000001</v>
      </c>
      <c r="X39" s="75">
        <v>22054112.260000002</v>
      </c>
      <c r="Y39" s="75">
        <f t="shared" si="10"/>
        <v>22.05411226</v>
      </c>
      <c r="Z39" s="75">
        <v>15429018.619999999</v>
      </c>
      <c r="AA39" s="75">
        <f t="shared" si="11"/>
        <v>15.429018619999999</v>
      </c>
      <c r="AB39" s="75">
        <v>1450990</v>
      </c>
      <c r="AC39" s="75">
        <f t="shared" si="12"/>
        <v>1.45099</v>
      </c>
      <c r="AD39" s="75">
        <v>9783280</v>
      </c>
      <c r="AE39" s="75">
        <f t="shared" si="13"/>
        <v>9.7832799999999995</v>
      </c>
      <c r="AF39" s="75">
        <v>3825189.82</v>
      </c>
      <c r="AG39" s="75">
        <f t="shared" si="14"/>
        <v>3.8251898199999999</v>
      </c>
      <c r="AH39" s="75">
        <v>3298487.21</v>
      </c>
      <c r="AI39" s="75">
        <f t="shared" si="15"/>
        <v>3.2984872099999998</v>
      </c>
      <c r="AJ39" s="75">
        <v>1837253.9</v>
      </c>
      <c r="AK39" s="75">
        <f t="shared" si="16"/>
        <v>1.8372538999999999</v>
      </c>
      <c r="AL39" s="75" t="s">
        <v>439</v>
      </c>
      <c r="AM39" s="75">
        <f t="shared" si="17"/>
        <v>0.30676610999999998</v>
      </c>
      <c r="AN39" s="75">
        <v>389086</v>
      </c>
      <c r="AO39" s="75">
        <f t="shared" si="18"/>
        <v>0.38908599999999999</v>
      </c>
      <c r="AP39" s="75">
        <v>23486855</v>
      </c>
      <c r="AQ39" s="75">
        <f t="shared" si="19"/>
        <v>23.486854999999998</v>
      </c>
      <c r="AR39" s="75">
        <v>2635653</v>
      </c>
      <c r="AS39" s="75">
        <f t="shared" si="20"/>
        <v>2.635653</v>
      </c>
      <c r="AT39" s="75">
        <v>560224</v>
      </c>
      <c r="AU39" s="75">
        <f t="shared" si="21"/>
        <v>0.56022400000000006</v>
      </c>
      <c r="AV39" s="75">
        <v>2755761.29</v>
      </c>
      <c r="AW39" s="75">
        <f t="shared" si="22"/>
        <v>2.7557612900000001</v>
      </c>
      <c r="AX39" s="75">
        <v>606387.82999999996</v>
      </c>
      <c r="AY39" s="75">
        <f t="shared" si="23"/>
        <v>0.60638782999999996</v>
      </c>
      <c r="AZ39" s="75">
        <v>768862</v>
      </c>
      <c r="BA39" s="75">
        <f t="shared" si="24"/>
        <v>0.76886200000000005</v>
      </c>
      <c r="BB39" s="75">
        <v>18080.689999999999</v>
      </c>
      <c r="BC39" s="75">
        <f t="shared" si="25"/>
        <v>1.808069E-2</v>
      </c>
      <c r="BD39" s="75">
        <v>1099748</v>
      </c>
      <c r="BE39" s="75">
        <f t="shared" si="26"/>
        <v>1.0997479999999999</v>
      </c>
      <c r="BF39" s="75">
        <v>71317.009999999995</v>
      </c>
      <c r="BG39" s="75">
        <f t="shared" si="27"/>
        <v>7.131701E-2</v>
      </c>
      <c r="BH39" s="75">
        <v>9600</v>
      </c>
      <c r="BI39" s="75">
        <f t="shared" si="28"/>
        <v>9.5999999999999992E-3</v>
      </c>
      <c r="BJ39" s="75">
        <v>6318477</v>
      </c>
      <c r="BK39" s="75">
        <f t="shared" si="29"/>
        <v>6.3184769999999997</v>
      </c>
      <c r="BL39" s="75">
        <v>512500</v>
      </c>
      <c r="BM39" s="75">
        <f t="shared" si="30"/>
        <v>0.51249999999999996</v>
      </c>
      <c r="BN39" s="75">
        <v>5863066.3600000003</v>
      </c>
      <c r="BO39" s="75">
        <f t="shared" si="31"/>
        <v>5.8630663600000004</v>
      </c>
      <c r="BP39" s="75">
        <v>3320790</v>
      </c>
      <c r="BQ39" s="75">
        <f t="shared" si="32"/>
        <v>3.3207900000000001</v>
      </c>
      <c r="BR39" s="75">
        <v>11662182</v>
      </c>
      <c r="BS39" s="75">
        <f t="shared" si="33"/>
        <v>11.662182</v>
      </c>
      <c r="BT39" s="75">
        <v>132000</v>
      </c>
      <c r="BU39" s="75">
        <f t="shared" si="34"/>
        <v>0.13200000000000001</v>
      </c>
      <c r="BV39" s="75">
        <v>88173</v>
      </c>
      <c r="BW39" s="75">
        <f t="shared" si="35"/>
        <v>8.8173000000000001E-2</v>
      </c>
      <c r="BX39" s="75">
        <v>8217257</v>
      </c>
      <c r="BY39" s="75">
        <f t="shared" si="36"/>
        <v>8.217257</v>
      </c>
      <c r="BZ39" s="75">
        <v>59360</v>
      </c>
      <c r="CA39" s="75">
        <f t="shared" si="37"/>
        <v>5.9360000000000003E-2</v>
      </c>
      <c r="CB39" s="75">
        <v>3000</v>
      </c>
      <c r="CC39" s="75">
        <f t="shared" si="38"/>
        <v>3.0000000000000001E-3</v>
      </c>
      <c r="CD39" s="75">
        <v>274370</v>
      </c>
      <c r="CE39" s="75">
        <f t="shared" si="39"/>
        <v>0.27437</v>
      </c>
      <c r="CF39" s="75">
        <v>1752888.28</v>
      </c>
      <c r="CG39" s="80">
        <f t="shared" si="40"/>
        <v>1.7528882800000001</v>
      </c>
    </row>
    <row r="40" spans="1:85" ht="15.75" x14ac:dyDescent="0.25">
      <c r="A40" s="75">
        <v>2000</v>
      </c>
      <c r="B40" s="75">
        <v>166221</v>
      </c>
      <c r="C40" s="75">
        <f t="shared" si="0"/>
        <v>0.16622100000000001</v>
      </c>
      <c r="D40" s="75">
        <v>47225686.189999998</v>
      </c>
      <c r="E40" s="75">
        <f t="shared" si="1"/>
        <v>47.225686189999998</v>
      </c>
      <c r="F40" s="75">
        <v>309957.55</v>
      </c>
      <c r="G40" s="75">
        <f t="shared" si="2"/>
        <v>0.30995754999999997</v>
      </c>
      <c r="H40" s="75">
        <v>8073118</v>
      </c>
      <c r="I40" s="75">
        <f t="shared" si="3"/>
        <v>8.0731179999999991</v>
      </c>
      <c r="J40" s="75">
        <v>10392837</v>
      </c>
      <c r="K40" s="75">
        <f t="shared" si="4"/>
        <v>10.392837</v>
      </c>
      <c r="L40" s="75">
        <v>6064449</v>
      </c>
      <c r="M40" s="75">
        <f t="shared" si="5"/>
        <v>6.0644489999999998</v>
      </c>
      <c r="N40" s="75">
        <v>7128421</v>
      </c>
      <c r="O40" s="75">
        <f t="shared" si="6"/>
        <v>7.1284210000000003</v>
      </c>
      <c r="P40" s="75">
        <v>10603631</v>
      </c>
      <c r="Q40" s="75">
        <f t="shared" si="7"/>
        <v>10.603631</v>
      </c>
      <c r="R40" s="75">
        <v>90649.96</v>
      </c>
      <c r="S40" s="75">
        <f t="shared" si="8"/>
        <v>9.0649960000000002E-2</v>
      </c>
      <c r="T40" s="75">
        <v>36506895.380000003</v>
      </c>
      <c r="U40" s="75">
        <f>T40/1000000</f>
        <v>36.506895380000003</v>
      </c>
      <c r="V40" s="75">
        <v>2025519.06</v>
      </c>
      <c r="W40" s="75">
        <f t="shared" si="9"/>
        <v>2.0255190600000001</v>
      </c>
      <c r="X40" s="75">
        <v>23938994.629999999</v>
      </c>
      <c r="Y40" s="75">
        <f t="shared" si="10"/>
        <v>23.93899463</v>
      </c>
      <c r="Z40" s="75">
        <v>14884438</v>
      </c>
      <c r="AA40" s="75">
        <f t="shared" si="11"/>
        <v>14.884437999999999</v>
      </c>
      <c r="AB40" s="75">
        <v>1266716</v>
      </c>
      <c r="AC40" s="75">
        <f t="shared" si="12"/>
        <v>1.266716</v>
      </c>
      <c r="AD40" s="75">
        <v>10237160</v>
      </c>
      <c r="AE40" s="75">
        <f t="shared" si="13"/>
        <v>10.237159999999999</v>
      </c>
      <c r="AF40" s="75">
        <v>3771722.46</v>
      </c>
      <c r="AG40" s="75">
        <f t="shared" si="14"/>
        <v>3.7717224599999999</v>
      </c>
      <c r="AH40" s="75">
        <v>2937788</v>
      </c>
      <c r="AI40" s="75">
        <f t="shared" si="15"/>
        <v>2.9377879999999998</v>
      </c>
      <c r="AJ40" s="75">
        <v>1828569</v>
      </c>
      <c r="AK40" s="75">
        <f t="shared" si="16"/>
        <v>1.8285689999999999</v>
      </c>
      <c r="AL40" s="75">
        <v>308201.76</v>
      </c>
      <c r="AM40" s="75">
        <f t="shared" si="17"/>
        <v>0.30820175999999999</v>
      </c>
      <c r="AN40" s="75">
        <v>446944</v>
      </c>
      <c r="AO40" s="75">
        <f t="shared" si="18"/>
        <v>0.44694400000000001</v>
      </c>
      <c r="AP40" s="75">
        <v>24235802.59</v>
      </c>
      <c r="AQ40" s="75">
        <f t="shared" si="19"/>
        <v>24.235802589999999</v>
      </c>
      <c r="AR40" s="75">
        <v>2519253</v>
      </c>
      <c r="AS40" s="75">
        <f t="shared" si="20"/>
        <v>2.519253</v>
      </c>
      <c r="AT40" s="75">
        <v>458450</v>
      </c>
      <c r="AU40" s="75">
        <f t="shared" si="21"/>
        <v>0.45845000000000002</v>
      </c>
      <c r="AV40" s="75">
        <v>2796184</v>
      </c>
      <c r="AW40" s="75">
        <f t="shared" si="22"/>
        <v>2.7961839999999998</v>
      </c>
      <c r="AX40" s="75">
        <v>522872</v>
      </c>
      <c r="AY40" s="75">
        <f t="shared" si="23"/>
        <v>0.522872</v>
      </c>
      <c r="AZ40" s="75">
        <v>861204</v>
      </c>
      <c r="BA40" s="75">
        <f t="shared" si="24"/>
        <v>0.86120399999999997</v>
      </c>
      <c r="BB40" s="75">
        <v>16686.18</v>
      </c>
      <c r="BC40" s="75">
        <f t="shared" si="25"/>
        <v>1.6686180000000002E-2</v>
      </c>
      <c r="BD40" s="75">
        <v>1138749.75</v>
      </c>
      <c r="BE40" s="75">
        <f t="shared" si="26"/>
        <v>1.1387497499999999</v>
      </c>
      <c r="BF40" s="75">
        <v>77738</v>
      </c>
      <c r="BG40" s="75">
        <f t="shared" si="27"/>
        <v>7.7738000000000002E-2</v>
      </c>
      <c r="BH40" s="75">
        <v>10000</v>
      </c>
      <c r="BI40" s="75">
        <f t="shared" si="28"/>
        <v>0.01</v>
      </c>
      <c r="BJ40" s="75">
        <v>6629786</v>
      </c>
      <c r="BK40" s="75">
        <f t="shared" si="29"/>
        <v>6.6297860000000002</v>
      </c>
      <c r="BL40" s="75">
        <v>509975</v>
      </c>
      <c r="BM40" s="75">
        <f t="shared" si="30"/>
        <v>0.50997499999999996</v>
      </c>
      <c r="BN40" s="75">
        <v>6034127.3899999997</v>
      </c>
      <c r="BO40" s="75">
        <f t="shared" si="31"/>
        <v>6.0341273900000001</v>
      </c>
      <c r="BP40" s="75">
        <v>3442822</v>
      </c>
      <c r="BQ40" s="75">
        <f t="shared" si="32"/>
        <v>3.442822</v>
      </c>
      <c r="BR40" s="75">
        <v>9886114</v>
      </c>
      <c r="BS40" s="75">
        <f t="shared" si="33"/>
        <v>9.8861139999999992</v>
      </c>
      <c r="BT40" s="75">
        <v>135000</v>
      </c>
      <c r="BU40" s="75">
        <f t="shared" si="34"/>
        <v>0.13500000000000001</v>
      </c>
      <c r="BV40" s="75">
        <v>84270</v>
      </c>
      <c r="BW40" s="75">
        <f t="shared" si="35"/>
        <v>8.4269999999999998E-2</v>
      </c>
      <c r="BX40" s="75">
        <v>11691659</v>
      </c>
      <c r="BY40" s="75">
        <f t="shared" si="36"/>
        <v>11.691659</v>
      </c>
      <c r="BZ40" s="75">
        <v>89472</v>
      </c>
      <c r="CA40" s="75">
        <f t="shared" si="37"/>
        <v>8.9471999999999996E-2</v>
      </c>
      <c r="CB40" s="75">
        <v>3170</v>
      </c>
      <c r="CC40" s="75">
        <f t="shared" si="38"/>
        <v>3.1700000000000001E-3</v>
      </c>
      <c r="CD40" s="75">
        <v>520513.43</v>
      </c>
      <c r="CE40" s="75">
        <f t="shared" si="39"/>
        <v>0.52051342999999994</v>
      </c>
      <c r="CF40" s="75">
        <v>2447809.15</v>
      </c>
      <c r="CG40" s="80">
        <f t="shared" si="40"/>
        <v>2.4478091499999999</v>
      </c>
    </row>
    <row r="41" spans="1:85" ht="15.75" x14ac:dyDescent="0.25">
      <c r="A41" s="75">
        <v>2001</v>
      </c>
      <c r="B41" s="75">
        <v>221738.72</v>
      </c>
      <c r="C41" s="75">
        <f t="shared" si="0"/>
        <v>0.22173872</v>
      </c>
      <c r="D41" s="75">
        <v>48529567.100000001</v>
      </c>
      <c r="E41" s="75">
        <f t="shared" si="1"/>
        <v>48.529567100000001</v>
      </c>
      <c r="F41" s="75">
        <v>312664</v>
      </c>
      <c r="G41" s="75">
        <f t="shared" si="2"/>
        <v>0.312664</v>
      </c>
      <c r="H41" s="75">
        <v>8811152</v>
      </c>
      <c r="I41" s="75">
        <f t="shared" si="3"/>
        <v>8.8111519999999999</v>
      </c>
      <c r="J41" s="75">
        <v>10767909</v>
      </c>
      <c r="K41" s="75">
        <f t="shared" si="4"/>
        <v>10.767909</v>
      </c>
      <c r="L41" s="75">
        <v>6192567.7699999996</v>
      </c>
      <c r="M41" s="75">
        <f t="shared" si="5"/>
        <v>6.1925677699999992</v>
      </c>
      <c r="N41" s="75">
        <v>6766952</v>
      </c>
      <c r="O41" s="75">
        <f t="shared" si="6"/>
        <v>6.7669519999999999</v>
      </c>
      <c r="P41" s="75">
        <v>10576005</v>
      </c>
      <c r="Q41" s="75">
        <f t="shared" si="7"/>
        <v>10.576005</v>
      </c>
      <c r="R41" s="75">
        <v>67135.179999999993</v>
      </c>
      <c r="S41" s="75">
        <f t="shared" si="8"/>
        <v>6.7135179999999989E-2</v>
      </c>
      <c r="T41" s="75">
        <v>36894844.409999996</v>
      </c>
      <c r="U41" s="75">
        <f>T41/1000000</f>
        <v>36.894844409999997</v>
      </c>
      <c r="V41" s="75">
        <v>2335428.2999999998</v>
      </c>
      <c r="W41" s="75">
        <f t="shared" si="9"/>
        <v>2.3354282999999998</v>
      </c>
      <c r="X41" s="75">
        <v>24819232.850000001</v>
      </c>
      <c r="Y41" s="75">
        <f t="shared" si="10"/>
        <v>24.819232850000002</v>
      </c>
      <c r="Z41" s="75">
        <v>15797483</v>
      </c>
      <c r="AA41" s="75">
        <f t="shared" si="11"/>
        <v>15.797483</v>
      </c>
      <c r="AB41" s="75" t="s">
        <v>427</v>
      </c>
      <c r="AC41" s="75">
        <f t="shared" si="12"/>
        <v>1.3167253999999999</v>
      </c>
      <c r="AD41" s="75">
        <v>10613531</v>
      </c>
      <c r="AE41" s="75">
        <f t="shared" si="13"/>
        <v>10.613531</v>
      </c>
      <c r="AF41" s="75">
        <v>4058516.16</v>
      </c>
      <c r="AG41" s="75">
        <f t="shared" si="14"/>
        <v>4.0585161599999999</v>
      </c>
      <c r="AH41" s="75">
        <v>3526330</v>
      </c>
      <c r="AI41" s="75">
        <f t="shared" si="15"/>
        <v>3.5263300000000002</v>
      </c>
      <c r="AJ41" s="75">
        <v>2302160</v>
      </c>
      <c r="AK41" s="75">
        <f t="shared" si="16"/>
        <v>2.3021600000000002</v>
      </c>
      <c r="AL41" s="75">
        <v>318722.53000000003</v>
      </c>
      <c r="AM41" s="75">
        <f t="shared" si="17"/>
        <v>0.31872253</v>
      </c>
      <c r="AN41" s="75">
        <v>462859</v>
      </c>
      <c r="AO41" s="75">
        <f t="shared" si="18"/>
        <v>0.46285900000000002</v>
      </c>
      <c r="AP41" s="75">
        <v>24770011.140000001</v>
      </c>
      <c r="AQ41" s="75">
        <f t="shared" si="19"/>
        <v>24.770011140000001</v>
      </c>
      <c r="AR41" s="75">
        <v>2583075</v>
      </c>
      <c r="AS41" s="75">
        <f t="shared" si="20"/>
        <v>2.583075</v>
      </c>
      <c r="AT41" s="75">
        <v>648915</v>
      </c>
      <c r="AU41" s="75">
        <f t="shared" si="21"/>
        <v>0.64891500000000002</v>
      </c>
      <c r="AV41" s="75">
        <v>2856062.32</v>
      </c>
      <c r="AW41" s="75">
        <f t="shared" si="22"/>
        <v>2.8560623199999999</v>
      </c>
      <c r="AX41" s="75">
        <v>533207.46</v>
      </c>
      <c r="AY41" s="75">
        <f t="shared" si="23"/>
        <v>0.53320745999999997</v>
      </c>
      <c r="AZ41" s="75">
        <v>1063687</v>
      </c>
      <c r="BA41" s="75">
        <f t="shared" si="24"/>
        <v>1.063687</v>
      </c>
      <c r="BB41" s="75">
        <v>16328.08</v>
      </c>
      <c r="BC41" s="75">
        <f t="shared" si="25"/>
        <v>1.6328079999999998E-2</v>
      </c>
      <c r="BD41" s="75">
        <v>1132656.58</v>
      </c>
      <c r="BE41" s="75">
        <f t="shared" si="26"/>
        <v>1.1326565800000001</v>
      </c>
      <c r="BF41" s="75">
        <v>104756.8</v>
      </c>
      <c r="BG41" s="75">
        <f t="shared" si="27"/>
        <v>0.1047568</v>
      </c>
      <c r="BH41" s="75">
        <v>10200</v>
      </c>
      <c r="BI41" s="75">
        <f t="shared" si="28"/>
        <v>1.0200000000000001E-2</v>
      </c>
      <c r="BJ41" s="75">
        <v>6203225</v>
      </c>
      <c r="BK41" s="75">
        <f t="shared" si="29"/>
        <v>6.2032249999999998</v>
      </c>
      <c r="BL41" s="75">
        <v>591800</v>
      </c>
      <c r="BM41" s="75">
        <f t="shared" si="30"/>
        <v>0.59179999999999999</v>
      </c>
      <c r="BN41" s="75">
        <v>5277701.68</v>
      </c>
      <c r="BO41" s="75">
        <f t="shared" si="31"/>
        <v>5.2777016799999998</v>
      </c>
      <c r="BP41" s="75">
        <v>5267871</v>
      </c>
      <c r="BQ41" s="75">
        <f t="shared" si="32"/>
        <v>5.2678710000000004</v>
      </c>
      <c r="BR41" s="75">
        <v>1356176</v>
      </c>
      <c r="BS41" s="75">
        <f t="shared" si="33"/>
        <v>1.356176</v>
      </c>
      <c r="BT41" s="75">
        <v>137000</v>
      </c>
      <c r="BU41" s="75">
        <f t="shared" si="34"/>
        <v>0.13700000000000001</v>
      </c>
      <c r="BV41" s="75">
        <v>100705</v>
      </c>
      <c r="BW41" s="75">
        <f t="shared" si="35"/>
        <v>0.100705</v>
      </c>
      <c r="BX41" s="75">
        <v>8045402</v>
      </c>
      <c r="BY41" s="75">
        <f t="shared" si="36"/>
        <v>8.0454019999999993</v>
      </c>
      <c r="BZ41" s="75">
        <v>90662.31</v>
      </c>
      <c r="CA41" s="75">
        <f t="shared" si="37"/>
        <v>9.0662309999999996E-2</v>
      </c>
      <c r="CB41" s="75">
        <v>3440.99</v>
      </c>
      <c r="CC41" s="75">
        <f t="shared" si="38"/>
        <v>3.4409899999999997E-3</v>
      </c>
      <c r="CD41" s="75">
        <v>275223.34999999998</v>
      </c>
      <c r="CE41" s="75">
        <f t="shared" si="39"/>
        <v>0.27522334999999998</v>
      </c>
      <c r="CF41" s="75">
        <v>2561690.1800000002</v>
      </c>
      <c r="CG41" s="80">
        <f t="shared" si="40"/>
        <v>2.5616901800000003</v>
      </c>
    </row>
    <row r="42" spans="1:85" ht="15.75" x14ac:dyDescent="0.25">
      <c r="A42" s="75">
        <v>2002</v>
      </c>
      <c r="B42" s="75">
        <v>321094</v>
      </c>
      <c r="C42" s="75">
        <f t="shared" si="0"/>
        <v>0.32109399999999999</v>
      </c>
      <c r="D42" s="75">
        <v>51947283.32</v>
      </c>
      <c r="E42" s="75">
        <f t="shared" si="1"/>
        <v>51.947283319999997</v>
      </c>
      <c r="F42" s="75">
        <v>318391</v>
      </c>
      <c r="G42" s="75">
        <f t="shared" si="2"/>
        <v>0.31839099999999998</v>
      </c>
      <c r="H42" s="75">
        <v>9742636</v>
      </c>
      <c r="I42" s="75">
        <f t="shared" si="3"/>
        <v>9.7426359999999992</v>
      </c>
      <c r="J42" s="75">
        <v>11213985</v>
      </c>
      <c r="K42" s="75">
        <f t="shared" si="4"/>
        <v>11.213984999999999</v>
      </c>
      <c r="L42" s="75">
        <v>6489247</v>
      </c>
      <c r="M42" s="75">
        <f t="shared" si="5"/>
        <v>6.4892469999999998</v>
      </c>
      <c r="N42" s="75">
        <v>6823990</v>
      </c>
      <c r="O42" s="75">
        <f t="shared" si="6"/>
        <v>6.8239900000000002</v>
      </c>
      <c r="P42" s="75">
        <v>11151423</v>
      </c>
      <c r="Q42" s="75">
        <f t="shared" si="7"/>
        <v>11.151422999999999</v>
      </c>
      <c r="R42" s="75">
        <v>64545</v>
      </c>
      <c r="S42" s="75">
        <f t="shared" si="8"/>
        <v>6.4545000000000005E-2</v>
      </c>
      <c r="T42" s="75">
        <v>39384521.219999999</v>
      </c>
      <c r="U42" s="75">
        <f>T42/1000000</f>
        <v>39.384521219999996</v>
      </c>
      <c r="V42" s="75">
        <v>2465585.9</v>
      </c>
      <c r="W42" s="75">
        <f t="shared" si="9"/>
        <v>2.4655858999999998</v>
      </c>
      <c r="X42" s="75">
        <v>21549854.670000002</v>
      </c>
      <c r="Y42" s="75">
        <f t="shared" si="10"/>
        <v>21.549854670000002</v>
      </c>
      <c r="Z42" s="75">
        <v>15439033</v>
      </c>
      <c r="AA42" s="75">
        <f t="shared" si="11"/>
        <v>15.439033</v>
      </c>
      <c r="AB42" s="75">
        <v>1310727</v>
      </c>
      <c r="AC42" s="75">
        <f t="shared" si="12"/>
        <v>1.310727</v>
      </c>
      <c r="AD42" s="75">
        <v>10757600</v>
      </c>
      <c r="AE42" s="75">
        <f t="shared" si="13"/>
        <v>10.7576</v>
      </c>
      <c r="AF42" s="75">
        <v>4063304.07</v>
      </c>
      <c r="AG42" s="75">
        <f t="shared" si="14"/>
        <v>4.06330407</v>
      </c>
      <c r="AH42" s="75">
        <v>3368900.94</v>
      </c>
      <c r="AI42" s="75">
        <f t="shared" si="15"/>
        <v>3.3689009400000001</v>
      </c>
      <c r="AJ42" s="75">
        <v>2147915.38</v>
      </c>
      <c r="AK42" s="75">
        <f t="shared" si="16"/>
        <v>2.1479153799999997</v>
      </c>
      <c r="AL42" s="75">
        <v>320678.56</v>
      </c>
      <c r="AM42" s="75">
        <f t="shared" si="17"/>
        <v>0.32067856</v>
      </c>
      <c r="AN42" s="75">
        <v>418298</v>
      </c>
      <c r="AO42" s="75">
        <f t="shared" si="18"/>
        <v>0.418298</v>
      </c>
      <c r="AP42" s="75">
        <v>25456252.77</v>
      </c>
      <c r="AQ42" s="75">
        <f t="shared" si="19"/>
        <v>25.456252769999999</v>
      </c>
      <c r="AR42" s="75">
        <v>2793527</v>
      </c>
      <c r="AS42" s="75">
        <f t="shared" si="20"/>
        <v>2.7935270000000001</v>
      </c>
      <c r="AT42" s="75">
        <v>624434</v>
      </c>
      <c r="AU42" s="75">
        <f t="shared" si="21"/>
        <v>0.62443400000000004</v>
      </c>
      <c r="AV42" s="75">
        <v>2875517.02</v>
      </c>
      <c r="AW42" s="75">
        <f t="shared" si="22"/>
        <v>2.8755170200000002</v>
      </c>
      <c r="AX42" s="75">
        <v>528597.04</v>
      </c>
      <c r="AY42" s="75">
        <f t="shared" si="23"/>
        <v>0.52859704000000007</v>
      </c>
      <c r="AZ42" s="75">
        <v>1088361</v>
      </c>
      <c r="BA42" s="75">
        <f t="shared" si="24"/>
        <v>1.0883609999999999</v>
      </c>
      <c r="BB42" s="75">
        <v>17089.47</v>
      </c>
      <c r="BC42" s="75">
        <f t="shared" si="25"/>
        <v>1.7089470000000002E-2</v>
      </c>
      <c r="BD42" s="75">
        <v>1135236.29</v>
      </c>
      <c r="BE42" s="75">
        <f t="shared" si="26"/>
        <v>1.1352362900000001</v>
      </c>
      <c r="BF42" s="75">
        <v>92656.87</v>
      </c>
      <c r="BG42" s="75">
        <f t="shared" si="27"/>
        <v>9.2656870000000002E-2</v>
      </c>
      <c r="BH42" s="75">
        <v>10300</v>
      </c>
      <c r="BI42" s="75">
        <f t="shared" si="28"/>
        <v>1.03E-2</v>
      </c>
      <c r="BJ42" s="75">
        <v>6685179</v>
      </c>
      <c r="BK42" s="75">
        <f t="shared" si="29"/>
        <v>6.6851789999999998</v>
      </c>
      <c r="BL42" s="75">
        <v>594219.97</v>
      </c>
      <c r="BM42" s="75">
        <f t="shared" si="30"/>
        <v>0.59421996999999993</v>
      </c>
      <c r="BN42" s="75">
        <v>6140386.2400000002</v>
      </c>
      <c r="BO42" s="75">
        <f t="shared" si="31"/>
        <v>6.1403862400000007</v>
      </c>
      <c r="BP42" s="75">
        <v>3737244</v>
      </c>
      <c r="BQ42" s="75">
        <f t="shared" si="32"/>
        <v>3.737244</v>
      </c>
      <c r="BR42" s="75">
        <v>12279551</v>
      </c>
      <c r="BS42" s="75">
        <f t="shared" si="33"/>
        <v>12.279551</v>
      </c>
      <c r="BT42" s="75">
        <v>137000</v>
      </c>
      <c r="BU42" s="75">
        <f t="shared" si="34"/>
        <v>0.13700000000000001</v>
      </c>
      <c r="BV42" s="75">
        <v>64470.12</v>
      </c>
      <c r="BW42" s="75">
        <f t="shared" si="35"/>
        <v>6.4470120000000006E-2</v>
      </c>
      <c r="BX42" s="75">
        <v>10298996</v>
      </c>
      <c r="BY42" s="75">
        <f t="shared" si="36"/>
        <v>10.298996000000001</v>
      </c>
      <c r="BZ42" s="75">
        <v>56203.25</v>
      </c>
      <c r="CA42" s="75">
        <f t="shared" si="37"/>
        <v>5.6203250000000003E-2</v>
      </c>
      <c r="CB42" s="75">
        <v>3292.09</v>
      </c>
      <c r="CC42" s="75">
        <f t="shared" si="38"/>
        <v>3.2920900000000001E-3</v>
      </c>
      <c r="CD42" s="75">
        <v>290424.33</v>
      </c>
      <c r="CE42" s="75">
        <f t="shared" si="39"/>
        <v>0.29042433000000001</v>
      </c>
      <c r="CF42" s="75">
        <v>2475138.37</v>
      </c>
      <c r="CG42" s="80">
        <f t="shared" si="40"/>
        <v>2.4751383700000003</v>
      </c>
    </row>
    <row r="43" spans="1:85" ht="15.75" x14ac:dyDescent="0.25">
      <c r="A43" s="75">
        <v>2003</v>
      </c>
      <c r="B43" s="75">
        <v>313075</v>
      </c>
      <c r="C43" s="75">
        <f t="shared" si="0"/>
        <v>0.31307499999999999</v>
      </c>
      <c r="D43" s="75">
        <v>55990930.509999998</v>
      </c>
      <c r="E43" s="75">
        <f t="shared" si="1"/>
        <v>55.990930509999998</v>
      </c>
      <c r="F43" s="75">
        <v>328270</v>
      </c>
      <c r="G43" s="75">
        <f t="shared" si="2"/>
        <v>0.32827000000000001</v>
      </c>
      <c r="H43" s="75">
        <v>10462678</v>
      </c>
      <c r="I43" s="75">
        <f t="shared" si="3"/>
        <v>10.462678</v>
      </c>
      <c r="J43" s="75">
        <v>12709139</v>
      </c>
      <c r="K43" s="75">
        <f t="shared" si="4"/>
        <v>12.709139</v>
      </c>
      <c r="L43" s="75">
        <v>6636153.1299999999</v>
      </c>
      <c r="M43" s="75">
        <f t="shared" si="5"/>
        <v>6.6361531300000003</v>
      </c>
      <c r="N43" s="75">
        <v>7334737</v>
      </c>
      <c r="O43" s="75">
        <f t="shared" si="6"/>
        <v>7.3347369999999996</v>
      </c>
      <c r="P43" s="75">
        <v>11960904</v>
      </c>
      <c r="Q43" s="75">
        <f t="shared" si="7"/>
        <v>11.960903999999999</v>
      </c>
      <c r="R43" s="75">
        <v>67801</v>
      </c>
      <c r="S43" s="75">
        <f t="shared" si="8"/>
        <v>6.7801E-2</v>
      </c>
      <c r="T43" s="75">
        <v>41086240.5</v>
      </c>
      <c r="U43" s="75">
        <f>T43/1000000</f>
        <v>41.086240500000002</v>
      </c>
      <c r="V43" s="75">
        <v>2216306.06</v>
      </c>
      <c r="W43" s="75">
        <f t="shared" si="9"/>
        <v>2.21630606</v>
      </c>
      <c r="X43" s="75">
        <v>22727685.16</v>
      </c>
      <c r="Y43" s="75">
        <f t="shared" si="10"/>
        <v>22.72768516</v>
      </c>
      <c r="Z43" s="75">
        <v>15556887</v>
      </c>
      <c r="AA43" s="75">
        <f t="shared" si="11"/>
        <v>15.556887</v>
      </c>
      <c r="AB43" s="75">
        <v>1254321</v>
      </c>
      <c r="AC43" s="75">
        <f t="shared" si="12"/>
        <v>1.254321</v>
      </c>
      <c r="AD43" s="75">
        <v>10559800</v>
      </c>
      <c r="AE43" s="75">
        <f t="shared" si="13"/>
        <v>10.559799999999999</v>
      </c>
      <c r="AF43" s="75">
        <v>4401712.22</v>
      </c>
      <c r="AG43" s="75">
        <f t="shared" si="14"/>
        <v>4.4017122199999994</v>
      </c>
      <c r="AH43" s="75">
        <v>3288305.6</v>
      </c>
      <c r="AI43" s="75">
        <f t="shared" si="15"/>
        <v>3.2883056000000002</v>
      </c>
      <c r="AJ43" s="75">
        <v>2323864.1800000002</v>
      </c>
      <c r="AK43" s="75">
        <f t="shared" si="16"/>
        <v>2.3238641800000002</v>
      </c>
      <c r="AL43" s="75">
        <v>261085.52</v>
      </c>
      <c r="AM43" s="75">
        <f t="shared" si="17"/>
        <v>0.26108552000000002</v>
      </c>
      <c r="AN43" s="75">
        <v>495577</v>
      </c>
      <c r="AO43" s="75">
        <f t="shared" si="18"/>
        <v>0.49557699999999999</v>
      </c>
      <c r="AP43" s="75">
        <v>25968697.550000001</v>
      </c>
      <c r="AQ43" s="75">
        <f t="shared" si="19"/>
        <v>25.968697550000002</v>
      </c>
      <c r="AR43" s="75">
        <v>2965403</v>
      </c>
      <c r="AS43" s="75">
        <f t="shared" si="20"/>
        <v>2.9654029999999998</v>
      </c>
      <c r="AT43" s="75">
        <v>709332.98</v>
      </c>
      <c r="AU43" s="75">
        <f t="shared" si="21"/>
        <v>0.70933298</v>
      </c>
      <c r="AV43" s="75">
        <v>2923389.51</v>
      </c>
      <c r="AW43" s="75">
        <f t="shared" si="22"/>
        <v>2.9233895099999998</v>
      </c>
      <c r="AX43" s="75">
        <v>530785.30000000005</v>
      </c>
      <c r="AY43" s="75">
        <f t="shared" si="23"/>
        <v>0.53078530000000002</v>
      </c>
      <c r="AZ43" s="75">
        <v>1207498</v>
      </c>
      <c r="BA43" s="75">
        <f t="shared" si="24"/>
        <v>1.207498</v>
      </c>
      <c r="BB43" s="75">
        <v>15985.53</v>
      </c>
      <c r="BC43" s="75">
        <f t="shared" si="25"/>
        <v>1.5985530000000001E-2</v>
      </c>
      <c r="BD43" s="75">
        <v>1117899.8899999999</v>
      </c>
      <c r="BE43" s="75">
        <f t="shared" si="26"/>
        <v>1.1178998899999999</v>
      </c>
      <c r="BF43" s="75">
        <v>79892.08</v>
      </c>
      <c r="BG43" s="75">
        <f t="shared" si="27"/>
        <v>7.9892080000000004E-2</v>
      </c>
      <c r="BH43" s="75">
        <v>10400</v>
      </c>
      <c r="BI43" s="75">
        <f t="shared" si="28"/>
        <v>1.04E-2</v>
      </c>
      <c r="BJ43" s="75">
        <v>6724488</v>
      </c>
      <c r="BK43" s="75">
        <f t="shared" si="29"/>
        <v>6.724488</v>
      </c>
      <c r="BL43" s="75">
        <v>796641.94</v>
      </c>
      <c r="BM43" s="75">
        <f t="shared" si="30"/>
        <v>0.79664193999999999</v>
      </c>
      <c r="BN43" s="75">
        <v>6209339.0599999996</v>
      </c>
      <c r="BO43" s="75">
        <f t="shared" si="31"/>
        <v>6.2093390599999996</v>
      </c>
      <c r="BP43" s="75">
        <v>6163213</v>
      </c>
      <c r="BQ43" s="75">
        <f t="shared" si="32"/>
        <v>6.1632129999999998</v>
      </c>
      <c r="BR43" s="75">
        <v>17397384</v>
      </c>
      <c r="BS43" s="75">
        <f t="shared" si="33"/>
        <v>17.397383999999999</v>
      </c>
      <c r="BT43" s="75">
        <v>137000</v>
      </c>
      <c r="BU43" s="75">
        <f t="shared" si="34"/>
        <v>0.13700000000000001</v>
      </c>
      <c r="BV43" s="75">
        <v>64885</v>
      </c>
      <c r="BW43" s="75">
        <f t="shared" si="35"/>
        <v>6.4884999999999998E-2</v>
      </c>
      <c r="BX43" s="75">
        <v>9886877</v>
      </c>
      <c r="BY43" s="75">
        <f t="shared" si="36"/>
        <v>9.8868770000000001</v>
      </c>
      <c r="BZ43" s="75">
        <v>59972.9</v>
      </c>
      <c r="CA43" s="75">
        <f t="shared" si="37"/>
        <v>5.9972900000000003E-2</v>
      </c>
      <c r="CB43" s="75">
        <v>35444.339999999997</v>
      </c>
      <c r="CC43" s="75">
        <f t="shared" si="38"/>
        <v>3.5444339999999998E-2</v>
      </c>
      <c r="CD43" s="75">
        <v>313342.61</v>
      </c>
      <c r="CE43" s="75">
        <f t="shared" si="39"/>
        <v>0.31334260999999997</v>
      </c>
      <c r="CF43" s="75" t="s">
        <v>447</v>
      </c>
      <c r="CG43" s="80">
        <f t="shared" si="40"/>
        <v>1.5795590700000002</v>
      </c>
    </row>
    <row r="44" spans="1:85" ht="15.75" x14ac:dyDescent="0.25">
      <c r="A44" s="75">
        <v>2004</v>
      </c>
      <c r="B44" s="75">
        <v>327388.52</v>
      </c>
      <c r="C44" s="75">
        <f t="shared" si="0"/>
        <v>0.32738852000000002</v>
      </c>
      <c r="D44" s="75">
        <v>58131708.399999999</v>
      </c>
      <c r="E44" s="75">
        <f t="shared" si="1"/>
        <v>58.131708400000001</v>
      </c>
      <c r="F44" s="75">
        <v>338413</v>
      </c>
      <c r="G44" s="75">
        <f t="shared" si="2"/>
        <v>0.33841300000000002</v>
      </c>
      <c r="H44" s="75">
        <v>10626912</v>
      </c>
      <c r="I44" s="75">
        <f t="shared" si="3"/>
        <v>10.626912000000001</v>
      </c>
      <c r="J44" s="75">
        <v>11625751</v>
      </c>
      <c r="K44" s="75">
        <f t="shared" si="4"/>
        <v>11.625750999999999</v>
      </c>
      <c r="L44" s="75">
        <v>6874549.5199999996</v>
      </c>
      <c r="M44" s="75">
        <f t="shared" si="5"/>
        <v>6.8745495199999995</v>
      </c>
      <c r="N44" s="75">
        <v>7524518</v>
      </c>
      <c r="O44" s="75">
        <f t="shared" si="6"/>
        <v>7.5245179999999996</v>
      </c>
      <c r="P44" s="75">
        <v>12100430.16</v>
      </c>
      <c r="Q44" s="75">
        <f t="shared" si="7"/>
        <v>12.10043016</v>
      </c>
      <c r="R44" s="75">
        <v>77978.06</v>
      </c>
      <c r="S44" s="75">
        <f t="shared" si="8"/>
        <v>7.7978060000000002E-2</v>
      </c>
      <c r="T44" s="75">
        <v>43708053.909999996</v>
      </c>
      <c r="U44" s="75">
        <f>T44/1000000</f>
        <v>43.708053909999997</v>
      </c>
      <c r="V44" s="75">
        <v>2125399.2999999998</v>
      </c>
      <c r="W44" s="75">
        <f t="shared" si="9"/>
        <v>2.1253992999999998</v>
      </c>
      <c r="X44" s="75">
        <v>24195595</v>
      </c>
      <c r="Y44" s="75">
        <f t="shared" si="10"/>
        <v>24.195595000000001</v>
      </c>
      <c r="Z44" s="75">
        <v>18268184.25</v>
      </c>
      <c r="AA44" s="75">
        <f t="shared" si="11"/>
        <v>18.268184250000001</v>
      </c>
      <c r="AB44" s="75">
        <v>1462369</v>
      </c>
      <c r="AC44" s="75">
        <f t="shared" si="12"/>
        <v>1.462369</v>
      </c>
      <c r="AD44" s="75">
        <v>10603200</v>
      </c>
      <c r="AE44" s="75">
        <f t="shared" si="13"/>
        <v>10.603199999999999</v>
      </c>
      <c r="AF44" s="75">
        <v>4559637.6399999997</v>
      </c>
      <c r="AG44" s="75">
        <f t="shared" si="14"/>
        <v>4.55963764</v>
      </c>
      <c r="AH44" s="75">
        <v>3676980.42</v>
      </c>
      <c r="AI44" s="75">
        <f t="shared" si="15"/>
        <v>3.67698042</v>
      </c>
      <c r="AJ44" s="75">
        <v>2455590.0699999998</v>
      </c>
      <c r="AK44" s="75">
        <f t="shared" si="16"/>
        <v>2.45559007</v>
      </c>
      <c r="AL44" s="75">
        <v>232396.39</v>
      </c>
      <c r="AM44" s="75">
        <f t="shared" si="17"/>
        <v>0.23239639000000001</v>
      </c>
      <c r="AN44" s="75">
        <v>434974</v>
      </c>
      <c r="AO44" s="75">
        <f t="shared" si="18"/>
        <v>0.43497400000000003</v>
      </c>
      <c r="AP44" s="75">
        <v>27478580.800000001</v>
      </c>
      <c r="AQ44" s="75">
        <f t="shared" si="19"/>
        <v>27.4785808</v>
      </c>
      <c r="AR44" s="75">
        <v>2972623.08</v>
      </c>
      <c r="AS44" s="75">
        <f t="shared" si="20"/>
        <v>2.97262308</v>
      </c>
      <c r="AT44" s="75">
        <v>537013.79</v>
      </c>
      <c r="AU44" s="75">
        <f t="shared" si="21"/>
        <v>0.53701379000000005</v>
      </c>
      <c r="AV44" s="75">
        <v>2960087.83</v>
      </c>
      <c r="AW44" s="75">
        <f t="shared" si="22"/>
        <v>2.96008783</v>
      </c>
      <c r="AX44" s="75">
        <v>503419.77</v>
      </c>
      <c r="AY44" s="75">
        <f t="shared" si="23"/>
        <v>0.50341977000000004</v>
      </c>
      <c r="AZ44" s="75">
        <v>1131560</v>
      </c>
      <c r="BA44" s="75">
        <f t="shared" si="24"/>
        <v>1.1315599999999999</v>
      </c>
      <c r="BB44" s="75">
        <v>13169.45</v>
      </c>
      <c r="BC44" s="75">
        <f t="shared" si="25"/>
        <v>1.3169450000000001E-2</v>
      </c>
      <c r="BD44" s="75">
        <v>1148557.68</v>
      </c>
      <c r="BE44" s="75">
        <f t="shared" si="26"/>
        <v>1.1485576799999999</v>
      </c>
      <c r="BF44" s="75">
        <v>82731</v>
      </c>
      <c r="BG44" s="75">
        <f t="shared" si="27"/>
        <v>8.2730999999999999E-2</v>
      </c>
      <c r="BH44" s="75">
        <v>10302</v>
      </c>
      <c r="BI44" s="75">
        <f t="shared" si="28"/>
        <v>1.0302E-2</v>
      </c>
      <c r="BJ44" s="75">
        <v>6524549</v>
      </c>
      <c r="BK44" s="75">
        <f t="shared" si="29"/>
        <v>6.5245490000000004</v>
      </c>
      <c r="BL44" s="75">
        <v>293126.77</v>
      </c>
      <c r="BM44" s="75">
        <f t="shared" si="30"/>
        <v>0.29312677000000004</v>
      </c>
      <c r="BN44" s="75">
        <v>6411828.392</v>
      </c>
      <c r="BO44" s="75">
        <f t="shared" si="31"/>
        <v>6.4118283920000003</v>
      </c>
      <c r="BP44" s="75">
        <v>3584585</v>
      </c>
      <c r="BQ44" s="75">
        <f t="shared" si="32"/>
        <v>3.5845850000000001</v>
      </c>
      <c r="BR44" s="75">
        <v>17730395</v>
      </c>
      <c r="BS44" s="75">
        <f t="shared" si="33"/>
        <v>17.730395000000001</v>
      </c>
      <c r="BT44" s="75">
        <v>137000</v>
      </c>
      <c r="BU44" s="75">
        <f t="shared" si="34"/>
        <v>0.13700000000000001</v>
      </c>
      <c r="BV44" s="75">
        <v>85638.03</v>
      </c>
      <c r="BW44" s="75">
        <f t="shared" si="35"/>
        <v>8.5638030000000004E-2</v>
      </c>
      <c r="BX44" s="75">
        <v>9894926</v>
      </c>
      <c r="BY44" s="75">
        <f t="shared" si="36"/>
        <v>9.8949259999999999</v>
      </c>
      <c r="BZ44" s="75">
        <v>93632.11</v>
      </c>
      <c r="CA44" s="75">
        <f t="shared" si="37"/>
        <v>9.3632110000000005E-2</v>
      </c>
      <c r="CB44" s="75">
        <v>3520.35</v>
      </c>
      <c r="CC44" s="75">
        <f t="shared" si="38"/>
        <v>3.5203499999999998E-3</v>
      </c>
      <c r="CD44" s="75">
        <v>409727.27</v>
      </c>
      <c r="CE44" s="75">
        <f t="shared" si="39"/>
        <v>0.40972727000000003</v>
      </c>
      <c r="CF44" s="75">
        <v>1712072.25</v>
      </c>
      <c r="CG44" s="80">
        <f t="shared" si="40"/>
        <v>1.7120722500000001</v>
      </c>
    </row>
    <row r="45" spans="1:85" ht="15.75" x14ac:dyDescent="0.25">
      <c r="A45" s="75">
        <v>2005</v>
      </c>
      <c r="B45" s="75">
        <v>360055.01</v>
      </c>
      <c r="C45" s="75">
        <f t="shared" si="0"/>
        <v>0.36005501000000001</v>
      </c>
      <c r="D45" s="75">
        <v>60009106.329999998</v>
      </c>
      <c r="E45" s="75">
        <f t="shared" si="1"/>
        <v>60.009106330000002</v>
      </c>
      <c r="F45" s="75">
        <v>371117.37</v>
      </c>
      <c r="G45" s="75">
        <f t="shared" si="2"/>
        <v>0.37111737</v>
      </c>
      <c r="H45" s="75">
        <v>11602653</v>
      </c>
      <c r="I45" s="75">
        <f t="shared" si="3"/>
        <v>11.602653</v>
      </c>
      <c r="J45" s="75">
        <v>13541770</v>
      </c>
      <c r="K45" s="75">
        <f t="shared" si="4"/>
        <v>13.54177</v>
      </c>
      <c r="L45" s="75">
        <v>7511448.3700000001</v>
      </c>
      <c r="M45" s="75">
        <f t="shared" si="5"/>
        <v>7.5114483700000001</v>
      </c>
      <c r="N45" s="75">
        <v>8437247</v>
      </c>
      <c r="O45" s="75">
        <f t="shared" si="6"/>
        <v>8.4372469999999993</v>
      </c>
      <c r="P45" s="75">
        <v>13355131</v>
      </c>
      <c r="Q45" s="75">
        <f t="shared" si="7"/>
        <v>13.355131</v>
      </c>
      <c r="R45" s="75">
        <v>80305</v>
      </c>
      <c r="S45" s="75">
        <f t="shared" si="8"/>
        <v>8.0305000000000001E-2</v>
      </c>
      <c r="T45" s="75">
        <v>45867530.310000002</v>
      </c>
      <c r="U45" s="75">
        <f>T45/1000000</f>
        <v>45.867530309999999</v>
      </c>
      <c r="V45" s="75">
        <v>2438754.4</v>
      </c>
      <c r="W45" s="75">
        <f t="shared" si="9"/>
        <v>2.4387544000000001</v>
      </c>
      <c r="X45" s="75">
        <v>24244929.52</v>
      </c>
      <c r="Y45" s="75">
        <f t="shared" si="10"/>
        <v>24.244929519999999</v>
      </c>
      <c r="Z45" s="75">
        <v>16319161.300000001</v>
      </c>
      <c r="AA45" s="75">
        <f t="shared" si="11"/>
        <v>16.319161300000001</v>
      </c>
      <c r="AB45" s="75">
        <v>1485128.22</v>
      </c>
      <c r="AC45" s="75">
        <f t="shared" si="12"/>
        <v>1.48512822</v>
      </c>
      <c r="AD45" s="75">
        <v>9981000</v>
      </c>
      <c r="AE45" s="75">
        <f t="shared" si="13"/>
        <v>9.9809999999999999</v>
      </c>
      <c r="AF45" s="75">
        <v>5052619.42</v>
      </c>
      <c r="AG45" s="75">
        <f t="shared" si="14"/>
        <v>5.0526194200000001</v>
      </c>
      <c r="AH45" s="75">
        <v>3874556.58</v>
      </c>
      <c r="AI45" s="75">
        <f t="shared" si="15"/>
        <v>3.8745565800000001</v>
      </c>
      <c r="AJ45" s="75">
        <v>3098850.62</v>
      </c>
      <c r="AK45" s="75">
        <f t="shared" si="16"/>
        <v>3.0988506200000003</v>
      </c>
      <c r="AL45" s="75">
        <v>213010.28</v>
      </c>
      <c r="AM45" s="75">
        <f t="shared" si="17"/>
        <v>0.21301028</v>
      </c>
      <c r="AN45" s="75">
        <v>477022</v>
      </c>
      <c r="AO45" s="75">
        <f t="shared" si="18"/>
        <v>0.477022</v>
      </c>
      <c r="AP45" s="75">
        <v>28796090.640000001</v>
      </c>
      <c r="AQ45" s="75">
        <f t="shared" si="19"/>
        <v>28.796090639999999</v>
      </c>
      <c r="AR45" s="75">
        <v>3318560.22</v>
      </c>
      <c r="AS45" s="75">
        <f t="shared" si="20"/>
        <v>3.3185602200000002</v>
      </c>
      <c r="AT45" s="75">
        <v>837221.93</v>
      </c>
      <c r="AU45" s="75">
        <f t="shared" si="21"/>
        <v>0.83722193</v>
      </c>
      <c r="AV45" s="75">
        <v>3654982.46</v>
      </c>
      <c r="AW45" s="75">
        <f t="shared" si="22"/>
        <v>3.6549824599999998</v>
      </c>
      <c r="AX45" s="75">
        <v>576605.4</v>
      </c>
      <c r="AY45" s="75">
        <f t="shared" si="23"/>
        <v>0.57660540000000005</v>
      </c>
      <c r="AZ45" s="75">
        <v>1336513.32</v>
      </c>
      <c r="BA45" s="75">
        <f t="shared" si="24"/>
        <v>1.3365133200000001</v>
      </c>
      <c r="BB45" s="75">
        <v>16901.650000000001</v>
      </c>
      <c r="BC45" s="75">
        <f t="shared" si="25"/>
        <v>1.6901650000000001E-2</v>
      </c>
      <c r="BD45" s="75">
        <v>1221477.8999999999</v>
      </c>
      <c r="BE45" s="75">
        <f t="shared" si="26"/>
        <v>1.2214779</v>
      </c>
      <c r="BF45" s="75">
        <v>79361</v>
      </c>
      <c r="BG45" s="75">
        <f t="shared" si="27"/>
        <v>7.9361000000000001E-2</v>
      </c>
      <c r="BH45" s="75">
        <v>10500</v>
      </c>
      <c r="BI45" s="75">
        <f t="shared" si="28"/>
        <v>1.0500000000000001E-2</v>
      </c>
      <c r="BJ45" s="75">
        <v>7200058</v>
      </c>
      <c r="BK45" s="75">
        <f t="shared" si="29"/>
        <v>7.2000580000000003</v>
      </c>
      <c r="BL45" s="75">
        <v>757269.25</v>
      </c>
      <c r="BM45" s="75">
        <f t="shared" si="30"/>
        <v>0.75726925</v>
      </c>
      <c r="BN45" s="75">
        <v>6188530.1900000004</v>
      </c>
      <c r="BO45" s="75">
        <f t="shared" si="31"/>
        <v>6.1885301900000007</v>
      </c>
      <c r="BP45" s="75">
        <v>5868559</v>
      </c>
      <c r="BQ45" s="75">
        <f t="shared" si="32"/>
        <v>5.8685590000000003</v>
      </c>
      <c r="BR45" s="75">
        <v>15766468</v>
      </c>
      <c r="BS45" s="75">
        <f t="shared" si="33"/>
        <v>15.766468</v>
      </c>
      <c r="BT45" s="75">
        <v>138000</v>
      </c>
      <c r="BU45" s="75">
        <f t="shared" si="34"/>
        <v>0.13800000000000001</v>
      </c>
      <c r="BV45" s="75">
        <v>73719</v>
      </c>
      <c r="BW45" s="75">
        <f t="shared" si="35"/>
        <v>7.3719000000000007E-2</v>
      </c>
      <c r="BX45" s="75">
        <v>11926030</v>
      </c>
      <c r="BY45" s="75">
        <f t="shared" si="36"/>
        <v>11.926030000000001</v>
      </c>
      <c r="BZ45" s="75">
        <v>81971.929999999993</v>
      </c>
      <c r="CA45" s="75">
        <f t="shared" si="37"/>
        <v>8.1971929999999998E-2</v>
      </c>
      <c r="CB45" s="75">
        <v>3569.44</v>
      </c>
      <c r="CC45" s="75">
        <f t="shared" si="38"/>
        <v>3.5694400000000001E-3</v>
      </c>
      <c r="CD45" s="75">
        <v>302395</v>
      </c>
      <c r="CE45" s="75">
        <f t="shared" si="39"/>
        <v>0.30239500000000002</v>
      </c>
      <c r="CF45" s="75">
        <v>1930347.41</v>
      </c>
      <c r="CG45" s="80">
        <f t="shared" si="40"/>
        <v>1.93034741</v>
      </c>
    </row>
    <row r="46" spans="1:85" ht="15.75" x14ac:dyDescent="0.25">
      <c r="A46" s="75">
        <v>2006</v>
      </c>
      <c r="B46" s="75">
        <v>352440</v>
      </c>
      <c r="C46" s="75">
        <f t="shared" si="0"/>
        <v>0.35243999999999998</v>
      </c>
      <c r="D46" s="75">
        <v>64640120.630000003</v>
      </c>
      <c r="E46" s="75">
        <f t="shared" si="1"/>
        <v>64.640120629999998</v>
      </c>
      <c r="F46" s="75">
        <v>366858</v>
      </c>
      <c r="G46" s="75">
        <f t="shared" si="2"/>
        <v>0.36685800000000002</v>
      </c>
      <c r="H46" s="75">
        <v>12798756</v>
      </c>
      <c r="I46" s="75">
        <f t="shared" si="3"/>
        <v>12.798755999999999</v>
      </c>
      <c r="J46" s="75">
        <v>14288996</v>
      </c>
      <c r="K46" s="75">
        <f t="shared" si="4"/>
        <v>14.288995999999999</v>
      </c>
      <c r="L46" s="75">
        <v>7784451.1100000003</v>
      </c>
      <c r="M46" s="75">
        <f t="shared" si="5"/>
        <v>7.78445111</v>
      </c>
      <c r="N46" s="75">
        <v>9337908</v>
      </c>
      <c r="O46" s="75">
        <f t="shared" si="6"/>
        <v>9.3379080000000005</v>
      </c>
      <c r="P46" s="75">
        <v>14089353</v>
      </c>
      <c r="Q46" s="75">
        <f t="shared" si="7"/>
        <v>14.089352999999999</v>
      </c>
      <c r="R46" s="75">
        <v>87935</v>
      </c>
      <c r="S46" s="75">
        <f t="shared" si="8"/>
        <v>8.7934999999999999E-2</v>
      </c>
      <c r="T46" s="75">
        <v>48924816</v>
      </c>
      <c r="U46" s="75">
        <f>T46/1000000</f>
        <v>48.924816</v>
      </c>
      <c r="V46" s="75">
        <v>2695713</v>
      </c>
      <c r="W46" s="75">
        <f t="shared" si="9"/>
        <v>2.695713</v>
      </c>
      <c r="X46" s="75">
        <v>25762449.52</v>
      </c>
      <c r="Y46" s="75">
        <f t="shared" si="10"/>
        <v>25.762449520000001</v>
      </c>
      <c r="Z46" s="75">
        <v>20154537.68</v>
      </c>
      <c r="AA46" s="75">
        <f t="shared" si="11"/>
        <v>20.154537680000001</v>
      </c>
      <c r="AB46" s="75">
        <v>1730762</v>
      </c>
      <c r="AC46" s="75">
        <f t="shared" si="12"/>
        <v>1.7307619999999999</v>
      </c>
      <c r="AD46" s="75">
        <v>9981000.4399999995</v>
      </c>
      <c r="AE46" s="75">
        <f t="shared" si="13"/>
        <v>9.981000439999999</v>
      </c>
      <c r="AF46" s="75">
        <v>5274361.46</v>
      </c>
      <c r="AG46" s="75">
        <f t="shared" si="14"/>
        <v>5.2743614599999997</v>
      </c>
      <c r="AH46" s="75">
        <v>4489099.54</v>
      </c>
      <c r="AI46" s="75">
        <f t="shared" si="15"/>
        <v>4.4890995399999998</v>
      </c>
      <c r="AJ46" s="75">
        <v>3082635</v>
      </c>
      <c r="AK46" s="75">
        <f t="shared" si="16"/>
        <v>3.0826349999999998</v>
      </c>
      <c r="AL46" s="75">
        <v>270937.87</v>
      </c>
      <c r="AM46" s="75">
        <f t="shared" si="17"/>
        <v>0.27093786999999997</v>
      </c>
      <c r="AN46" s="75">
        <v>461415</v>
      </c>
      <c r="AO46" s="75">
        <f t="shared" si="18"/>
        <v>0.46141500000000002</v>
      </c>
      <c r="AP46" s="75">
        <v>29095478.600000001</v>
      </c>
      <c r="AQ46" s="75">
        <f t="shared" si="19"/>
        <v>29.0954786</v>
      </c>
      <c r="AR46" s="75">
        <v>3290109</v>
      </c>
      <c r="AS46" s="75">
        <f t="shared" si="20"/>
        <v>3.2901090000000002</v>
      </c>
      <c r="AT46" s="75">
        <v>856758</v>
      </c>
      <c r="AU46" s="75">
        <f t="shared" si="21"/>
        <v>0.85675800000000002</v>
      </c>
      <c r="AV46" s="75">
        <v>3834680.72</v>
      </c>
      <c r="AW46" s="75">
        <f t="shared" si="22"/>
        <v>3.8346807200000002</v>
      </c>
      <c r="AX46" s="75">
        <v>538836.89</v>
      </c>
      <c r="AY46" s="75">
        <f t="shared" si="23"/>
        <v>0.53883689000000001</v>
      </c>
      <c r="AZ46" s="75">
        <v>1584868</v>
      </c>
      <c r="BA46" s="75">
        <f t="shared" si="24"/>
        <v>1.5848679999999999</v>
      </c>
      <c r="BB46" s="75">
        <v>15235.11</v>
      </c>
      <c r="BC46" s="75">
        <f t="shared" si="25"/>
        <v>1.5235110000000001E-2</v>
      </c>
      <c r="BD46" s="75">
        <v>1281513.8799999999</v>
      </c>
      <c r="BE46" s="75">
        <f t="shared" si="26"/>
        <v>1.2815138799999999</v>
      </c>
      <c r="BF46" s="75">
        <v>85768.75</v>
      </c>
      <c r="BG46" s="75">
        <f t="shared" si="27"/>
        <v>8.5768750000000005E-2</v>
      </c>
      <c r="BH46" s="75">
        <v>10400</v>
      </c>
      <c r="BI46" s="75">
        <f t="shared" si="28"/>
        <v>1.04E-2</v>
      </c>
      <c r="BJ46" s="75">
        <v>6786206</v>
      </c>
      <c r="BK46" s="75">
        <f t="shared" si="29"/>
        <v>6.786206</v>
      </c>
      <c r="BL46" s="75">
        <v>688464.31</v>
      </c>
      <c r="BM46" s="75">
        <f t="shared" si="30"/>
        <v>0.68846431000000008</v>
      </c>
      <c r="BN46" s="75">
        <v>6815359.9800000004</v>
      </c>
      <c r="BO46" s="75">
        <f t="shared" si="31"/>
        <v>6.8153599800000002</v>
      </c>
      <c r="BP46" s="75">
        <v>5229987</v>
      </c>
      <c r="BQ46" s="75">
        <f t="shared" si="32"/>
        <v>5.2299870000000004</v>
      </c>
      <c r="BR46" s="75">
        <v>19312520</v>
      </c>
      <c r="BS46" s="75">
        <f t="shared" si="33"/>
        <v>19.312519999999999</v>
      </c>
      <c r="BT46" s="75">
        <v>137000</v>
      </c>
      <c r="BU46" s="75">
        <f t="shared" si="34"/>
        <v>0.13700000000000001</v>
      </c>
      <c r="BV46" s="75">
        <v>72759</v>
      </c>
      <c r="BW46" s="75">
        <f t="shared" si="35"/>
        <v>7.2759000000000004E-2</v>
      </c>
      <c r="BX46" s="75">
        <v>7146960</v>
      </c>
      <c r="BY46" s="75">
        <f t="shared" si="36"/>
        <v>7.14696</v>
      </c>
      <c r="BZ46" s="75">
        <v>115212.66</v>
      </c>
      <c r="CA46" s="75">
        <f t="shared" si="37"/>
        <v>0.11521266000000001</v>
      </c>
      <c r="CB46" s="75">
        <v>3621.31</v>
      </c>
      <c r="CC46" s="75">
        <f t="shared" si="38"/>
        <v>3.62131E-3</v>
      </c>
      <c r="CD46" s="75">
        <v>140678.92000000001</v>
      </c>
      <c r="CE46" s="75">
        <f t="shared" si="39"/>
        <v>0.14067892000000001</v>
      </c>
      <c r="CF46" s="75">
        <v>2124987.16</v>
      </c>
      <c r="CG46" s="80">
        <f t="shared" si="40"/>
        <v>2.1249871600000003</v>
      </c>
    </row>
    <row r="47" spans="1:85" ht="15.75" x14ac:dyDescent="0.25">
      <c r="A47" s="75">
        <v>2007</v>
      </c>
      <c r="B47" s="75">
        <v>359110</v>
      </c>
      <c r="C47" s="75">
        <f t="shared" si="0"/>
        <v>0.35910999999999998</v>
      </c>
      <c r="D47" s="75">
        <v>63182883</v>
      </c>
      <c r="E47" s="75">
        <f t="shared" si="1"/>
        <v>63.182882999999997</v>
      </c>
      <c r="F47" s="75">
        <v>372624</v>
      </c>
      <c r="G47" s="75">
        <f t="shared" si="2"/>
        <v>0.37262400000000001</v>
      </c>
      <c r="H47" s="75">
        <v>12059586</v>
      </c>
      <c r="I47" s="75">
        <f t="shared" si="3"/>
        <v>12.059585999999999</v>
      </c>
      <c r="J47" s="75">
        <v>14022569</v>
      </c>
      <c r="K47" s="75">
        <f t="shared" si="4"/>
        <v>14.022569000000001</v>
      </c>
      <c r="L47" s="75">
        <v>8297528</v>
      </c>
      <c r="M47" s="75">
        <f t="shared" si="5"/>
        <v>8.2975279999999998</v>
      </c>
      <c r="N47" s="75">
        <v>7972496</v>
      </c>
      <c r="O47" s="75">
        <f t="shared" si="6"/>
        <v>7.9724959999999996</v>
      </c>
      <c r="P47" s="75">
        <v>13228544</v>
      </c>
      <c r="Q47" s="75">
        <f t="shared" si="7"/>
        <v>13.228543999999999</v>
      </c>
      <c r="R47" s="75">
        <v>61585</v>
      </c>
      <c r="S47" s="75">
        <f t="shared" si="8"/>
        <v>6.1585000000000001E-2</v>
      </c>
      <c r="T47" s="75">
        <v>43470479.020000003</v>
      </c>
      <c r="U47" s="75">
        <f>T47/1000000</f>
        <v>43.470479020000006</v>
      </c>
      <c r="V47" s="75">
        <v>3061392.6</v>
      </c>
      <c r="W47" s="75">
        <f t="shared" si="9"/>
        <v>3.0613926</v>
      </c>
      <c r="X47" s="75">
        <v>24488471.420000002</v>
      </c>
      <c r="Y47" s="75">
        <f t="shared" si="10"/>
        <v>24.488471420000003</v>
      </c>
      <c r="Z47" s="75">
        <v>19996119.559999999</v>
      </c>
      <c r="AA47" s="75">
        <f t="shared" si="11"/>
        <v>19.99611956</v>
      </c>
      <c r="AB47" s="75">
        <v>1763211</v>
      </c>
      <c r="AC47" s="75">
        <f t="shared" si="12"/>
        <v>1.7632110000000001</v>
      </c>
      <c r="AD47" s="75">
        <v>10167175.77</v>
      </c>
      <c r="AE47" s="75">
        <f t="shared" si="13"/>
        <v>10.16717577</v>
      </c>
      <c r="AF47" s="75">
        <v>5532266.9500000002</v>
      </c>
      <c r="AG47" s="75">
        <f t="shared" si="14"/>
        <v>5.5322669500000003</v>
      </c>
      <c r="AH47" s="75">
        <v>4865403</v>
      </c>
      <c r="AI47" s="75">
        <f t="shared" si="15"/>
        <v>4.8654029999999997</v>
      </c>
      <c r="AJ47" s="75">
        <v>3238606</v>
      </c>
      <c r="AK47" s="75">
        <f t="shared" si="16"/>
        <v>3.2386059999999999</v>
      </c>
      <c r="AL47" s="75">
        <v>340701.09</v>
      </c>
      <c r="AM47" s="75">
        <f t="shared" si="17"/>
        <v>0.34070109000000004</v>
      </c>
      <c r="AN47" s="75">
        <v>547346</v>
      </c>
      <c r="AO47" s="75">
        <f t="shared" si="18"/>
        <v>0.547346</v>
      </c>
      <c r="AP47" s="75">
        <v>29793487.300000001</v>
      </c>
      <c r="AQ47" s="75">
        <f t="shared" si="19"/>
        <v>29.793487300000002</v>
      </c>
      <c r="AR47" s="75">
        <v>3480307</v>
      </c>
      <c r="AS47" s="75">
        <f t="shared" si="20"/>
        <v>3.4803069999999998</v>
      </c>
      <c r="AT47" s="75">
        <v>698855</v>
      </c>
      <c r="AU47" s="75">
        <f t="shared" si="21"/>
        <v>0.698855</v>
      </c>
      <c r="AV47" s="75">
        <v>4007723.13</v>
      </c>
      <c r="AW47" s="75">
        <f t="shared" si="22"/>
        <v>4.0077231299999996</v>
      </c>
      <c r="AX47" s="75">
        <v>535255</v>
      </c>
      <c r="AY47" s="75">
        <f t="shared" si="23"/>
        <v>0.53525500000000004</v>
      </c>
      <c r="AZ47" s="75">
        <v>1618345</v>
      </c>
      <c r="BA47" s="75">
        <f t="shared" si="24"/>
        <v>1.6183449999999999</v>
      </c>
      <c r="BB47" s="75">
        <v>21835.65</v>
      </c>
      <c r="BC47" s="75">
        <f t="shared" si="25"/>
        <v>2.1835650000000002E-2</v>
      </c>
      <c r="BD47" s="75">
        <v>1363595.38</v>
      </c>
      <c r="BE47" s="75">
        <f t="shared" si="26"/>
        <v>1.3635953799999998</v>
      </c>
      <c r="BF47" s="75">
        <v>79075</v>
      </c>
      <c r="BG47" s="75">
        <f t="shared" si="27"/>
        <v>7.9075000000000006E-2</v>
      </c>
      <c r="BH47" s="75">
        <v>10000</v>
      </c>
      <c r="BI47" s="75">
        <f t="shared" si="28"/>
        <v>0.01</v>
      </c>
      <c r="BJ47" s="75">
        <v>6412794</v>
      </c>
      <c r="BK47" s="75">
        <f t="shared" si="29"/>
        <v>6.4127939999999999</v>
      </c>
      <c r="BL47" s="75">
        <v>809700</v>
      </c>
      <c r="BM47" s="75">
        <f t="shared" si="30"/>
        <v>0.80969999999999998</v>
      </c>
      <c r="BN47" s="75">
        <v>6933328.3300000001</v>
      </c>
      <c r="BO47" s="75">
        <f t="shared" si="31"/>
        <v>6.9333283300000002</v>
      </c>
      <c r="BP47" s="75">
        <v>5858165</v>
      </c>
      <c r="BQ47" s="75">
        <f t="shared" si="32"/>
        <v>5.8581649999999996</v>
      </c>
      <c r="BR47" s="75">
        <v>13630393</v>
      </c>
      <c r="BS47" s="75">
        <f t="shared" si="33"/>
        <v>13.630393</v>
      </c>
      <c r="BT47" s="75">
        <v>138501</v>
      </c>
      <c r="BU47" s="75">
        <f t="shared" si="34"/>
        <v>0.13850100000000001</v>
      </c>
      <c r="BV47" s="75">
        <v>46762</v>
      </c>
      <c r="BW47" s="75">
        <f t="shared" si="35"/>
        <v>4.6761999999999998E-2</v>
      </c>
      <c r="BX47" s="75">
        <v>7269163</v>
      </c>
      <c r="BY47" s="75">
        <f t="shared" si="36"/>
        <v>7.2691629999999998</v>
      </c>
      <c r="BZ47" s="75">
        <v>53812.43</v>
      </c>
      <c r="CA47" s="75">
        <f t="shared" si="37"/>
        <v>5.3812430000000001E-2</v>
      </c>
      <c r="CB47" s="75">
        <v>3856.41</v>
      </c>
      <c r="CC47" s="75">
        <f t="shared" si="38"/>
        <v>3.8564099999999998E-3</v>
      </c>
      <c r="CD47" s="75">
        <v>214999.25</v>
      </c>
      <c r="CE47" s="75">
        <f t="shared" si="39"/>
        <v>0.21499925</v>
      </c>
      <c r="CF47" s="75">
        <v>1920718</v>
      </c>
      <c r="CG47" s="80">
        <f t="shared" si="40"/>
        <v>1.9207179999999999</v>
      </c>
    </row>
    <row r="48" spans="1:85" ht="15.75" x14ac:dyDescent="0.25">
      <c r="A48" s="75">
        <v>2008</v>
      </c>
      <c r="B48" s="75">
        <v>400880</v>
      </c>
      <c r="C48" s="75">
        <f t="shared" si="0"/>
        <v>0.40088000000000001</v>
      </c>
      <c r="D48" s="75">
        <v>67127705.680000007</v>
      </c>
      <c r="E48" s="75">
        <f t="shared" si="1"/>
        <v>67.127705680000005</v>
      </c>
      <c r="F48" s="75">
        <v>483327</v>
      </c>
      <c r="G48" s="75">
        <f t="shared" si="2"/>
        <v>0.48332700000000001</v>
      </c>
      <c r="H48" s="75">
        <v>13937191</v>
      </c>
      <c r="I48" s="75">
        <f t="shared" si="3"/>
        <v>13.937191</v>
      </c>
      <c r="J48" s="75">
        <v>16723308</v>
      </c>
      <c r="K48" s="75">
        <f t="shared" si="4"/>
        <v>16.723307999999999</v>
      </c>
      <c r="L48" s="75">
        <v>8313554.6399999997</v>
      </c>
      <c r="M48" s="75">
        <f t="shared" si="5"/>
        <v>8.3135546399999996</v>
      </c>
      <c r="N48" s="75">
        <v>10422947</v>
      </c>
      <c r="O48" s="75">
        <f t="shared" si="6"/>
        <v>10.422947000000001</v>
      </c>
      <c r="P48" s="75">
        <v>14698699.42</v>
      </c>
      <c r="Q48" s="75">
        <f t="shared" si="7"/>
        <v>14.698699420000001</v>
      </c>
      <c r="R48" s="75">
        <v>78941</v>
      </c>
      <c r="S48" s="75">
        <f t="shared" si="8"/>
        <v>7.8940999999999997E-2</v>
      </c>
      <c r="T48" s="75">
        <v>49196277.979999997</v>
      </c>
      <c r="U48" s="75">
        <f>T48/1000000</f>
        <v>49.196277979999998</v>
      </c>
      <c r="V48" s="75">
        <v>3088960</v>
      </c>
      <c r="W48" s="75">
        <f t="shared" si="9"/>
        <v>3.0889600000000002</v>
      </c>
      <c r="X48" s="75">
        <v>22154189.030000001</v>
      </c>
      <c r="Y48" s="75">
        <f t="shared" si="10"/>
        <v>22.154189030000001</v>
      </c>
      <c r="Z48" s="75">
        <v>20849562.920000002</v>
      </c>
      <c r="AA48" s="75">
        <f t="shared" si="11"/>
        <v>20.84956292</v>
      </c>
      <c r="AB48" s="75">
        <v>1092818</v>
      </c>
      <c r="AC48" s="75">
        <f t="shared" si="12"/>
        <v>1.0928180000000001</v>
      </c>
      <c r="AD48" s="75">
        <v>5180740.6100000003</v>
      </c>
      <c r="AE48" s="75">
        <f t="shared" si="13"/>
        <v>5.18074061</v>
      </c>
      <c r="AF48" s="75">
        <v>5926810.6100000003</v>
      </c>
      <c r="AG48" s="75">
        <f t="shared" si="14"/>
        <v>5.9268106100000004</v>
      </c>
      <c r="AH48" s="75">
        <v>4292549.12</v>
      </c>
      <c r="AI48" s="75">
        <f t="shared" si="15"/>
        <v>4.2925491200000003</v>
      </c>
      <c r="AJ48" s="75">
        <v>2905297</v>
      </c>
      <c r="AK48" s="75">
        <f t="shared" si="16"/>
        <v>2.905297</v>
      </c>
      <c r="AL48" s="75">
        <v>282672.01</v>
      </c>
      <c r="AM48" s="75">
        <f t="shared" si="17"/>
        <v>0.28267201000000003</v>
      </c>
      <c r="AN48" s="75">
        <v>574093</v>
      </c>
      <c r="AO48" s="75">
        <f t="shared" si="18"/>
        <v>0.57409299999999996</v>
      </c>
      <c r="AP48" s="75">
        <v>30243479.620000001</v>
      </c>
      <c r="AQ48" s="75">
        <f t="shared" si="19"/>
        <v>30.243479620000002</v>
      </c>
      <c r="AR48" s="75">
        <v>3673630.96</v>
      </c>
      <c r="AS48" s="75">
        <f t="shared" si="20"/>
        <v>3.6736309600000001</v>
      </c>
      <c r="AT48" s="75">
        <v>683103</v>
      </c>
      <c r="AU48" s="75">
        <f t="shared" si="21"/>
        <v>0.68310300000000002</v>
      </c>
      <c r="AV48" s="75">
        <v>4195487.22</v>
      </c>
      <c r="AW48" s="75">
        <f t="shared" si="22"/>
        <v>4.1954872199999995</v>
      </c>
      <c r="AX48" s="75">
        <v>611498.79</v>
      </c>
      <c r="AY48" s="75">
        <f t="shared" si="23"/>
        <v>0.61149879000000007</v>
      </c>
      <c r="AZ48" s="75">
        <v>1580980</v>
      </c>
      <c r="BA48" s="75">
        <f t="shared" si="24"/>
        <v>1.5809800000000001</v>
      </c>
      <c r="BB48" s="75">
        <v>21616.43</v>
      </c>
      <c r="BC48" s="75">
        <f t="shared" si="25"/>
        <v>2.1616429999999999E-2</v>
      </c>
      <c r="BD48" s="75">
        <v>1402418.3</v>
      </c>
      <c r="BE48" s="75">
        <f t="shared" si="26"/>
        <v>1.4024183000000001</v>
      </c>
      <c r="BF48" s="75">
        <v>115057</v>
      </c>
      <c r="BG48" s="75">
        <f t="shared" si="27"/>
        <v>0.11505700000000001</v>
      </c>
      <c r="BH48" s="75">
        <v>10385</v>
      </c>
      <c r="BI48" s="75">
        <f t="shared" si="28"/>
        <v>1.0385E-2</v>
      </c>
      <c r="BJ48" s="75">
        <v>7588377</v>
      </c>
      <c r="BK48" s="75">
        <f t="shared" si="29"/>
        <v>7.5883770000000004</v>
      </c>
      <c r="BL48" s="75">
        <v>733480</v>
      </c>
      <c r="BM48" s="75">
        <f t="shared" si="30"/>
        <v>0.73348000000000002</v>
      </c>
      <c r="BN48" s="75">
        <v>7328227.3200000003</v>
      </c>
      <c r="BO48" s="75">
        <f t="shared" si="31"/>
        <v>7.3282273199999999</v>
      </c>
      <c r="BP48" s="75">
        <v>4750266</v>
      </c>
      <c r="BQ48" s="75">
        <f t="shared" si="32"/>
        <v>4.7502659999999999</v>
      </c>
      <c r="BR48" s="75">
        <v>14467534</v>
      </c>
      <c r="BS48" s="75">
        <f t="shared" si="33"/>
        <v>14.467534000000001</v>
      </c>
      <c r="BT48" s="75">
        <v>141058</v>
      </c>
      <c r="BU48" s="75">
        <f t="shared" si="34"/>
        <v>0.14105799999999999</v>
      </c>
      <c r="BV48" s="75">
        <v>63198</v>
      </c>
      <c r="BW48" s="75">
        <f t="shared" si="35"/>
        <v>6.3198000000000004E-2</v>
      </c>
      <c r="BX48" s="75">
        <v>12886731</v>
      </c>
      <c r="BY48" s="75">
        <f t="shared" si="36"/>
        <v>12.886730999999999</v>
      </c>
      <c r="BZ48" s="75">
        <v>45470.49</v>
      </c>
      <c r="CA48" s="75">
        <f t="shared" si="37"/>
        <v>4.5470489999999995E-2</v>
      </c>
      <c r="CB48" s="75">
        <v>3647.53</v>
      </c>
      <c r="CC48" s="75">
        <f t="shared" si="38"/>
        <v>3.6475300000000004E-3</v>
      </c>
      <c r="CD48" s="75">
        <v>293568</v>
      </c>
      <c r="CE48" s="75">
        <f t="shared" si="39"/>
        <v>0.293568</v>
      </c>
      <c r="CF48" s="75">
        <v>2114777.08</v>
      </c>
      <c r="CG48" s="80">
        <f t="shared" si="40"/>
        <v>2.1147770800000001</v>
      </c>
    </row>
    <row r="49" spans="1:85" ht="15.75" x14ac:dyDescent="0.25">
      <c r="A49" s="75">
        <v>2009</v>
      </c>
      <c r="B49" s="75">
        <v>420921</v>
      </c>
      <c r="C49" s="75">
        <f t="shared" si="0"/>
        <v>0.42092099999999999</v>
      </c>
      <c r="D49" s="75">
        <v>60864421.960000001</v>
      </c>
      <c r="E49" s="75">
        <f t="shared" si="1"/>
        <v>60.864421960000001</v>
      </c>
      <c r="F49" s="75">
        <v>505183</v>
      </c>
      <c r="G49" s="75">
        <f t="shared" si="2"/>
        <v>0.50518300000000005</v>
      </c>
      <c r="H49" s="75">
        <v>14822148</v>
      </c>
      <c r="I49" s="75">
        <f t="shared" si="3"/>
        <v>14.822148</v>
      </c>
      <c r="J49" s="75">
        <v>11619935</v>
      </c>
      <c r="K49" s="75">
        <f t="shared" si="4"/>
        <v>11.619935</v>
      </c>
      <c r="L49" s="75">
        <v>8340505.1200000001</v>
      </c>
      <c r="M49" s="75">
        <f t="shared" si="5"/>
        <v>8.3405051199999996</v>
      </c>
      <c r="N49" s="75">
        <v>10258425</v>
      </c>
      <c r="O49" s="75">
        <f t="shared" si="6"/>
        <v>10.258425000000001</v>
      </c>
      <c r="P49" s="75">
        <v>10190764.32</v>
      </c>
      <c r="Q49" s="75">
        <f t="shared" si="7"/>
        <v>10.19076432</v>
      </c>
      <c r="R49" s="75">
        <v>104725.58</v>
      </c>
      <c r="S49" s="75">
        <f t="shared" si="8"/>
        <v>0.10472558</v>
      </c>
      <c r="T49" s="75">
        <v>43523614.670000002</v>
      </c>
      <c r="U49" s="75">
        <f>T49/1000000</f>
        <v>43.523614670000001</v>
      </c>
      <c r="V49" s="75">
        <v>3685587.5</v>
      </c>
      <c r="W49" s="75">
        <f t="shared" si="9"/>
        <v>3.6855875</v>
      </c>
      <c r="X49" s="75">
        <v>25113758.07</v>
      </c>
      <c r="Y49" s="75">
        <f t="shared" si="10"/>
        <v>25.113758069999999</v>
      </c>
      <c r="Z49" s="75">
        <v>21546324.25</v>
      </c>
      <c r="AA49" s="75">
        <f t="shared" si="11"/>
        <v>21.546324250000001</v>
      </c>
      <c r="AB49" s="75">
        <v>1340507</v>
      </c>
      <c r="AC49" s="75">
        <f t="shared" si="12"/>
        <v>1.3405069999999999</v>
      </c>
      <c r="AD49" s="75">
        <v>5478688.6100000003</v>
      </c>
      <c r="AE49" s="75">
        <f t="shared" si="13"/>
        <v>5.4786886100000007</v>
      </c>
      <c r="AF49" s="75">
        <v>6749172.6100000003</v>
      </c>
      <c r="AG49" s="75">
        <f t="shared" si="14"/>
        <v>6.7491726100000005</v>
      </c>
      <c r="AH49" s="75">
        <v>5100344.75</v>
      </c>
      <c r="AI49" s="75">
        <f t="shared" si="15"/>
        <v>5.1003447499999996</v>
      </c>
      <c r="AJ49" s="75">
        <v>3674837.4</v>
      </c>
      <c r="AK49" s="75">
        <f t="shared" si="16"/>
        <v>3.6748373999999999</v>
      </c>
      <c r="AL49" s="75">
        <v>464812.67</v>
      </c>
      <c r="AM49" s="75">
        <f t="shared" si="17"/>
        <v>0.46481266999999998</v>
      </c>
      <c r="AN49" s="75">
        <v>741689</v>
      </c>
      <c r="AO49" s="75">
        <f t="shared" si="18"/>
        <v>0.74168900000000004</v>
      </c>
      <c r="AP49" s="75">
        <v>33567991.82</v>
      </c>
      <c r="AQ49" s="75">
        <f t="shared" si="19"/>
        <v>33.567991820000003</v>
      </c>
      <c r="AR49" s="75">
        <v>4162459.19</v>
      </c>
      <c r="AS49" s="75">
        <f t="shared" si="20"/>
        <v>4.1624591899999999</v>
      </c>
      <c r="AT49" s="75">
        <v>465647</v>
      </c>
      <c r="AU49" s="75">
        <f t="shared" si="21"/>
        <v>0.46564699999999998</v>
      </c>
      <c r="AV49" s="75">
        <v>5211131.46</v>
      </c>
      <c r="AW49" s="75">
        <f t="shared" si="22"/>
        <v>5.2111314599999998</v>
      </c>
      <c r="AX49" s="75">
        <v>638495.29</v>
      </c>
      <c r="AY49" s="75">
        <f t="shared" si="23"/>
        <v>0.63849529000000005</v>
      </c>
      <c r="AZ49" s="75">
        <v>1697870</v>
      </c>
      <c r="BA49" s="75">
        <f t="shared" si="24"/>
        <v>1.69787</v>
      </c>
      <c r="BB49" s="75">
        <v>18591.57</v>
      </c>
      <c r="BC49" s="75">
        <f t="shared" si="25"/>
        <v>1.8591569999999998E-2</v>
      </c>
      <c r="BD49" s="75">
        <v>1484635.74</v>
      </c>
      <c r="BE49" s="75">
        <f t="shared" si="26"/>
        <v>1.4846357400000001</v>
      </c>
      <c r="BF49" s="75">
        <v>80150</v>
      </c>
      <c r="BG49" s="75">
        <f t="shared" si="27"/>
        <v>8.0149999999999999E-2</v>
      </c>
      <c r="BH49" s="75">
        <v>10530</v>
      </c>
      <c r="BI49" s="75">
        <f t="shared" si="28"/>
        <v>1.0529999999999999E-2</v>
      </c>
      <c r="BJ49" s="75">
        <v>7960136</v>
      </c>
      <c r="BK49" s="75">
        <f t="shared" si="29"/>
        <v>7.9601360000000003</v>
      </c>
      <c r="BL49" s="75">
        <v>641900</v>
      </c>
      <c r="BM49" s="75">
        <f t="shared" si="30"/>
        <v>0.64190000000000003</v>
      </c>
      <c r="BN49" s="75">
        <v>5593342.2300000004</v>
      </c>
      <c r="BO49" s="75">
        <f t="shared" si="31"/>
        <v>5.5933422300000002</v>
      </c>
      <c r="BP49" s="75">
        <v>4985052.75</v>
      </c>
      <c r="BQ49" s="75">
        <f t="shared" si="32"/>
        <v>4.9850527500000004</v>
      </c>
      <c r="BR49" s="75">
        <v>20247837</v>
      </c>
      <c r="BS49" s="75">
        <f t="shared" si="33"/>
        <v>20.247837000000001</v>
      </c>
      <c r="BT49" s="75">
        <v>140047</v>
      </c>
      <c r="BU49" s="75">
        <f t="shared" si="34"/>
        <v>0.140047</v>
      </c>
      <c r="BV49" s="75">
        <v>71652</v>
      </c>
      <c r="BW49" s="75">
        <f t="shared" si="35"/>
        <v>7.1651999999999993E-2</v>
      </c>
      <c r="BX49" s="75">
        <v>12259607</v>
      </c>
      <c r="BY49" s="75">
        <f t="shared" si="36"/>
        <v>12.259607000000001</v>
      </c>
      <c r="BZ49" s="75">
        <v>48048.75</v>
      </c>
      <c r="CA49" s="75">
        <f t="shared" si="37"/>
        <v>4.8048750000000001E-2</v>
      </c>
      <c r="CB49" s="75">
        <v>3709.44</v>
      </c>
      <c r="CC49" s="75">
        <f t="shared" si="38"/>
        <v>3.70944E-3</v>
      </c>
      <c r="CD49" s="75">
        <v>321247</v>
      </c>
      <c r="CE49" s="75">
        <f t="shared" si="39"/>
        <v>0.321247</v>
      </c>
      <c r="CF49" s="75">
        <v>1976967</v>
      </c>
      <c r="CG49" s="80">
        <f t="shared" si="40"/>
        <v>1.9769669999999999</v>
      </c>
    </row>
    <row r="50" spans="1:85" ht="15.75" x14ac:dyDescent="0.25">
      <c r="A50" s="75">
        <v>2010</v>
      </c>
      <c r="B50" s="75">
        <v>566526.36</v>
      </c>
      <c r="C50" s="75">
        <f t="shared" si="0"/>
        <v>0.56652636000000001</v>
      </c>
      <c r="D50" s="75">
        <v>67931616.450000003</v>
      </c>
      <c r="E50" s="75">
        <f t="shared" si="1"/>
        <v>67.931616450000007</v>
      </c>
      <c r="F50" s="75">
        <v>559874.51</v>
      </c>
      <c r="G50" s="75">
        <f t="shared" si="2"/>
        <v>0.55987450999999999</v>
      </c>
      <c r="H50" s="75">
        <v>15267474.029999999</v>
      </c>
      <c r="I50" s="75">
        <f t="shared" si="3"/>
        <v>15.267474029999999</v>
      </c>
      <c r="J50" s="75">
        <v>13131627.08</v>
      </c>
      <c r="K50" s="75">
        <f t="shared" si="4"/>
        <v>13.131627079999999</v>
      </c>
      <c r="L50" s="75">
        <v>8345280.3799999999</v>
      </c>
      <c r="M50" s="75">
        <f t="shared" si="5"/>
        <v>8.3452803800000002</v>
      </c>
      <c r="N50" s="75">
        <v>12059103.02</v>
      </c>
      <c r="O50" s="75">
        <f t="shared" si="6"/>
        <v>12.05910302</v>
      </c>
      <c r="P50" s="75">
        <v>12875424.23</v>
      </c>
      <c r="Q50" s="75">
        <f t="shared" si="7"/>
        <v>12.87542423</v>
      </c>
      <c r="R50" s="75">
        <v>128069.89</v>
      </c>
      <c r="S50" s="75">
        <f t="shared" si="8"/>
        <v>0.12806988999999999</v>
      </c>
      <c r="T50" s="75">
        <v>52328312.530000001</v>
      </c>
      <c r="U50" s="75">
        <f>T50/1000000</f>
        <v>52.328312529999998</v>
      </c>
      <c r="V50" s="75">
        <v>3761675.4</v>
      </c>
      <c r="W50" s="75">
        <f t="shared" si="9"/>
        <v>3.7616754000000001</v>
      </c>
      <c r="X50" s="75">
        <v>23678394.07</v>
      </c>
      <c r="Y50" s="75">
        <f t="shared" si="10"/>
        <v>23.67839407</v>
      </c>
      <c r="Z50" s="75">
        <v>26683121.760000002</v>
      </c>
      <c r="AA50" s="75">
        <f t="shared" si="11"/>
        <v>26.683121760000002</v>
      </c>
      <c r="AB50" s="75">
        <v>1518736.58</v>
      </c>
      <c r="AC50" s="75">
        <f t="shared" si="12"/>
        <v>1.5187365800000001</v>
      </c>
      <c r="AD50" s="75">
        <v>5658543.4900000002</v>
      </c>
      <c r="AE50" s="75">
        <f t="shared" si="13"/>
        <v>5.6585434900000005</v>
      </c>
      <c r="AF50" s="75">
        <v>8361753.3899999997</v>
      </c>
      <c r="AG50" s="75">
        <f t="shared" si="14"/>
        <v>8.3617533900000005</v>
      </c>
      <c r="AH50" s="75">
        <v>6380226.1799999997</v>
      </c>
      <c r="AI50" s="75">
        <f t="shared" si="15"/>
        <v>6.3802261799999993</v>
      </c>
      <c r="AJ50" s="75">
        <v>3719901.19</v>
      </c>
      <c r="AK50" s="75">
        <f t="shared" si="16"/>
        <v>3.7199011899999999</v>
      </c>
      <c r="AL50" s="75">
        <v>409370.28</v>
      </c>
      <c r="AM50" s="75">
        <f t="shared" si="17"/>
        <v>0.40937028000000003</v>
      </c>
      <c r="AN50" s="75">
        <v>814242</v>
      </c>
      <c r="AO50" s="75">
        <f t="shared" si="18"/>
        <v>0.81424200000000002</v>
      </c>
      <c r="AP50" s="75">
        <v>52246376.380000003</v>
      </c>
      <c r="AQ50" s="75">
        <f t="shared" si="19"/>
        <v>52.246376380000001</v>
      </c>
      <c r="AR50" s="75">
        <v>4875830.25</v>
      </c>
      <c r="AS50" s="75">
        <f t="shared" si="20"/>
        <v>4.8758302499999999</v>
      </c>
      <c r="AT50" s="75">
        <v>948584</v>
      </c>
      <c r="AU50" s="75">
        <f t="shared" si="21"/>
        <v>0.94858399999999998</v>
      </c>
      <c r="AV50" s="75">
        <v>6468901.6600000001</v>
      </c>
      <c r="AW50" s="75">
        <f t="shared" si="22"/>
        <v>6.4689016600000002</v>
      </c>
      <c r="AX50" s="75">
        <v>1128783.08</v>
      </c>
      <c r="AY50" s="75">
        <f t="shared" si="23"/>
        <v>1.12878308</v>
      </c>
      <c r="AZ50" s="75">
        <v>2219179</v>
      </c>
      <c r="BA50" s="75">
        <f t="shared" si="24"/>
        <v>2.219179</v>
      </c>
      <c r="BB50" s="75">
        <v>15439</v>
      </c>
      <c r="BC50" s="75">
        <f t="shared" si="25"/>
        <v>1.5439E-2</v>
      </c>
      <c r="BD50" s="75">
        <v>1592232.95</v>
      </c>
      <c r="BE50" s="75">
        <f t="shared" si="26"/>
        <v>1.5922329499999999</v>
      </c>
      <c r="BF50" s="75">
        <v>64128</v>
      </c>
      <c r="BG50" s="75">
        <f t="shared" si="27"/>
        <v>6.4128000000000004E-2</v>
      </c>
      <c r="BH50" s="75">
        <v>10488</v>
      </c>
      <c r="BI50" s="75">
        <f t="shared" si="28"/>
        <v>1.0488000000000001E-2</v>
      </c>
      <c r="BJ50" s="75">
        <v>7358508</v>
      </c>
      <c r="BK50" s="75">
        <f t="shared" si="29"/>
        <v>7.3585079999999996</v>
      </c>
      <c r="BL50" s="75">
        <v>483400</v>
      </c>
      <c r="BM50" s="75">
        <f t="shared" si="30"/>
        <v>0.4834</v>
      </c>
      <c r="BN50" s="75">
        <v>4403684.54</v>
      </c>
      <c r="BO50" s="75">
        <f t="shared" si="31"/>
        <v>4.4036845400000004</v>
      </c>
      <c r="BP50" s="75">
        <v>3338693.72</v>
      </c>
      <c r="BQ50" s="75">
        <f t="shared" si="32"/>
        <v>3.3386937200000002</v>
      </c>
      <c r="BR50" s="75">
        <v>16015956.07</v>
      </c>
      <c r="BS50" s="75">
        <f t="shared" si="33"/>
        <v>16.015956070000001</v>
      </c>
      <c r="BT50" s="75">
        <v>140600</v>
      </c>
      <c r="BU50" s="75">
        <f t="shared" si="34"/>
        <v>0.1406</v>
      </c>
      <c r="BV50" s="75">
        <v>62384</v>
      </c>
      <c r="BW50" s="75">
        <f t="shared" si="35"/>
        <v>6.2384000000000002E-2</v>
      </c>
      <c r="BX50" s="75">
        <v>13091540.76</v>
      </c>
      <c r="BY50" s="75">
        <f t="shared" si="36"/>
        <v>13.091540759999999</v>
      </c>
      <c r="BZ50" s="75">
        <v>56887.7</v>
      </c>
      <c r="CA50" s="75">
        <f t="shared" si="37"/>
        <v>5.6887699999999999E-2</v>
      </c>
      <c r="CB50" s="75">
        <v>3752.34</v>
      </c>
      <c r="CC50" s="75">
        <f t="shared" si="38"/>
        <v>3.7523400000000003E-3</v>
      </c>
      <c r="CD50" s="75">
        <v>259735.06</v>
      </c>
      <c r="CE50" s="75">
        <f t="shared" si="39"/>
        <v>0.25973506000000002</v>
      </c>
      <c r="CF50" s="75">
        <v>1463966.33</v>
      </c>
      <c r="CG50" s="80">
        <f t="shared" si="40"/>
        <v>1.4639663300000001</v>
      </c>
    </row>
    <row r="51" spans="1:85" ht="15.75" x14ac:dyDescent="0.25">
      <c r="A51" s="75">
        <v>2011</v>
      </c>
      <c r="B51" s="75">
        <v>861825.62</v>
      </c>
      <c r="C51" s="75">
        <f t="shared" si="0"/>
        <v>0.86182561999999996</v>
      </c>
      <c r="D51" s="75">
        <v>72873444.409999996</v>
      </c>
      <c r="E51" s="75">
        <f t="shared" si="1"/>
        <v>72.873444409999991</v>
      </c>
      <c r="F51" s="75">
        <v>581748.80000000005</v>
      </c>
      <c r="G51" s="75">
        <f t="shared" si="2"/>
        <v>0.58174880000000007</v>
      </c>
      <c r="H51" s="75">
        <v>16219581</v>
      </c>
      <c r="I51" s="75">
        <f t="shared" si="3"/>
        <v>16.219581000000002</v>
      </c>
      <c r="J51" s="75">
        <v>7414052</v>
      </c>
      <c r="K51" s="75">
        <f t="shared" si="4"/>
        <v>7.4140519999999999</v>
      </c>
      <c r="L51" s="75">
        <v>8459185.3399999999</v>
      </c>
      <c r="M51" s="75">
        <f t="shared" si="5"/>
        <v>8.4591853399999994</v>
      </c>
      <c r="N51" s="75">
        <v>12341268</v>
      </c>
      <c r="O51" s="75">
        <f t="shared" si="6"/>
        <v>12.341267999999999</v>
      </c>
      <c r="P51" s="75">
        <v>10076390.48</v>
      </c>
      <c r="Q51" s="75">
        <f t="shared" si="7"/>
        <v>10.076390480000001</v>
      </c>
      <c r="R51" s="75">
        <v>203021</v>
      </c>
      <c r="S51" s="75">
        <f t="shared" si="8"/>
        <v>0.20302100000000001</v>
      </c>
      <c r="T51" s="75">
        <v>48707716.549999997</v>
      </c>
      <c r="U51" s="75">
        <f>T51/1000000</f>
        <v>48.707716549999994</v>
      </c>
      <c r="V51" s="75">
        <v>3789944.7</v>
      </c>
      <c r="W51" s="75">
        <f t="shared" si="9"/>
        <v>3.7899447000000004</v>
      </c>
      <c r="X51" s="75">
        <v>24767534.890000001</v>
      </c>
      <c r="Y51" s="75">
        <f t="shared" si="10"/>
        <v>24.76753489</v>
      </c>
      <c r="Z51" s="75">
        <v>27799810.329999998</v>
      </c>
      <c r="AA51" s="75">
        <f t="shared" si="11"/>
        <v>27.79981033</v>
      </c>
      <c r="AB51" s="75">
        <v>1580513.5</v>
      </c>
      <c r="AC51" s="75">
        <f t="shared" si="12"/>
        <v>1.5805134999999999</v>
      </c>
      <c r="AD51" s="75">
        <v>5663140.1900000004</v>
      </c>
      <c r="AE51" s="75">
        <f t="shared" si="13"/>
        <v>5.66314019</v>
      </c>
      <c r="AF51" s="75">
        <v>7597092.6200000001</v>
      </c>
      <c r="AG51" s="75">
        <f t="shared" si="14"/>
        <v>7.5970926199999997</v>
      </c>
      <c r="AH51" s="75">
        <v>6347082.9900000002</v>
      </c>
      <c r="AI51" s="75">
        <f t="shared" si="15"/>
        <v>6.3470829900000005</v>
      </c>
      <c r="AJ51" s="75">
        <v>3661230.7</v>
      </c>
      <c r="AK51" s="75">
        <f t="shared" si="16"/>
        <v>3.6612307000000004</v>
      </c>
      <c r="AL51" s="75">
        <v>385479.82</v>
      </c>
      <c r="AM51" s="75">
        <f t="shared" si="17"/>
        <v>0.38547982000000003</v>
      </c>
      <c r="AN51" s="75">
        <v>990629.68</v>
      </c>
      <c r="AO51" s="75">
        <f t="shared" si="18"/>
        <v>0.99062968000000007</v>
      </c>
      <c r="AP51" s="75">
        <v>54203500.630000003</v>
      </c>
      <c r="AQ51" s="75">
        <f t="shared" si="19"/>
        <v>54.203500630000001</v>
      </c>
      <c r="AR51" s="75">
        <v>3516350.2880000002</v>
      </c>
      <c r="AS51" s="75">
        <f t="shared" si="20"/>
        <v>3.5163502880000004</v>
      </c>
      <c r="AT51" s="75">
        <v>544774</v>
      </c>
      <c r="AU51" s="75">
        <f t="shared" si="21"/>
        <v>0.54477399999999998</v>
      </c>
      <c r="AV51" s="75">
        <v>6520013.29</v>
      </c>
      <c r="AW51" s="75">
        <f t="shared" si="22"/>
        <v>6.5200132899999996</v>
      </c>
      <c r="AX51" s="75">
        <v>1096269.31</v>
      </c>
      <c r="AY51" s="75">
        <f t="shared" si="23"/>
        <v>1.0962693100000001</v>
      </c>
      <c r="AZ51" s="75">
        <v>1910250</v>
      </c>
      <c r="BA51" s="75">
        <f t="shared" si="24"/>
        <v>1.91025</v>
      </c>
      <c r="BB51" s="75">
        <v>15514</v>
      </c>
      <c r="BC51" s="75">
        <f t="shared" si="25"/>
        <v>1.5514E-2</v>
      </c>
      <c r="BD51" s="75">
        <v>1665068.16</v>
      </c>
      <c r="BE51" s="75">
        <f t="shared" si="26"/>
        <v>1.6650681599999999</v>
      </c>
      <c r="BF51" s="75">
        <v>110882</v>
      </c>
      <c r="BG51" s="75">
        <f t="shared" si="27"/>
        <v>0.11088199999999999</v>
      </c>
      <c r="BH51" s="75">
        <v>10532</v>
      </c>
      <c r="BI51" s="75">
        <f t="shared" si="28"/>
        <v>1.0532E-2</v>
      </c>
      <c r="BJ51" s="75">
        <v>7143206</v>
      </c>
      <c r="BK51" s="75">
        <f t="shared" si="29"/>
        <v>7.1432060000000002</v>
      </c>
      <c r="BL51" s="75">
        <v>648220</v>
      </c>
      <c r="BM51" s="75">
        <f t="shared" si="30"/>
        <v>0.64822000000000002</v>
      </c>
      <c r="BN51" s="75">
        <v>5718187.0099999998</v>
      </c>
      <c r="BO51" s="75">
        <f t="shared" si="31"/>
        <v>5.7181870099999994</v>
      </c>
      <c r="BP51" s="75">
        <v>5454231.4199999999</v>
      </c>
      <c r="BQ51" s="75">
        <f t="shared" si="32"/>
        <v>5.4542314200000002</v>
      </c>
      <c r="BR51" s="75">
        <v>19399337</v>
      </c>
      <c r="BS51" s="75">
        <f t="shared" si="33"/>
        <v>19.399336999999999</v>
      </c>
      <c r="BT51" s="75">
        <v>141153</v>
      </c>
      <c r="BU51" s="75">
        <f t="shared" si="34"/>
        <v>0.141153</v>
      </c>
      <c r="BV51" s="75">
        <v>50255.38</v>
      </c>
      <c r="BW51" s="75">
        <f t="shared" si="35"/>
        <v>5.0255379999999995E-2</v>
      </c>
      <c r="BX51" s="75">
        <v>10597830</v>
      </c>
      <c r="BY51" s="75">
        <f t="shared" si="36"/>
        <v>10.59783</v>
      </c>
      <c r="BZ51" s="75">
        <v>51511</v>
      </c>
      <c r="CA51" s="75">
        <f t="shared" si="37"/>
        <v>5.1511000000000001E-2</v>
      </c>
      <c r="CB51" s="75">
        <v>3802.75</v>
      </c>
      <c r="CC51" s="75">
        <f t="shared" si="38"/>
        <v>3.8027500000000001E-3</v>
      </c>
      <c r="CD51" s="75">
        <v>204113.68</v>
      </c>
      <c r="CE51" s="75">
        <f t="shared" si="39"/>
        <v>0.20411367999999999</v>
      </c>
      <c r="CF51" s="75">
        <v>2041921.4</v>
      </c>
      <c r="CG51" s="80">
        <f t="shared" si="40"/>
        <v>2.0419214000000001</v>
      </c>
    </row>
    <row r="52" spans="1:85" ht="15.75" x14ac:dyDescent="0.25">
      <c r="A52" s="75">
        <v>2012</v>
      </c>
      <c r="B52" s="75">
        <v>648230.68999999994</v>
      </c>
      <c r="C52" s="75">
        <f t="shared" si="0"/>
        <v>0.64823069</v>
      </c>
      <c r="D52" s="75">
        <v>78247350.700000003</v>
      </c>
      <c r="E52" s="75">
        <f t="shared" si="1"/>
        <v>78.247350699999998</v>
      </c>
      <c r="F52" s="75">
        <v>575721.02</v>
      </c>
      <c r="G52" s="75">
        <f t="shared" si="2"/>
        <v>0.57572102000000003</v>
      </c>
      <c r="H52" s="75">
        <v>17276179.559999999</v>
      </c>
      <c r="I52" s="75">
        <f t="shared" si="3"/>
        <v>17.276179559999999</v>
      </c>
      <c r="J52" s="75">
        <v>9236562.6600000001</v>
      </c>
      <c r="K52" s="75">
        <f t="shared" si="4"/>
        <v>9.2365626600000006</v>
      </c>
      <c r="L52" s="75">
        <v>8698356.8499999996</v>
      </c>
      <c r="M52" s="75">
        <f t="shared" si="5"/>
        <v>8.6983568499999997</v>
      </c>
      <c r="N52" s="75">
        <v>14584501.279999999</v>
      </c>
      <c r="O52" s="75">
        <f t="shared" si="6"/>
        <v>14.58450128</v>
      </c>
      <c r="P52" s="75">
        <v>11562413.689999999</v>
      </c>
      <c r="Q52" s="75">
        <f t="shared" si="7"/>
        <v>11.56241369</v>
      </c>
      <c r="R52" s="75">
        <v>149277</v>
      </c>
      <c r="S52" s="75">
        <f t="shared" si="8"/>
        <v>0.14927699999999999</v>
      </c>
      <c r="T52" s="75">
        <v>48650048.090000004</v>
      </c>
      <c r="U52" s="75">
        <f>T52/1000000</f>
        <v>48.650048090000006</v>
      </c>
      <c r="V52" s="75">
        <v>4605334.3</v>
      </c>
      <c r="W52" s="75">
        <f t="shared" si="9"/>
        <v>4.6053343</v>
      </c>
      <c r="X52" s="75">
        <v>26304207.600000001</v>
      </c>
      <c r="Y52" s="75">
        <f t="shared" si="10"/>
        <v>26.304207600000002</v>
      </c>
      <c r="Z52" s="75">
        <v>29685537.780000001</v>
      </c>
      <c r="AA52" s="75">
        <f t="shared" si="11"/>
        <v>29.685537780000001</v>
      </c>
      <c r="AB52" s="75">
        <v>1576721.78</v>
      </c>
      <c r="AC52" s="75">
        <f t="shared" si="12"/>
        <v>1.57672178</v>
      </c>
      <c r="AD52" s="75">
        <v>5470742.9800000004</v>
      </c>
      <c r="AE52" s="75">
        <f t="shared" si="13"/>
        <v>5.4707429800000007</v>
      </c>
      <c r="AF52" s="75">
        <v>7477693</v>
      </c>
      <c r="AG52" s="75">
        <f t="shared" si="14"/>
        <v>7.4776930000000004</v>
      </c>
      <c r="AH52" s="75">
        <v>6402523.3700000001</v>
      </c>
      <c r="AI52" s="75">
        <f t="shared" si="15"/>
        <v>6.4025233699999999</v>
      </c>
      <c r="AJ52" s="75">
        <v>4388623.9000000004</v>
      </c>
      <c r="AK52" s="75">
        <f t="shared" si="16"/>
        <v>4.3886239000000007</v>
      </c>
      <c r="AL52" s="75">
        <v>450237.42</v>
      </c>
      <c r="AM52" s="75">
        <f t="shared" si="17"/>
        <v>0.45023742</v>
      </c>
      <c r="AN52" s="75">
        <v>814386.08</v>
      </c>
      <c r="AO52" s="75">
        <f t="shared" si="18"/>
        <v>0.81438608000000001</v>
      </c>
      <c r="AP52" s="75">
        <v>51286215.899999999</v>
      </c>
      <c r="AQ52" s="75">
        <f t="shared" si="19"/>
        <v>51.286215900000002</v>
      </c>
      <c r="AR52" s="75">
        <v>4736262.5599999996</v>
      </c>
      <c r="AS52" s="75">
        <f t="shared" si="20"/>
        <v>4.7362625599999992</v>
      </c>
      <c r="AT52" s="75">
        <v>1029829</v>
      </c>
      <c r="AU52" s="75">
        <f t="shared" si="21"/>
        <v>1.0298290000000001</v>
      </c>
      <c r="AV52" s="75">
        <v>6999772.3600000003</v>
      </c>
      <c r="AW52" s="75">
        <f t="shared" si="22"/>
        <v>6.9997723600000006</v>
      </c>
      <c r="AX52" s="75">
        <v>1054556.81</v>
      </c>
      <c r="AY52" s="75">
        <f t="shared" si="23"/>
        <v>1.05455681</v>
      </c>
      <c r="AZ52" s="75">
        <v>2433842.5099999998</v>
      </c>
      <c r="BA52" s="75">
        <f t="shared" si="24"/>
        <v>2.4338425099999998</v>
      </c>
      <c r="BB52" s="75">
        <v>22682.31</v>
      </c>
      <c r="BC52" s="75">
        <f t="shared" si="25"/>
        <v>2.2682310000000001E-2</v>
      </c>
      <c r="BD52" s="75">
        <v>1729306.37</v>
      </c>
      <c r="BE52" s="75">
        <f t="shared" si="26"/>
        <v>1.7293063700000002</v>
      </c>
      <c r="BF52" s="75">
        <v>82014.98</v>
      </c>
      <c r="BG52" s="75">
        <f t="shared" si="27"/>
        <v>8.2014980000000001E-2</v>
      </c>
      <c r="BH52" s="75"/>
      <c r="BI52" s="75"/>
      <c r="BJ52" s="75">
        <v>8239842.1600000001</v>
      </c>
      <c r="BK52" s="75">
        <f t="shared" si="29"/>
        <v>8.2398421600000002</v>
      </c>
      <c r="BL52" s="75">
        <v>390752.49</v>
      </c>
      <c r="BM52" s="75">
        <f t="shared" si="30"/>
        <v>0.39075249000000001</v>
      </c>
      <c r="BN52" s="75">
        <v>6016940</v>
      </c>
      <c r="BO52" s="75">
        <f t="shared" si="31"/>
        <v>6.01694</v>
      </c>
      <c r="BP52" s="75">
        <v>3014766</v>
      </c>
      <c r="BQ52" s="75">
        <f t="shared" si="32"/>
        <v>3.0147659999999998</v>
      </c>
      <c r="BR52" s="75">
        <v>18153014</v>
      </c>
      <c r="BS52" s="75">
        <f t="shared" si="33"/>
        <v>18.153013999999999</v>
      </c>
      <c r="BT52" s="75">
        <v>150000</v>
      </c>
      <c r="BU52" s="75">
        <f t="shared" si="34"/>
        <v>0.15</v>
      </c>
      <c r="BV52" s="75">
        <v>58315.47</v>
      </c>
      <c r="BW52" s="75">
        <f t="shared" si="35"/>
        <v>5.8315470000000001E-2</v>
      </c>
      <c r="BX52" s="75">
        <v>12386053.689999999</v>
      </c>
      <c r="BY52" s="75">
        <f t="shared" si="36"/>
        <v>12.386053689999999</v>
      </c>
      <c r="BZ52" s="75">
        <v>64459</v>
      </c>
      <c r="CA52" s="75">
        <f t="shared" si="37"/>
        <v>6.4459000000000002E-2</v>
      </c>
      <c r="CB52" s="75">
        <v>3780.87</v>
      </c>
      <c r="CC52" s="75">
        <f t="shared" si="38"/>
        <v>3.78087E-3</v>
      </c>
      <c r="CD52" s="75">
        <v>169394.53</v>
      </c>
      <c r="CE52" s="75">
        <f t="shared" si="39"/>
        <v>0.16939452999999999</v>
      </c>
      <c r="CF52" s="75">
        <v>1940716</v>
      </c>
      <c r="CG52" s="80">
        <f t="shared" si="40"/>
        <v>1.9407160000000001</v>
      </c>
    </row>
    <row r="53" spans="1:85" ht="15.75" x14ac:dyDescent="0.25">
      <c r="A53" s="75">
        <v>2013</v>
      </c>
      <c r="B53" s="75">
        <v>579938.91</v>
      </c>
      <c r="C53" s="75">
        <f t="shared" si="0"/>
        <v>0.57993891000000009</v>
      </c>
      <c r="D53" s="75">
        <v>76658782.609999999</v>
      </c>
      <c r="E53" s="75">
        <f t="shared" si="1"/>
        <v>76.658782610000003</v>
      </c>
      <c r="F53" s="75">
        <v>610353.1</v>
      </c>
      <c r="G53" s="75">
        <f t="shared" si="2"/>
        <v>0.61035309999999998</v>
      </c>
      <c r="H53" s="75">
        <v>17086994.690000001</v>
      </c>
      <c r="I53" s="75">
        <f t="shared" si="3"/>
        <v>17.086994690000001</v>
      </c>
      <c r="J53" s="75">
        <v>7941785.7999999998</v>
      </c>
      <c r="K53" s="75">
        <f t="shared" si="4"/>
        <v>7.9417857999999999</v>
      </c>
      <c r="L53" s="75">
        <v>8873168.2799999993</v>
      </c>
      <c r="M53" s="75">
        <f t="shared" si="5"/>
        <v>8.8731682799999998</v>
      </c>
      <c r="N53" s="75">
        <v>14817211</v>
      </c>
      <c r="O53" s="75">
        <f t="shared" si="6"/>
        <v>14.817211</v>
      </c>
      <c r="P53" s="75">
        <v>10961075.85</v>
      </c>
      <c r="Q53" s="75">
        <f t="shared" si="7"/>
        <v>10.96107585</v>
      </c>
      <c r="R53" s="75">
        <v>119780</v>
      </c>
      <c r="S53" s="75">
        <f t="shared" si="8"/>
        <v>0.11978</v>
      </c>
      <c r="T53" s="75">
        <v>52370696.299999997</v>
      </c>
      <c r="U53" s="75">
        <f>T53/1000000</f>
        <v>52.370696299999999</v>
      </c>
      <c r="V53" s="75">
        <v>4704014.0999999996</v>
      </c>
      <c r="W53" s="75">
        <f t="shared" si="9"/>
        <v>4.7040140999999993</v>
      </c>
      <c r="X53" s="75">
        <v>25693807.329999998</v>
      </c>
      <c r="Y53" s="75">
        <f t="shared" si="10"/>
        <v>25.693807329999999</v>
      </c>
      <c r="Z53" s="75">
        <v>28654803.84</v>
      </c>
      <c r="AA53" s="75">
        <f t="shared" si="11"/>
        <v>28.65480384</v>
      </c>
      <c r="AB53" s="75">
        <v>1699669.15</v>
      </c>
      <c r="AC53" s="75">
        <f t="shared" si="12"/>
        <v>1.6996691499999999</v>
      </c>
      <c r="AD53" s="75">
        <v>5345074.53</v>
      </c>
      <c r="AE53" s="75">
        <f t="shared" si="13"/>
        <v>5.3450745300000007</v>
      </c>
      <c r="AF53" s="75">
        <v>6886900.4800000004</v>
      </c>
      <c r="AG53" s="75">
        <f t="shared" si="14"/>
        <v>6.8869004800000004</v>
      </c>
      <c r="AH53" s="75">
        <v>6710662</v>
      </c>
      <c r="AI53" s="75">
        <f t="shared" si="15"/>
        <v>6.7106620000000001</v>
      </c>
      <c r="AJ53" s="75">
        <v>4896381.32</v>
      </c>
      <c r="AK53" s="75">
        <f t="shared" si="16"/>
        <v>4.8963813200000006</v>
      </c>
      <c r="AL53" s="75">
        <v>203268.12</v>
      </c>
      <c r="AM53" s="75">
        <f t="shared" si="17"/>
        <v>0.20326812</v>
      </c>
      <c r="AN53" s="75">
        <v>1036817.4</v>
      </c>
      <c r="AO53" s="75">
        <f t="shared" si="18"/>
        <v>1.0368174000000001</v>
      </c>
      <c r="AP53" s="75">
        <v>57792271.130000003</v>
      </c>
      <c r="AQ53" s="75">
        <f t="shared" si="19"/>
        <v>57.792271130000003</v>
      </c>
      <c r="AR53" s="75">
        <v>5721633.2999999998</v>
      </c>
      <c r="AS53" s="75">
        <f t="shared" si="20"/>
        <v>5.7216332999999997</v>
      </c>
      <c r="AT53" s="75">
        <v>758890</v>
      </c>
      <c r="AU53" s="75">
        <f t="shared" si="21"/>
        <v>0.75888999999999995</v>
      </c>
      <c r="AV53" s="75">
        <v>8028092.8799999999</v>
      </c>
      <c r="AW53" s="75">
        <f t="shared" si="22"/>
        <v>8.0280928799999991</v>
      </c>
      <c r="AX53" s="75">
        <v>1434289.45</v>
      </c>
      <c r="AY53" s="75">
        <f t="shared" si="23"/>
        <v>1.4342894499999999</v>
      </c>
      <c r="AZ53" s="75">
        <v>2149944.7000000002</v>
      </c>
      <c r="BA53" s="75">
        <f t="shared" si="24"/>
        <v>2.1499447000000003</v>
      </c>
      <c r="BB53" s="75">
        <v>15423.83</v>
      </c>
      <c r="BC53" s="75">
        <f t="shared" si="25"/>
        <v>1.5423829999999999E-2</v>
      </c>
      <c r="BD53" s="75">
        <v>1781599.56</v>
      </c>
      <c r="BE53" s="75">
        <f t="shared" si="26"/>
        <v>1.7815995600000001</v>
      </c>
      <c r="BF53" s="75">
        <v>104629.42</v>
      </c>
      <c r="BG53" s="75">
        <f t="shared" si="27"/>
        <v>0.10462942</v>
      </c>
      <c r="BH53" s="75"/>
      <c r="BI53" s="75"/>
      <c r="BJ53" s="75">
        <v>8121873.8499999996</v>
      </c>
      <c r="BK53" s="75">
        <f t="shared" si="29"/>
        <v>8.1218738500000001</v>
      </c>
      <c r="BL53" s="75">
        <v>1101700</v>
      </c>
      <c r="BM53" s="75">
        <f t="shared" si="30"/>
        <v>1.1016999999999999</v>
      </c>
      <c r="BN53" s="75">
        <v>5799642.2999999998</v>
      </c>
      <c r="BO53" s="75">
        <f t="shared" si="31"/>
        <v>5.7996422999999995</v>
      </c>
      <c r="BP53" s="75">
        <v>5291679</v>
      </c>
      <c r="BQ53" s="75">
        <f t="shared" si="32"/>
        <v>5.2916790000000002</v>
      </c>
      <c r="BR53" s="75">
        <v>21133721.620000001</v>
      </c>
      <c r="BS53" s="75">
        <f t="shared" si="33"/>
        <v>21.133721619999999</v>
      </c>
      <c r="BT53" s="75">
        <v>160000</v>
      </c>
      <c r="BU53" s="75">
        <f t="shared" si="34"/>
        <v>0.16</v>
      </c>
      <c r="BV53" s="75">
        <v>64667</v>
      </c>
      <c r="BW53" s="75">
        <f t="shared" si="35"/>
        <v>6.4667000000000002E-2</v>
      </c>
      <c r="BX53" s="75">
        <v>12059640</v>
      </c>
      <c r="BY53" s="75">
        <f t="shared" si="36"/>
        <v>12.05964</v>
      </c>
      <c r="BZ53" s="75">
        <v>33091</v>
      </c>
      <c r="CA53" s="75">
        <f t="shared" si="37"/>
        <v>3.3091000000000002E-2</v>
      </c>
      <c r="CB53" s="75">
        <v>3822.61</v>
      </c>
      <c r="CC53" s="75">
        <f t="shared" si="38"/>
        <v>3.8226100000000002E-3</v>
      </c>
      <c r="CD53" s="75">
        <v>172030.74</v>
      </c>
      <c r="CE53" s="75">
        <f t="shared" si="39"/>
        <v>0.17203073999999999</v>
      </c>
      <c r="CF53" s="75">
        <v>1899192</v>
      </c>
      <c r="CG53" s="80">
        <f t="shared" si="40"/>
        <v>1.899192</v>
      </c>
    </row>
    <row r="54" spans="1:85" ht="15.75" x14ac:dyDescent="0.25">
      <c r="A54" s="75">
        <v>2014</v>
      </c>
      <c r="B54" s="75">
        <v>681403.13</v>
      </c>
      <c r="C54" s="75">
        <f t="shared" si="0"/>
        <v>0.68140312999999997</v>
      </c>
      <c r="D54" s="75">
        <v>87632204.120000005</v>
      </c>
      <c r="E54" s="75">
        <f t="shared" si="1"/>
        <v>87.632204120000011</v>
      </c>
      <c r="F54" s="75">
        <v>628606.12</v>
      </c>
      <c r="G54" s="75">
        <f t="shared" si="2"/>
        <v>0.62860612000000005</v>
      </c>
      <c r="H54" s="75">
        <v>19602620.989999998</v>
      </c>
      <c r="I54" s="75">
        <f t="shared" si="3"/>
        <v>19.602620989999998</v>
      </c>
      <c r="J54" s="75">
        <v>8862542.2899999991</v>
      </c>
      <c r="K54" s="75">
        <f t="shared" si="4"/>
        <v>8.8625422899999986</v>
      </c>
      <c r="L54" s="75">
        <v>9105135.5399999991</v>
      </c>
      <c r="M54" s="75">
        <f t="shared" si="5"/>
        <v>9.1051355399999991</v>
      </c>
      <c r="N54" s="75">
        <v>16748205.65</v>
      </c>
      <c r="O54" s="75">
        <f t="shared" si="6"/>
        <v>16.748205649999999</v>
      </c>
      <c r="P54" s="75">
        <v>12268750.91</v>
      </c>
      <c r="Q54" s="75">
        <f t="shared" si="7"/>
        <v>12.26875091</v>
      </c>
      <c r="R54" s="75">
        <v>145829</v>
      </c>
      <c r="S54" s="75">
        <f t="shared" si="8"/>
        <v>0.14582899999999999</v>
      </c>
      <c r="T54" s="75">
        <v>61324487.090000004</v>
      </c>
      <c r="U54" s="75">
        <f>T54/1000000</f>
        <v>61.324487090000005</v>
      </c>
      <c r="V54" s="75">
        <v>4508941.5</v>
      </c>
      <c r="W54" s="75">
        <f t="shared" si="9"/>
        <v>4.5089414999999997</v>
      </c>
      <c r="X54" s="75">
        <v>25625019.41</v>
      </c>
      <c r="Y54" s="75">
        <f t="shared" si="10"/>
        <v>25.62501941</v>
      </c>
      <c r="Z54" s="75">
        <v>31768721.170000002</v>
      </c>
      <c r="AA54" s="75">
        <f t="shared" si="11"/>
        <v>31.768721170000003</v>
      </c>
      <c r="AB54" s="75">
        <v>1844263.42</v>
      </c>
      <c r="AC54" s="75">
        <f t="shared" si="12"/>
        <v>1.8442634199999999</v>
      </c>
      <c r="AD54" s="75">
        <v>6484699.79</v>
      </c>
      <c r="AE54" s="75">
        <f t="shared" si="13"/>
        <v>6.4846997899999996</v>
      </c>
      <c r="AF54" s="75" t="s">
        <v>428</v>
      </c>
      <c r="AG54" s="75">
        <f t="shared" si="14"/>
        <v>7.7877794900000001</v>
      </c>
      <c r="AH54" s="75">
        <v>7504509.1600000001</v>
      </c>
      <c r="AI54" s="75">
        <f t="shared" si="15"/>
        <v>7.5045091600000005</v>
      </c>
      <c r="AJ54" s="75">
        <v>4962475.9800000004</v>
      </c>
      <c r="AK54" s="75">
        <f t="shared" si="16"/>
        <v>4.9624759800000007</v>
      </c>
      <c r="AL54" s="75">
        <v>179634.55</v>
      </c>
      <c r="AM54" s="75">
        <f t="shared" si="17"/>
        <v>0.17963454999999998</v>
      </c>
      <c r="AN54" s="75">
        <v>1110699.3</v>
      </c>
      <c r="AO54" s="75">
        <f t="shared" si="18"/>
        <v>1.1106993000000001</v>
      </c>
      <c r="AP54" s="75">
        <v>50190235.869999997</v>
      </c>
      <c r="AQ54" s="75">
        <f t="shared" si="19"/>
        <v>50.190235869999995</v>
      </c>
      <c r="AR54" s="75">
        <v>6126222.0099999998</v>
      </c>
      <c r="AS54" s="75">
        <f t="shared" si="20"/>
        <v>6.1262220100000002</v>
      </c>
      <c r="AT54" s="75">
        <v>903140.79</v>
      </c>
      <c r="AU54" s="75">
        <f t="shared" si="21"/>
        <v>0.90314079000000003</v>
      </c>
      <c r="AV54" s="75">
        <v>9970959.6999999993</v>
      </c>
      <c r="AW54" s="75">
        <f t="shared" si="22"/>
        <v>9.9709596999999999</v>
      </c>
      <c r="AX54" s="75">
        <v>1535308.23</v>
      </c>
      <c r="AY54" s="75">
        <f t="shared" si="23"/>
        <v>1.5353082300000001</v>
      </c>
      <c r="AZ54" s="75">
        <v>2155682.59</v>
      </c>
      <c r="BA54" s="75">
        <f t="shared" si="24"/>
        <v>2.1556825900000001</v>
      </c>
      <c r="BB54" s="75">
        <v>14544.03</v>
      </c>
      <c r="BC54" s="75">
        <f t="shared" si="25"/>
        <v>1.4544030000000001E-2</v>
      </c>
      <c r="BD54" s="75">
        <v>1834962.18</v>
      </c>
      <c r="BE54" s="75">
        <f t="shared" si="26"/>
        <v>1.83496218</v>
      </c>
      <c r="BF54" s="75">
        <v>141636.89000000001</v>
      </c>
      <c r="BG54" s="75">
        <f t="shared" si="27"/>
        <v>0.14163689000000002</v>
      </c>
      <c r="BH54" s="75"/>
      <c r="BI54" s="75"/>
      <c r="BJ54" s="75">
        <v>8211219.9299999997</v>
      </c>
      <c r="BK54" s="75">
        <f t="shared" si="29"/>
        <v>8.2112199300000004</v>
      </c>
      <c r="BL54" s="75">
        <v>1256567.3999999999</v>
      </c>
      <c r="BM54" s="75">
        <f t="shared" si="30"/>
        <v>1.2565674</v>
      </c>
      <c r="BN54" s="75">
        <v>5526063.2999999998</v>
      </c>
      <c r="BO54" s="75">
        <f t="shared" si="31"/>
        <v>5.5260632999999997</v>
      </c>
      <c r="BP54" s="75">
        <v>7091530.8399999999</v>
      </c>
      <c r="BQ54" s="75">
        <f t="shared" si="32"/>
        <v>7.0915308399999999</v>
      </c>
      <c r="BR54" s="75">
        <v>18538081.219999999</v>
      </c>
      <c r="BS54" s="75">
        <f t="shared" si="33"/>
        <v>18.538081219999999</v>
      </c>
      <c r="BT54" s="75">
        <v>165000</v>
      </c>
      <c r="BU54" s="75">
        <f t="shared" si="34"/>
        <v>0.16500000000000001</v>
      </c>
      <c r="BV54" s="75">
        <v>85552.66</v>
      </c>
      <c r="BW54" s="75">
        <f t="shared" si="35"/>
        <v>8.5552660000000003E-2</v>
      </c>
      <c r="BX54" s="75">
        <v>14543607</v>
      </c>
      <c r="BY54" s="75">
        <f t="shared" si="36"/>
        <v>14.543607</v>
      </c>
      <c r="BZ54" s="75">
        <v>46677</v>
      </c>
      <c r="CA54" s="75">
        <f t="shared" si="37"/>
        <v>4.6677000000000003E-2</v>
      </c>
      <c r="CB54" s="75">
        <v>3918.4</v>
      </c>
      <c r="CC54" s="75">
        <f t="shared" si="38"/>
        <v>3.9183999999999998E-3</v>
      </c>
      <c r="CD54" s="75">
        <v>301443.32</v>
      </c>
      <c r="CE54" s="75">
        <f t="shared" si="39"/>
        <v>0.30144332000000001</v>
      </c>
      <c r="CF54" s="75">
        <v>1773302.27</v>
      </c>
      <c r="CG54" s="80">
        <f t="shared" si="40"/>
        <v>1.7733022700000001</v>
      </c>
    </row>
    <row r="55" spans="1:85" ht="15.75" x14ac:dyDescent="0.25">
      <c r="A55" s="75">
        <v>2015</v>
      </c>
      <c r="B55" s="75">
        <v>735266.48</v>
      </c>
      <c r="C55" s="75">
        <f t="shared" si="0"/>
        <v>0.73526647999999994</v>
      </c>
      <c r="D55" s="75">
        <v>90093731.700000003</v>
      </c>
      <c r="E55" s="75">
        <f t="shared" si="1"/>
        <v>90.093731700000006</v>
      </c>
      <c r="F55" s="75">
        <v>643926.43000000005</v>
      </c>
      <c r="G55" s="75">
        <f t="shared" si="2"/>
        <v>0.64392643000000005</v>
      </c>
      <c r="H55" s="75">
        <v>19231645.559999999</v>
      </c>
      <c r="I55" s="75">
        <f t="shared" si="3"/>
        <v>19.231645559999997</v>
      </c>
      <c r="J55" s="75">
        <v>9404232.5099999998</v>
      </c>
      <c r="K55" s="75">
        <f t="shared" si="4"/>
        <v>9.4042325099999999</v>
      </c>
      <c r="L55" s="75">
        <v>9382765.3599999994</v>
      </c>
      <c r="M55" s="75">
        <f t="shared" si="5"/>
        <v>9.3827653599999987</v>
      </c>
      <c r="N55" s="75">
        <v>17657751.260000002</v>
      </c>
      <c r="O55" s="75">
        <f t="shared" si="6"/>
        <v>17.657751260000001</v>
      </c>
      <c r="P55" s="75">
        <v>12984633.060000001</v>
      </c>
      <c r="Q55" s="75">
        <f t="shared" si="7"/>
        <v>12.98463306</v>
      </c>
      <c r="R55" s="75">
        <v>110896</v>
      </c>
      <c r="S55" s="75">
        <f t="shared" si="8"/>
        <v>0.11089599999999999</v>
      </c>
      <c r="T55" s="75">
        <v>61765352.5</v>
      </c>
      <c r="U55" s="75">
        <f>T55/1000000</f>
        <v>61.765352499999999</v>
      </c>
      <c r="V55" s="75">
        <v>5083501.9000000004</v>
      </c>
      <c r="W55" s="75">
        <f t="shared" si="9"/>
        <v>5.0835019000000008</v>
      </c>
      <c r="X55" s="75">
        <v>26734221.399999999</v>
      </c>
      <c r="Y55" s="75">
        <f t="shared" si="10"/>
        <v>26.734221399999999</v>
      </c>
      <c r="Z55" s="75">
        <v>29247089.109999999</v>
      </c>
      <c r="AA55" s="75">
        <f t="shared" si="11"/>
        <v>29.247089110000001</v>
      </c>
      <c r="AB55" s="75" t="s">
        <v>429</v>
      </c>
      <c r="AC55" s="75">
        <f t="shared" si="12"/>
        <v>1.89601248</v>
      </c>
      <c r="AD55" s="75">
        <v>6596595.7000000002</v>
      </c>
      <c r="AE55" s="75">
        <f t="shared" si="13"/>
        <v>6.5965957</v>
      </c>
      <c r="AF55" s="75">
        <v>7846939.1399999997</v>
      </c>
      <c r="AG55" s="75">
        <f t="shared" si="14"/>
        <v>7.8469391399999999</v>
      </c>
      <c r="AH55" s="75">
        <v>7359898.5499999998</v>
      </c>
      <c r="AI55" s="75">
        <f t="shared" si="15"/>
        <v>7.3598985499999996</v>
      </c>
      <c r="AJ55" s="75">
        <v>5310766.6500000004</v>
      </c>
      <c r="AK55" s="75">
        <f t="shared" si="16"/>
        <v>5.3107666500000006</v>
      </c>
      <c r="AL55" s="75">
        <v>235320.5</v>
      </c>
      <c r="AM55" s="75">
        <f t="shared" si="17"/>
        <v>0.23532049999999999</v>
      </c>
      <c r="AN55" s="75">
        <v>1152328.06</v>
      </c>
      <c r="AO55" s="75">
        <f t="shared" si="18"/>
        <v>1.1523280600000001</v>
      </c>
      <c r="AP55" s="75">
        <v>50295438.950000003</v>
      </c>
      <c r="AQ55" s="75">
        <f t="shared" si="19"/>
        <v>50.295438950000005</v>
      </c>
      <c r="AR55" s="75">
        <v>6473162.96</v>
      </c>
      <c r="AS55" s="75">
        <f t="shared" si="20"/>
        <v>6.4731629599999998</v>
      </c>
      <c r="AT55" s="75">
        <v>798653.08</v>
      </c>
      <c r="AU55" s="75">
        <f t="shared" si="21"/>
        <v>0.7986530799999999</v>
      </c>
      <c r="AV55" s="75">
        <v>10177176.08</v>
      </c>
      <c r="AW55" s="75">
        <f t="shared" si="22"/>
        <v>10.177176080000001</v>
      </c>
      <c r="AX55" s="75">
        <v>1601981.95</v>
      </c>
      <c r="AY55" s="75">
        <f t="shared" si="23"/>
        <v>1.6019819499999999</v>
      </c>
      <c r="AZ55" s="75">
        <v>2121322.34</v>
      </c>
      <c r="BA55" s="75">
        <f t="shared" si="24"/>
        <v>2.1213223399999999</v>
      </c>
      <c r="BB55" s="75">
        <v>14293.24</v>
      </c>
      <c r="BC55" s="75">
        <f t="shared" si="25"/>
        <v>1.429324E-2</v>
      </c>
      <c r="BD55" s="75">
        <v>1892134.64</v>
      </c>
      <c r="BE55" s="75">
        <f t="shared" si="26"/>
        <v>1.8921346399999999</v>
      </c>
      <c r="BF55" s="75">
        <v>144256.48000000001</v>
      </c>
      <c r="BG55" s="75">
        <f t="shared" si="27"/>
        <v>0.14425648000000002</v>
      </c>
      <c r="BH55" s="75"/>
      <c r="BI55" s="75"/>
      <c r="BJ55" s="75">
        <v>7952608.6399999997</v>
      </c>
      <c r="BK55" s="75">
        <f t="shared" si="29"/>
        <v>7.9526086399999993</v>
      </c>
      <c r="BL55" s="75">
        <v>496952.5</v>
      </c>
      <c r="BM55" s="75">
        <f t="shared" si="30"/>
        <v>0.49695250000000002</v>
      </c>
      <c r="BN55" s="75">
        <v>4929542.0999999996</v>
      </c>
      <c r="BO55" s="75">
        <f t="shared" si="31"/>
        <v>4.9295420999999999</v>
      </c>
      <c r="BP55" s="75">
        <v>3473486.16</v>
      </c>
      <c r="BQ55" s="75">
        <f t="shared" si="32"/>
        <v>3.4734861600000002</v>
      </c>
      <c r="BR55" s="75">
        <v>22190295.890000001</v>
      </c>
      <c r="BS55" s="75">
        <f t="shared" si="33"/>
        <v>22.190295890000002</v>
      </c>
      <c r="BT55" s="75">
        <v>170229.64</v>
      </c>
      <c r="BU55" s="75">
        <f t="shared" si="34"/>
        <v>0.17022964000000002</v>
      </c>
      <c r="BV55" s="75">
        <v>78686.710000000006</v>
      </c>
      <c r="BW55" s="75">
        <f t="shared" si="35"/>
        <v>7.8686710000000007E-2</v>
      </c>
      <c r="BX55" s="75">
        <v>10836098.880000001</v>
      </c>
      <c r="BY55" s="75">
        <f t="shared" si="36"/>
        <v>10.836098880000002</v>
      </c>
      <c r="BZ55" s="75">
        <v>49291.9</v>
      </c>
      <c r="CA55" s="75">
        <f t="shared" si="37"/>
        <v>4.92919E-2</v>
      </c>
      <c r="CB55" s="75">
        <v>3976.82</v>
      </c>
      <c r="CC55" s="75">
        <f t="shared" si="38"/>
        <v>3.9768199999999998E-3</v>
      </c>
      <c r="CD55" s="75">
        <v>171553.54</v>
      </c>
      <c r="CE55" s="75">
        <f t="shared" si="39"/>
        <v>0.17155354</v>
      </c>
      <c r="CF55" s="75">
        <v>1457903.41</v>
      </c>
      <c r="CG55" s="80">
        <f t="shared" si="40"/>
        <v>1.4579034099999999</v>
      </c>
    </row>
    <row r="56" spans="1:85" ht="15.75" x14ac:dyDescent="0.25">
      <c r="A56" s="75">
        <v>2016</v>
      </c>
      <c r="B56" s="75">
        <v>659994.73</v>
      </c>
      <c r="C56" s="75">
        <f t="shared" si="0"/>
        <v>0.65999472999999997</v>
      </c>
      <c r="D56" s="75">
        <v>93854856.909999996</v>
      </c>
      <c r="E56" s="75">
        <f t="shared" si="1"/>
        <v>93.854856909999995</v>
      </c>
      <c r="F56" s="75">
        <v>640111.44999999995</v>
      </c>
      <c r="G56" s="75">
        <f t="shared" si="2"/>
        <v>0.64011144999999992</v>
      </c>
      <c r="H56" s="75">
        <v>21090658.030000001</v>
      </c>
      <c r="I56" s="75">
        <f t="shared" si="3"/>
        <v>21.09065803</v>
      </c>
      <c r="J56" s="75">
        <v>9408086.5999999996</v>
      </c>
      <c r="K56" s="75">
        <f t="shared" si="4"/>
        <v>9.408086599999999</v>
      </c>
      <c r="L56" s="75">
        <v>9546136.6999999993</v>
      </c>
      <c r="M56" s="75">
        <f t="shared" si="5"/>
        <v>9.5461366999999999</v>
      </c>
      <c r="N56" s="75">
        <v>21687265.550000001</v>
      </c>
      <c r="O56" s="75">
        <f t="shared" si="6"/>
        <v>21.687265549999999</v>
      </c>
      <c r="P56" s="75">
        <v>13510407.130000001</v>
      </c>
      <c r="Q56" s="75">
        <f t="shared" si="7"/>
        <v>13.510407130000001</v>
      </c>
      <c r="R56" s="75">
        <v>116091.18</v>
      </c>
      <c r="S56" s="75">
        <f t="shared" si="8"/>
        <v>0.11609117999999999</v>
      </c>
      <c r="T56" s="75">
        <v>67559443.099999994</v>
      </c>
      <c r="U56" s="75">
        <f>T56/1000000</f>
        <v>67.559443099999996</v>
      </c>
      <c r="V56" s="75">
        <v>4952528.5999999996</v>
      </c>
      <c r="W56" s="75">
        <f t="shared" si="9"/>
        <v>4.9525285999999999</v>
      </c>
      <c r="X56" s="75">
        <v>26787667.460000001</v>
      </c>
      <c r="Y56" s="75">
        <f t="shared" si="10"/>
        <v>26.787667460000002</v>
      </c>
      <c r="Z56" s="75">
        <v>28984243.940000001</v>
      </c>
      <c r="AA56" s="75">
        <f t="shared" si="11"/>
        <v>28.984243940000002</v>
      </c>
      <c r="AB56" s="75">
        <v>1771120.04</v>
      </c>
      <c r="AC56" s="75">
        <f t="shared" si="12"/>
        <v>1.77112004</v>
      </c>
      <c r="AD56" s="75">
        <v>5402733.0599999996</v>
      </c>
      <c r="AE56" s="75">
        <f t="shared" si="13"/>
        <v>5.4027330599999992</v>
      </c>
      <c r="AF56" s="75">
        <v>8412983.4000000004</v>
      </c>
      <c r="AG56" s="75">
        <f t="shared" si="14"/>
        <v>8.4129833999999999</v>
      </c>
      <c r="AH56" s="75">
        <v>7205944.46</v>
      </c>
      <c r="AI56" s="75">
        <f t="shared" si="15"/>
        <v>7.2059444599999996</v>
      </c>
      <c r="AJ56" s="75">
        <v>5119019.68</v>
      </c>
      <c r="AK56" s="75">
        <f t="shared" si="16"/>
        <v>5.1190196800000001</v>
      </c>
      <c r="AL56" s="75">
        <v>219435.64</v>
      </c>
      <c r="AM56" s="75">
        <f t="shared" si="17"/>
        <v>0.21943564000000002</v>
      </c>
      <c r="AN56" s="75">
        <v>1187617.31</v>
      </c>
      <c r="AO56" s="75">
        <f t="shared" si="18"/>
        <v>1.18761731</v>
      </c>
      <c r="AP56" s="75">
        <v>53641199.909999996</v>
      </c>
      <c r="AQ56" s="75">
        <f t="shared" si="19"/>
        <v>53.641199909999997</v>
      </c>
      <c r="AR56" s="75">
        <v>7132150.1699999999</v>
      </c>
      <c r="AS56" s="75">
        <f t="shared" si="20"/>
        <v>7.1321501700000001</v>
      </c>
      <c r="AT56" s="75">
        <v>940175.35999999999</v>
      </c>
      <c r="AU56" s="75">
        <f t="shared" si="21"/>
        <v>0.94017536000000002</v>
      </c>
      <c r="AV56" s="75">
        <v>9549660.2100000009</v>
      </c>
      <c r="AW56" s="75">
        <f t="shared" si="22"/>
        <v>9.5496602100000008</v>
      </c>
      <c r="AX56" s="75">
        <v>1704640.32</v>
      </c>
      <c r="AY56" s="75">
        <f t="shared" si="23"/>
        <v>1.70464032</v>
      </c>
      <c r="AZ56" s="75">
        <v>2225598.4700000002</v>
      </c>
      <c r="BA56" s="75">
        <f t="shared" si="24"/>
        <v>2.22559847</v>
      </c>
      <c r="BB56" s="75">
        <v>16508.669999999998</v>
      </c>
      <c r="BC56" s="75">
        <f t="shared" si="25"/>
        <v>1.650867E-2</v>
      </c>
      <c r="BD56" s="75">
        <v>1894044.04</v>
      </c>
      <c r="BE56" s="75">
        <f t="shared" si="26"/>
        <v>1.89404404</v>
      </c>
      <c r="BF56" s="75">
        <v>95835.91</v>
      </c>
      <c r="BG56" s="75">
        <f t="shared" si="27"/>
        <v>9.583591000000001E-2</v>
      </c>
      <c r="BH56" s="75"/>
      <c r="BI56" s="75"/>
      <c r="BJ56" s="75">
        <v>8003376.8399999999</v>
      </c>
      <c r="BK56" s="75">
        <f t="shared" si="29"/>
        <v>8.0033768399999996</v>
      </c>
      <c r="BL56" s="75">
        <v>1460406.64</v>
      </c>
      <c r="BM56" s="75">
        <f t="shared" si="30"/>
        <v>1.46040664</v>
      </c>
      <c r="BN56" s="75">
        <v>5404533.6699999999</v>
      </c>
      <c r="BO56" s="75">
        <f t="shared" si="31"/>
        <v>5.4045336700000002</v>
      </c>
      <c r="BP56" s="75">
        <v>7201805.6299999999</v>
      </c>
      <c r="BQ56" s="75">
        <f t="shared" si="32"/>
        <v>7.20180563</v>
      </c>
      <c r="BR56" s="75">
        <v>16156350</v>
      </c>
      <c r="BS56" s="75">
        <f t="shared" si="33"/>
        <v>16.15635</v>
      </c>
      <c r="BT56" s="75">
        <v>165076.54999999999</v>
      </c>
      <c r="BU56" s="75">
        <f t="shared" si="34"/>
        <v>0.16507654999999999</v>
      </c>
      <c r="BV56" s="75">
        <v>37657.480000000003</v>
      </c>
      <c r="BW56" s="75">
        <f t="shared" si="35"/>
        <v>3.765748E-2</v>
      </c>
      <c r="BX56" s="75">
        <v>8325127.4500000002</v>
      </c>
      <c r="BY56" s="75">
        <f t="shared" si="36"/>
        <v>8.3251274500000001</v>
      </c>
      <c r="BZ56" s="75">
        <v>27510.81</v>
      </c>
      <c r="CA56" s="75">
        <f t="shared" si="37"/>
        <v>2.751081E-2</v>
      </c>
      <c r="CB56" s="75">
        <v>3972.43</v>
      </c>
      <c r="CC56" s="75">
        <f t="shared" si="38"/>
        <v>3.9724299999999999E-3</v>
      </c>
      <c r="CD56" s="75">
        <v>100437.91</v>
      </c>
      <c r="CE56" s="75">
        <f t="shared" si="39"/>
        <v>0.10043791000000001</v>
      </c>
      <c r="CF56" s="75">
        <v>1925195.13</v>
      </c>
      <c r="CG56" s="80">
        <f t="shared" si="40"/>
        <v>1.9251951299999999</v>
      </c>
    </row>
    <row r="57" spans="1:85" ht="15.75" x14ac:dyDescent="0.25">
      <c r="A57" s="75">
        <v>2017</v>
      </c>
      <c r="B57" s="75">
        <v>696000.92</v>
      </c>
      <c r="C57" s="75">
        <f t="shared" si="0"/>
        <v>0.69600092000000002</v>
      </c>
      <c r="D57" s="75">
        <v>96164126.769999996</v>
      </c>
      <c r="E57" s="75">
        <f t="shared" si="1"/>
        <v>96.164126769999996</v>
      </c>
      <c r="F57" s="75">
        <v>665525.32999999996</v>
      </c>
      <c r="G57" s="75">
        <f t="shared" si="2"/>
        <v>0.66552532999999992</v>
      </c>
      <c r="H57" s="75">
        <v>22449504.059999999</v>
      </c>
      <c r="I57" s="75">
        <f t="shared" si="3"/>
        <v>22.449504059999999</v>
      </c>
      <c r="J57" s="75">
        <v>9145204.6699999999</v>
      </c>
      <c r="K57" s="75">
        <f t="shared" si="4"/>
        <v>9.14520467</v>
      </c>
      <c r="L57" s="75">
        <v>9926209.2300000004</v>
      </c>
      <c r="M57" s="75">
        <f t="shared" si="5"/>
        <v>9.9262092300000013</v>
      </c>
      <c r="N57" s="75">
        <v>22146378.66</v>
      </c>
      <c r="O57" s="75">
        <f t="shared" si="6"/>
        <v>22.14637866</v>
      </c>
      <c r="P57" s="75">
        <v>12771241.18</v>
      </c>
      <c r="Q57" s="75">
        <f t="shared" si="7"/>
        <v>12.771241180000001</v>
      </c>
      <c r="R57" s="75">
        <v>124353.55</v>
      </c>
      <c r="S57" s="75">
        <f t="shared" si="8"/>
        <v>0.12435355000000001</v>
      </c>
      <c r="T57" s="75">
        <v>68901583.560000002</v>
      </c>
      <c r="U57" s="75">
        <f>T57/1000000</f>
        <v>68.901583560000006</v>
      </c>
      <c r="V57" s="75">
        <v>5665300.1399999997</v>
      </c>
      <c r="W57" s="75">
        <f t="shared" si="9"/>
        <v>5.6653001399999994</v>
      </c>
      <c r="X57" s="75">
        <v>27368204</v>
      </c>
      <c r="Y57" s="75">
        <f t="shared" si="10"/>
        <v>27.368203999999999</v>
      </c>
      <c r="Z57" s="75">
        <v>34183068.609999999</v>
      </c>
      <c r="AA57" s="75">
        <f t="shared" si="11"/>
        <v>34.183068609999999</v>
      </c>
      <c r="AB57" s="75">
        <v>1819705.99</v>
      </c>
      <c r="AC57" s="75">
        <f t="shared" si="12"/>
        <v>1.8197059899999999</v>
      </c>
      <c r="AD57" s="75">
        <v>6617166.1900000004</v>
      </c>
      <c r="AE57" s="75">
        <f t="shared" si="13"/>
        <v>6.6171661900000007</v>
      </c>
      <c r="AF57" s="75">
        <v>7247844.6900000004</v>
      </c>
      <c r="AG57" s="75">
        <f t="shared" si="14"/>
        <v>7.24784469</v>
      </c>
      <c r="AH57" s="75">
        <v>7504866.4699999997</v>
      </c>
      <c r="AI57" s="75">
        <f t="shared" si="15"/>
        <v>7.5048664699999996</v>
      </c>
      <c r="AJ57" s="75">
        <v>5181036.79</v>
      </c>
      <c r="AK57" s="75">
        <f t="shared" si="16"/>
        <v>5.1810367900000003</v>
      </c>
      <c r="AL57" s="75">
        <v>204360.91</v>
      </c>
      <c r="AM57" s="75">
        <f t="shared" si="17"/>
        <v>0.20436091000000001</v>
      </c>
      <c r="AN57" s="75">
        <v>1140833.4099999999</v>
      </c>
      <c r="AO57" s="75">
        <f t="shared" si="18"/>
        <v>1.1408334099999999</v>
      </c>
      <c r="AP57" s="75">
        <v>55012069.130000003</v>
      </c>
      <c r="AQ57" s="75">
        <f t="shared" si="19"/>
        <v>55.01206913</v>
      </c>
      <c r="AR57" s="75">
        <v>7285924.1799999997</v>
      </c>
      <c r="AS57" s="75">
        <f t="shared" si="20"/>
        <v>7.2859241799999994</v>
      </c>
      <c r="AT57" s="75">
        <v>878970.91</v>
      </c>
      <c r="AU57" s="75">
        <f t="shared" si="21"/>
        <v>0.87897091000000005</v>
      </c>
      <c r="AV57" s="75">
        <v>9577368.2400000002</v>
      </c>
      <c r="AW57" s="75">
        <f t="shared" si="22"/>
        <v>9.5773682400000002</v>
      </c>
      <c r="AX57" s="75">
        <v>1787588.31</v>
      </c>
      <c r="AY57" s="75">
        <f t="shared" si="23"/>
        <v>1.7875883100000001</v>
      </c>
      <c r="AZ57" s="75">
        <v>2154217.62</v>
      </c>
      <c r="BA57" s="75">
        <f t="shared" si="24"/>
        <v>2.1542176200000003</v>
      </c>
      <c r="BB57" s="75">
        <v>15585.75</v>
      </c>
      <c r="BC57" s="75">
        <f t="shared" si="25"/>
        <v>1.5585750000000001E-2</v>
      </c>
      <c r="BD57" s="75">
        <v>1899613.41</v>
      </c>
      <c r="BE57" s="75">
        <f t="shared" si="26"/>
        <v>1.8996134099999999</v>
      </c>
      <c r="BF57" s="75">
        <v>161141.56</v>
      </c>
      <c r="BG57" s="75">
        <f t="shared" si="27"/>
        <v>0.16114155999999999</v>
      </c>
      <c r="BH57" s="75"/>
      <c r="BI57" s="75"/>
      <c r="BJ57" s="75">
        <v>8688180.1600000001</v>
      </c>
      <c r="BK57" s="75">
        <f t="shared" si="29"/>
        <v>8.6881801599999999</v>
      </c>
      <c r="BL57" s="75">
        <v>889504.96</v>
      </c>
      <c r="BM57" s="75">
        <f t="shared" si="30"/>
        <v>0.88950496000000001</v>
      </c>
      <c r="BN57" s="75">
        <v>5066675.6399999997</v>
      </c>
      <c r="BO57" s="75">
        <f t="shared" si="31"/>
        <v>5.0666756399999997</v>
      </c>
      <c r="BP57" s="75">
        <v>4931189.66</v>
      </c>
      <c r="BQ57" s="75">
        <f t="shared" si="32"/>
        <v>4.9311896600000003</v>
      </c>
      <c r="BR57" s="75">
        <v>19655691</v>
      </c>
      <c r="BS57" s="75">
        <f t="shared" si="33"/>
        <v>19.655691000000001</v>
      </c>
      <c r="BT57" s="75">
        <v>169559.18</v>
      </c>
      <c r="BU57" s="75">
        <f t="shared" si="34"/>
        <v>0.16955918</v>
      </c>
      <c r="BV57" s="75">
        <v>76037.8</v>
      </c>
      <c r="BW57" s="75">
        <f t="shared" si="35"/>
        <v>7.6037800000000003E-2</v>
      </c>
      <c r="BX57" s="75">
        <v>17890968</v>
      </c>
      <c r="BY57" s="75">
        <f t="shared" si="36"/>
        <v>17.890968000000001</v>
      </c>
      <c r="BZ57" s="75">
        <v>65052.88</v>
      </c>
      <c r="CA57" s="75">
        <f t="shared" si="37"/>
        <v>6.5052879999999993E-2</v>
      </c>
      <c r="CB57" s="75">
        <v>4022.72</v>
      </c>
      <c r="CC57" s="75">
        <f t="shared" si="38"/>
        <v>4.0227199999999996E-3</v>
      </c>
      <c r="CD57" s="75">
        <v>195617</v>
      </c>
      <c r="CE57" s="75">
        <f t="shared" si="39"/>
        <v>0.19561700000000001</v>
      </c>
      <c r="CF57" s="75">
        <v>1550634.52</v>
      </c>
      <c r="CG57" s="80">
        <f t="shared" si="40"/>
        <v>1.55063452</v>
      </c>
    </row>
    <row r="58" spans="1:85" ht="15.75" x14ac:dyDescent="0.25">
      <c r="A58" s="75">
        <v>2018</v>
      </c>
      <c r="B58" s="75">
        <v>746266.57</v>
      </c>
      <c r="C58" s="75">
        <f t="shared" si="0"/>
        <v>0.74626656999999996</v>
      </c>
      <c r="D58" s="75">
        <v>102689790.63</v>
      </c>
      <c r="E58" s="75">
        <f t="shared" si="1"/>
        <v>102.68979062999999</v>
      </c>
      <c r="F58" s="75">
        <v>645686.53</v>
      </c>
      <c r="G58" s="75">
        <f t="shared" si="2"/>
        <v>0.64568652999999998</v>
      </c>
      <c r="H58" s="75">
        <v>23412411</v>
      </c>
      <c r="I58" s="75">
        <f t="shared" si="3"/>
        <v>23.412410999999999</v>
      </c>
      <c r="J58" s="75">
        <v>10264040.57</v>
      </c>
      <c r="K58" s="75">
        <f t="shared" si="4"/>
        <v>10.264040570000001</v>
      </c>
      <c r="L58" s="75">
        <v>10484313.26</v>
      </c>
      <c r="M58" s="75">
        <f t="shared" si="5"/>
        <v>10.48431326</v>
      </c>
      <c r="N58" s="75">
        <v>23109153.34</v>
      </c>
      <c r="O58" s="75">
        <f t="shared" si="6"/>
        <v>23.109153339999999</v>
      </c>
      <c r="P58" s="75">
        <v>13800056.810000001</v>
      </c>
      <c r="Q58" s="75">
        <f t="shared" si="7"/>
        <v>13.800056810000001</v>
      </c>
      <c r="R58" s="75">
        <v>129811.53</v>
      </c>
      <c r="S58" s="75">
        <f t="shared" si="8"/>
        <v>0.12981153000000001</v>
      </c>
      <c r="T58" s="75">
        <v>74825100.140000001</v>
      </c>
      <c r="U58" s="75">
        <f>T58/1000000</f>
        <v>74.825100140000004</v>
      </c>
      <c r="V58" s="75">
        <v>5064803.82</v>
      </c>
      <c r="W58" s="75">
        <f t="shared" si="9"/>
        <v>5.0648038200000007</v>
      </c>
      <c r="X58" s="75">
        <v>37237110.060000002</v>
      </c>
      <c r="Y58" s="75">
        <f t="shared" si="10"/>
        <v>37.237110059999999</v>
      </c>
      <c r="Z58" s="75">
        <v>31277094.899999999</v>
      </c>
      <c r="AA58" s="75">
        <f t="shared" si="11"/>
        <v>31.277094899999998</v>
      </c>
      <c r="AB58" s="75">
        <v>1786124.79</v>
      </c>
      <c r="AC58" s="75">
        <f t="shared" si="12"/>
        <v>1.7861247900000001</v>
      </c>
      <c r="AD58" s="75">
        <v>5216618.18</v>
      </c>
      <c r="AE58" s="75">
        <f t="shared" si="13"/>
        <v>5.2166181799999993</v>
      </c>
      <c r="AF58" s="75">
        <v>8716069.3599999994</v>
      </c>
      <c r="AG58" s="75">
        <f t="shared" si="14"/>
        <v>8.7160693599999988</v>
      </c>
      <c r="AH58" s="75">
        <v>7466995.2000000002</v>
      </c>
      <c r="AI58" s="75">
        <f t="shared" si="15"/>
        <v>7.4669952000000004</v>
      </c>
      <c r="AJ58" s="75">
        <v>5498996</v>
      </c>
      <c r="AK58" s="75">
        <f t="shared" si="16"/>
        <v>5.498996</v>
      </c>
      <c r="AL58" s="75">
        <v>202487.53</v>
      </c>
      <c r="AM58" s="75">
        <f t="shared" si="17"/>
        <v>0.20248753</v>
      </c>
      <c r="AN58" s="75">
        <v>1131778.3799999999</v>
      </c>
      <c r="AO58" s="75">
        <f t="shared" si="18"/>
        <v>1.1317783799999999</v>
      </c>
      <c r="AP58" s="75">
        <v>57012997.600000001</v>
      </c>
      <c r="AQ58" s="75">
        <f t="shared" si="19"/>
        <v>57.012997599999998</v>
      </c>
      <c r="AR58" s="75">
        <v>7946624.3899999997</v>
      </c>
      <c r="AS58" s="75">
        <f t="shared" si="20"/>
        <v>7.9466243899999993</v>
      </c>
      <c r="AT58" s="75">
        <v>878970.91</v>
      </c>
      <c r="AU58" s="75">
        <f t="shared" si="21"/>
        <v>0.87897091000000005</v>
      </c>
      <c r="AV58" s="75">
        <v>9701779.3000000007</v>
      </c>
      <c r="AW58" s="75">
        <f t="shared" si="22"/>
        <v>9.7017793000000001</v>
      </c>
      <c r="AX58" s="75">
        <v>1898472.39</v>
      </c>
      <c r="AY58" s="75">
        <f t="shared" si="23"/>
        <v>1.8984723899999998</v>
      </c>
      <c r="AZ58" s="75">
        <v>2264408.67</v>
      </c>
      <c r="BA58" s="75">
        <f t="shared" si="24"/>
        <v>2.2644086699999999</v>
      </c>
      <c r="BB58" s="75">
        <v>16951.57</v>
      </c>
      <c r="BC58" s="75">
        <f t="shared" si="25"/>
        <v>1.6951569999999999E-2</v>
      </c>
      <c r="BD58" s="75">
        <v>1907340.1</v>
      </c>
      <c r="BE58" s="75">
        <f t="shared" si="26"/>
        <v>1.9073401000000001</v>
      </c>
      <c r="BF58" s="75">
        <v>130740.25</v>
      </c>
      <c r="BG58" s="75">
        <f t="shared" si="27"/>
        <v>0.13074025</v>
      </c>
      <c r="BH58" s="75"/>
      <c r="BI58" s="75"/>
      <c r="BJ58" s="75">
        <v>5284686</v>
      </c>
      <c r="BK58" s="75">
        <f t="shared" si="29"/>
        <v>5.2846859999999998</v>
      </c>
      <c r="BL58" s="75">
        <v>2658462.23</v>
      </c>
      <c r="BM58" s="75">
        <f t="shared" si="30"/>
        <v>2.65846223</v>
      </c>
      <c r="BN58" s="75">
        <v>3232046.3</v>
      </c>
      <c r="BO58" s="75">
        <f t="shared" si="31"/>
        <v>3.2320462999999999</v>
      </c>
      <c r="BP58" s="75">
        <v>6248029.5499999998</v>
      </c>
      <c r="BQ58" s="75">
        <f t="shared" si="32"/>
        <v>6.24802955</v>
      </c>
      <c r="BR58" s="75">
        <v>21627868.260000002</v>
      </c>
      <c r="BS58" s="75">
        <f t="shared" si="33"/>
        <v>21.627868260000003</v>
      </c>
      <c r="BT58" s="75">
        <v>171546.72</v>
      </c>
      <c r="BU58" s="75">
        <f t="shared" si="34"/>
        <v>0.17154672000000001</v>
      </c>
      <c r="BV58" s="75">
        <v>77007.64</v>
      </c>
      <c r="BW58" s="75">
        <f t="shared" si="35"/>
        <v>7.7007640000000002E-2</v>
      </c>
      <c r="BX58" s="75">
        <v>13410773.130000001</v>
      </c>
      <c r="BY58" s="75">
        <f t="shared" si="36"/>
        <v>13.410773130000001</v>
      </c>
      <c r="BZ58" s="75">
        <v>92297.36</v>
      </c>
      <c r="CA58" s="75">
        <f t="shared" si="37"/>
        <v>9.2297359999999995E-2</v>
      </c>
      <c r="CB58" s="75">
        <v>4079.93</v>
      </c>
      <c r="CC58" s="75">
        <f t="shared" si="38"/>
        <v>4.0799299999999998E-3</v>
      </c>
      <c r="CD58" s="75">
        <v>208991.76</v>
      </c>
      <c r="CE58" s="75">
        <f t="shared" si="39"/>
        <v>0.20899176</v>
      </c>
      <c r="CF58" s="75">
        <v>1882982.5</v>
      </c>
      <c r="CG58" s="80">
        <f t="shared" si="40"/>
        <v>1.8829825</v>
      </c>
    </row>
    <row r="59" spans="1:85" ht="15.75" x14ac:dyDescent="0.25">
      <c r="A59" s="75">
        <v>2019</v>
      </c>
      <c r="B59" s="75">
        <v>757453.26</v>
      </c>
      <c r="C59" s="75">
        <f t="shared" si="0"/>
        <v>0.75745326000000002</v>
      </c>
      <c r="D59" s="75">
        <v>96538119.170000002</v>
      </c>
      <c r="E59" s="75">
        <f t="shared" si="1"/>
        <v>96.538119170000002</v>
      </c>
      <c r="F59" s="75">
        <v>633004.23</v>
      </c>
      <c r="G59" s="75">
        <f t="shared" si="2"/>
        <v>0.63300422999999995</v>
      </c>
      <c r="H59" s="75">
        <v>26056939.800000001</v>
      </c>
      <c r="I59" s="75">
        <f t="shared" si="3"/>
        <v>26.056939800000002</v>
      </c>
      <c r="J59" s="75">
        <v>9514466.9499999993</v>
      </c>
      <c r="K59" s="75">
        <f t="shared" si="4"/>
        <v>9.5144669499999992</v>
      </c>
      <c r="L59" s="75">
        <v>10655632.1</v>
      </c>
      <c r="M59" s="75">
        <f t="shared" si="5"/>
        <v>10.6556321</v>
      </c>
      <c r="N59" s="75">
        <v>20732148.690000001</v>
      </c>
      <c r="O59" s="75">
        <f t="shared" si="6"/>
        <v>20.732148690000002</v>
      </c>
      <c r="P59" s="75">
        <v>13278536.539999999</v>
      </c>
      <c r="Q59" s="75">
        <f t="shared" si="7"/>
        <v>13.278536539999999</v>
      </c>
      <c r="R59" s="75">
        <v>107483.84</v>
      </c>
      <c r="S59" s="75">
        <f t="shared" si="8"/>
        <v>0.10748384</v>
      </c>
      <c r="T59" s="75">
        <v>73796746.640000001</v>
      </c>
      <c r="U59" s="75">
        <f>T59/1000000</f>
        <v>73.796746639999995</v>
      </c>
      <c r="V59" s="75">
        <v>4748773.9000000004</v>
      </c>
      <c r="W59" s="75">
        <f t="shared" si="9"/>
        <v>4.7487739000000007</v>
      </c>
      <c r="X59" s="75" t="s">
        <v>430</v>
      </c>
      <c r="Y59" s="75">
        <f t="shared" si="10"/>
        <v>35.754620530000004</v>
      </c>
      <c r="Z59" s="75" t="s">
        <v>431</v>
      </c>
      <c r="AA59" s="75">
        <f t="shared" si="11"/>
        <v>30.427488629999999</v>
      </c>
      <c r="AB59" s="75">
        <v>1931255.87</v>
      </c>
      <c r="AC59" s="75">
        <f t="shared" si="12"/>
        <v>1.9312558700000002</v>
      </c>
      <c r="AD59" s="75">
        <v>11231593.800000001</v>
      </c>
      <c r="AE59" s="75">
        <f t="shared" si="13"/>
        <v>11.231593800000001</v>
      </c>
      <c r="AF59" s="75">
        <v>8785963.2400000002</v>
      </c>
      <c r="AG59" s="75">
        <f t="shared" si="14"/>
        <v>8.785963240000001</v>
      </c>
      <c r="AH59" s="75">
        <v>7772603.21</v>
      </c>
      <c r="AI59" s="75">
        <f t="shared" si="15"/>
        <v>7.7726032099999998</v>
      </c>
      <c r="AJ59" s="75">
        <v>6085592.5899999999</v>
      </c>
      <c r="AK59" s="75">
        <f t="shared" si="16"/>
        <v>6.0855925900000001</v>
      </c>
      <c r="AL59" s="75">
        <v>205022.62</v>
      </c>
      <c r="AM59" s="75">
        <f t="shared" si="17"/>
        <v>0.20502261999999999</v>
      </c>
      <c r="AN59" s="75">
        <v>1110639.6100000001</v>
      </c>
      <c r="AO59" s="75">
        <f t="shared" si="18"/>
        <v>1.11063961</v>
      </c>
      <c r="AP59" s="75">
        <v>58532981.649999999</v>
      </c>
      <c r="AQ59" s="75">
        <f t="shared" si="19"/>
        <v>58.532981649999996</v>
      </c>
      <c r="AR59" s="75">
        <v>7752982.7599999998</v>
      </c>
      <c r="AS59" s="75">
        <f t="shared" si="20"/>
        <v>7.7529827600000001</v>
      </c>
      <c r="AT59" s="75">
        <v>933121.37</v>
      </c>
      <c r="AU59" s="75">
        <f t="shared" si="21"/>
        <v>0.93312136999999995</v>
      </c>
      <c r="AV59" s="75">
        <v>9799098.1620000005</v>
      </c>
      <c r="AW59" s="75">
        <f t="shared" si="22"/>
        <v>9.7990981619999999</v>
      </c>
      <c r="AX59" s="75">
        <v>1987753.6</v>
      </c>
      <c r="AY59" s="75">
        <f t="shared" si="23"/>
        <v>1.9877536</v>
      </c>
      <c r="AZ59" s="75">
        <v>2261192</v>
      </c>
      <c r="BA59" s="75">
        <f t="shared" si="24"/>
        <v>2.2611919999999999</v>
      </c>
      <c r="BB59" s="75">
        <v>15114.51</v>
      </c>
      <c r="BC59" s="75">
        <f t="shared" si="25"/>
        <v>1.5114509999999999E-2</v>
      </c>
      <c r="BD59" s="75">
        <v>1816894.8</v>
      </c>
      <c r="BE59" s="75">
        <f t="shared" si="26"/>
        <v>1.8168948</v>
      </c>
      <c r="BF59" s="75">
        <v>161342.69</v>
      </c>
      <c r="BG59" s="75">
        <f t="shared" si="27"/>
        <v>0.16134269000000001</v>
      </c>
      <c r="BH59" s="75"/>
      <c r="BI59" s="75"/>
      <c r="BJ59" s="75">
        <v>7668611.7999999998</v>
      </c>
      <c r="BK59" s="75">
        <f t="shared" si="29"/>
        <v>7.6686117999999999</v>
      </c>
      <c r="BL59" s="75">
        <v>1144178.75</v>
      </c>
      <c r="BM59" s="75">
        <f t="shared" si="30"/>
        <v>1.14417875</v>
      </c>
      <c r="BN59" s="75">
        <v>4917202.17</v>
      </c>
      <c r="BO59" s="75">
        <f t="shared" si="31"/>
        <v>4.9172021699999995</v>
      </c>
      <c r="BP59" s="75">
        <v>4477941.47</v>
      </c>
      <c r="BQ59" s="75">
        <f t="shared" si="32"/>
        <v>4.4779414699999993</v>
      </c>
      <c r="BR59" s="75">
        <v>18781985.52</v>
      </c>
      <c r="BS59" s="75">
        <f t="shared" si="33"/>
        <v>18.781985519999999</v>
      </c>
      <c r="BT59" s="75">
        <v>168727.48</v>
      </c>
      <c r="BU59" s="75">
        <f t="shared" si="34"/>
        <v>0.16872748000000001</v>
      </c>
      <c r="BV59" s="75">
        <v>68095.3</v>
      </c>
      <c r="BW59" s="75">
        <f t="shared" si="35"/>
        <v>6.8095299999999997E-2</v>
      </c>
      <c r="BX59" s="75">
        <v>11996078.640000001</v>
      </c>
      <c r="BY59" s="75">
        <f t="shared" si="36"/>
        <v>11.99607864</v>
      </c>
      <c r="BZ59" s="75">
        <v>16547.98</v>
      </c>
      <c r="CA59" s="75">
        <f t="shared" si="37"/>
        <v>1.654798E-2</v>
      </c>
      <c r="CB59" s="75">
        <v>4080.11</v>
      </c>
      <c r="CC59" s="75">
        <f t="shared" si="38"/>
        <v>4.0801100000000005E-3</v>
      </c>
      <c r="CD59" s="75">
        <v>173373.23</v>
      </c>
      <c r="CE59" s="75">
        <f t="shared" si="39"/>
        <v>0.17337323000000002</v>
      </c>
      <c r="CF59" s="75">
        <v>1543600.39</v>
      </c>
      <c r="CG59" s="80">
        <f t="shared" si="40"/>
        <v>1.5436003899999999</v>
      </c>
    </row>
    <row r="60" spans="1:85" ht="15.75" x14ac:dyDescent="0.25">
      <c r="A60" s="75">
        <v>2020</v>
      </c>
      <c r="B60" s="75">
        <v>766825.02</v>
      </c>
      <c r="C60" s="75">
        <f t="shared" si="0"/>
        <v>0.76682501999999997</v>
      </c>
      <c r="D60" s="75">
        <v>98797153.680000007</v>
      </c>
      <c r="E60" s="75">
        <f t="shared" si="1"/>
        <v>98.797153680000008</v>
      </c>
      <c r="F60" s="75">
        <v>659082.03</v>
      </c>
      <c r="G60" s="75">
        <f t="shared" si="2"/>
        <v>0.65908202999999999</v>
      </c>
      <c r="H60" s="75">
        <v>26216888.16</v>
      </c>
      <c r="I60" s="75">
        <f t="shared" si="3"/>
        <v>26.21688816</v>
      </c>
      <c r="J60" s="75">
        <v>10112802</v>
      </c>
      <c r="K60" s="75">
        <f t="shared" si="4"/>
        <v>10.112802</v>
      </c>
      <c r="L60" s="75">
        <v>7371752.2999999998</v>
      </c>
      <c r="M60" s="75">
        <f t="shared" si="5"/>
        <v>7.3717522999999998</v>
      </c>
      <c r="N60" s="75">
        <v>20441123.149999999</v>
      </c>
      <c r="O60" s="75">
        <f t="shared" si="6"/>
        <v>20.441123149999999</v>
      </c>
      <c r="P60" s="75">
        <v>13853009.789999999</v>
      </c>
      <c r="Q60" s="75">
        <f t="shared" si="7"/>
        <v>13.85300979</v>
      </c>
      <c r="R60" s="75">
        <v>104948.84</v>
      </c>
      <c r="S60" s="75">
        <f t="shared" si="8"/>
        <v>0.10494884</v>
      </c>
      <c r="T60" s="75">
        <v>77605956.25</v>
      </c>
      <c r="U60" s="75">
        <f>T60/1000000</f>
        <v>77.605956250000006</v>
      </c>
      <c r="V60" s="75" t="s">
        <v>432</v>
      </c>
      <c r="W60" s="75">
        <f t="shared" si="9"/>
        <v>5.0351704900000005</v>
      </c>
      <c r="X60" s="75">
        <v>34037619.600000001</v>
      </c>
      <c r="Y60" s="75">
        <f t="shared" si="10"/>
        <v>34.037619599999999</v>
      </c>
      <c r="Z60" s="75">
        <v>36224741.850000001</v>
      </c>
      <c r="AA60" s="75">
        <f t="shared" si="11"/>
        <v>36.224741850000001</v>
      </c>
      <c r="AB60" s="75">
        <v>2013471.7</v>
      </c>
      <c r="AC60" s="75">
        <f t="shared" si="12"/>
        <v>2.0134716999999998</v>
      </c>
      <c r="AD60" s="75">
        <v>13687470.35</v>
      </c>
      <c r="AE60" s="75">
        <f t="shared" si="13"/>
        <v>13.68747035</v>
      </c>
      <c r="AF60" s="75">
        <v>10350124.970000001</v>
      </c>
      <c r="AG60" s="75">
        <f t="shared" si="14"/>
        <v>10.350124970000001</v>
      </c>
      <c r="AH60" s="75">
        <v>8092565.4000000004</v>
      </c>
      <c r="AI60" s="75">
        <f t="shared" si="15"/>
        <v>8.0925653999999998</v>
      </c>
      <c r="AJ60" s="75">
        <v>6454023.1699999999</v>
      </c>
      <c r="AK60" s="75">
        <f t="shared" si="16"/>
        <v>6.4540231700000001</v>
      </c>
      <c r="AL60" s="75">
        <v>203503.71</v>
      </c>
      <c r="AM60" s="75">
        <f t="shared" si="17"/>
        <v>0.20350371</v>
      </c>
      <c r="AN60" s="75">
        <v>1132875.95</v>
      </c>
      <c r="AO60" s="75">
        <f t="shared" si="18"/>
        <v>1.1328759499999999</v>
      </c>
      <c r="AP60" s="75">
        <v>61404580.539999999</v>
      </c>
      <c r="AQ60" s="75">
        <f t="shared" si="19"/>
        <v>61.404580539999998</v>
      </c>
      <c r="AR60" s="75">
        <v>7914382.5</v>
      </c>
      <c r="AS60" s="75">
        <f t="shared" si="20"/>
        <v>7.9143825000000003</v>
      </c>
      <c r="AT60" s="75">
        <v>905191.1</v>
      </c>
      <c r="AU60" s="75">
        <f t="shared" si="21"/>
        <v>0.90519110000000003</v>
      </c>
      <c r="AV60" s="75">
        <v>9960275.0600000005</v>
      </c>
      <c r="AW60" s="75">
        <f t="shared" si="22"/>
        <v>9.9602750600000007</v>
      </c>
      <c r="AX60" s="75">
        <v>2106960.9</v>
      </c>
      <c r="AY60" s="75">
        <f t="shared" si="23"/>
        <v>2.1069608999999998</v>
      </c>
      <c r="AZ60" s="75">
        <v>2230300</v>
      </c>
      <c r="BA60" s="75">
        <f t="shared" si="24"/>
        <v>2.2303000000000002</v>
      </c>
      <c r="BB60" s="75">
        <v>14191.01</v>
      </c>
      <c r="BC60" s="75">
        <f t="shared" si="25"/>
        <v>1.419101E-2</v>
      </c>
      <c r="BD60" s="75">
        <v>1832282.59</v>
      </c>
      <c r="BE60" s="75">
        <f t="shared" si="26"/>
        <v>1.8322825900000002</v>
      </c>
      <c r="BF60" s="75">
        <v>141092.73000000001</v>
      </c>
      <c r="BG60" s="75">
        <f t="shared" si="27"/>
        <v>0.14109273</v>
      </c>
      <c r="BH60" s="75"/>
      <c r="BI60" s="75"/>
      <c r="BJ60" s="75">
        <v>7643281.7599999998</v>
      </c>
      <c r="BK60" s="75">
        <f t="shared" si="29"/>
        <v>7.6432817599999998</v>
      </c>
      <c r="BL60" s="75">
        <v>1929074.12</v>
      </c>
      <c r="BM60" s="75">
        <f t="shared" si="30"/>
        <v>1.9290741200000001</v>
      </c>
      <c r="BN60" s="75">
        <v>4921208.47</v>
      </c>
      <c r="BO60" s="75">
        <f t="shared" si="31"/>
        <v>4.9212084699999998</v>
      </c>
      <c r="BP60" s="75">
        <v>3772731.95</v>
      </c>
      <c r="BQ60" s="75">
        <f t="shared" si="32"/>
        <v>3.7727319500000003</v>
      </c>
      <c r="BR60" s="75">
        <v>16660014.5</v>
      </c>
      <c r="BS60" s="75">
        <f t="shared" si="33"/>
        <v>16.660014499999999</v>
      </c>
      <c r="BT60" s="75">
        <v>169944.46</v>
      </c>
      <c r="BU60" s="75">
        <f t="shared" si="34"/>
        <v>0.16994445999999999</v>
      </c>
      <c r="BV60" s="75">
        <v>69348.77</v>
      </c>
      <c r="BW60" s="75">
        <f t="shared" si="35"/>
        <v>6.9348770000000004E-2</v>
      </c>
      <c r="BX60" s="75">
        <v>16074415.57</v>
      </c>
      <c r="BY60" s="75">
        <f t="shared" si="36"/>
        <v>16.074415569999999</v>
      </c>
      <c r="BZ60" s="75">
        <v>104523.44</v>
      </c>
      <c r="CA60" s="75">
        <f t="shared" si="37"/>
        <v>0.10452344000000001</v>
      </c>
      <c r="CB60" s="75">
        <v>4080.37</v>
      </c>
      <c r="CC60" s="75">
        <f t="shared" si="38"/>
        <v>4.0803699999999998E-3</v>
      </c>
      <c r="CD60" s="75">
        <v>257991.91</v>
      </c>
      <c r="CE60" s="75">
        <f t="shared" si="39"/>
        <v>0.25799190999999999</v>
      </c>
      <c r="CF60" s="75">
        <v>2135224.2400000002</v>
      </c>
      <c r="CG60" s="80">
        <f t="shared" si="40"/>
        <v>2.1352242400000003</v>
      </c>
    </row>
    <row r="61" spans="1:85" ht="15.75" x14ac:dyDescent="0.25">
      <c r="A61" s="75">
        <v>2021</v>
      </c>
      <c r="B61" s="75">
        <v>779396.45</v>
      </c>
      <c r="C61" s="75">
        <f t="shared" si="0"/>
        <v>0.77939644999999991</v>
      </c>
      <c r="D61" s="75">
        <v>103285456.65000001</v>
      </c>
      <c r="E61" s="75">
        <f t="shared" si="1"/>
        <v>103.28545665</v>
      </c>
      <c r="F61" s="75">
        <v>664024.57999999996</v>
      </c>
      <c r="G61" s="75">
        <f t="shared" si="2"/>
        <v>0.66402457999999998</v>
      </c>
      <c r="H61" s="75">
        <v>26739174.359999999</v>
      </c>
      <c r="I61" s="75">
        <f t="shared" si="3"/>
        <v>26.73917436</v>
      </c>
      <c r="J61" s="75">
        <v>7935565.3099999996</v>
      </c>
      <c r="K61" s="75">
        <f t="shared" si="4"/>
        <v>7.9355653099999994</v>
      </c>
      <c r="L61" s="75">
        <v>7384492.2699999996</v>
      </c>
      <c r="M61" s="75">
        <f t="shared" si="5"/>
        <v>7.38449227</v>
      </c>
      <c r="N61" s="75">
        <v>21608907.940000001</v>
      </c>
      <c r="O61" s="75">
        <f t="shared" si="6"/>
        <v>21.608907940000002</v>
      </c>
      <c r="P61" s="75">
        <v>12195523.65</v>
      </c>
      <c r="Q61" s="75">
        <f t="shared" si="7"/>
        <v>12.19552365</v>
      </c>
      <c r="R61" s="75">
        <v>123471.44</v>
      </c>
      <c r="S61" s="75">
        <f t="shared" si="8"/>
        <v>0.12347144</v>
      </c>
      <c r="T61" s="75">
        <v>82522667.609999999</v>
      </c>
      <c r="U61" s="75">
        <f>T61/1000000</f>
        <v>82.522667609999999</v>
      </c>
      <c r="V61" s="75">
        <v>5850844.4000000004</v>
      </c>
      <c r="W61" s="75">
        <f t="shared" si="9"/>
        <v>5.8508444000000006</v>
      </c>
      <c r="X61" s="75">
        <v>33417107.190000001</v>
      </c>
      <c r="Y61" s="75">
        <f t="shared" si="10"/>
        <v>33.417107190000003</v>
      </c>
      <c r="Z61" s="75">
        <v>40037830.270000003</v>
      </c>
      <c r="AA61" s="75">
        <f t="shared" si="11"/>
        <v>40.037830270000001</v>
      </c>
      <c r="AB61" s="75">
        <v>1892975.89</v>
      </c>
      <c r="AC61" s="75">
        <f t="shared" si="12"/>
        <v>1.89297589</v>
      </c>
      <c r="AD61" s="75">
        <v>13097187.869999999</v>
      </c>
      <c r="AE61" s="75">
        <f t="shared" si="13"/>
        <v>13.097187869999999</v>
      </c>
      <c r="AF61" s="75">
        <v>10443108.18</v>
      </c>
      <c r="AG61" s="75">
        <f t="shared" si="14"/>
        <v>10.443108179999999</v>
      </c>
      <c r="AH61" s="75">
        <v>7440020.7300000004</v>
      </c>
      <c r="AI61" s="75">
        <f t="shared" si="15"/>
        <v>7.4400207300000005</v>
      </c>
      <c r="AJ61" s="75">
        <v>6756803.8099999996</v>
      </c>
      <c r="AK61" s="75">
        <f t="shared" si="16"/>
        <v>6.7568038099999992</v>
      </c>
      <c r="AL61" s="75">
        <v>193641.95</v>
      </c>
      <c r="AM61" s="75">
        <f t="shared" si="17"/>
        <v>0.19364195000000001</v>
      </c>
      <c r="AN61" s="75">
        <v>1132236.25</v>
      </c>
      <c r="AO61" s="75">
        <f t="shared" si="18"/>
        <v>1.1322362500000001</v>
      </c>
      <c r="AP61" s="75">
        <v>64745906.07</v>
      </c>
      <c r="AQ61" s="75">
        <f t="shared" si="19"/>
        <v>64.745906070000004</v>
      </c>
      <c r="AR61" s="75">
        <v>7945024.1600000001</v>
      </c>
      <c r="AS61" s="75">
        <f t="shared" si="20"/>
        <v>7.94502416</v>
      </c>
      <c r="AT61" s="75">
        <v>819408.62</v>
      </c>
      <c r="AU61" s="75">
        <f t="shared" si="21"/>
        <v>0.81940862000000003</v>
      </c>
      <c r="AV61" s="75">
        <v>10095412.359999999</v>
      </c>
      <c r="AW61" s="75">
        <f t="shared" si="22"/>
        <v>10.095412359999999</v>
      </c>
      <c r="AX61" s="75">
        <v>2202077.06</v>
      </c>
      <c r="AY61" s="75">
        <f t="shared" si="23"/>
        <v>2.2020770600000001</v>
      </c>
      <c r="AZ61" s="75">
        <v>2156282.42</v>
      </c>
      <c r="BA61" s="75">
        <f t="shared" si="24"/>
        <v>2.1562824200000001</v>
      </c>
      <c r="BB61" s="75">
        <v>14110.6</v>
      </c>
      <c r="BC61" s="75">
        <f t="shared" si="25"/>
        <v>1.4110600000000001E-2</v>
      </c>
      <c r="BD61" s="75">
        <v>1838368.17</v>
      </c>
      <c r="BE61" s="75">
        <f t="shared" si="26"/>
        <v>1.8383681699999999</v>
      </c>
      <c r="BF61" s="75">
        <v>187645.57</v>
      </c>
      <c r="BG61" s="75">
        <f t="shared" si="27"/>
        <v>0.18764557000000001</v>
      </c>
      <c r="BH61" s="75"/>
      <c r="BI61" s="75"/>
      <c r="BJ61" s="75">
        <v>8130076.8700000001</v>
      </c>
      <c r="BK61" s="75">
        <f t="shared" si="29"/>
        <v>8.1300768699999999</v>
      </c>
      <c r="BL61" s="75">
        <v>912238.37</v>
      </c>
      <c r="BM61" s="75">
        <f t="shared" si="30"/>
        <v>0.91223836999999997</v>
      </c>
      <c r="BN61" s="75">
        <v>4333100.62</v>
      </c>
      <c r="BO61" s="75">
        <f t="shared" si="31"/>
        <v>4.3331006199999997</v>
      </c>
      <c r="BP61" s="75">
        <v>4332751.91</v>
      </c>
      <c r="BQ61" s="75">
        <f t="shared" si="32"/>
        <v>4.3327519099999998</v>
      </c>
      <c r="BR61" s="75">
        <v>21479644.850000001</v>
      </c>
      <c r="BS61" s="75">
        <f t="shared" si="33"/>
        <v>21.479644850000003</v>
      </c>
      <c r="BT61" s="75">
        <v>170072.89</v>
      </c>
      <c r="BU61" s="75">
        <f t="shared" si="34"/>
        <v>0.17007289</v>
      </c>
      <c r="BV61" s="75">
        <v>70659.649999999994</v>
      </c>
      <c r="BW61" s="75">
        <f t="shared" si="35"/>
        <v>7.0659649999999991E-2</v>
      </c>
      <c r="BX61" s="75">
        <v>17285556.109999999</v>
      </c>
      <c r="BY61" s="75">
        <f t="shared" si="36"/>
        <v>17.285556109999998</v>
      </c>
      <c r="BZ61" s="75">
        <v>63290.66</v>
      </c>
      <c r="CA61" s="75">
        <f t="shared" si="37"/>
        <v>6.3290659999999999E-2</v>
      </c>
      <c r="CB61" s="75">
        <v>4081.02</v>
      </c>
      <c r="CC61" s="75">
        <f t="shared" si="38"/>
        <v>4.0810200000000003E-3</v>
      </c>
      <c r="CD61" s="75">
        <v>278516.82</v>
      </c>
      <c r="CE61" s="75">
        <f t="shared" si="39"/>
        <v>0.27851682</v>
      </c>
      <c r="CF61" s="75">
        <v>2308487.67</v>
      </c>
      <c r="CG61" s="80">
        <f t="shared" si="40"/>
        <v>2.3084876699999999</v>
      </c>
    </row>
    <row r="62" spans="1:85" x14ac:dyDescent="0.25">
      <c r="B62" s="114" t="s">
        <v>426</v>
      </c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5"/>
      <c r="U62" s="81"/>
      <c r="V62" s="116" t="s">
        <v>436</v>
      </c>
      <c r="W62" s="117"/>
      <c r="X62" s="117"/>
      <c r="Y62" s="117"/>
      <c r="Z62" s="117"/>
      <c r="AA62" s="117"/>
      <c r="AB62" s="117"/>
      <c r="AC62" s="117"/>
      <c r="AD62" s="117"/>
      <c r="AE62" s="117"/>
      <c r="AF62" s="117"/>
      <c r="AG62" s="117"/>
      <c r="AH62" s="117"/>
      <c r="AI62" s="117"/>
      <c r="AJ62" s="117"/>
      <c r="AK62" s="117"/>
      <c r="AL62" s="117"/>
      <c r="AM62" s="83"/>
      <c r="AN62" s="111" t="s">
        <v>442</v>
      </c>
      <c r="AO62" s="112"/>
      <c r="AP62" s="112"/>
      <c r="AQ62" s="112"/>
      <c r="AR62" s="112"/>
      <c r="AS62" s="112"/>
      <c r="AT62" s="112"/>
      <c r="AU62" s="112"/>
      <c r="AV62" s="112"/>
      <c r="AW62" s="112"/>
      <c r="AX62" s="112"/>
      <c r="AY62" s="112"/>
      <c r="AZ62" s="112"/>
      <c r="BA62" s="112"/>
      <c r="BB62" s="112"/>
      <c r="BC62" s="112"/>
      <c r="BD62" s="113"/>
      <c r="BE62" s="76"/>
      <c r="BF62" s="111" t="s">
        <v>443</v>
      </c>
      <c r="BG62" s="112"/>
      <c r="BH62" s="112"/>
      <c r="BI62" s="112"/>
      <c r="BJ62" s="112"/>
      <c r="BK62" s="112"/>
      <c r="BL62" s="112"/>
      <c r="BM62" s="112"/>
      <c r="BN62" s="112"/>
      <c r="BO62" s="112"/>
      <c r="BP62" s="112"/>
      <c r="BQ62" s="112"/>
      <c r="BR62" s="112"/>
      <c r="BS62" s="112"/>
      <c r="BT62" s="113"/>
      <c r="BU62" s="81"/>
      <c r="BV62" s="118" t="s">
        <v>448</v>
      </c>
      <c r="BW62" s="118"/>
      <c r="BX62" s="118"/>
      <c r="BY62" s="118"/>
      <c r="BZ62" s="118"/>
      <c r="CA62" s="118"/>
      <c r="CB62" s="118"/>
      <c r="CC62" s="118"/>
      <c r="CD62" s="118"/>
      <c r="CE62" s="118"/>
      <c r="CF62" s="118"/>
    </row>
  </sheetData>
  <mergeCells count="5">
    <mergeCell ref="BF62:BT62"/>
    <mergeCell ref="B62:T62"/>
    <mergeCell ref="V62:AL62"/>
    <mergeCell ref="AN62:BD62"/>
    <mergeCell ref="BV62:CF62"/>
  </mergeCells>
  <pageMargins left="0.7" right="0.7" top="0.75" bottom="0.75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workbookViewId="0">
      <selection activeCell="I2" sqref="I2:I61"/>
    </sheetView>
  </sheetViews>
  <sheetFormatPr baseColWidth="10" defaultRowHeight="15" x14ac:dyDescent="0.25"/>
  <cols>
    <col min="1" max="1" width="5.42578125" bestFit="1" customWidth="1"/>
    <col min="2" max="2" width="12.5703125" bestFit="1" customWidth="1"/>
    <col min="3" max="3" width="12.5703125" customWidth="1"/>
    <col min="4" max="4" width="14.140625" bestFit="1" customWidth="1"/>
    <col min="5" max="5" width="14.140625" customWidth="1"/>
    <col min="6" max="6" width="15.5703125" bestFit="1" customWidth="1"/>
    <col min="7" max="7" width="15.5703125" customWidth="1"/>
    <col min="8" max="8" width="13.140625" bestFit="1" customWidth="1"/>
    <col min="9" max="9" width="13.140625" customWidth="1"/>
    <col min="10" max="10" width="15.5703125" bestFit="1" customWidth="1"/>
  </cols>
  <sheetData>
    <row r="1" spans="1:11" ht="15.75" x14ac:dyDescent="0.25">
      <c r="A1" s="74" t="s">
        <v>197</v>
      </c>
      <c r="B1" s="74" t="s">
        <v>444</v>
      </c>
      <c r="C1" s="74"/>
      <c r="D1" s="74" t="s">
        <v>442</v>
      </c>
      <c r="E1" s="74"/>
      <c r="F1" s="74" t="s">
        <v>445</v>
      </c>
      <c r="G1" s="74"/>
      <c r="H1" s="74" t="s">
        <v>446</v>
      </c>
      <c r="I1" s="74"/>
      <c r="J1" s="74" t="s">
        <v>426</v>
      </c>
    </row>
    <row r="2" spans="1:11" x14ac:dyDescent="0.25">
      <c r="A2" s="1">
        <v>1962</v>
      </c>
      <c r="B2" s="1">
        <v>215101</v>
      </c>
      <c r="C2" s="1">
        <f t="shared" ref="C2:C61" si="0">B2/1000000</f>
        <v>0.21510099999999999</v>
      </c>
      <c r="D2" s="1">
        <v>24546</v>
      </c>
      <c r="E2" s="1">
        <f t="shared" ref="E2:E61" si="1">D2/1000000</f>
        <v>2.4545999999999998E-2</v>
      </c>
      <c r="F2" s="1">
        <v>1964124</v>
      </c>
      <c r="G2" s="1">
        <f>F2/1000000</f>
        <v>1.964124</v>
      </c>
      <c r="H2" s="1">
        <v>73500</v>
      </c>
      <c r="I2" s="1">
        <f>H2/1000000</f>
        <v>7.3499999999999996E-2</v>
      </c>
      <c r="J2" s="1">
        <v>83892</v>
      </c>
      <c r="K2">
        <f t="shared" ref="K2:K61" si="2">J2/1000000</f>
        <v>8.3891999999999994E-2</v>
      </c>
    </row>
    <row r="3" spans="1:11" x14ac:dyDescent="0.25">
      <c r="A3" s="1">
        <v>1963</v>
      </c>
      <c r="B3" s="1">
        <v>186828</v>
      </c>
      <c r="C3" s="1">
        <f t="shared" si="0"/>
        <v>0.18682799999999999</v>
      </c>
      <c r="D3" s="1">
        <v>30801</v>
      </c>
      <c r="E3" s="1">
        <f t="shared" si="1"/>
        <v>3.0800999999999999E-2</v>
      </c>
      <c r="F3" s="1">
        <v>1632707</v>
      </c>
      <c r="G3" s="1">
        <f t="shared" ref="G3:G61" si="3">F3/1000000</f>
        <v>1.6327069999999999</v>
      </c>
      <c r="H3" s="1">
        <v>306200</v>
      </c>
      <c r="I3" s="1">
        <f t="shared" ref="I3:I61" si="4">H3/1000000</f>
        <v>0.30620000000000003</v>
      </c>
      <c r="J3" s="1">
        <v>151073</v>
      </c>
      <c r="K3">
        <f t="shared" si="2"/>
        <v>0.15107300000000001</v>
      </c>
    </row>
    <row r="4" spans="1:11" x14ac:dyDescent="0.25">
      <c r="A4" s="1">
        <v>1964</v>
      </c>
      <c r="B4" s="1">
        <v>169237</v>
      </c>
      <c r="C4" s="1">
        <f t="shared" si="0"/>
        <v>0.169237</v>
      </c>
      <c r="D4" s="1">
        <v>49136</v>
      </c>
      <c r="E4" s="1">
        <f t="shared" si="1"/>
        <v>4.9135999999999999E-2</v>
      </c>
      <c r="F4" s="1">
        <v>1504763</v>
      </c>
      <c r="G4" s="1">
        <f t="shared" si="3"/>
        <v>1.5047630000000001</v>
      </c>
      <c r="H4" s="1">
        <v>177762</v>
      </c>
      <c r="I4" s="1">
        <f t="shared" si="4"/>
        <v>0.177762</v>
      </c>
      <c r="J4" s="1">
        <v>171087</v>
      </c>
      <c r="K4">
        <f t="shared" si="2"/>
        <v>0.17108699999999999</v>
      </c>
    </row>
    <row r="5" spans="1:11" x14ac:dyDescent="0.25">
      <c r="A5" s="1">
        <v>1965</v>
      </c>
      <c r="B5" s="1">
        <v>243612</v>
      </c>
      <c r="C5" s="1">
        <f t="shared" si="0"/>
        <v>0.243612</v>
      </c>
      <c r="D5" s="1">
        <v>47621</v>
      </c>
      <c r="E5" s="1">
        <f t="shared" si="1"/>
        <v>4.7620999999999997E-2</v>
      </c>
      <c r="F5" s="1">
        <v>1950770</v>
      </c>
      <c r="G5" s="1">
        <f t="shared" si="3"/>
        <v>1.9507699999999999</v>
      </c>
      <c r="H5" s="1">
        <v>11000</v>
      </c>
      <c r="I5" s="1">
        <f t="shared" si="4"/>
        <v>1.0999999999999999E-2</v>
      </c>
      <c r="J5" s="1">
        <v>179620</v>
      </c>
      <c r="K5">
        <f t="shared" si="2"/>
        <v>0.17962</v>
      </c>
    </row>
    <row r="6" spans="1:11" x14ac:dyDescent="0.25">
      <c r="A6" s="1">
        <v>1966</v>
      </c>
      <c r="B6" s="1">
        <v>269009</v>
      </c>
      <c r="C6" s="1">
        <f t="shared" si="0"/>
        <v>0.269009</v>
      </c>
      <c r="D6" s="1">
        <v>61968</v>
      </c>
      <c r="E6" s="1">
        <f t="shared" si="1"/>
        <v>6.1968000000000002E-2</v>
      </c>
      <c r="F6" s="1">
        <v>3015184</v>
      </c>
      <c r="G6" s="1">
        <f t="shared" si="3"/>
        <v>3.0151840000000001</v>
      </c>
      <c r="H6" s="1">
        <v>657442</v>
      </c>
      <c r="I6" s="1">
        <f t="shared" si="4"/>
        <v>0.65744199999999997</v>
      </c>
      <c r="J6" s="1">
        <v>366681</v>
      </c>
      <c r="K6">
        <f t="shared" si="2"/>
        <v>0.36668099999999998</v>
      </c>
    </row>
    <row r="7" spans="1:11" x14ac:dyDescent="0.25">
      <c r="A7" s="1">
        <v>1967</v>
      </c>
      <c r="B7" s="1">
        <v>248072</v>
      </c>
      <c r="C7" s="1">
        <f t="shared" si="0"/>
        <v>0.24807199999999999</v>
      </c>
      <c r="D7" s="1">
        <v>57440</v>
      </c>
      <c r="E7" s="1">
        <f t="shared" si="1"/>
        <v>5.7439999999999998E-2</v>
      </c>
      <c r="F7" s="1">
        <v>3734474</v>
      </c>
      <c r="G7" s="1">
        <f t="shared" si="3"/>
        <v>3.7344740000000001</v>
      </c>
      <c r="H7" s="1">
        <v>501594</v>
      </c>
      <c r="I7" s="1">
        <f t="shared" si="4"/>
        <v>0.50159399999999998</v>
      </c>
      <c r="J7" s="1">
        <v>256120</v>
      </c>
      <c r="K7">
        <f t="shared" si="2"/>
        <v>0.25612000000000001</v>
      </c>
    </row>
    <row r="8" spans="1:11" x14ac:dyDescent="0.25">
      <c r="A8" s="1">
        <v>1968</v>
      </c>
      <c r="B8" s="1">
        <v>254735</v>
      </c>
      <c r="C8" s="1">
        <f t="shared" si="0"/>
        <v>0.25473499999999999</v>
      </c>
      <c r="D8" s="1">
        <v>131284</v>
      </c>
      <c r="E8" s="1">
        <f t="shared" si="1"/>
        <v>0.13128400000000001</v>
      </c>
      <c r="F8" s="1">
        <v>3131066</v>
      </c>
      <c r="G8" s="1">
        <f t="shared" si="3"/>
        <v>3.1310660000000001</v>
      </c>
      <c r="H8" s="1">
        <v>14325</v>
      </c>
      <c r="I8" s="1">
        <f t="shared" si="4"/>
        <v>1.4324999999999999E-2</v>
      </c>
      <c r="J8" s="1">
        <v>263207</v>
      </c>
      <c r="K8">
        <f t="shared" si="2"/>
        <v>0.26320700000000002</v>
      </c>
    </row>
    <row r="9" spans="1:11" x14ac:dyDescent="0.25">
      <c r="A9" s="1">
        <v>1969</v>
      </c>
      <c r="B9" s="1">
        <v>207589</v>
      </c>
      <c r="C9" s="1">
        <f t="shared" si="0"/>
        <v>0.207589</v>
      </c>
      <c r="D9" s="1">
        <v>114204</v>
      </c>
      <c r="E9" s="1">
        <f t="shared" si="1"/>
        <v>0.114204</v>
      </c>
      <c r="F9" s="1">
        <v>2139266</v>
      </c>
      <c r="G9" s="1">
        <f t="shared" si="3"/>
        <v>2.1392660000000001</v>
      </c>
      <c r="H9" s="1">
        <v>15966</v>
      </c>
      <c r="I9" s="1">
        <f t="shared" si="4"/>
        <v>1.5966000000000001E-2</v>
      </c>
      <c r="J9" s="1">
        <v>377905</v>
      </c>
      <c r="K9">
        <f t="shared" si="2"/>
        <v>0.37790499999999999</v>
      </c>
    </row>
    <row r="10" spans="1:11" x14ac:dyDescent="0.25">
      <c r="A10" s="1">
        <v>1970</v>
      </c>
      <c r="B10" s="1">
        <v>317975</v>
      </c>
      <c r="C10" s="1">
        <f t="shared" si="0"/>
        <v>0.31797500000000001</v>
      </c>
      <c r="D10" s="1">
        <v>119491</v>
      </c>
      <c r="E10" s="1">
        <f t="shared" si="1"/>
        <v>0.119491</v>
      </c>
      <c r="F10" s="1">
        <v>2185335</v>
      </c>
      <c r="G10" s="1">
        <f t="shared" si="3"/>
        <v>2.1853349999999998</v>
      </c>
      <c r="H10" s="1">
        <v>134270</v>
      </c>
      <c r="I10" s="1">
        <f t="shared" si="4"/>
        <v>0.13427</v>
      </c>
      <c r="J10" s="1">
        <v>551091</v>
      </c>
      <c r="K10">
        <f t="shared" si="2"/>
        <v>0.551091</v>
      </c>
    </row>
    <row r="11" spans="1:11" x14ac:dyDescent="0.25">
      <c r="A11" s="1">
        <v>1971</v>
      </c>
      <c r="B11" s="1">
        <v>331549</v>
      </c>
      <c r="C11" s="1">
        <f t="shared" si="0"/>
        <v>0.33154899999999998</v>
      </c>
      <c r="D11" s="1">
        <v>131026</v>
      </c>
      <c r="E11" s="1">
        <f t="shared" si="1"/>
        <v>0.131026</v>
      </c>
      <c r="F11" s="1">
        <v>3860607</v>
      </c>
      <c r="G11" s="1">
        <f t="shared" si="3"/>
        <v>3.8606069999999999</v>
      </c>
      <c r="H11" s="1">
        <v>62813</v>
      </c>
      <c r="I11" s="1">
        <f t="shared" si="4"/>
        <v>6.2812999999999994E-2</v>
      </c>
      <c r="J11" s="1">
        <v>573544</v>
      </c>
      <c r="K11">
        <f t="shared" si="2"/>
        <v>0.57354400000000005</v>
      </c>
    </row>
    <row r="12" spans="1:11" x14ac:dyDescent="0.25">
      <c r="A12" s="1">
        <v>1972</v>
      </c>
      <c r="B12" s="1">
        <v>382667</v>
      </c>
      <c r="C12" s="1">
        <f t="shared" si="0"/>
        <v>0.38266699999999998</v>
      </c>
      <c r="D12" s="1">
        <v>163865</v>
      </c>
      <c r="E12" s="1">
        <f t="shared" si="1"/>
        <v>0.16386500000000001</v>
      </c>
      <c r="F12" s="1">
        <v>3458364</v>
      </c>
      <c r="G12" s="1">
        <f t="shared" si="3"/>
        <v>3.458364</v>
      </c>
      <c r="H12" s="1">
        <v>36150</v>
      </c>
      <c r="I12" s="1">
        <f t="shared" si="4"/>
        <v>3.6150000000000002E-2</v>
      </c>
      <c r="J12" s="1">
        <v>623415</v>
      </c>
      <c r="K12">
        <f t="shared" si="2"/>
        <v>0.62341500000000005</v>
      </c>
    </row>
    <row r="13" spans="1:11" x14ac:dyDescent="0.25">
      <c r="A13" s="1">
        <v>1973</v>
      </c>
      <c r="B13" s="1">
        <v>320017</v>
      </c>
      <c r="C13" s="1">
        <f t="shared" si="0"/>
        <v>0.320017</v>
      </c>
      <c r="D13" s="1">
        <v>201660</v>
      </c>
      <c r="E13" s="1">
        <f t="shared" si="1"/>
        <v>0.20166000000000001</v>
      </c>
      <c r="F13" s="1">
        <v>3795973</v>
      </c>
      <c r="G13" s="1">
        <f t="shared" si="3"/>
        <v>3.795973</v>
      </c>
      <c r="H13" s="1">
        <v>27319</v>
      </c>
      <c r="I13" s="1">
        <f t="shared" si="4"/>
        <v>2.7319E-2</v>
      </c>
      <c r="J13" s="1">
        <v>852584</v>
      </c>
      <c r="K13">
        <f t="shared" si="2"/>
        <v>0.85258400000000001</v>
      </c>
    </row>
    <row r="14" spans="1:11" x14ac:dyDescent="0.25">
      <c r="A14" s="1">
        <v>1974</v>
      </c>
      <c r="B14" s="1">
        <v>420599</v>
      </c>
      <c r="C14" s="1">
        <f t="shared" si="0"/>
        <v>0.420599</v>
      </c>
      <c r="D14" s="1">
        <v>286066</v>
      </c>
      <c r="E14" s="1">
        <f t="shared" si="1"/>
        <v>0.28606599999999999</v>
      </c>
      <c r="F14" s="1">
        <v>5946893</v>
      </c>
      <c r="G14" s="1">
        <f t="shared" si="3"/>
        <v>5.9468930000000002</v>
      </c>
      <c r="H14" s="1">
        <v>26188</v>
      </c>
      <c r="I14" s="1">
        <f t="shared" si="4"/>
        <v>2.6187999999999999E-2</v>
      </c>
      <c r="J14" s="1">
        <v>711382</v>
      </c>
      <c r="K14">
        <f t="shared" si="2"/>
        <v>0.71138199999999996</v>
      </c>
    </row>
    <row r="15" spans="1:11" x14ac:dyDescent="0.25">
      <c r="A15" s="1">
        <v>1975</v>
      </c>
      <c r="B15" s="1">
        <v>569438</v>
      </c>
      <c r="C15" s="1">
        <f t="shared" si="0"/>
        <v>0.569438</v>
      </c>
      <c r="D15" s="1">
        <v>316440</v>
      </c>
      <c r="E15" s="1">
        <f t="shared" si="1"/>
        <v>0.31644</v>
      </c>
      <c r="F15" s="1">
        <v>6186993</v>
      </c>
      <c r="G15" s="1">
        <f t="shared" si="3"/>
        <v>6.1869930000000002</v>
      </c>
      <c r="H15" s="1">
        <v>20079</v>
      </c>
      <c r="I15" s="1">
        <f t="shared" si="4"/>
        <v>2.0079E-2</v>
      </c>
      <c r="J15" s="1">
        <v>730849</v>
      </c>
      <c r="K15">
        <f t="shared" si="2"/>
        <v>0.73084899999999997</v>
      </c>
    </row>
    <row r="16" spans="1:11" x14ac:dyDescent="0.25">
      <c r="A16" s="1">
        <v>1976</v>
      </c>
      <c r="B16" s="1">
        <v>340542</v>
      </c>
      <c r="C16" s="1">
        <f t="shared" si="0"/>
        <v>0.34054200000000001</v>
      </c>
      <c r="D16" s="1">
        <v>268284</v>
      </c>
      <c r="E16" s="1">
        <f t="shared" si="1"/>
        <v>0.26828400000000002</v>
      </c>
      <c r="F16" s="1">
        <v>5784420</v>
      </c>
      <c r="G16" s="1">
        <f t="shared" si="3"/>
        <v>5.7844199999999999</v>
      </c>
      <c r="H16" s="1">
        <v>21085</v>
      </c>
      <c r="I16" s="1">
        <f t="shared" si="4"/>
        <v>2.1085E-2</v>
      </c>
      <c r="J16" s="1">
        <v>1147320</v>
      </c>
      <c r="K16">
        <f t="shared" si="2"/>
        <v>1.1473199999999999</v>
      </c>
    </row>
    <row r="17" spans="1:11" x14ac:dyDescent="0.25">
      <c r="A17" s="1">
        <v>1977</v>
      </c>
      <c r="B17" s="1">
        <v>438563</v>
      </c>
      <c r="C17" s="1">
        <f t="shared" si="0"/>
        <v>0.43856299999999998</v>
      </c>
      <c r="D17" s="1">
        <v>268434</v>
      </c>
      <c r="E17" s="1">
        <f t="shared" si="1"/>
        <v>0.26843400000000001</v>
      </c>
      <c r="F17" s="1">
        <v>6821981</v>
      </c>
      <c r="G17" s="1">
        <f t="shared" si="3"/>
        <v>6.8219810000000001</v>
      </c>
      <c r="H17" s="1">
        <v>25623</v>
      </c>
      <c r="I17" s="1">
        <f t="shared" si="4"/>
        <v>2.5623E-2</v>
      </c>
      <c r="J17" s="1">
        <v>1291369</v>
      </c>
      <c r="K17">
        <f t="shared" si="2"/>
        <v>1.291369</v>
      </c>
    </row>
    <row r="18" spans="1:11" x14ac:dyDescent="0.25">
      <c r="A18" s="1">
        <v>1978</v>
      </c>
      <c r="B18" s="1">
        <v>503684</v>
      </c>
      <c r="C18" s="1">
        <f t="shared" si="0"/>
        <v>0.50368400000000002</v>
      </c>
      <c r="D18" s="1">
        <v>228755</v>
      </c>
      <c r="E18" s="1">
        <f t="shared" si="1"/>
        <v>0.22875499999999999</v>
      </c>
      <c r="F18" s="1">
        <v>7871213</v>
      </c>
      <c r="G18" s="1">
        <f t="shared" si="3"/>
        <v>7.871213</v>
      </c>
      <c r="H18" s="1">
        <v>25008</v>
      </c>
      <c r="I18" s="1">
        <f t="shared" si="4"/>
        <v>2.5007999999999999E-2</v>
      </c>
      <c r="J18" s="1">
        <v>1464524</v>
      </c>
      <c r="K18">
        <f t="shared" si="2"/>
        <v>1.4645239999999999</v>
      </c>
    </row>
    <row r="19" spans="1:11" x14ac:dyDescent="0.25">
      <c r="A19" s="1">
        <v>1979</v>
      </c>
      <c r="B19" s="1">
        <v>485302</v>
      </c>
      <c r="C19" s="1">
        <f t="shared" si="0"/>
        <v>0.48530200000000001</v>
      </c>
      <c r="D19" s="1">
        <v>363278</v>
      </c>
      <c r="E19" s="1">
        <f t="shared" si="1"/>
        <v>0.36327799999999999</v>
      </c>
      <c r="F19" s="1">
        <v>7624213</v>
      </c>
      <c r="G19" s="1">
        <f t="shared" si="3"/>
        <v>7.6242130000000001</v>
      </c>
      <c r="H19" s="1">
        <v>39188</v>
      </c>
      <c r="I19" s="1">
        <f t="shared" si="4"/>
        <v>3.9188000000000001E-2</v>
      </c>
      <c r="J19" s="1">
        <v>1317574</v>
      </c>
      <c r="K19">
        <f t="shared" si="2"/>
        <v>1.317574</v>
      </c>
    </row>
    <row r="20" spans="1:11" x14ac:dyDescent="0.25">
      <c r="A20" s="1">
        <v>1980</v>
      </c>
      <c r="B20" s="1">
        <v>852907</v>
      </c>
      <c r="C20" s="1">
        <f t="shared" si="0"/>
        <v>0.85290699999999997</v>
      </c>
      <c r="D20" s="1">
        <v>332267</v>
      </c>
      <c r="E20" s="1">
        <f t="shared" si="1"/>
        <v>0.33226699999999998</v>
      </c>
      <c r="F20" s="1">
        <v>8848208</v>
      </c>
      <c r="G20" s="1">
        <f t="shared" si="3"/>
        <v>8.8482079999999996</v>
      </c>
      <c r="H20" s="1">
        <v>68786</v>
      </c>
      <c r="I20" s="1">
        <f t="shared" si="4"/>
        <v>6.8786E-2</v>
      </c>
      <c r="J20" s="1">
        <v>1644135</v>
      </c>
      <c r="K20">
        <f t="shared" si="2"/>
        <v>1.6441349999999999</v>
      </c>
    </row>
    <row r="21" spans="1:11" x14ac:dyDescent="0.25">
      <c r="A21" s="1">
        <v>1981</v>
      </c>
      <c r="B21" s="1">
        <v>672895</v>
      </c>
      <c r="C21" s="1">
        <f t="shared" si="0"/>
        <v>0.67289500000000002</v>
      </c>
      <c r="D21" s="1">
        <v>299390</v>
      </c>
      <c r="E21" s="1">
        <f t="shared" si="1"/>
        <v>0.29938999999999999</v>
      </c>
      <c r="F21" s="1">
        <v>8413837</v>
      </c>
      <c r="G21" s="1">
        <f t="shared" si="3"/>
        <v>8.4138369999999991</v>
      </c>
      <c r="H21" s="1">
        <v>347522</v>
      </c>
      <c r="I21" s="1">
        <f t="shared" si="4"/>
        <v>0.347522</v>
      </c>
      <c r="J21" s="1">
        <v>1727957</v>
      </c>
      <c r="K21">
        <f t="shared" si="2"/>
        <v>1.727957</v>
      </c>
    </row>
    <row r="22" spans="1:11" x14ac:dyDescent="0.25">
      <c r="A22" s="1">
        <v>1982</v>
      </c>
      <c r="B22" s="1">
        <v>810647</v>
      </c>
      <c r="C22" s="1">
        <f t="shared" si="0"/>
        <v>0.81064700000000001</v>
      </c>
      <c r="D22" s="1">
        <v>322458</v>
      </c>
      <c r="E22" s="1">
        <f t="shared" si="1"/>
        <v>0.32245800000000002</v>
      </c>
      <c r="F22" s="1">
        <v>8457866</v>
      </c>
      <c r="G22" s="1">
        <f t="shared" si="3"/>
        <v>8.4578659999999992</v>
      </c>
      <c r="H22" s="1">
        <v>177282</v>
      </c>
      <c r="I22" s="1">
        <f t="shared" si="4"/>
        <v>0.177282</v>
      </c>
      <c r="J22" s="1">
        <v>1806869</v>
      </c>
      <c r="K22">
        <f t="shared" si="2"/>
        <v>1.8068690000000001</v>
      </c>
    </row>
    <row r="23" spans="1:11" x14ac:dyDescent="0.25">
      <c r="A23" s="1">
        <v>1983</v>
      </c>
      <c r="B23" s="1">
        <v>729373</v>
      </c>
      <c r="C23" s="1">
        <f t="shared" si="0"/>
        <v>0.72937300000000005</v>
      </c>
      <c r="D23" s="1">
        <v>379081</v>
      </c>
      <c r="E23" s="1">
        <f t="shared" si="1"/>
        <v>0.379081</v>
      </c>
      <c r="F23" s="1">
        <v>9410219</v>
      </c>
      <c r="G23" s="1">
        <f t="shared" si="3"/>
        <v>9.4102189999999997</v>
      </c>
      <c r="H23" s="1">
        <v>87339</v>
      </c>
      <c r="I23" s="1">
        <f t="shared" si="4"/>
        <v>8.7339E-2</v>
      </c>
      <c r="J23" s="1">
        <v>1558656</v>
      </c>
      <c r="K23">
        <f t="shared" si="2"/>
        <v>1.558656</v>
      </c>
    </row>
    <row r="24" spans="1:11" x14ac:dyDescent="0.25">
      <c r="A24" s="1">
        <v>1984</v>
      </c>
      <c r="B24" s="1">
        <v>774159</v>
      </c>
      <c r="C24" s="1">
        <f t="shared" si="0"/>
        <v>0.77415900000000004</v>
      </c>
      <c r="D24" s="1">
        <v>368727</v>
      </c>
      <c r="E24" s="1">
        <f t="shared" si="1"/>
        <v>0.36872700000000003</v>
      </c>
      <c r="F24" s="1">
        <v>10254528</v>
      </c>
      <c r="G24" s="1">
        <f t="shared" si="3"/>
        <v>10.254528000000001</v>
      </c>
      <c r="H24" s="1">
        <v>423699</v>
      </c>
      <c r="I24" s="1">
        <f t="shared" si="4"/>
        <v>0.42369899999999999</v>
      </c>
      <c r="J24" s="1">
        <v>1735748</v>
      </c>
      <c r="K24">
        <f t="shared" si="2"/>
        <v>1.7357480000000001</v>
      </c>
    </row>
    <row r="25" spans="1:11" x14ac:dyDescent="0.25">
      <c r="A25" s="1">
        <v>1985</v>
      </c>
      <c r="B25" s="1">
        <v>994827</v>
      </c>
      <c r="C25" s="1">
        <f t="shared" si="0"/>
        <v>0.99482700000000002</v>
      </c>
      <c r="D25" s="1">
        <v>316857</v>
      </c>
      <c r="E25" s="1">
        <f t="shared" si="1"/>
        <v>0.316857</v>
      </c>
      <c r="F25" s="1">
        <v>10708488</v>
      </c>
      <c r="G25" s="1">
        <f t="shared" si="3"/>
        <v>10.708487999999999</v>
      </c>
      <c r="H25" s="1">
        <v>191769</v>
      </c>
      <c r="I25" s="1">
        <f t="shared" si="4"/>
        <v>0.191769</v>
      </c>
      <c r="J25" s="1">
        <v>2162928</v>
      </c>
      <c r="K25">
        <f t="shared" si="2"/>
        <v>2.162928</v>
      </c>
    </row>
    <row r="26" spans="1:11" x14ac:dyDescent="0.25">
      <c r="A26" s="1">
        <v>1986</v>
      </c>
      <c r="B26" s="1">
        <v>807767</v>
      </c>
      <c r="C26" s="1">
        <f t="shared" si="0"/>
        <v>0.80776700000000001</v>
      </c>
      <c r="D26" s="1">
        <v>270664</v>
      </c>
      <c r="E26" s="1">
        <f t="shared" si="1"/>
        <v>0.27066400000000002</v>
      </c>
      <c r="F26" s="1">
        <v>9889688</v>
      </c>
      <c r="G26" s="1">
        <f t="shared" si="3"/>
        <v>9.8896879999999996</v>
      </c>
      <c r="H26" s="1">
        <v>453774</v>
      </c>
      <c r="I26" s="1">
        <f t="shared" si="4"/>
        <v>0.45377400000000001</v>
      </c>
      <c r="J26" s="1">
        <v>1616053</v>
      </c>
      <c r="K26">
        <f t="shared" si="2"/>
        <v>1.616053</v>
      </c>
    </row>
    <row r="27" spans="1:11" x14ac:dyDescent="0.25">
      <c r="A27" s="1">
        <v>1987</v>
      </c>
      <c r="B27" s="1">
        <v>899829</v>
      </c>
      <c r="C27" s="1">
        <f t="shared" si="0"/>
        <v>0.89982899999999999</v>
      </c>
      <c r="D27" s="1">
        <v>375032</v>
      </c>
      <c r="E27" s="1">
        <f t="shared" si="1"/>
        <v>0.37503199999999998</v>
      </c>
      <c r="F27" s="1">
        <v>10516236</v>
      </c>
      <c r="G27" s="1">
        <f t="shared" si="3"/>
        <v>10.516235999999999</v>
      </c>
      <c r="H27" s="1">
        <v>206138</v>
      </c>
      <c r="I27" s="1">
        <f t="shared" si="4"/>
        <v>0.20613799999999999</v>
      </c>
      <c r="J27" s="1">
        <v>838480</v>
      </c>
      <c r="K27">
        <f t="shared" si="2"/>
        <v>0.83848</v>
      </c>
    </row>
    <row r="28" spans="1:11" x14ac:dyDescent="0.25">
      <c r="A28" s="1">
        <v>1988</v>
      </c>
      <c r="B28" s="1">
        <v>1391356</v>
      </c>
      <c r="C28" s="1">
        <f t="shared" si="0"/>
        <v>1.391356</v>
      </c>
      <c r="D28" s="1">
        <v>364931</v>
      </c>
      <c r="E28" s="1">
        <f t="shared" si="1"/>
        <v>0.36493100000000001</v>
      </c>
      <c r="F28" s="1">
        <v>11441041</v>
      </c>
      <c r="G28" s="1">
        <f t="shared" si="3"/>
        <v>11.441041</v>
      </c>
      <c r="H28" s="1">
        <v>170654</v>
      </c>
      <c r="I28" s="1">
        <f t="shared" si="4"/>
        <v>0.170654</v>
      </c>
      <c r="J28" s="1">
        <v>1028135</v>
      </c>
      <c r="K28">
        <f t="shared" si="2"/>
        <v>1.028135</v>
      </c>
    </row>
    <row r="29" spans="1:11" x14ac:dyDescent="0.25">
      <c r="A29" s="1">
        <v>1989</v>
      </c>
      <c r="B29" s="1">
        <v>741688</v>
      </c>
      <c r="C29" s="1">
        <f t="shared" si="0"/>
        <v>0.74168800000000001</v>
      </c>
      <c r="D29" s="1">
        <v>289152</v>
      </c>
      <c r="E29" s="1">
        <f t="shared" si="1"/>
        <v>0.28915200000000002</v>
      </c>
      <c r="F29" s="1">
        <v>13268281</v>
      </c>
      <c r="G29" s="1">
        <f t="shared" si="3"/>
        <v>13.268281</v>
      </c>
      <c r="H29" s="1">
        <v>107885</v>
      </c>
      <c r="I29" s="1">
        <f t="shared" si="4"/>
        <v>0.10788499999999999</v>
      </c>
      <c r="J29" s="1">
        <v>908639</v>
      </c>
      <c r="K29">
        <f t="shared" si="2"/>
        <v>0.90863899999999997</v>
      </c>
    </row>
    <row r="30" spans="1:11" x14ac:dyDescent="0.25">
      <c r="A30" s="1">
        <v>1990</v>
      </c>
      <c r="B30" s="1">
        <v>1364791</v>
      </c>
      <c r="C30" s="1">
        <f t="shared" si="0"/>
        <v>1.3647910000000001</v>
      </c>
      <c r="D30" s="1">
        <v>250179</v>
      </c>
      <c r="E30" s="1">
        <f t="shared" si="1"/>
        <v>0.25017899999999998</v>
      </c>
      <c r="F30" s="1">
        <v>11146176</v>
      </c>
      <c r="G30" s="1">
        <f t="shared" si="3"/>
        <v>11.146176000000001</v>
      </c>
      <c r="H30" s="1">
        <v>696017</v>
      </c>
      <c r="I30" s="1">
        <f t="shared" si="4"/>
        <v>0.696017</v>
      </c>
      <c r="J30" s="1">
        <v>1015203</v>
      </c>
      <c r="K30">
        <f t="shared" si="2"/>
        <v>1.0152030000000001</v>
      </c>
    </row>
    <row r="31" spans="1:11" x14ac:dyDescent="0.25">
      <c r="A31" s="1">
        <v>1991</v>
      </c>
      <c r="B31" s="1">
        <v>1317503</v>
      </c>
      <c r="C31" s="1">
        <f t="shared" si="0"/>
        <v>1.3175030000000001</v>
      </c>
      <c r="D31" s="1">
        <v>239200</v>
      </c>
      <c r="E31" s="1">
        <f t="shared" si="1"/>
        <v>0.2392</v>
      </c>
      <c r="F31" s="1">
        <v>11433939</v>
      </c>
      <c r="G31" s="1">
        <f t="shared" si="3"/>
        <v>11.433939000000001</v>
      </c>
      <c r="H31" s="1">
        <v>920867</v>
      </c>
      <c r="I31" s="1">
        <f t="shared" si="4"/>
        <v>0.92086699999999999</v>
      </c>
      <c r="J31" s="1">
        <v>1186671</v>
      </c>
      <c r="K31">
        <f t="shared" si="2"/>
        <v>1.186671</v>
      </c>
    </row>
    <row r="32" spans="1:11" x14ac:dyDescent="0.25">
      <c r="A32" s="1">
        <v>1992</v>
      </c>
      <c r="B32" s="1">
        <v>1500724</v>
      </c>
      <c r="C32" s="1">
        <f t="shared" si="0"/>
        <v>1.5007239999999999</v>
      </c>
      <c r="D32" s="1">
        <v>332968</v>
      </c>
      <c r="E32" s="1">
        <f t="shared" si="1"/>
        <v>0.33296799999999999</v>
      </c>
      <c r="F32" s="1">
        <v>11400654</v>
      </c>
      <c r="G32" s="1">
        <f t="shared" si="3"/>
        <v>11.400653999999999</v>
      </c>
      <c r="H32" s="1">
        <v>677247</v>
      </c>
      <c r="I32" s="1">
        <f t="shared" si="4"/>
        <v>0.67724700000000004</v>
      </c>
      <c r="J32" s="1">
        <v>1184892</v>
      </c>
      <c r="K32">
        <f t="shared" si="2"/>
        <v>1.1848920000000001</v>
      </c>
    </row>
    <row r="33" spans="1:11" x14ac:dyDescent="0.25">
      <c r="A33" s="1">
        <v>1993</v>
      </c>
      <c r="B33" s="1">
        <v>1281642</v>
      </c>
      <c r="C33" s="1">
        <f t="shared" si="0"/>
        <v>1.2816419999999999</v>
      </c>
      <c r="D33" s="1">
        <v>305083</v>
      </c>
      <c r="E33" s="1">
        <f t="shared" si="1"/>
        <v>0.30508299999999999</v>
      </c>
      <c r="F33" s="1">
        <v>10839836</v>
      </c>
      <c r="G33" s="1">
        <f t="shared" si="3"/>
        <v>10.839836</v>
      </c>
      <c r="H33" s="1">
        <v>1363380</v>
      </c>
      <c r="I33" s="1">
        <f t="shared" si="4"/>
        <v>1.36338</v>
      </c>
      <c r="J33" s="1">
        <v>1945497</v>
      </c>
      <c r="K33">
        <f t="shared" si="2"/>
        <v>1.945497</v>
      </c>
    </row>
    <row r="34" spans="1:11" x14ac:dyDescent="0.25">
      <c r="A34" s="1">
        <v>1994</v>
      </c>
      <c r="B34" s="1">
        <v>1572848.99</v>
      </c>
      <c r="C34" s="1">
        <f t="shared" si="0"/>
        <v>1.57284899</v>
      </c>
      <c r="D34" s="1">
        <v>241529</v>
      </c>
      <c r="E34" s="1">
        <f t="shared" si="1"/>
        <v>0.24152899999999999</v>
      </c>
      <c r="F34" s="1">
        <v>12660439</v>
      </c>
      <c r="G34" s="1">
        <f t="shared" si="3"/>
        <v>12.660439</v>
      </c>
      <c r="H34" s="1">
        <v>896585</v>
      </c>
      <c r="I34" s="1">
        <f t="shared" si="4"/>
        <v>0.89658499999999997</v>
      </c>
      <c r="J34" s="1">
        <v>1521277</v>
      </c>
      <c r="K34">
        <f t="shared" si="2"/>
        <v>1.521277</v>
      </c>
    </row>
    <row r="35" spans="1:11" x14ac:dyDescent="0.25">
      <c r="A35" s="1">
        <v>1995</v>
      </c>
      <c r="B35" s="1">
        <v>1395966.05</v>
      </c>
      <c r="C35" s="1">
        <f t="shared" si="0"/>
        <v>1.39596605</v>
      </c>
      <c r="D35" s="1">
        <v>327028</v>
      </c>
      <c r="E35" s="1">
        <f t="shared" si="1"/>
        <v>0.32702799999999999</v>
      </c>
      <c r="F35" s="1">
        <v>13235105</v>
      </c>
      <c r="G35" s="1">
        <f t="shared" si="3"/>
        <v>13.235105000000001</v>
      </c>
      <c r="H35" s="1">
        <v>1148189</v>
      </c>
      <c r="I35" s="1">
        <f t="shared" si="4"/>
        <v>1.1481889999999999</v>
      </c>
      <c r="J35" s="1">
        <v>1586199</v>
      </c>
      <c r="K35">
        <f t="shared" si="2"/>
        <v>1.5861989999999999</v>
      </c>
    </row>
    <row r="36" spans="1:11" x14ac:dyDescent="0.25">
      <c r="A36" s="1">
        <v>1996</v>
      </c>
      <c r="B36" s="1">
        <v>1722112.1</v>
      </c>
      <c r="C36" s="1">
        <f t="shared" si="0"/>
        <v>1.7221121000000001</v>
      </c>
      <c r="D36" s="1">
        <v>271298</v>
      </c>
      <c r="E36" s="1">
        <f t="shared" si="1"/>
        <v>0.27129799999999998</v>
      </c>
      <c r="F36" s="1">
        <v>11597684</v>
      </c>
      <c r="G36" s="1">
        <f t="shared" si="3"/>
        <v>11.597683999999999</v>
      </c>
      <c r="H36" s="1">
        <v>1282202</v>
      </c>
      <c r="I36" s="1">
        <f t="shared" si="4"/>
        <v>1.2822020000000001</v>
      </c>
      <c r="J36" s="1">
        <v>1644500</v>
      </c>
      <c r="K36">
        <f t="shared" si="2"/>
        <v>1.6445000000000001</v>
      </c>
    </row>
    <row r="37" spans="1:11" x14ac:dyDescent="0.25">
      <c r="A37" s="1">
        <v>1997</v>
      </c>
      <c r="B37" s="1">
        <v>1421602.12</v>
      </c>
      <c r="C37" s="1">
        <f t="shared" si="0"/>
        <v>1.4216021200000002</v>
      </c>
      <c r="D37" s="1">
        <v>384736</v>
      </c>
      <c r="E37" s="1">
        <f t="shared" si="1"/>
        <v>0.38473600000000002</v>
      </c>
      <c r="F37" s="1">
        <v>14169399</v>
      </c>
      <c r="G37" s="1">
        <f t="shared" si="3"/>
        <v>14.169399</v>
      </c>
      <c r="H37" s="1">
        <v>596307</v>
      </c>
      <c r="I37" s="1">
        <f t="shared" si="4"/>
        <v>0.59630700000000003</v>
      </c>
      <c r="J37" s="1">
        <v>2079034.75</v>
      </c>
      <c r="K37">
        <f t="shared" si="2"/>
        <v>2.0790347499999999</v>
      </c>
    </row>
    <row r="38" spans="1:11" x14ac:dyDescent="0.25">
      <c r="A38" s="1">
        <v>1998</v>
      </c>
      <c r="B38" s="1">
        <v>2272207.94</v>
      </c>
      <c r="C38" s="1">
        <f t="shared" si="0"/>
        <v>2.2722079399999999</v>
      </c>
      <c r="D38" s="1">
        <v>430498</v>
      </c>
      <c r="E38" s="1">
        <f t="shared" si="1"/>
        <v>0.43049799999999999</v>
      </c>
      <c r="F38" s="1">
        <v>13532989</v>
      </c>
      <c r="G38" s="1">
        <f t="shared" si="3"/>
        <v>13.532989000000001</v>
      </c>
      <c r="H38" s="1">
        <v>704084</v>
      </c>
      <c r="I38" s="1">
        <f t="shared" si="4"/>
        <v>0.70408400000000004</v>
      </c>
      <c r="J38" s="1">
        <v>3017457.78</v>
      </c>
      <c r="K38">
        <f t="shared" si="2"/>
        <v>3.01745778</v>
      </c>
    </row>
    <row r="39" spans="1:11" x14ac:dyDescent="0.25">
      <c r="A39" s="1">
        <v>1999</v>
      </c>
      <c r="B39" s="1">
        <v>1933308.75</v>
      </c>
      <c r="C39" s="1">
        <f t="shared" si="0"/>
        <v>1.9333087499999999</v>
      </c>
      <c r="D39" s="1">
        <v>444320</v>
      </c>
      <c r="E39" s="1">
        <f t="shared" si="1"/>
        <v>0.44431999999999999</v>
      </c>
      <c r="F39" s="1">
        <v>13198530</v>
      </c>
      <c r="G39" s="1">
        <f t="shared" si="3"/>
        <v>13.19853</v>
      </c>
      <c r="H39" s="1">
        <v>727085</v>
      </c>
      <c r="I39" s="1">
        <f t="shared" si="4"/>
        <v>0.72708499999999998</v>
      </c>
      <c r="J39" s="1">
        <v>2555110.12</v>
      </c>
      <c r="K39">
        <f t="shared" si="2"/>
        <v>2.5551101200000002</v>
      </c>
    </row>
    <row r="40" spans="1:11" x14ac:dyDescent="0.25">
      <c r="A40" s="1">
        <v>2000</v>
      </c>
      <c r="B40" s="1">
        <v>2922884.49</v>
      </c>
      <c r="C40" s="1">
        <f t="shared" si="0"/>
        <v>2.9228844900000004</v>
      </c>
      <c r="D40" s="1">
        <v>471017</v>
      </c>
      <c r="E40" s="1">
        <f t="shared" si="1"/>
        <v>0.47101700000000002</v>
      </c>
      <c r="F40" s="1">
        <v>16512054</v>
      </c>
      <c r="G40" s="1">
        <f t="shared" si="3"/>
        <v>16.512053999999999</v>
      </c>
      <c r="H40" s="1">
        <v>852389.43</v>
      </c>
      <c r="I40" s="1">
        <f t="shared" si="4"/>
        <v>0.85238943</v>
      </c>
      <c r="J40" s="1">
        <v>3337103.27</v>
      </c>
      <c r="K40">
        <f t="shared" si="2"/>
        <v>3.3371032700000001</v>
      </c>
    </row>
    <row r="41" spans="1:11" x14ac:dyDescent="0.25">
      <c r="A41" s="1">
        <v>2001</v>
      </c>
      <c r="B41" s="1">
        <v>2735823</v>
      </c>
      <c r="C41" s="1">
        <f t="shared" si="0"/>
        <v>2.7358229999999999</v>
      </c>
      <c r="D41" s="1">
        <v>563002</v>
      </c>
      <c r="E41" s="1">
        <f t="shared" si="1"/>
        <v>0.563002</v>
      </c>
      <c r="F41" s="1">
        <v>14845478</v>
      </c>
      <c r="G41" s="1">
        <f t="shared" si="3"/>
        <v>14.845478</v>
      </c>
      <c r="H41" s="1">
        <v>325835</v>
      </c>
      <c r="I41" s="1">
        <f t="shared" si="4"/>
        <v>0.32583499999999999</v>
      </c>
      <c r="J41" s="1">
        <v>3322239</v>
      </c>
      <c r="K41">
        <f t="shared" si="2"/>
        <v>3.3222390000000002</v>
      </c>
    </row>
    <row r="42" spans="1:11" x14ac:dyDescent="0.25">
      <c r="A42" s="1">
        <v>2002</v>
      </c>
      <c r="B42" s="1">
        <v>2584784</v>
      </c>
      <c r="C42" s="1">
        <f t="shared" si="0"/>
        <v>2.584784</v>
      </c>
      <c r="D42" s="1">
        <v>618329</v>
      </c>
      <c r="E42" s="1">
        <f t="shared" si="1"/>
        <v>0.61832900000000002</v>
      </c>
      <c r="F42" s="1">
        <v>18257441</v>
      </c>
      <c r="G42" s="1">
        <f t="shared" si="3"/>
        <v>18.257441</v>
      </c>
      <c r="H42" s="1">
        <v>895675</v>
      </c>
      <c r="I42" s="1">
        <f t="shared" si="4"/>
        <v>0.895675</v>
      </c>
      <c r="J42" s="1">
        <v>3753029</v>
      </c>
      <c r="K42">
        <f t="shared" si="2"/>
        <v>3.7530290000000002</v>
      </c>
    </row>
    <row r="43" spans="1:11" x14ac:dyDescent="0.25">
      <c r="A43" s="1">
        <v>2003</v>
      </c>
      <c r="B43" s="1">
        <v>3758998</v>
      </c>
      <c r="C43" s="1">
        <f t="shared" si="0"/>
        <v>3.7589980000000001</v>
      </c>
      <c r="D43" s="1">
        <v>732904</v>
      </c>
      <c r="E43" s="1">
        <f t="shared" si="1"/>
        <v>0.732904</v>
      </c>
      <c r="F43" s="1">
        <v>13801426</v>
      </c>
      <c r="G43" s="1">
        <f t="shared" si="3"/>
        <v>13.801425999999999</v>
      </c>
      <c r="H43" s="1">
        <v>864681</v>
      </c>
      <c r="I43" s="1">
        <f t="shared" si="4"/>
        <v>0.86468100000000003</v>
      </c>
      <c r="J43" s="1">
        <v>3491184</v>
      </c>
      <c r="K43">
        <f t="shared" si="2"/>
        <v>3.4911840000000001</v>
      </c>
    </row>
    <row r="44" spans="1:11" x14ac:dyDescent="0.25">
      <c r="A44" s="1">
        <v>2004</v>
      </c>
      <c r="B44" s="1">
        <v>3234711</v>
      </c>
      <c r="C44" s="1">
        <f t="shared" si="0"/>
        <v>3.2347109999999999</v>
      </c>
      <c r="D44" s="1">
        <v>770809</v>
      </c>
      <c r="E44" s="1">
        <f t="shared" si="1"/>
        <v>0.77080899999999997</v>
      </c>
      <c r="F44" s="1">
        <v>14720337</v>
      </c>
      <c r="G44" s="1">
        <f t="shared" si="3"/>
        <v>14.720337000000001</v>
      </c>
      <c r="H44" s="1">
        <v>1344714</v>
      </c>
      <c r="I44" s="1">
        <f t="shared" si="4"/>
        <v>1.344714</v>
      </c>
      <c r="J44" s="1">
        <v>3829754</v>
      </c>
      <c r="K44">
        <f t="shared" si="2"/>
        <v>3.8297539999999999</v>
      </c>
    </row>
    <row r="45" spans="1:11" x14ac:dyDescent="0.25">
      <c r="A45" s="1">
        <v>2005</v>
      </c>
      <c r="B45" s="1">
        <v>3569622</v>
      </c>
      <c r="C45" s="1">
        <f t="shared" si="0"/>
        <v>3.5696219999999999</v>
      </c>
      <c r="D45" s="1">
        <v>683401</v>
      </c>
      <c r="E45" s="1">
        <f t="shared" si="1"/>
        <v>0.68340100000000004</v>
      </c>
      <c r="F45" s="1">
        <v>17459598</v>
      </c>
      <c r="G45" s="1">
        <f t="shared" si="3"/>
        <v>17.459598</v>
      </c>
      <c r="H45" s="1">
        <v>1411274</v>
      </c>
      <c r="I45" s="1">
        <f t="shared" si="4"/>
        <v>1.4112739999999999</v>
      </c>
      <c r="J45" s="1">
        <v>5261695</v>
      </c>
      <c r="K45">
        <f t="shared" si="2"/>
        <v>5.2616949999999996</v>
      </c>
    </row>
    <row r="46" spans="1:11" x14ac:dyDescent="0.25">
      <c r="A46" s="1">
        <v>2006</v>
      </c>
      <c r="B46" s="1">
        <v>3381888</v>
      </c>
      <c r="C46" s="1">
        <f t="shared" si="0"/>
        <v>3.381888</v>
      </c>
      <c r="D46" s="1">
        <v>1060605</v>
      </c>
      <c r="E46" s="1">
        <f t="shared" si="1"/>
        <v>1.060605</v>
      </c>
      <c r="F46" s="1">
        <v>18098086</v>
      </c>
      <c r="G46" s="1">
        <f t="shared" si="3"/>
        <v>18.098085999999999</v>
      </c>
      <c r="H46" s="1">
        <v>1115851</v>
      </c>
      <c r="I46" s="1">
        <f t="shared" si="4"/>
        <v>1.1158509999999999</v>
      </c>
      <c r="J46" s="1">
        <v>4938499</v>
      </c>
      <c r="K46">
        <f t="shared" si="2"/>
        <v>4.9384990000000002</v>
      </c>
    </row>
    <row r="47" spans="1:11" x14ac:dyDescent="0.25">
      <c r="A47" s="1">
        <v>2007</v>
      </c>
      <c r="B47" s="1">
        <v>3354799</v>
      </c>
      <c r="C47" s="1">
        <f t="shared" si="0"/>
        <v>3.3547989999999999</v>
      </c>
      <c r="D47" s="1">
        <v>691611</v>
      </c>
      <c r="E47" s="1">
        <f t="shared" si="1"/>
        <v>0.69161099999999998</v>
      </c>
      <c r="F47" s="1">
        <v>20506979</v>
      </c>
      <c r="G47" s="1">
        <f t="shared" si="3"/>
        <v>20.506979000000001</v>
      </c>
      <c r="H47" s="1">
        <v>1324157</v>
      </c>
      <c r="I47" s="1">
        <f t="shared" si="4"/>
        <v>1.324157</v>
      </c>
      <c r="J47" s="1">
        <v>4649629</v>
      </c>
      <c r="K47">
        <f t="shared" si="2"/>
        <v>4.649629</v>
      </c>
    </row>
    <row r="48" spans="1:11" x14ac:dyDescent="0.25">
      <c r="A48" s="1">
        <v>2008</v>
      </c>
      <c r="B48" s="1">
        <v>3449454</v>
      </c>
      <c r="C48" s="1">
        <f t="shared" si="0"/>
        <v>3.4494539999999998</v>
      </c>
      <c r="D48" s="1">
        <v>775086</v>
      </c>
      <c r="E48" s="1">
        <f t="shared" si="1"/>
        <v>0.77508600000000005</v>
      </c>
      <c r="F48" s="1">
        <v>22655695</v>
      </c>
      <c r="G48" s="1">
        <f t="shared" si="3"/>
        <v>22.655695000000001</v>
      </c>
      <c r="H48" s="1">
        <v>1681481</v>
      </c>
      <c r="I48" s="1">
        <f t="shared" si="4"/>
        <v>1.681481</v>
      </c>
      <c r="J48" s="1">
        <v>4581000</v>
      </c>
      <c r="K48">
        <f t="shared" si="2"/>
        <v>4.5810000000000004</v>
      </c>
    </row>
    <row r="49" spans="1:11" x14ac:dyDescent="0.25">
      <c r="A49" s="1">
        <v>2009</v>
      </c>
      <c r="B49" s="1">
        <v>5471912</v>
      </c>
      <c r="C49" s="1">
        <f t="shared" si="0"/>
        <v>5.4719119999999997</v>
      </c>
      <c r="D49" s="1">
        <v>860540</v>
      </c>
      <c r="E49" s="1">
        <f t="shared" si="1"/>
        <v>0.86053999999999997</v>
      </c>
      <c r="F49" s="1">
        <v>22088348</v>
      </c>
      <c r="G49" s="1">
        <f t="shared" si="3"/>
        <v>22.088348</v>
      </c>
      <c r="H49" s="1">
        <v>1506486</v>
      </c>
      <c r="I49" s="1">
        <f t="shared" si="4"/>
        <v>1.506486</v>
      </c>
      <c r="J49" s="1">
        <v>5798127</v>
      </c>
      <c r="K49">
        <f t="shared" si="2"/>
        <v>5.798127</v>
      </c>
    </row>
    <row r="50" spans="1:11" x14ac:dyDescent="0.25">
      <c r="A50" s="1">
        <v>2010</v>
      </c>
      <c r="B50" s="1">
        <v>5402125</v>
      </c>
      <c r="C50" s="1">
        <f t="shared" si="0"/>
        <v>5.4021249999999998</v>
      </c>
      <c r="D50" s="1">
        <v>965636</v>
      </c>
      <c r="E50" s="1">
        <f t="shared" si="1"/>
        <v>0.96563600000000005</v>
      </c>
      <c r="F50" s="1">
        <v>24366258</v>
      </c>
      <c r="G50" s="1">
        <f t="shared" si="3"/>
        <v>24.366257999999998</v>
      </c>
      <c r="H50" s="1">
        <v>1571120</v>
      </c>
      <c r="I50" s="1">
        <f t="shared" si="4"/>
        <v>1.5711200000000001</v>
      </c>
      <c r="J50" s="1">
        <v>5885140</v>
      </c>
      <c r="K50">
        <f t="shared" si="2"/>
        <v>5.8851399999999998</v>
      </c>
    </row>
    <row r="51" spans="1:11" x14ac:dyDescent="0.25">
      <c r="A51" s="1">
        <v>2011</v>
      </c>
      <c r="B51" s="1">
        <v>6337540</v>
      </c>
      <c r="C51" s="1">
        <f t="shared" si="0"/>
        <v>6.3375399999999997</v>
      </c>
      <c r="D51" s="1">
        <v>1157748</v>
      </c>
      <c r="E51" s="1">
        <f t="shared" si="1"/>
        <v>1.157748</v>
      </c>
      <c r="F51" s="1">
        <v>24946016</v>
      </c>
      <c r="G51" s="1">
        <f t="shared" si="3"/>
        <v>24.946016</v>
      </c>
      <c r="H51" s="1">
        <v>2052701</v>
      </c>
      <c r="I51" s="1">
        <f t="shared" si="4"/>
        <v>2.0527009999999999</v>
      </c>
      <c r="J51" s="1">
        <v>5900444</v>
      </c>
      <c r="K51">
        <f t="shared" si="2"/>
        <v>5.9004440000000002</v>
      </c>
    </row>
    <row r="52" spans="1:11" x14ac:dyDescent="0.25">
      <c r="A52" s="1">
        <v>2012</v>
      </c>
      <c r="B52" s="1">
        <v>6148140</v>
      </c>
      <c r="C52" s="1">
        <f t="shared" si="0"/>
        <v>6.1481399999999997</v>
      </c>
      <c r="D52" s="1">
        <v>1211654</v>
      </c>
      <c r="E52" s="1">
        <f t="shared" si="1"/>
        <v>1.211654</v>
      </c>
      <c r="F52" s="1">
        <v>25845736</v>
      </c>
      <c r="G52" s="1">
        <f t="shared" si="3"/>
        <v>25.845735999999999</v>
      </c>
      <c r="H52" s="1">
        <v>1899343</v>
      </c>
      <c r="I52" s="1">
        <f t="shared" si="4"/>
        <v>1.899343</v>
      </c>
      <c r="J52" s="1">
        <v>6222776</v>
      </c>
      <c r="K52">
        <f t="shared" si="2"/>
        <v>6.2227759999999996</v>
      </c>
    </row>
    <row r="53" spans="1:11" x14ac:dyDescent="0.25">
      <c r="A53" s="1">
        <v>2013</v>
      </c>
      <c r="B53" s="1">
        <v>6025555.9000000004</v>
      </c>
      <c r="C53" s="1">
        <f t="shared" si="0"/>
        <v>6.0255559000000005</v>
      </c>
      <c r="D53" s="1">
        <v>1165071</v>
      </c>
      <c r="E53" s="1">
        <f t="shared" si="1"/>
        <v>1.165071</v>
      </c>
      <c r="F53" s="1">
        <v>24935706</v>
      </c>
      <c r="G53" s="1">
        <f t="shared" si="3"/>
        <v>24.935706</v>
      </c>
      <c r="H53" s="1">
        <v>1703948</v>
      </c>
      <c r="I53" s="1">
        <f t="shared" si="4"/>
        <v>1.703948</v>
      </c>
      <c r="J53" s="1">
        <v>6522244</v>
      </c>
      <c r="K53">
        <f t="shared" si="2"/>
        <v>6.5222439999999997</v>
      </c>
    </row>
    <row r="54" spans="1:11" x14ac:dyDescent="0.25">
      <c r="A54" s="1">
        <v>2014</v>
      </c>
      <c r="B54" s="1">
        <v>5837425.79</v>
      </c>
      <c r="C54" s="1">
        <f t="shared" si="0"/>
        <v>5.8374257900000002</v>
      </c>
      <c r="D54" s="1">
        <v>1085416.8400000001</v>
      </c>
      <c r="E54" s="1">
        <f t="shared" si="1"/>
        <v>1.0854168400000002</v>
      </c>
      <c r="F54" s="1">
        <v>29787169</v>
      </c>
      <c r="G54" s="1">
        <f t="shared" si="3"/>
        <v>29.787168999999999</v>
      </c>
      <c r="H54" s="1">
        <v>2166584.06</v>
      </c>
      <c r="I54" s="1">
        <f t="shared" si="4"/>
        <v>2.1665840599999999</v>
      </c>
      <c r="J54" s="1">
        <v>7060384.5199999996</v>
      </c>
      <c r="K54">
        <f t="shared" si="2"/>
        <v>7.0603845199999995</v>
      </c>
    </row>
    <row r="55" spans="1:11" x14ac:dyDescent="0.25">
      <c r="A55" s="1">
        <v>2015</v>
      </c>
      <c r="B55" s="1">
        <v>6119156.5199999996</v>
      </c>
      <c r="C55" s="1">
        <f t="shared" si="0"/>
        <v>6.1191565199999998</v>
      </c>
      <c r="D55" s="1">
        <v>1646799.7</v>
      </c>
      <c r="E55" s="1">
        <f t="shared" si="1"/>
        <v>1.6467996999999999</v>
      </c>
      <c r="F55" s="1">
        <v>26692017.489999998</v>
      </c>
      <c r="G55" s="1">
        <f t="shared" si="3"/>
        <v>26.692017489999998</v>
      </c>
      <c r="H55" s="1">
        <v>1443434.93</v>
      </c>
      <c r="I55" s="1">
        <f t="shared" si="4"/>
        <v>1.44343493</v>
      </c>
      <c r="J55" s="1">
        <v>7525921.5599999996</v>
      </c>
      <c r="K55">
        <f t="shared" si="2"/>
        <v>7.5259215599999996</v>
      </c>
    </row>
    <row r="56" spans="1:11" x14ac:dyDescent="0.25">
      <c r="A56" s="1">
        <v>2016</v>
      </c>
      <c r="B56" s="1">
        <v>7145287.79</v>
      </c>
      <c r="C56" s="1">
        <f t="shared" si="0"/>
        <v>7.1452877900000002</v>
      </c>
      <c r="D56" s="1">
        <v>1259105.29</v>
      </c>
      <c r="E56" s="1">
        <f t="shared" si="1"/>
        <v>1.2591052899999999</v>
      </c>
      <c r="F56" s="1">
        <v>30164926.600000001</v>
      </c>
      <c r="G56" s="1">
        <f t="shared" si="3"/>
        <v>30.164926600000001</v>
      </c>
      <c r="H56" s="1">
        <v>1857534.38</v>
      </c>
      <c r="I56" s="1">
        <f t="shared" si="4"/>
        <v>1.8575343799999999</v>
      </c>
      <c r="J56" s="1">
        <v>7271595.0899999999</v>
      </c>
      <c r="K56">
        <f t="shared" si="2"/>
        <v>7.2715950899999999</v>
      </c>
    </row>
    <row r="57" spans="1:11" x14ac:dyDescent="0.25">
      <c r="A57" s="1">
        <v>2017</v>
      </c>
      <c r="B57" s="1">
        <v>6339427.2599999998</v>
      </c>
      <c r="C57" s="1">
        <f t="shared" si="0"/>
        <v>6.3394272599999999</v>
      </c>
      <c r="D57" s="1">
        <v>1506916.73</v>
      </c>
      <c r="E57" s="1">
        <f t="shared" si="1"/>
        <v>1.5069167299999999</v>
      </c>
      <c r="F57" s="1">
        <v>29984567.440000001</v>
      </c>
      <c r="G57" s="1">
        <f t="shared" si="3"/>
        <v>29.984567440000003</v>
      </c>
      <c r="H57" s="1">
        <v>2037860.64</v>
      </c>
      <c r="I57" s="1">
        <f t="shared" si="4"/>
        <v>2.0378606399999999</v>
      </c>
      <c r="J57" s="1">
        <v>9565657.2300000004</v>
      </c>
      <c r="K57">
        <f t="shared" si="2"/>
        <v>9.5656572300000011</v>
      </c>
    </row>
    <row r="58" spans="1:11" x14ac:dyDescent="0.25">
      <c r="A58" s="1">
        <v>2018</v>
      </c>
      <c r="B58" s="1">
        <v>5533597.9900000002</v>
      </c>
      <c r="C58" s="1">
        <f t="shared" si="0"/>
        <v>5.5335979900000005</v>
      </c>
      <c r="D58" s="1">
        <v>1689833.86</v>
      </c>
      <c r="E58" s="1">
        <f t="shared" si="1"/>
        <v>1.68983386</v>
      </c>
      <c r="F58" s="1">
        <v>29749820.98</v>
      </c>
      <c r="G58" s="1">
        <f t="shared" si="3"/>
        <v>29.749820979999999</v>
      </c>
      <c r="H58" s="1">
        <v>2260359.0699999998</v>
      </c>
      <c r="I58" s="1">
        <f t="shared" si="4"/>
        <v>2.2603590699999998</v>
      </c>
      <c r="J58" s="1">
        <v>8493165.4800000004</v>
      </c>
      <c r="K58">
        <f t="shared" si="2"/>
        <v>8.49316548</v>
      </c>
    </row>
    <row r="59" spans="1:11" x14ac:dyDescent="0.25">
      <c r="A59" s="1">
        <v>2019</v>
      </c>
      <c r="B59" s="1">
        <v>5896482.96</v>
      </c>
      <c r="C59" s="1">
        <f t="shared" si="0"/>
        <v>5.8964829600000002</v>
      </c>
      <c r="D59" s="1">
        <v>1936656</v>
      </c>
      <c r="E59" s="1">
        <f t="shared" si="1"/>
        <v>1.9366559999999999</v>
      </c>
      <c r="F59" s="1">
        <v>26497037.690000001</v>
      </c>
      <c r="G59" s="1">
        <f t="shared" si="3"/>
        <v>26.497037690000003</v>
      </c>
      <c r="H59" s="1">
        <v>2146422.13</v>
      </c>
      <c r="I59" s="1">
        <f t="shared" si="4"/>
        <v>2.1464221299999999</v>
      </c>
      <c r="J59" s="1">
        <v>8602940.4700000007</v>
      </c>
      <c r="K59">
        <f t="shared" si="2"/>
        <v>8.6029404700000001</v>
      </c>
    </row>
    <row r="60" spans="1:11" x14ac:dyDescent="0.25">
      <c r="A60" s="1">
        <v>2020</v>
      </c>
      <c r="B60" s="1">
        <v>6055946.4900000002</v>
      </c>
      <c r="C60" s="1">
        <f t="shared" si="0"/>
        <v>6.0559464900000002</v>
      </c>
      <c r="D60" s="1">
        <v>1934097.7</v>
      </c>
      <c r="E60" s="1">
        <f t="shared" si="1"/>
        <v>1.9340976999999999</v>
      </c>
      <c r="F60" s="1">
        <v>27343206.079999998</v>
      </c>
      <c r="G60" s="1">
        <f t="shared" si="3"/>
        <v>27.343206079999998</v>
      </c>
      <c r="H60" s="1">
        <v>2593721.5</v>
      </c>
      <c r="I60" s="1">
        <f t="shared" si="4"/>
        <v>2.5937215</v>
      </c>
      <c r="J60" s="1">
        <v>9832529</v>
      </c>
      <c r="K60">
        <f t="shared" si="2"/>
        <v>9.8325289999999992</v>
      </c>
    </row>
    <row r="61" spans="1:11" x14ac:dyDescent="0.25">
      <c r="A61" s="1">
        <v>2021</v>
      </c>
      <c r="B61" s="1">
        <v>7213059.4699999997</v>
      </c>
      <c r="C61" s="1">
        <f t="shared" si="0"/>
        <v>7.2130594700000001</v>
      </c>
      <c r="D61" s="1">
        <v>2547341.65</v>
      </c>
      <c r="E61" s="1">
        <f t="shared" si="1"/>
        <v>2.5473416499999999</v>
      </c>
      <c r="F61" s="1">
        <v>24355051.559999999</v>
      </c>
      <c r="G61" s="1">
        <f t="shared" si="3"/>
        <v>24.35505156</v>
      </c>
      <c r="H61" s="1">
        <v>2006814.05</v>
      </c>
      <c r="I61" s="1">
        <f t="shared" si="4"/>
        <v>2.00681405</v>
      </c>
      <c r="J61" s="1">
        <v>10445451.619999999</v>
      </c>
      <c r="K61">
        <f t="shared" si="2"/>
        <v>10.44545162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69"/>
  <sheetViews>
    <sheetView workbookViewId="0">
      <pane xSplit="2" ySplit="1" topLeftCell="C32" activePane="bottomRight" state="frozen"/>
      <selection pane="topRight" activeCell="B1" sqref="B1"/>
      <selection pane="bottomLeft" activeCell="A2" sqref="A2"/>
      <selection pane="bottomRight" activeCell="EZ48" sqref="EZ48"/>
    </sheetView>
  </sheetViews>
  <sheetFormatPr baseColWidth="10" defaultRowHeight="15" x14ac:dyDescent="0.25"/>
  <cols>
    <col min="1" max="1" width="14.140625" style="31" customWidth="1"/>
    <col min="2" max="2" width="25.85546875" style="28" customWidth="1"/>
    <col min="3" max="3" width="24" style="39" customWidth="1"/>
    <col min="4" max="4" width="21.5703125" style="39" customWidth="1"/>
    <col min="5" max="5" width="7" style="32" customWidth="1"/>
    <col min="6" max="7" width="6.42578125" style="27" customWidth="1"/>
    <col min="8" max="9" width="7.140625" style="27" customWidth="1"/>
    <col min="10" max="11" width="6.7109375" style="27" customWidth="1"/>
    <col min="12" max="12" width="6.5703125" style="27" customWidth="1"/>
    <col min="13" max="13" width="7.140625" style="27" customWidth="1"/>
    <col min="14" max="14" width="6.28515625" style="27" customWidth="1"/>
    <col min="15" max="15" width="7.42578125" style="27" customWidth="1"/>
    <col min="16" max="19" width="6.42578125" style="27" customWidth="1"/>
    <col min="20" max="21" width="6.7109375" style="27" customWidth="1"/>
    <col min="22" max="23" width="6.85546875" style="27" customWidth="1"/>
    <col min="24" max="25" width="6.140625" style="27" customWidth="1"/>
    <col min="26" max="26" width="7.140625" style="27" customWidth="1"/>
    <col min="27" max="27" width="7.28515625" style="27" customWidth="1"/>
    <col min="28" max="29" width="6.5703125" style="27" customWidth="1"/>
    <col min="30" max="30" width="6" style="27" customWidth="1"/>
    <col min="31" max="33" width="6.140625" style="27" customWidth="1"/>
    <col min="34" max="35" width="6.5703125" style="27" customWidth="1"/>
    <col min="36" max="37" width="6.140625" style="27" customWidth="1"/>
    <col min="38" max="39" width="7.42578125" style="27" customWidth="1"/>
    <col min="40" max="40" width="6.28515625" style="27" customWidth="1"/>
    <col min="41" max="41" width="6.5703125" style="27" customWidth="1"/>
    <col min="42" max="42" width="6" style="27" customWidth="1"/>
    <col min="43" max="43" width="5" style="27" customWidth="1"/>
    <col min="44" max="44" width="6" style="27" customWidth="1"/>
    <col min="45" max="45" width="5.140625" style="27" customWidth="1"/>
    <col min="46" max="46" width="6" style="27" customWidth="1"/>
    <col min="47" max="47" width="6.7109375" style="27" bestFit="1" customWidth="1"/>
    <col min="48" max="48" width="6.42578125" style="27" customWidth="1"/>
    <col min="49" max="49" width="6.85546875" style="27" customWidth="1"/>
    <col min="50" max="51" width="6.28515625" style="27" customWidth="1"/>
    <col min="52" max="52" width="6.7109375" style="27" customWidth="1"/>
    <col min="53" max="53" width="7.140625" style="27" customWidth="1"/>
    <col min="54" max="56" width="5.28515625" style="27" customWidth="1"/>
    <col min="57" max="57" width="5.5703125" style="27" customWidth="1"/>
    <col min="58" max="60" width="5.7109375" style="27" customWidth="1"/>
    <col min="61" max="62" width="6.28515625" style="27" customWidth="1"/>
    <col min="63" max="63" width="6" style="27" customWidth="1"/>
    <col min="64" max="64" width="6.42578125" style="27" customWidth="1"/>
    <col min="65" max="65" width="6.7109375" style="27" customWidth="1"/>
    <col min="66" max="66" width="6.5703125" style="27" customWidth="1"/>
    <col min="67" max="67" width="4.85546875" style="27" customWidth="1"/>
    <col min="68" max="68" width="5.5703125" style="27" customWidth="1"/>
    <col min="69" max="69" width="5" style="27" customWidth="1"/>
    <col min="70" max="71" width="5.28515625" style="27" customWidth="1"/>
    <col min="72" max="72" width="5.140625" style="27" customWidth="1"/>
    <col min="73" max="73" width="6.28515625" style="27" bestFit="1" customWidth="1"/>
    <col min="74" max="75" width="6.28515625" style="27" customWidth="1"/>
    <col min="76" max="76" width="6.5703125" style="27" customWidth="1"/>
    <col min="77" max="77" width="5.5703125" style="27" customWidth="1"/>
    <col min="78" max="78" width="4.7109375" style="27" customWidth="1"/>
    <col min="79" max="79" width="5.140625" style="27" customWidth="1"/>
    <col min="80" max="80" width="5.7109375" style="27" customWidth="1"/>
    <col min="81" max="82" width="5.28515625" style="27" customWidth="1"/>
    <col min="83" max="83" width="6.140625" style="27" customWidth="1"/>
    <col min="84" max="85" width="6" style="27" customWidth="1"/>
    <col min="86" max="87" width="8" style="27" customWidth="1"/>
    <col min="88" max="88" width="6.85546875" style="27" customWidth="1"/>
    <col min="89" max="89" width="5.42578125" style="27" customWidth="1"/>
    <col min="90" max="90" width="7" style="27" customWidth="1"/>
    <col min="91" max="91" width="6.5703125" style="27" customWidth="1"/>
    <col min="92" max="92" width="6.140625" style="27" customWidth="1"/>
    <col min="93" max="93" width="5.28515625" style="27" customWidth="1"/>
    <col min="94" max="94" width="5.42578125" style="27" customWidth="1"/>
    <col min="95" max="95" width="4.85546875" style="27" customWidth="1"/>
    <col min="96" max="96" width="6.28515625" style="27" bestFit="1" customWidth="1"/>
    <col min="97" max="97" width="6.28515625" style="27" customWidth="1"/>
    <col min="98" max="99" width="6.140625" style="27" customWidth="1"/>
    <col min="100" max="101" width="6.5703125" style="27" customWidth="1"/>
    <col min="102" max="103" width="6.140625" style="27" customWidth="1"/>
    <col min="104" max="104" width="6.42578125" style="27" customWidth="1"/>
    <col min="105" max="105" width="6.140625" style="27" customWidth="1"/>
    <col min="106" max="106" width="6.28515625" style="27" customWidth="1"/>
    <col min="107" max="107" width="5.28515625" style="27" customWidth="1"/>
    <col min="108" max="108" width="5.85546875" style="27" customWidth="1"/>
    <col min="109" max="109" width="5.28515625" style="27" customWidth="1"/>
    <col min="110" max="110" width="6.140625" style="27" customWidth="1"/>
    <col min="111" max="111" width="5.28515625" style="27" customWidth="1"/>
    <col min="112" max="112" width="7.5703125" style="27" customWidth="1"/>
    <col min="113" max="113" width="6.140625" style="27" customWidth="1"/>
    <col min="114" max="114" width="7" style="27" customWidth="1"/>
    <col min="115" max="115" width="6.5703125" style="27" customWidth="1"/>
    <col min="116" max="116" width="6.42578125" style="27" customWidth="1"/>
    <col min="117" max="117" width="5.140625" style="27" customWidth="1"/>
    <col min="118" max="118" width="4.5703125" style="27" customWidth="1"/>
    <col min="119" max="119" width="5" style="27" customWidth="1"/>
    <col min="120" max="120" width="5.42578125" style="27" customWidth="1"/>
    <col min="121" max="121" width="5.7109375" style="27" customWidth="1"/>
    <col min="122" max="148" width="6.5703125" style="27" customWidth="1"/>
    <col min="149" max="149" width="6.7109375" style="27" customWidth="1"/>
    <col min="150" max="151" width="6.7109375" style="27" bestFit="1" customWidth="1"/>
    <col min="152" max="153" width="7.42578125" style="27" customWidth="1"/>
    <col min="154" max="155" width="7" style="27" customWidth="1"/>
    <col min="156" max="156" width="7.42578125" style="27" customWidth="1"/>
    <col min="157" max="157" width="6.85546875" style="27" customWidth="1"/>
    <col min="158" max="158" width="7" style="27" customWidth="1"/>
    <col min="159" max="159" width="5.28515625" style="27" customWidth="1"/>
    <col min="160" max="161" width="5.5703125" style="27" customWidth="1"/>
    <col min="162" max="162" width="7.140625" style="27" customWidth="1"/>
    <col min="163" max="163" width="29" style="25" bestFit="1" customWidth="1"/>
  </cols>
  <sheetData>
    <row r="1" spans="1:163" x14ac:dyDescent="0.25">
      <c r="A1" s="24" t="s">
        <v>150</v>
      </c>
      <c r="B1" s="11" t="s">
        <v>151</v>
      </c>
      <c r="C1" s="34" t="s">
        <v>17</v>
      </c>
      <c r="D1" s="34" t="s">
        <v>20</v>
      </c>
      <c r="E1" s="86" t="s">
        <v>11</v>
      </c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 t="s">
        <v>12</v>
      </c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 t="s">
        <v>13</v>
      </c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 t="s">
        <v>14</v>
      </c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 t="s">
        <v>21</v>
      </c>
      <c r="BI1" s="86"/>
      <c r="BJ1" s="86"/>
      <c r="BK1" s="86"/>
      <c r="BL1" s="86"/>
      <c r="BM1" s="86"/>
      <c r="BN1" s="86"/>
      <c r="BO1" s="86"/>
      <c r="BP1" s="86"/>
      <c r="BQ1" s="86"/>
      <c r="BR1" s="86"/>
      <c r="BS1" s="86" t="s">
        <v>22</v>
      </c>
      <c r="BT1" s="86"/>
      <c r="BU1" s="86"/>
      <c r="BV1" s="86"/>
      <c r="BW1" s="86"/>
      <c r="BX1" s="86"/>
      <c r="BY1" s="86"/>
      <c r="BZ1" s="86"/>
      <c r="CA1" s="86"/>
      <c r="CB1" s="86"/>
      <c r="CC1" s="86"/>
      <c r="CD1" s="86"/>
      <c r="CE1" s="86" t="s">
        <v>72</v>
      </c>
      <c r="CF1" s="86"/>
      <c r="CG1" s="86"/>
      <c r="CH1" s="86"/>
      <c r="CI1" s="86"/>
      <c r="CJ1" s="86"/>
      <c r="CK1" s="86"/>
      <c r="CL1" s="86"/>
      <c r="CM1" s="86"/>
      <c r="CN1" s="86"/>
      <c r="CO1" s="86"/>
      <c r="CP1" s="86"/>
      <c r="CQ1" s="86"/>
      <c r="CR1" s="15"/>
      <c r="CS1" s="86" t="s">
        <v>23</v>
      </c>
      <c r="CT1" s="86"/>
      <c r="CU1" s="86"/>
      <c r="CV1" s="86"/>
      <c r="CW1" s="86"/>
      <c r="CX1" s="86"/>
      <c r="CY1" s="86"/>
      <c r="CZ1" s="86"/>
      <c r="DA1" s="86"/>
      <c r="DB1" s="86"/>
      <c r="DC1" s="86"/>
      <c r="DD1" s="86"/>
      <c r="DE1" s="86"/>
      <c r="DF1" s="86"/>
      <c r="DG1" s="86" t="s">
        <v>35</v>
      </c>
      <c r="DH1" s="86"/>
      <c r="DI1" s="86"/>
      <c r="DJ1" s="86"/>
      <c r="DK1" s="86"/>
      <c r="DL1" s="86"/>
      <c r="DM1" s="86"/>
      <c r="DN1" s="86"/>
      <c r="DO1" s="86"/>
      <c r="DP1" s="86"/>
      <c r="DQ1" s="86"/>
      <c r="DR1" s="86"/>
      <c r="DS1" s="86" t="s">
        <v>34</v>
      </c>
      <c r="DT1" s="86"/>
      <c r="DU1" s="86"/>
      <c r="DV1" s="86"/>
      <c r="DW1" s="86"/>
      <c r="DX1" s="86"/>
      <c r="DY1" s="86"/>
      <c r="DZ1" s="86"/>
      <c r="EA1" s="86"/>
      <c r="EB1" s="86"/>
      <c r="EC1" s="86"/>
      <c r="ED1" s="86"/>
      <c r="EE1" s="86"/>
      <c r="EF1" s="86" t="s">
        <v>76</v>
      </c>
      <c r="EG1" s="86"/>
      <c r="EH1" s="86"/>
      <c r="EI1" s="86"/>
      <c r="EJ1" s="86"/>
      <c r="EK1" s="86"/>
      <c r="EL1" s="86"/>
      <c r="EM1" s="86"/>
      <c r="EN1" s="86"/>
      <c r="EO1" s="86"/>
      <c r="EP1" s="86"/>
      <c r="EQ1" s="86"/>
      <c r="ER1" s="86"/>
      <c r="ES1" s="86" t="s">
        <v>15</v>
      </c>
      <c r="ET1" s="86"/>
      <c r="EU1" s="86"/>
      <c r="EV1" s="86"/>
      <c r="EW1" s="86"/>
      <c r="EX1" s="86"/>
      <c r="EY1" s="86"/>
      <c r="EZ1" s="86"/>
      <c r="FA1" s="86"/>
      <c r="FB1" s="86"/>
      <c r="FC1" s="86"/>
      <c r="FD1" s="86"/>
      <c r="FE1" s="86"/>
      <c r="FF1" s="86"/>
      <c r="FG1" s="15" t="s">
        <v>6</v>
      </c>
    </row>
    <row r="2" spans="1:163" x14ac:dyDescent="0.25">
      <c r="A2" s="24"/>
      <c r="B2" s="11"/>
      <c r="C2" s="34"/>
      <c r="D2" s="34"/>
      <c r="E2" s="10">
        <v>0.05</v>
      </c>
      <c r="F2" s="2">
        <v>0.1</v>
      </c>
      <c r="G2" s="2">
        <v>0.15</v>
      </c>
      <c r="H2" s="2">
        <v>0.2</v>
      </c>
      <c r="I2" s="2">
        <v>0.25</v>
      </c>
      <c r="J2" s="2">
        <v>0.3</v>
      </c>
      <c r="K2" s="2">
        <v>0.35</v>
      </c>
      <c r="L2" s="2">
        <v>0.4</v>
      </c>
      <c r="M2" s="2">
        <v>0.5</v>
      </c>
      <c r="N2" s="2">
        <v>0.6</v>
      </c>
      <c r="O2" s="2">
        <v>0.7</v>
      </c>
      <c r="P2" s="2">
        <v>0.8</v>
      </c>
      <c r="Q2" s="2">
        <v>0.9</v>
      </c>
      <c r="R2" s="2">
        <v>1</v>
      </c>
      <c r="S2" s="2">
        <v>0.05</v>
      </c>
      <c r="T2" s="2">
        <v>0.1</v>
      </c>
      <c r="U2" s="2">
        <v>0.15</v>
      </c>
      <c r="V2" s="2">
        <v>0.2</v>
      </c>
      <c r="W2" s="2">
        <v>0.25</v>
      </c>
      <c r="X2" s="2">
        <v>0.3</v>
      </c>
      <c r="Y2" s="2">
        <v>0.35</v>
      </c>
      <c r="Z2" s="2">
        <v>0.4</v>
      </c>
      <c r="AA2" s="2">
        <v>0.5</v>
      </c>
      <c r="AB2" s="2">
        <v>0.6</v>
      </c>
      <c r="AC2" s="2">
        <v>0.7</v>
      </c>
      <c r="AD2" s="2">
        <v>0.8</v>
      </c>
      <c r="AE2" s="2">
        <v>0.9</v>
      </c>
      <c r="AF2" s="2">
        <v>1</v>
      </c>
      <c r="AG2" s="2">
        <v>0.05</v>
      </c>
      <c r="AH2" s="2">
        <v>0.1</v>
      </c>
      <c r="AI2" s="2">
        <v>0.15</v>
      </c>
      <c r="AJ2" s="2">
        <v>0.2</v>
      </c>
      <c r="AK2" s="2">
        <v>0.25</v>
      </c>
      <c r="AL2" s="2">
        <v>0.3</v>
      </c>
      <c r="AM2" s="2">
        <v>0.35</v>
      </c>
      <c r="AN2" s="2">
        <v>0.4</v>
      </c>
      <c r="AO2" s="2">
        <v>0.5</v>
      </c>
      <c r="AP2" s="2">
        <v>0.6</v>
      </c>
      <c r="AQ2" s="2">
        <v>0.7</v>
      </c>
      <c r="AR2" s="2">
        <v>0.8</v>
      </c>
      <c r="AS2" s="2">
        <v>0.9</v>
      </c>
      <c r="AT2" s="2">
        <v>1</v>
      </c>
      <c r="AU2" s="2">
        <v>0.05</v>
      </c>
      <c r="AV2" s="2">
        <v>0.1</v>
      </c>
      <c r="AW2" s="2">
        <v>0.15</v>
      </c>
      <c r="AX2" s="2">
        <v>0.2</v>
      </c>
      <c r="AY2" s="2">
        <v>0.25</v>
      </c>
      <c r="AZ2" s="2">
        <v>0.3</v>
      </c>
      <c r="BA2" s="2">
        <v>0.4</v>
      </c>
      <c r="BB2" s="2">
        <v>0.5</v>
      </c>
      <c r="BC2" s="2">
        <v>0.6</v>
      </c>
      <c r="BD2" s="2">
        <v>0.7</v>
      </c>
      <c r="BE2" s="2">
        <v>0.8</v>
      </c>
      <c r="BF2" s="2">
        <v>0.9</v>
      </c>
      <c r="BG2" s="2">
        <v>1</v>
      </c>
      <c r="BH2" s="2">
        <v>0.05</v>
      </c>
      <c r="BI2" s="2">
        <v>0.1</v>
      </c>
      <c r="BJ2" s="2">
        <v>0.15</v>
      </c>
      <c r="BK2" s="2">
        <v>0.2</v>
      </c>
      <c r="BL2" s="2">
        <v>0.3</v>
      </c>
      <c r="BM2" s="2">
        <v>0.4</v>
      </c>
      <c r="BN2" s="2">
        <v>0.5</v>
      </c>
      <c r="BO2" s="2">
        <v>0.6</v>
      </c>
      <c r="BP2" s="2">
        <v>0.7</v>
      </c>
      <c r="BQ2" s="2">
        <v>0.8</v>
      </c>
      <c r="BR2" s="2">
        <v>0.9</v>
      </c>
      <c r="BS2" s="2">
        <v>0.05</v>
      </c>
      <c r="BT2" s="2">
        <v>0.1</v>
      </c>
      <c r="BU2" s="2">
        <v>0.15</v>
      </c>
      <c r="BV2" s="2">
        <v>0.2</v>
      </c>
      <c r="BW2" s="2">
        <v>0.25</v>
      </c>
      <c r="BX2" s="2">
        <v>0.3</v>
      </c>
      <c r="BY2" s="2">
        <v>0.4</v>
      </c>
      <c r="BZ2" s="2">
        <v>0.5</v>
      </c>
      <c r="CA2" s="2">
        <v>0.6</v>
      </c>
      <c r="CB2" s="2">
        <v>0.7</v>
      </c>
      <c r="CC2" s="2">
        <v>0.8</v>
      </c>
      <c r="CD2" s="2">
        <v>0.9</v>
      </c>
      <c r="CE2" s="2">
        <v>0.05</v>
      </c>
      <c r="CF2" s="2">
        <v>0.1</v>
      </c>
      <c r="CG2" s="2">
        <v>0.15</v>
      </c>
      <c r="CH2" s="2">
        <v>0.2</v>
      </c>
      <c r="CI2" s="2">
        <v>0.25</v>
      </c>
      <c r="CJ2" s="2">
        <v>0.3</v>
      </c>
      <c r="CK2" s="2">
        <v>0.35</v>
      </c>
      <c r="CL2" s="2">
        <v>0.4</v>
      </c>
      <c r="CM2" s="2">
        <v>0.5</v>
      </c>
      <c r="CN2" s="2">
        <v>0.6</v>
      </c>
      <c r="CO2" s="2">
        <v>0.7</v>
      </c>
      <c r="CP2" s="2">
        <v>0.8</v>
      </c>
      <c r="CQ2" s="2">
        <v>0.9</v>
      </c>
      <c r="CR2" s="2">
        <v>1</v>
      </c>
      <c r="CS2" s="2">
        <v>0.05</v>
      </c>
      <c r="CT2" s="2">
        <v>0.1</v>
      </c>
      <c r="CU2" s="2">
        <v>0.15</v>
      </c>
      <c r="CV2" s="2">
        <v>0.2</v>
      </c>
      <c r="CW2" s="2">
        <v>0.25</v>
      </c>
      <c r="CX2" s="2">
        <v>0.3</v>
      </c>
      <c r="CY2" s="2">
        <v>0.35</v>
      </c>
      <c r="CZ2" s="2">
        <v>0.4</v>
      </c>
      <c r="DA2" s="2">
        <v>0.5</v>
      </c>
      <c r="DB2" s="2">
        <v>0.6</v>
      </c>
      <c r="DC2" s="2">
        <v>0.7</v>
      </c>
      <c r="DD2" s="2">
        <v>0.8</v>
      </c>
      <c r="DE2" s="2">
        <v>0.9</v>
      </c>
      <c r="DF2" s="2">
        <v>1</v>
      </c>
      <c r="DG2" s="2">
        <v>0.05</v>
      </c>
      <c r="DH2" s="2">
        <v>0.1</v>
      </c>
      <c r="DI2" s="2">
        <v>0.15</v>
      </c>
      <c r="DJ2" s="2">
        <v>0.2</v>
      </c>
      <c r="DK2" s="2">
        <v>0.3</v>
      </c>
      <c r="DL2" s="2">
        <v>0.4</v>
      </c>
      <c r="DM2" s="2">
        <v>0.5</v>
      </c>
      <c r="DN2" s="2">
        <v>0.6</v>
      </c>
      <c r="DO2" s="2">
        <v>0.7</v>
      </c>
      <c r="DP2" s="2">
        <v>0.8</v>
      </c>
      <c r="DQ2" s="2">
        <v>0.9</v>
      </c>
      <c r="DR2" s="2">
        <v>1</v>
      </c>
      <c r="DS2" s="2">
        <v>0.05</v>
      </c>
      <c r="DT2" s="2">
        <v>0.1</v>
      </c>
      <c r="DU2" s="2">
        <v>0.15</v>
      </c>
      <c r="DV2" s="2">
        <v>0.2</v>
      </c>
      <c r="DW2" s="2">
        <v>0.25</v>
      </c>
      <c r="DX2" s="2">
        <v>0.3</v>
      </c>
      <c r="DY2" s="2">
        <v>0.35</v>
      </c>
      <c r="DZ2" s="2">
        <v>0.4</v>
      </c>
      <c r="EA2" s="2">
        <v>0.5</v>
      </c>
      <c r="EB2" s="2">
        <v>0.6</v>
      </c>
      <c r="EC2" s="2">
        <v>0.7</v>
      </c>
      <c r="ED2" s="2">
        <v>0.8</v>
      </c>
      <c r="EE2" s="2">
        <v>0.9</v>
      </c>
      <c r="EF2" s="2">
        <v>0.05</v>
      </c>
      <c r="EG2" s="2">
        <v>0.1</v>
      </c>
      <c r="EH2" s="2">
        <v>0.15</v>
      </c>
      <c r="EI2" s="2">
        <v>0.2</v>
      </c>
      <c r="EJ2" s="2">
        <v>0.25</v>
      </c>
      <c r="EK2" s="2">
        <v>0.3</v>
      </c>
      <c r="EL2" s="2">
        <v>0.4</v>
      </c>
      <c r="EM2" s="2">
        <v>0.5</v>
      </c>
      <c r="EN2" s="2">
        <v>0.6</v>
      </c>
      <c r="EO2" s="2">
        <v>0.7</v>
      </c>
      <c r="EP2" s="2">
        <v>0.8</v>
      </c>
      <c r="EQ2" s="2">
        <v>0.9</v>
      </c>
      <c r="ER2" s="2">
        <v>1</v>
      </c>
      <c r="ES2" s="2">
        <v>0.05</v>
      </c>
      <c r="ET2" s="2">
        <v>0.1</v>
      </c>
      <c r="EU2" s="2">
        <v>0.15</v>
      </c>
      <c r="EV2" s="2">
        <v>0.2</v>
      </c>
      <c r="EW2" s="2">
        <v>0.25</v>
      </c>
      <c r="EX2" s="2">
        <v>0.3</v>
      </c>
      <c r="EY2" s="2">
        <v>0.35</v>
      </c>
      <c r="EZ2" s="2">
        <v>0.4</v>
      </c>
      <c r="FA2" s="2">
        <v>0.5</v>
      </c>
      <c r="FB2" s="2">
        <v>0.6</v>
      </c>
      <c r="FC2" s="2">
        <v>0.7</v>
      </c>
      <c r="FD2" s="2">
        <v>0.8</v>
      </c>
      <c r="FE2" s="2">
        <v>0.9</v>
      </c>
      <c r="FF2" s="2">
        <v>1</v>
      </c>
      <c r="FG2" s="15" t="s">
        <v>7</v>
      </c>
    </row>
    <row r="3" spans="1:163" s="6" customFormat="1" ht="25.5" customHeight="1" x14ac:dyDescent="0.25">
      <c r="A3" s="92" t="s">
        <v>129</v>
      </c>
      <c r="B3" s="29" t="s">
        <v>145</v>
      </c>
      <c r="C3" s="38" t="s">
        <v>19</v>
      </c>
      <c r="D3" s="38" t="s">
        <v>18</v>
      </c>
      <c r="E3" s="8"/>
      <c r="F3" s="5">
        <v>-5.99</v>
      </c>
      <c r="G3" s="5"/>
      <c r="H3" s="5">
        <v>-9.0500000000000007</v>
      </c>
      <c r="I3" s="5"/>
      <c r="J3" s="5">
        <v>-9.7899999999999991</v>
      </c>
      <c r="K3" s="5"/>
      <c r="L3" s="5"/>
      <c r="M3" s="5"/>
      <c r="N3" s="5"/>
      <c r="O3" s="5"/>
      <c r="P3" s="5"/>
      <c r="Q3" s="5"/>
      <c r="R3" s="5"/>
      <c r="S3" s="5"/>
      <c r="T3" s="5">
        <v>7.07</v>
      </c>
      <c r="U3" s="5"/>
      <c r="V3" s="5">
        <v>-0.98</v>
      </c>
      <c r="W3" s="5"/>
      <c r="X3" s="5">
        <v>-4.2</v>
      </c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>
        <v>18.75</v>
      </c>
      <c r="BJ3" s="5"/>
      <c r="BK3" s="5">
        <v>42.29</v>
      </c>
      <c r="BL3" s="5">
        <v>58.3</v>
      </c>
      <c r="BM3" s="5"/>
      <c r="BN3" s="5"/>
      <c r="BO3" s="5"/>
      <c r="BP3" s="5"/>
      <c r="BQ3" s="5"/>
      <c r="BR3" s="5"/>
      <c r="BS3" s="5"/>
      <c r="BT3" s="5">
        <v>4</v>
      </c>
      <c r="BU3" s="5"/>
      <c r="BV3" s="5">
        <v>-2.66</v>
      </c>
      <c r="BW3" s="5"/>
      <c r="BX3" s="5">
        <v>-10</v>
      </c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>
        <v>-4.17</v>
      </c>
      <c r="CU3" s="5"/>
      <c r="CV3" s="5">
        <v>-9.74</v>
      </c>
      <c r="CW3" s="5"/>
      <c r="CX3" s="5">
        <v>-18</v>
      </c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>
        <v>14.65</v>
      </c>
      <c r="EU3" s="5"/>
      <c r="EV3" s="5">
        <v>-2.3199999999999998</v>
      </c>
      <c r="EW3" s="5"/>
      <c r="EX3" s="5">
        <v>-4.5</v>
      </c>
      <c r="EY3" s="5"/>
      <c r="EZ3" s="5"/>
      <c r="FA3" s="5"/>
      <c r="FB3" s="5"/>
      <c r="FC3" s="5"/>
      <c r="FD3" s="5"/>
      <c r="FE3" s="5"/>
      <c r="FF3" s="5"/>
      <c r="FG3" s="35" t="s">
        <v>16</v>
      </c>
    </row>
    <row r="4" spans="1:163" x14ac:dyDescent="0.25">
      <c r="A4" s="92"/>
      <c r="B4" s="11" t="s">
        <v>145</v>
      </c>
      <c r="C4" s="37" t="s">
        <v>74</v>
      </c>
      <c r="D4" s="37" t="s">
        <v>25</v>
      </c>
      <c r="E4" s="9">
        <v>-21.79</v>
      </c>
      <c r="F4" s="3">
        <v>-21.79</v>
      </c>
      <c r="G4" s="3">
        <v>-26.28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>
        <v>-3.17</v>
      </c>
      <c r="T4" s="3">
        <v>-7.93</v>
      </c>
      <c r="U4" s="3">
        <v>-16.66</v>
      </c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>
        <v>-23.28</v>
      </c>
      <c r="AH4" s="3">
        <v>-26.02</v>
      </c>
      <c r="AI4" s="3">
        <v>-27.39</v>
      </c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>
        <v>-19.079999999999998</v>
      </c>
      <c r="AV4" s="3">
        <v>-9.92</v>
      </c>
      <c r="AW4" s="3">
        <v>-18.32</v>
      </c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>
        <v>-25.17</v>
      </c>
      <c r="CF4" s="3">
        <v>-28.67</v>
      </c>
      <c r="CG4" s="3">
        <v>-20.27</v>
      </c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>
        <v>-27.39</v>
      </c>
      <c r="ET4" s="3">
        <v>-20.27</v>
      </c>
      <c r="EU4" s="3">
        <v>-22.87</v>
      </c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15" t="s">
        <v>352</v>
      </c>
    </row>
    <row r="5" spans="1:163" x14ac:dyDescent="0.25">
      <c r="A5" s="92"/>
      <c r="B5" s="94" t="s">
        <v>145</v>
      </c>
      <c r="C5" s="37" t="s">
        <v>107</v>
      </c>
      <c r="D5" s="37" t="s">
        <v>107</v>
      </c>
      <c r="E5" s="9"/>
      <c r="F5" s="3"/>
      <c r="G5" s="3"/>
      <c r="H5" s="3">
        <v>3.64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>
        <v>-11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>
        <v>-3.86</v>
      </c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>
        <v>-10.46</v>
      </c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>
        <v>2.8</v>
      </c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>
        <v>4.0999999999999996</v>
      </c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>
        <v>-4.5</v>
      </c>
      <c r="EW5" s="3"/>
      <c r="EX5" s="3"/>
      <c r="EY5" s="3"/>
      <c r="EZ5" s="3"/>
      <c r="FA5" s="3"/>
      <c r="FB5" s="3"/>
      <c r="FC5" s="3"/>
      <c r="FD5" s="3"/>
      <c r="FE5" s="3"/>
      <c r="FF5" s="3"/>
      <c r="FG5" s="94" t="s">
        <v>105</v>
      </c>
    </row>
    <row r="6" spans="1:163" x14ac:dyDescent="0.25">
      <c r="A6" s="92"/>
      <c r="B6" s="94"/>
      <c r="C6" s="37" t="s">
        <v>107</v>
      </c>
      <c r="D6" s="37" t="s">
        <v>107</v>
      </c>
      <c r="E6" s="9"/>
      <c r="F6" s="3"/>
      <c r="G6" s="3"/>
      <c r="H6" s="3">
        <v>0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>
        <v>-0.9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>
        <v>-5.71</v>
      </c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>
        <v>-3.81</v>
      </c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>
        <v>-4.62</v>
      </c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>
        <v>-5.0599999999999996</v>
      </c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>
        <v>-2.73</v>
      </c>
      <c r="EW6" s="3"/>
      <c r="EX6" s="3"/>
      <c r="EY6" s="3"/>
      <c r="EZ6" s="3"/>
      <c r="FA6" s="3"/>
      <c r="FB6" s="3"/>
      <c r="FC6" s="3"/>
      <c r="FD6" s="3"/>
      <c r="FE6" s="3"/>
      <c r="FF6" s="3"/>
      <c r="FG6" s="94"/>
    </row>
    <row r="7" spans="1:163" x14ac:dyDescent="0.25">
      <c r="A7" s="92"/>
      <c r="B7" s="94"/>
      <c r="C7" s="37" t="s">
        <v>107</v>
      </c>
      <c r="D7" s="37" t="s">
        <v>107</v>
      </c>
      <c r="E7" s="9"/>
      <c r="F7" s="3"/>
      <c r="G7" s="3"/>
      <c r="H7" s="3">
        <v>-0.94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>
        <v>-11</v>
      </c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>
        <v>-2.42</v>
      </c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>
        <v>-4.8099999999999996</v>
      </c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>
        <v>-6.45</v>
      </c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>
        <v>3.15</v>
      </c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>
        <v>-8.18</v>
      </c>
      <c r="EW7" s="3"/>
      <c r="EX7" s="3"/>
      <c r="EY7" s="3"/>
      <c r="EZ7" s="3"/>
      <c r="FA7" s="3"/>
      <c r="FB7" s="3"/>
      <c r="FC7" s="3"/>
      <c r="FD7" s="3"/>
      <c r="FE7" s="3"/>
      <c r="FF7" s="3"/>
      <c r="FG7" s="94"/>
    </row>
    <row r="8" spans="1:163" x14ac:dyDescent="0.25">
      <c r="A8" s="92"/>
      <c r="B8" s="94"/>
      <c r="C8" s="37" t="s">
        <v>107</v>
      </c>
      <c r="D8" s="37" t="s">
        <v>107</v>
      </c>
      <c r="E8" s="9"/>
      <c r="F8" s="3"/>
      <c r="G8" s="3"/>
      <c r="H8" s="3">
        <v>-3.64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>
        <v>-11</v>
      </c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>
        <v>-4.71</v>
      </c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>
        <v>-12.31</v>
      </c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>
        <v>-2.81</v>
      </c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>
        <v>-2.3199999999999998</v>
      </c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>
        <v>-4.5</v>
      </c>
      <c r="EW8" s="3"/>
      <c r="EX8" s="3"/>
      <c r="EY8" s="3"/>
      <c r="EZ8" s="3"/>
      <c r="FA8" s="3"/>
      <c r="FB8" s="3"/>
      <c r="FC8" s="3"/>
      <c r="FD8" s="3"/>
      <c r="FE8" s="3"/>
      <c r="FF8" s="3"/>
      <c r="FG8" s="94"/>
    </row>
    <row r="9" spans="1:163" x14ac:dyDescent="0.25">
      <c r="A9" s="92"/>
      <c r="B9" s="94"/>
      <c r="C9" s="37" t="s">
        <v>107</v>
      </c>
      <c r="D9" s="37" t="s">
        <v>107</v>
      </c>
      <c r="E9" s="9"/>
      <c r="F9" s="3"/>
      <c r="G9" s="3"/>
      <c r="H9" s="3">
        <v>0.94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>
        <v>-8.25</v>
      </c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>
        <v>-5.71</v>
      </c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>
        <v>-10.46</v>
      </c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>
        <v>-3.65</v>
      </c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>
        <v>5.0599999999999996</v>
      </c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>
        <v>-5.46</v>
      </c>
      <c r="EW9" s="3"/>
      <c r="EX9" s="3"/>
      <c r="EY9" s="3"/>
      <c r="EZ9" s="3"/>
      <c r="FA9" s="3"/>
      <c r="FB9" s="3"/>
      <c r="FC9" s="3"/>
      <c r="FD9" s="3"/>
      <c r="FE9" s="3"/>
      <c r="FF9" s="3"/>
      <c r="FG9" s="94"/>
    </row>
    <row r="10" spans="1:163" x14ac:dyDescent="0.25">
      <c r="A10" s="92"/>
      <c r="B10" s="94"/>
      <c r="C10" s="37" t="s">
        <v>107</v>
      </c>
      <c r="D10" s="37" t="s">
        <v>107</v>
      </c>
      <c r="E10" s="9"/>
      <c r="F10" s="3"/>
      <c r="G10" s="3"/>
      <c r="H10" s="3">
        <v>9.0500000000000007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>
        <v>0.82</v>
      </c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>
        <v>1</v>
      </c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>
        <v>0.84</v>
      </c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>
        <v>6.59</v>
      </c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>
        <v>6.85</v>
      </c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>
        <v>1.9</v>
      </c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94"/>
    </row>
    <row r="11" spans="1:163" x14ac:dyDescent="0.25">
      <c r="A11" s="92"/>
      <c r="B11" s="94"/>
      <c r="C11" s="37" t="s">
        <v>107</v>
      </c>
      <c r="D11" s="37" t="s">
        <v>107</v>
      </c>
      <c r="E11" s="9"/>
      <c r="F11" s="3"/>
      <c r="G11" s="3"/>
      <c r="H11" s="3">
        <v>-4.46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>
        <v>6.32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>
        <v>-1</v>
      </c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>
        <v>5.66</v>
      </c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>
        <v>6.59</v>
      </c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>
        <v>-5.0599999999999996</v>
      </c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>
        <v>1.9</v>
      </c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94"/>
    </row>
    <row r="12" spans="1:163" x14ac:dyDescent="0.25">
      <c r="A12" s="92"/>
      <c r="B12" s="94"/>
      <c r="C12" s="37" t="s">
        <v>107</v>
      </c>
      <c r="D12" s="37" t="s">
        <v>107</v>
      </c>
      <c r="E12" s="9"/>
      <c r="F12" s="3"/>
      <c r="G12" s="3"/>
      <c r="H12" s="3">
        <v>8.11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>
        <v>-2.75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>
        <v>1.86</v>
      </c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>
        <v>-2.82</v>
      </c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>
        <v>-1.82</v>
      </c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>
        <v>6.85</v>
      </c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>
        <v>0</v>
      </c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94"/>
    </row>
    <row r="13" spans="1:163" x14ac:dyDescent="0.25">
      <c r="A13" s="92"/>
      <c r="B13" s="94"/>
      <c r="C13" s="37" t="s">
        <v>107</v>
      </c>
      <c r="D13" s="37" t="s">
        <v>107</v>
      </c>
      <c r="E13" s="9"/>
      <c r="F13" s="3"/>
      <c r="G13" s="3"/>
      <c r="H13" s="3">
        <v>0.94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>
        <v>-0.96</v>
      </c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>
        <v>-1</v>
      </c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>
        <v>-0.99</v>
      </c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>
        <v>4.76</v>
      </c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>
        <v>0.4</v>
      </c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>
        <v>0.95</v>
      </c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94"/>
    </row>
    <row r="14" spans="1:163" x14ac:dyDescent="0.25">
      <c r="A14" s="92"/>
      <c r="B14" s="94"/>
      <c r="C14" s="37" t="s">
        <v>107</v>
      </c>
      <c r="D14" s="37" t="s">
        <v>107</v>
      </c>
      <c r="E14" s="9"/>
      <c r="F14" s="3"/>
      <c r="G14" s="3"/>
      <c r="H14" s="3">
        <v>0.94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>
        <v>0.82499999999999996</v>
      </c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>
        <v>-1.86</v>
      </c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>
        <v>-0.99</v>
      </c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>
        <v>5.61</v>
      </c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>
        <v>-3.15</v>
      </c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>
        <v>3.68</v>
      </c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94"/>
    </row>
    <row r="15" spans="1:163" x14ac:dyDescent="0.25">
      <c r="A15" s="92"/>
      <c r="B15" s="94"/>
      <c r="C15" s="37" t="s">
        <v>107</v>
      </c>
      <c r="D15" s="37" t="s">
        <v>107</v>
      </c>
      <c r="E15" s="9"/>
      <c r="F15" s="3"/>
      <c r="G15" s="3"/>
      <c r="H15" s="3">
        <v>3.65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>
        <v>5.5</v>
      </c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>
        <v>8.57</v>
      </c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>
        <v>6.5</v>
      </c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>
        <v>3.78</v>
      </c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>
        <v>6.85</v>
      </c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>
        <v>4.6399999999999997</v>
      </c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94"/>
    </row>
    <row r="16" spans="1:163" x14ac:dyDescent="0.25">
      <c r="A16" s="92"/>
      <c r="B16" s="94"/>
      <c r="C16" s="37" t="s">
        <v>107</v>
      </c>
      <c r="D16" s="37" t="s">
        <v>107</v>
      </c>
      <c r="E16" s="9"/>
      <c r="F16" s="3"/>
      <c r="G16" s="3"/>
      <c r="H16" s="3">
        <v>-3.78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>
        <v>0.83</v>
      </c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>
        <v>-4.71</v>
      </c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>
        <v>3.67</v>
      </c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>
        <v>1.96</v>
      </c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>
        <v>-5.89</v>
      </c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>
        <v>1.9</v>
      </c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94"/>
    </row>
    <row r="17" spans="1:163" x14ac:dyDescent="0.25">
      <c r="A17" s="92"/>
      <c r="B17" s="94"/>
      <c r="C17" s="37" t="s">
        <v>107</v>
      </c>
      <c r="D17" s="37" t="s">
        <v>107</v>
      </c>
      <c r="E17" s="9"/>
      <c r="F17" s="3"/>
      <c r="G17" s="3"/>
      <c r="H17" s="3">
        <v>8.11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>
        <v>0</v>
      </c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>
        <v>5.71</v>
      </c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>
        <v>2.82</v>
      </c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>
        <v>5.61</v>
      </c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>
        <v>7.8</v>
      </c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>
        <v>1.9</v>
      </c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94"/>
    </row>
    <row r="18" spans="1:163" x14ac:dyDescent="0.25">
      <c r="A18" s="92"/>
      <c r="B18" s="94"/>
      <c r="C18" s="37" t="s">
        <v>107</v>
      </c>
      <c r="D18" s="37" t="s">
        <v>107</v>
      </c>
      <c r="E18" s="9"/>
      <c r="F18" s="3"/>
      <c r="G18" s="3"/>
      <c r="H18" s="3">
        <v>0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>
        <v>6.32</v>
      </c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>
        <v>-3.71</v>
      </c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>
        <v>-0.99</v>
      </c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>
        <v>4.76</v>
      </c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>
        <v>6.85</v>
      </c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>
        <v>3.15</v>
      </c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94"/>
    </row>
    <row r="19" spans="1:163" x14ac:dyDescent="0.25">
      <c r="A19" s="92"/>
      <c r="B19" s="94"/>
      <c r="C19" s="37" t="s">
        <v>108</v>
      </c>
      <c r="D19" s="37" t="s">
        <v>25</v>
      </c>
      <c r="E19" s="9"/>
      <c r="F19" s="3"/>
      <c r="G19" s="3"/>
      <c r="H19" s="3">
        <v>0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>
        <v>5.5</v>
      </c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>
        <v>-5.71</v>
      </c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>
        <v>8.49</v>
      </c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>
        <v>0.98</v>
      </c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>
        <v>4.1100000000000003</v>
      </c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>
        <v>4.6399999999999997</v>
      </c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94"/>
    </row>
    <row r="20" spans="1:163" ht="30" x14ac:dyDescent="0.25">
      <c r="A20" s="92"/>
      <c r="B20" s="11" t="s">
        <v>152</v>
      </c>
      <c r="C20" s="37" t="s">
        <v>87</v>
      </c>
      <c r="D20" s="37" t="s">
        <v>25</v>
      </c>
      <c r="E20" s="9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>
        <v>-3.38</v>
      </c>
      <c r="T20" s="3">
        <v>-16.38</v>
      </c>
      <c r="U20" s="3">
        <v>-11.86</v>
      </c>
      <c r="V20" s="3">
        <v>-7.84</v>
      </c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>
        <v>-19.670000000000002</v>
      </c>
      <c r="CF20" s="3">
        <v>-14.2</v>
      </c>
      <c r="CG20" s="3">
        <v>-18.03</v>
      </c>
      <c r="CH20" s="3">
        <v>-18.03</v>
      </c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>
        <v>-7.1</v>
      </c>
      <c r="CT20" s="3">
        <v>-2.95</v>
      </c>
      <c r="CU20" s="3">
        <v>-15.38</v>
      </c>
      <c r="CV20" s="3">
        <v>-20.11</v>
      </c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>
        <v>-11.57</v>
      </c>
      <c r="ET20" s="3">
        <v>-13.15</v>
      </c>
      <c r="EU20" s="3">
        <v>-18.940000000000001</v>
      </c>
      <c r="EV20" s="3">
        <v>-16.84</v>
      </c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88" t="s">
        <v>334</v>
      </c>
    </row>
    <row r="21" spans="1:163" ht="30" x14ac:dyDescent="0.25">
      <c r="A21" s="92"/>
      <c r="B21" s="11" t="s">
        <v>153</v>
      </c>
      <c r="C21" s="37" t="s">
        <v>87</v>
      </c>
      <c r="D21" s="37" t="s">
        <v>25</v>
      </c>
      <c r="E21" s="9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>
        <v>-24.1</v>
      </c>
      <c r="T21" s="3">
        <v>-15.25</v>
      </c>
      <c r="U21" s="3">
        <v>-16.940000000000001</v>
      </c>
      <c r="V21" s="3">
        <v>-21.46</v>
      </c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>
        <v>-14.75</v>
      </c>
      <c r="CF21" s="3">
        <v>-19.670000000000002</v>
      </c>
      <c r="CG21" s="3">
        <v>-11.47</v>
      </c>
      <c r="CH21" s="3">
        <v>-28.41</v>
      </c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>
        <v>-15.38</v>
      </c>
      <c r="CT21" s="3">
        <v>-19.52</v>
      </c>
      <c r="CU21" s="3">
        <v>-18.93</v>
      </c>
      <c r="CV21" s="3">
        <v>-23.07</v>
      </c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>
        <v>-23.68</v>
      </c>
      <c r="ET21" s="3">
        <v>-11.57</v>
      </c>
      <c r="EU21" s="3">
        <v>-11.05</v>
      </c>
      <c r="EV21" s="3">
        <v>-20.52</v>
      </c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90"/>
    </row>
    <row r="22" spans="1:163" x14ac:dyDescent="0.25">
      <c r="A22" s="92"/>
      <c r="B22" s="94" t="s">
        <v>154</v>
      </c>
      <c r="C22" s="95" t="s">
        <v>101</v>
      </c>
      <c r="D22" s="95" t="s">
        <v>25</v>
      </c>
      <c r="E22" s="9">
        <v>-17.64</v>
      </c>
      <c r="F22" s="3">
        <v>-25.52</v>
      </c>
      <c r="G22" s="3">
        <v>-25.52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>
        <v>-20</v>
      </c>
      <c r="T22" s="3">
        <v>-16.7</v>
      </c>
      <c r="U22" s="3">
        <v>-36.700000000000003</v>
      </c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>
        <v>-3.96</v>
      </c>
      <c r="AH22" s="3">
        <v>-3.96</v>
      </c>
      <c r="AI22" s="3">
        <v>-19.93</v>
      </c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>
        <v>-14.77</v>
      </c>
      <c r="AV22" s="3">
        <v>-22.22</v>
      </c>
      <c r="AW22" s="3">
        <v>-14.77</v>
      </c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>
        <v>-19.260000000000002</v>
      </c>
      <c r="DT22" s="3">
        <v>-26.98</v>
      </c>
      <c r="DU22" s="3">
        <v>-26.98</v>
      </c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>
        <v>-12.09</v>
      </c>
      <c r="EW22" s="3">
        <v>-15.51</v>
      </c>
      <c r="EX22" s="3">
        <v>-24.19</v>
      </c>
      <c r="EY22" s="3"/>
      <c r="EZ22" s="3"/>
      <c r="FA22" s="3"/>
      <c r="FB22" s="3"/>
      <c r="FC22" s="3"/>
      <c r="FD22" s="3"/>
      <c r="FE22" s="3"/>
      <c r="FF22" s="3"/>
      <c r="FG22" s="94" t="s">
        <v>100</v>
      </c>
    </row>
    <row r="23" spans="1:163" x14ac:dyDescent="0.25">
      <c r="A23" s="92"/>
      <c r="B23" s="94"/>
      <c r="C23" s="95"/>
      <c r="D23" s="95"/>
      <c r="E23" s="9">
        <v>-33.29</v>
      </c>
      <c r="F23" s="3">
        <v>-25.52</v>
      </c>
      <c r="G23" s="3">
        <v>-13.76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>
        <v>-20</v>
      </c>
      <c r="T23" s="3">
        <v>-23.3</v>
      </c>
      <c r="U23" s="3">
        <v>-40</v>
      </c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>
        <v>-7.92</v>
      </c>
      <c r="AH23" s="3">
        <v>-7.92</v>
      </c>
      <c r="AI23" s="3">
        <v>-19.93</v>
      </c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>
        <v>-29.66</v>
      </c>
      <c r="AV23" s="3">
        <v>-37</v>
      </c>
      <c r="AW23" s="3">
        <v>-18.55</v>
      </c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>
        <v>-23.06</v>
      </c>
      <c r="DT23" s="3">
        <v>-23.06</v>
      </c>
      <c r="DU23" s="3">
        <v>-15.45</v>
      </c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>
        <v>-13.85</v>
      </c>
      <c r="EW23" s="3">
        <v>-15.51</v>
      </c>
      <c r="EX23" s="3">
        <v>-29.36</v>
      </c>
      <c r="EY23" s="3"/>
      <c r="EZ23" s="3"/>
      <c r="FA23" s="3"/>
      <c r="FB23" s="3"/>
      <c r="FC23" s="3"/>
      <c r="FD23" s="3"/>
      <c r="FE23" s="3"/>
      <c r="FF23" s="3"/>
      <c r="FG23" s="94"/>
    </row>
    <row r="24" spans="1:163" x14ac:dyDescent="0.25">
      <c r="A24" s="92"/>
      <c r="B24" s="94"/>
      <c r="C24" s="95"/>
      <c r="D24" s="95"/>
      <c r="E24" s="9">
        <v>-9.76</v>
      </c>
      <c r="F24" s="3">
        <v>-21.52</v>
      </c>
      <c r="G24" s="3">
        <v>-9.76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>
        <v>-20</v>
      </c>
      <c r="T24" s="3">
        <v>-23.3</v>
      </c>
      <c r="U24" s="3">
        <v>-40</v>
      </c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>
        <v>-7.92</v>
      </c>
      <c r="AH24" s="3">
        <v>-7.92</v>
      </c>
      <c r="AI24" s="3">
        <v>-19.93</v>
      </c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>
        <v>-11.11</v>
      </c>
      <c r="AV24" s="3">
        <v>-18.55</v>
      </c>
      <c r="AW24" s="3">
        <v>-11.11</v>
      </c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>
        <v>-11.53</v>
      </c>
      <c r="DT24" s="3">
        <v>-23.06</v>
      </c>
      <c r="DU24" s="3">
        <v>-15.45</v>
      </c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>
        <v>-13.85</v>
      </c>
      <c r="EW24" s="3">
        <v>-15.51</v>
      </c>
      <c r="EX24" s="3">
        <v>-32.78</v>
      </c>
      <c r="EY24" s="3"/>
      <c r="EZ24" s="3"/>
      <c r="FA24" s="3"/>
      <c r="FB24" s="3"/>
      <c r="FC24" s="3"/>
      <c r="FD24" s="3"/>
      <c r="FE24" s="3"/>
      <c r="FF24" s="3"/>
      <c r="FG24" s="94"/>
    </row>
    <row r="25" spans="1:163" x14ac:dyDescent="0.25">
      <c r="A25" s="92"/>
      <c r="B25" s="94"/>
      <c r="C25" s="95"/>
      <c r="D25" s="95"/>
      <c r="E25" s="9">
        <v>-17.64</v>
      </c>
      <c r="F25" s="3">
        <v>-9.76</v>
      </c>
      <c r="G25" s="3">
        <v>-13.76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>
        <v>-13.3</v>
      </c>
      <c r="T25" s="3">
        <v>-13.3</v>
      </c>
      <c r="U25" s="3">
        <v>-40</v>
      </c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>
        <v>-7.92</v>
      </c>
      <c r="AH25" s="3">
        <v>-15.96</v>
      </c>
      <c r="AI25" s="3">
        <v>-21.96</v>
      </c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>
        <v>-14.77</v>
      </c>
      <c r="AV25" s="3">
        <v>-7.44</v>
      </c>
      <c r="AW25" s="3">
        <v>-18.55</v>
      </c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>
        <v>-23.06</v>
      </c>
      <c r="DT25" s="3">
        <v>-15.45</v>
      </c>
      <c r="DU25" s="3">
        <v>-15.45</v>
      </c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>
        <v>-13.85</v>
      </c>
      <c r="EW25" s="3">
        <v>-20.68</v>
      </c>
      <c r="EX25" s="3">
        <v>-29.36</v>
      </c>
      <c r="EY25" s="3"/>
      <c r="EZ25" s="3"/>
      <c r="FA25" s="3"/>
      <c r="FB25" s="3"/>
      <c r="FC25" s="3"/>
      <c r="FD25" s="3"/>
      <c r="FE25" s="3"/>
      <c r="FF25" s="3"/>
      <c r="FG25" s="94"/>
    </row>
    <row r="26" spans="1:163" x14ac:dyDescent="0.25">
      <c r="A26" s="92"/>
      <c r="B26" s="94"/>
      <c r="C26" s="95"/>
      <c r="D26" s="95"/>
      <c r="E26" s="9">
        <v>-13.76</v>
      </c>
      <c r="F26" s="3">
        <v>-9.76</v>
      </c>
      <c r="G26" s="3">
        <v>-13.76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>
        <v>-10</v>
      </c>
      <c r="T26" s="3">
        <v>-20</v>
      </c>
      <c r="U26" s="3">
        <v>-40</v>
      </c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>
        <v>-12</v>
      </c>
      <c r="AH26" s="3">
        <v>-19.93</v>
      </c>
      <c r="AI26" s="3">
        <v>-21.96</v>
      </c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>
        <v>-18.55</v>
      </c>
      <c r="AV26" s="3">
        <v>-18.55</v>
      </c>
      <c r="AW26" s="3">
        <v>-18.55</v>
      </c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>
        <v>-11.53</v>
      </c>
      <c r="DT26" s="3">
        <v>-15.45</v>
      </c>
      <c r="DU26" s="3">
        <v>-15.45</v>
      </c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>
        <v>-15.51</v>
      </c>
      <c r="EW26" s="3">
        <v>-22.44</v>
      </c>
      <c r="EX26" s="3">
        <v>-29.36</v>
      </c>
      <c r="EY26" s="3"/>
      <c r="EZ26" s="3"/>
      <c r="FA26" s="3"/>
      <c r="FB26" s="3"/>
      <c r="FC26" s="3"/>
      <c r="FD26" s="3"/>
      <c r="FE26" s="3"/>
      <c r="FF26" s="3"/>
      <c r="FG26" s="94"/>
    </row>
    <row r="27" spans="1:163" x14ac:dyDescent="0.25">
      <c r="A27" s="92"/>
      <c r="B27" s="94"/>
      <c r="C27" s="95"/>
      <c r="D27" s="95"/>
      <c r="E27" s="9">
        <v>-21.52</v>
      </c>
      <c r="F27" s="3">
        <v>-9.76</v>
      </c>
      <c r="G27" s="3">
        <v>-21.52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>
        <v>-10</v>
      </c>
      <c r="T27" s="3">
        <v>-26.7</v>
      </c>
      <c r="U27" s="3">
        <v>-20</v>
      </c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>
        <v>-15.96</v>
      </c>
      <c r="AH27" s="3">
        <v>-12</v>
      </c>
      <c r="AI27" s="3">
        <v>-15.96</v>
      </c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>
        <v>-22.22</v>
      </c>
      <c r="AV27" s="3">
        <v>-14.77</v>
      </c>
      <c r="AW27" s="3">
        <v>-11.11</v>
      </c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>
        <v>-34.6</v>
      </c>
      <c r="DT27" s="3">
        <v>-11.53</v>
      </c>
      <c r="DU27" s="3">
        <v>-7.72</v>
      </c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>
        <v>-17.260000000000002</v>
      </c>
      <c r="EW27" s="3">
        <v>-20.68</v>
      </c>
      <c r="EX27" s="3">
        <v>-17.260000000000002</v>
      </c>
      <c r="EY27" s="3"/>
      <c r="EZ27" s="3"/>
      <c r="FA27" s="3"/>
      <c r="FB27" s="3"/>
      <c r="FC27" s="3"/>
      <c r="FD27" s="3"/>
      <c r="FE27" s="3"/>
      <c r="FF27" s="3"/>
      <c r="FG27" s="94"/>
    </row>
    <row r="28" spans="1:163" x14ac:dyDescent="0.25">
      <c r="A28" s="92"/>
      <c r="B28" s="94"/>
      <c r="C28" s="95"/>
      <c r="D28" s="95"/>
      <c r="E28" s="9"/>
      <c r="F28" s="3">
        <v>-13.76</v>
      </c>
      <c r="G28" s="3">
        <v>-13.76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>
        <v>-23.3</v>
      </c>
      <c r="T28" s="3">
        <v>-16.7</v>
      </c>
      <c r="U28" s="3">
        <v>-40</v>
      </c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>
        <v>-15.96</v>
      </c>
      <c r="AH28" s="3">
        <v>-12</v>
      </c>
      <c r="AI28" s="3">
        <v>-18.12</v>
      </c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>
        <v>25.88</v>
      </c>
      <c r="AV28" s="3">
        <v>-22.22</v>
      </c>
      <c r="AW28" s="3">
        <v>-18.55</v>
      </c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>
        <v>-15.45</v>
      </c>
      <c r="DT28" s="3">
        <v>-15.45</v>
      </c>
      <c r="DU28" s="3">
        <v>-15.45</v>
      </c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>
        <v>-25.85</v>
      </c>
      <c r="EW28" s="3">
        <v>-22.44</v>
      </c>
      <c r="EX28" s="3">
        <v>-29.36</v>
      </c>
      <c r="EY28" s="3"/>
      <c r="EZ28" s="3"/>
      <c r="FA28" s="3"/>
      <c r="FB28" s="3"/>
      <c r="FC28" s="3"/>
      <c r="FD28" s="3"/>
      <c r="FE28" s="3"/>
      <c r="FF28" s="3"/>
      <c r="FG28" s="94"/>
    </row>
    <row r="29" spans="1:163" x14ac:dyDescent="0.25">
      <c r="A29" s="92"/>
      <c r="B29" s="94"/>
      <c r="C29" s="95"/>
      <c r="D29" s="95"/>
      <c r="E29" s="9"/>
      <c r="F29" s="3"/>
      <c r="G29" s="3">
        <v>-21.52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>
        <v>-20</v>
      </c>
      <c r="T29" s="3"/>
      <c r="U29" s="3">
        <v>-30</v>
      </c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>
        <v>-15.96</v>
      </c>
      <c r="AH29" s="3"/>
      <c r="AI29" s="3">
        <v>-27.97</v>
      </c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>
        <v>-14.77</v>
      </c>
      <c r="AV29" s="3"/>
      <c r="AW29" s="3">
        <v>-25.88</v>
      </c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>
        <v>-19.260000000000002</v>
      </c>
      <c r="DT29" s="3"/>
      <c r="DU29" s="3">
        <v>-34.6</v>
      </c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>
        <v>-17.260000000000002</v>
      </c>
      <c r="EW29" s="3"/>
      <c r="EX29" s="3">
        <v>-32.78</v>
      </c>
      <c r="EY29" s="3"/>
      <c r="EZ29" s="3"/>
      <c r="FA29" s="3"/>
      <c r="FB29" s="3"/>
      <c r="FC29" s="3"/>
      <c r="FD29" s="3"/>
      <c r="FE29" s="3"/>
      <c r="FF29" s="3"/>
      <c r="FG29" s="94"/>
    </row>
    <row r="30" spans="1:163" x14ac:dyDescent="0.25">
      <c r="A30" s="92"/>
      <c r="B30" s="88" t="s">
        <v>145</v>
      </c>
      <c r="C30" s="37" t="s">
        <v>110</v>
      </c>
      <c r="D30" s="37" t="s">
        <v>79</v>
      </c>
      <c r="E30" s="9"/>
      <c r="F30" s="3">
        <v>-7.59</v>
      </c>
      <c r="G30" s="3"/>
      <c r="H30" s="3">
        <v>-3.92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>
        <v>-5.54</v>
      </c>
      <c r="U30" s="3"/>
      <c r="V30" s="3">
        <v>-1.68</v>
      </c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>
        <v>0</v>
      </c>
      <c r="AI30" s="3"/>
      <c r="AJ30" s="3">
        <v>-3.27</v>
      </c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>
        <v>4.08</v>
      </c>
      <c r="CG30" s="3"/>
      <c r="CH30" s="3">
        <v>2.04</v>
      </c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>
        <v>2.3199999999999998</v>
      </c>
      <c r="CU30" s="3"/>
      <c r="CV30" s="3">
        <v>0</v>
      </c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>
        <v>-5.78</v>
      </c>
      <c r="DU30" s="3"/>
      <c r="DV30" s="3">
        <v>-7.16</v>
      </c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>
        <v>-1.49</v>
      </c>
      <c r="EH30" s="3"/>
      <c r="EI30" s="3">
        <v>-2.99</v>
      </c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>
        <v>-5.77</v>
      </c>
      <c r="EU30" s="3"/>
      <c r="EV30" s="3">
        <v>-8.5500000000000007</v>
      </c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88" t="s">
        <v>353</v>
      </c>
    </row>
    <row r="31" spans="1:163" x14ac:dyDescent="0.25">
      <c r="A31" s="92"/>
      <c r="B31" s="89"/>
      <c r="C31" s="37" t="s">
        <v>110</v>
      </c>
      <c r="D31" s="37" t="s">
        <v>79</v>
      </c>
      <c r="E31" s="9"/>
      <c r="F31" s="3">
        <v>-5.85</v>
      </c>
      <c r="G31" s="3"/>
      <c r="H31" s="3">
        <v>-5.85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>
        <v>-7.23</v>
      </c>
      <c r="U31" s="3"/>
      <c r="V31" s="3">
        <v>-10.02</v>
      </c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>
        <v>-3.41</v>
      </c>
      <c r="AI31" s="3"/>
      <c r="AJ31" s="3">
        <v>0.97</v>
      </c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>
        <v>-4</v>
      </c>
      <c r="CG31" s="3"/>
      <c r="CH31" s="3">
        <v>-8.24</v>
      </c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>
        <v>-5.26</v>
      </c>
      <c r="CU31" s="3"/>
      <c r="CV31" s="3">
        <v>0.47799999999999998</v>
      </c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>
        <v>-1.9</v>
      </c>
      <c r="DU31" s="3"/>
      <c r="DV31" s="3">
        <v>-2.86</v>
      </c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>
        <v>-2.5099999999999998</v>
      </c>
      <c r="EH31" s="3"/>
      <c r="EI31" s="3">
        <v>-1</v>
      </c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>
        <v>-8.5</v>
      </c>
      <c r="EU31" s="3"/>
      <c r="EV31" s="3">
        <v>-4.82</v>
      </c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89"/>
    </row>
    <row r="32" spans="1:163" x14ac:dyDescent="0.25">
      <c r="A32" s="92"/>
      <c r="B32" s="89"/>
      <c r="C32" s="37" t="s">
        <v>110</v>
      </c>
      <c r="D32" s="37" t="s">
        <v>79</v>
      </c>
      <c r="E32" s="9"/>
      <c r="F32" s="3">
        <v>-4.71</v>
      </c>
      <c r="G32" s="3"/>
      <c r="H32" s="3">
        <v>-16.399999999999999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>
        <v>-9.44</v>
      </c>
      <c r="U32" s="3"/>
      <c r="V32" s="3">
        <v>-17.28</v>
      </c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>
        <v>-9.51</v>
      </c>
      <c r="AI32" s="3"/>
      <c r="AJ32" s="3">
        <v>-19.95</v>
      </c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>
        <v>-10.25</v>
      </c>
      <c r="CG32" s="3"/>
      <c r="CH32" s="3">
        <v>-14.75</v>
      </c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>
        <v>-7.47</v>
      </c>
      <c r="CU32" s="3"/>
      <c r="CV32" s="3">
        <v>-19.559999999999999</v>
      </c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>
        <v>-5.57</v>
      </c>
      <c r="DU32" s="3"/>
      <c r="DV32" s="3">
        <v>-15.08</v>
      </c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>
        <v>-7.63</v>
      </c>
      <c r="EH32" s="3"/>
      <c r="EI32" s="3">
        <v>-14.38</v>
      </c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>
        <v>-4.87</v>
      </c>
      <c r="EU32" s="3"/>
      <c r="EV32" s="3">
        <v>-15.08</v>
      </c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89"/>
    </row>
    <row r="33" spans="1:163" x14ac:dyDescent="0.25">
      <c r="A33" s="92"/>
      <c r="B33" s="89"/>
      <c r="C33" s="37" t="s">
        <v>110</v>
      </c>
      <c r="D33" s="37" t="s">
        <v>79</v>
      </c>
      <c r="E33" s="9"/>
      <c r="F33" s="3">
        <v>-4.58</v>
      </c>
      <c r="G33" s="3"/>
      <c r="H33" s="3">
        <v>-15.03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>
        <v>-1.59</v>
      </c>
      <c r="U33" s="3"/>
      <c r="V33" s="3">
        <v>-15.75</v>
      </c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>
        <v>-4.6500000000000004</v>
      </c>
      <c r="AI33" s="3"/>
      <c r="AJ33" s="3">
        <v>-27.43</v>
      </c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>
        <v>-3.82</v>
      </c>
      <c r="CG33" s="3"/>
      <c r="CH33" s="3">
        <v>-26.29</v>
      </c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>
        <v>-0.69</v>
      </c>
      <c r="CU33" s="3"/>
      <c r="CV33" s="3">
        <v>-13.36</v>
      </c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>
        <v>-7.46</v>
      </c>
      <c r="DU33" s="3"/>
      <c r="DV33" s="3">
        <v>-16.2</v>
      </c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>
        <v>-3.07</v>
      </c>
      <c r="EH33" s="3"/>
      <c r="EI33" s="3">
        <v>-11.42</v>
      </c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>
        <v>-3.12</v>
      </c>
      <c r="EU33" s="3"/>
      <c r="EV33" s="3">
        <v>-20.75</v>
      </c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89"/>
    </row>
    <row r="34" spans="1:163" x14ac:dyDescent="0.25">
      <c r="A34" s="92"/>
      <c r="B34" s="89"/>
      <c r="C34" s="37" t="s">
        <v>110</v>
      </c>
      <c r="D34" s="37" t="s">
        <v>79</v>
      </c>
      <c r="E34" s="9"/>
      <c r="F34" s="3">
        <v>0</v>
      </c>
      <c r="G34" s="3"/>
      <c r="H34" s="3">
        <v>0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>
        <v>-4.87</v>
      </c>
      <c r="U34" s="3"/>
      <c r="V34" s="3">
        <v>-15.08</v>
      </c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>
        <v>-0.81</v>
      </c>
      <c r="AI34" s="3"/>
      <c r="AJ34" s="3">
        <v>-3.23</v>
      </c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>
        <v>-13.6</v>
      </c>
      <c r="CG34" s="3"/>
      <c r="CH34" s="3">
        <v>-24.8</v>
      </c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>
        <v>-12.8</v>
      </c>
      <c r="CU34" s="3"/>
      <c r="CV34" s="3">
        <v>-21.6</v>
      </c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>
        <v>-3.2</v>
      </c>
      <c r="DU34" s="3"/>
      <c r="DV34" s="3">
        <v>-7.2</v>
      </c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>
        <v>-14.05</v>
      </c>
      <c r="EH34" s="3"/>
      <c r="EI34" s="3">
        <v>-19.829999999999998</v>
      </c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>
        <v>-10.4</v>
      </c>
      <c r="EU34" s="3"/>
      <c r="EV34" s="3">
        <v>-23.2</v>
      </c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89"/>
    </row>
    <row r="35" spans="1:163" x14ac:dyDescent="0.25">
      <c r="A35" s="92"/>
      <c r="B35" s="90"/>
      <c r="C35" s="37" t="s">
        <v>110</v>
      </c>
      <c r="D35" s="37" t="s">
        <v>79</v>
      </c>
      <c r="E35" s="9"/>
      <c r="F35" s="3">
        <v>0</v>
      </c>
      <c r="G35" s="3"/>
      <c r="H35" s="3">
        <v>0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>
        <v>-8.06</v>
      </c>
      <c r="U35" s="3"/>
      <c r="V35" s="3">
        <v>-16.12</v>
      </c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>
        <v>-0.81</v>
      </c>
      <c r="AI35" s="3"/>
      <c r="AJ35" s="3">
        <v>-4.03</v>
      </c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>
        <v>-14.4</v>
      </c>
      <c r="CG35" s="3"/>
      <c r="CH35" s="3">
        <v>-28</v>
      </c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>
        <v>-16.8</v>
      </c>
      <c r="CU35" s="3"/>
      <c r="CV35" s="3">
        <v>-31.2</v>
      </c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>
        <v>-2.4</v>
      </c>
      <c r="DU35" s="3"/>
      <c r="DV35" s="3">
        <v>-9.6</v>
      </c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>
        <v>-18.03</v>
      </c>
      <c r="EH35" s="3"/>
      <c r="EI35" s="3">
        <v>-31.15</v>
      </c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>
        <v>-15.2</v>
      </c>
      <c r="EU35" s="3"/>
      <c r="EV35" s="3">
        <v>-30.4</v>
      </c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90"/>
    </row>
    <row r="36" spans="1:163" x14ac:dyDescent="0.25">
      <c r="A36" s="92"/>
      <c r="B36" s="11" t="s">
        <v>145</v>
      </c>
      <c r="C36" s="37" t="s">
        <v>78</v>
      </c>
      <c r="D36" s="37" t="s">
        <v>25</v>
      </c>
      <c r="E36" s="9"/>
      <c r="F36" s="3">
        <v>-7.26</v>
      </c>
      <c r="G36" s="3"/>
      <c r="H36" s="3">
        <v>-3.63</v>
      </c>
      <c r="I36" s="3"/>
      <c r="J36" s="3">
        <v>-29.06</v>
      </c>
      <c r="K36" s="3"/>
      <c r="L36" s="3">
        <v>-21.8</v>
      </c>
      <c r="M36" s="3">
        <v>-39.97</v>
      </c>
      <c r="N36" s="3">
        <v>-32.700000000000003</v>
      </c>
      <c r="O36" s="3"/>
      <c r="P36" s="3"/>
      <c r="Q36" s="3"/>
      <c r="R36" s="3"/>
      <c r="S36" s="3"/>
      <c r="T36" s="3">
        <v>-10.51</v>
      </c>
      <c r="U36" s="3"/>
      <c r="V36" s="3">
        <v>-12.34</v>
      </c>
      <c r="W36" s="3"/>
      <c r="X36" s="3">
        <v>-31.55</v>
      </c>
      <c r="Y36" s="3"/>
      <c r="Z36" s="3">
        <v>-35.06</v>
      </c>
      <c r="AA36" s="3">
        <v>-36.880000000000003</v>
      </c>
      <c r="AB36" s="3">
        <v>-40.39</v>
      </c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>
        <v>2</v>
      </c>
      <c r="CG36" s="3"/>
      <c r="CH36" s="3">
        <v>0</v>
      </c>
      <c r="CI36" s="3"/>
      <c r="CJ36" s="3">
        <v>-21.07</v>
      </c>
      <c r="CK36" s="3"/>
      <c r="CL36" s="3">
        <v>-13.38</v>
      </c>
      <c r="CM36" s="3">
        <v>-30.77</v>
      </c>
      <c r="CN36" s="3">
        <v>-28.77</v>
      </c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>
        <v>-12.3</v>
      </c>
      <c r="EU36" s="3"/>
      <c r="EV36" s="3">
        <v>-26.19</v>
      </c>
      <c r="EW36" s="3"/>
      <c r="EX36" s="3">
        <v>-32.35</v>
      </c>
      <c r="EY36" s="3"/>
      <c r="EZ36" s="3">
        <v>-29.27</v>
      </c>
      <c r="FA36" s="3">
        <v>-49.2</v>
      </c>
      <c r="FB36" s="3">
        <v>-44.65</v>
      </c>
      <c r="FC36" s="3"/>
      <c r="FD36" s="3"/>
      <c r="FE36" s="3"/>
      <c r="FF36" s="3"/>
      <c r="FG36" s="15" t="s">
        <v>284</v>
      </c>
    </row>
    <row r="37" spans="1:163" x14ac:dyDescent="0.25">
      <c r="A37" s="92"/>
      <c r="B37" s="11" t="s">
        <v>145</v>
      </c>
      <c r="C37" s="37" t="s">
        <v>114</v>
      </c>
      <c r="D37" s="37" t="s">
        <v>25</v>
      </c>
      <c r="E37" s="9"/>
      <c r="F37" s="3"/>
      <c r="G37" s="3"/>
      <c r="H37" s="3"/>
      <c r="I37" s="3"/>
      <c r="J37" s="3"/>
      <c r="K37" s="3"/>
      <c r="L37" s="3">
        <v>-8.66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>
        <v>-0.4</v>
      </c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>
        <v>-4.2699999999999996</v>
      </c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>
        <v>2.04</v>
      </c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>
        <v>-7.92</v>
      </c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>
        <v>-7.17</v>
      </c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>
        <v>-4.47</v>
      </c>
      <c r="FA37" s="3"/>
      <c r="FB37" s="3"/>
      <c r="FC37" s="3"/>
      <c r="FD37" s="3"/>
      <c r="FE37" s="3"/>
      <c r="FF37" s="3"/>
      <c r="FG37" s="15" t="s">
        <v>361</v>
      </c>
    </row>
    <row r="38" spans="1:163" x14ac:dyDescent="0.25">
      <c r="A38" s="92"/>
      <c r="B38" s="11" t="s">
        <v>145</v>
      </c>
      <c r="C38" s="37" t="s">
        <v>114</v>
      </c>
      <c r="D38" s="37" t="s">
        <v>25</v>
      </c>
      <c r="E38" s="9"/>
      <c r="F38" s="3"/>
      <c r="G38" s="3"/>
      <c r="H38" s="3"/>
      <c r="I38" s="3"/>
      <c r="J38" s="3"/>
      <c r="K38" s="3"/>
      <c r="L38" s="3">
        <v>-15.84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>
        <v>-1.89</v>
      </c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>
        <v>-9.6999999999999993</v>
      </c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>
        <v>-4.21</v>
      </c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>
        <v>-18.36</v>
      </c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>
        <v>-12.25</v>
      </c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>
        <v>-10.35</v>
      </c>
      <c r="FA38" s="3"/>
      <c r="FB38" s="3"/>
      <c r="FC38" s="3"/>
      <c r="FD38" s="3"/>
      <c r="FE38" s="3"/>
      <c r="FF38" s="3"/>
      <c r="FG38" s="15" t="s">
        <v>361</v>
      </c>
    </row>
    <row r="39" spans="1:163" x14ac:dyDescent="0.25">
      <c r="A39" s="92"/>
      <c r="B39" s="11" t="s">
        <v>155</v>
      </c>
      <c r="C39" s="37" t="s">
        <v>73</v>
      </c>
      <c r="D39" s="37" t="s">
        <v>25</v>
      </c>
      <c r="E39" s="9">
        <v>-29.48</v>
      </c>
      <c r="F39" s="3">
        <v>-32.049999999999997</v>
      </c>
      <c r="G39" s="3">
        <v>-39.74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>
        <v>-28.57</v>
      </c>
      <c r="T39" s="3">
        <v>-21.42</v>
      </c>
      <c r="U39" s="3">
        <v>-40.47</v>
      </c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>
        <v>-30.82</v>
      </c>
      <c r="AH39" s="3">
        <v>-32.869999999999997</v>
      </c>
      <c r="AI39" s="3">
        <v>-39.04</v>
      </c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>
        <v>-25.19</v>
      </c>
      <c r="AV39" s="3">
        <v>-29</v>
      </c>
      <c r="AW39" s="3">
        <v>-41.22</v>
      </c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>
        <v>-41.25</v>
      </c>
      <c r="CF39" s="3">
        <v>-36.36</v>
      </c>
      <c r="CG39" s="3">
        <v>-42.66</v>
      </c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>
        <v>-26.28</v>
      </c>
      <c r="ET39" s="3">
        <v>-16.66</v>
      </c>
      <c r="EU39" s="3">
        <v>-18.32</v>
      </c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15" t="s">
        <v>352</v>
      </c>
    </row>
    <row r="40" spans="1:163" x14ac:dyDescent="0.25">
      <c r="A40" s="33" t="s">
        <v>143</v>
      </c>
      <c r="B40" s="11"/>
      <c r="C40" s="37"/>
      <c r="D40" s="37"/>
      <c r="E40" s="8">
        <f>AVERAGE(E3:E39)</f>
        <v>-20.61</v>
      </c>
      <c r="F40" s="8">
        <f t="shared" ref="F40:BL40" si="0">AVERAGE(F3:F39)</f>
        <v>-12.083529411764706</v>
      </c>
      <c r="G40" s="8">
        <f t="shared" si="0"/>
        <v>-19.938000000000002</v>
      </c>
      <c r="H40" s="8">
        <f t="shared" si="0"/>
        <v>-1.3617391304347826</v>
      </c>
      <c r="I40" s="8"/>
      <c r="J40" s="8">
        <f t="shared" si="0"/>
        <v>-19.424999999999997</v>
      </c>
      <c r="K40" s="8"/>
      <c r="L40" s="8">
        <f t="shared" si="0"/>
        <v>-15.433333333333332</v>
      </c>
      <c r="M40" s="8">
        <f t="shared" si="0"/>
        <v>-39.97</v>
      </c>
      <c r="N40" s="8">
        <f t="shared" si="0"/>
        <v>-32.700000000000003</v>
      </c>
      <c r="O40" s="8"/>
      <c r="P40" s="8"/>
      <c r="Q40" s="8"/>
      <c r="R40" s="8"/>
      <c r="S40" s="8">
        <f t="shared" si="0"/>
        <v>-16.318333333333332</v>
      </c>
      <c r="T40" s="8">
        <f t="shared" si="0"/>
        <v>-12.69210526315789</v>
      </c>
      <c r="U40" s="8">
        <f t="shared" si="0"/>
        <v>-31.052499999999998</v>
      </c>
      <c r="V40" s="8">
        <f t="shared" si="0"/>
        <v>-5.5318000000000005</v>
      </c>
      <c r="W40" s="8"/>
      <c r="X40" s="8">
        <f t="shared" si="0"/>
        <v>-17.875</v>
      </c>
      <c r="Y40" s="8"/>
      <c r="Z40" s="8">
        <f t="shared" si="0"/>
        <v>-12.450000000000001</v>
      </c>
      <c r="AA40" s="8">
        <f t="shared" si="0"/>
        <v>-36.880000000000003</v>
      </c>
      <c r="AB40" s="8">
        <f t="shared" si="0"/>
        <v>-40.39</v>
      </c>
      <c r="AC40" s="8"/>
      <c r="AD40" s="8"/>
      <c r="AE40" s="8"/>
      <c r="AF40" s="8"/>
      <c r="AG40" s="8">
        <f t="shared" si="0"/>
        <v>-14.170000000000002</v>
      </c>
      <c r="AH40" s="8">
        <f t="shared" si="0"/>
        <v>-10.518000000000001</v>
      </c>
      <c r="AI40" s="8">
        <f t="shared" si="0"/>
        <v>-23.219000000000001</v>
      </c>
      <c r="AJ40" s="8">
        <f t="shared" si="0"/>
        <v>-3.8190476190476192</v>
      </c>
      <c r="AK40" s="8"/>
      <c r="AL40" s="8"/>
      <c r="AM40" s="8"/>
      <c r="AN40" s="8">
        <f t="shared" si="0"/>
        <v>-6.9849999999999994</v>
      </c>
      <c r="AO40" s="8"/>
      <c r="AP40" s="8"/>
      <c r="AQ40" s="8"/>
      <c r="AR40" s="8"/>
      <c r="AS40" s="8"/>
      <c r="AT40" s="8"/>
      <c r="AU40" s="8">
        <f t="shared" si="0"/>
        <v>-14.423999999999998</v>
      </c>
      <c r="AV40" s="8">
        <f t="shared" si="0"/>
        <v>-19.963333333333331</v>
      </c>
      <c r="AW40" s="8">
        <f t="shared" si="0"/>
        <v>-19.660999999999998</v>
      </c>
      <c r="AX40" s="8"/>
      <c r="AY40" s="8"/>
      <c r="AZ40" s="8"/>
      <c r="BA40" s="8">
        <f t="shared" si="0"/>
        <v>-1.085</v>
      </c>
      <c r="BB40" s="8"/>
      <c r="BC40" s="8"/>
      <c r="BD40" s="8"/>
      <c r="BE40" s="8"/>
      <c r="BF40" s="8"/>
      <c r="BG40" s="8"/>
      <c r="BH40" s="8"/>
      <c r="BI40" s="8">
        <f t="shared" si="0"/>
        <v>18.75</v>
      </c>
      <c r="BJ40" s="8"/>
      <c r="BK40" s="8">
        <f t="shared" si="0"/>
        <v>42.29</v>
      </c>
      <c r="BL40" s="8">
        <f t="shared" si="0"/>
        <v>58.3</v>
      </c>
      <c r="BM40" s="8"/>
      <c r="BN40" s="8"/>
      <c r="BO40" s="8"/>
      <c r="BP40" s="8"/>
      <c r="BQ40" s="8"/>
      <c r="BR40" s="8"/>
      <c r="BS40" s="8"/>
      <c r="BT40" s="8">
        <f t="shared" ref="BT40:DZ40" si="1">AVERAGE(BT3:BT39)</f>
        <v>4</v>
      </c>
      <c r="BU40" s="8"/>
      <c r="BV40" s="8">
        <f t="shared" si="1"/>
        <v>-1.3949999999999996</v>
      </c>
      <c r="BW40" s="8"/>
      <c r="BX40" s="8">
        <f t="shared" si="1"/>
        <v>-10</v>
      </c>
      <c r="BY40" s="8"/>
      <c r="BZ40" s="8"/>
      <c r="CA40" s="8"/>
      <c r="CB40" s="8"/>
      <c r="CC40" s="8"/>
      <c r="CD40" s="8"/>
      <c r="CE40" s="8">
        <f t="shared" si="1"/>
        <v>-25.21</v>
      </c>
      <c r="CF40" s="8">
        <f t="shared" si="1"/>
        <v>-12.626363636363635</v>
      </c>
      <c r="CG40" s="8">
        <f t="shared" si="1"/>
        <v>-23.107499999999998</v>
      </c>
      <c r="CH40" s="8">
        <f t="shared" si="1"/>
        <v>-16.275555555555556</v>
      </c>
      <c r="CI40" s="8"/>
      <c r="CJ40" s="8">
        <f t="shared" si="1"/>
        <v>-21.07</v>
      </c>
      <c r="CK40" s="8"/>
      <c r="CL40" s="8">
        <f t="shared" si="1"/>
        <v>-13.38</v>
      </c>
      <c r="CM40" s="8">
        <f t="shared" si="1"/>
        <v>-30.77</v>
      </c>
      <c r="CN40" s="8">
        <f t="shared" si="1"/>
        <v>-28.77</v>
      </c>
      <c r="CO40" s="8"/>
      <c r="CP40" s="8"/>
      <c r="CQ40" s="8"/>
      <c r="CR40" s="8"/>
      <c r="CS40" s="8">
        <f t="shared" si="1"/>
        <v>-11.24</v>
      </c>
      <c r="CT40" s="8">
        <f t="shared" si="1"/>
        <v>-7.4822222222222212</v>
      </c>
      <c r="CU40" s="8">
        <f t="shared" si="1"/>
        <v>-17.155000000000001</v>
      </c>
      <c r="CV40" s="8">
        <f t="shared" si="1"/>
        <v>-4.7529999999999992</v>
      </c>
      <c r="CW40" s="8"/>
      <c r="CX40" s="8">
        <f t="shared" si="1"/>
        <v>-18</v>
      </c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>
        <f t="shared" si="1"/>
        <v>2.036</v>
      </c>
      <c r="DK40" s="8"/>
      <c r="DL40" s="8">
        <f t="shared" si="1"/>
        <v>-13.14</v>
      </c>
      <c r="DM40" s="8"/>
      <c r="DN40" s="8"/>
      <c r="DO40" s="8"/>
      <c r="DP40" s="8"/>
      <c r="DQ40" s="8"/>
      <c r="DR40" s="8"/>
      <c r="DS40" s="8">
        <f t="shared" si="1"/>
        <v>-19.718749999999996</v>
      </c>
      <c r="DT40" s="8">
        <f t="shared" si="1"/>
        <v>-12.099230769230768</v>
      </c>
      <c r="DU40" s="8">
        <f t="shared" si="1"/>
        <v>-18.318750000000001</v>
      </c>
      <c r="DV40" s="8">
        <f t="shared" si="1"/>
        <v>-9.6833333333333336</v>
      </c>
      <c r="DW40" s="8"/>
      <c r="DX40" s="8"/>
      <c r="DY40" s="8"/>
      <c r="DZ40" s="8">
        <f t="shared" si="1"/>
        <v>-9.7100000000000009</v>
      </c>
      <c r="EA40" s="8"/>
      <c r="EB40" s="8"/>
      <c r="EC40" s="8"/>
      <c r="ED40" s="8"/>
      <c r="EE40" s="8"/>
      <c r="EF40" s="8"/>
      <c r="EG40" s="8">
        <f t="shared" ref="EG40:FB40" si="2">AVERAGE(EG3:EG39)</f>
        <v>-7.7966666666666669</v>
      </c>
      <c r="EH40" s="8"/>
      <c r="EI40" s="8">
        <f t="shared" si="2"/>
        <v>-13.461666666666666</v>
      </c>
      <c r="EJ40" s="8"/>
      <c r="EK40" s="8"/>
      <c r="EL40" s="8"/>
      <c r="EM40" s="8"/>
      <c r="EN40" s="8"/>
      <c r="EO40" s="8"/>
      <c r="EP40" s="8"/>
      <c r="EQ40" s="8"/>
      <c r="ER40" s="8"/>
      <c r="ES40" s="8">
        <f t="shared" si="2"/>
        <v>-22.23</v>
      </c>
      <c r="ET40" s="8">
        <f t="shared" si="2"/>
        <v>-8.9299999999999979</v>
      </c>
      <c r="EU40" s="8">
        <f t="shared" si="2"/>
        <v>-17.795000000000002</v>
      </c>
      <c r="EV40" s="8">
        <f t="shared" si="2"/>
        <v>-9.0575757575757567</v>
      </c>
      <c r="EW40" s="8">
        <f t="shared" si="2"/>
        <v>-18.967142857142857</v>
      </c>
      <c r="EX40" s="8">
        <f t="shared" si="2"/>
        <v>-26.130000000000003</v>
      </c>
      <c r="EY40" s="8"/>
      <c r="EZ40" s="8">
        <f t="shared" si="2"/>
        <v>-14.696666666666667</v>
      </c>
      <c r="FA40" s="8">
        <f t="shared" si="2"/>
        <v>-49.2</v>
      </c>
      <c r="FB40" s="8">
        <f t="shared" si="2"/>
        <v>-44.65</v>
      </c>
      <c r="FC40" s="8"/>
      <c r="FD40" s="8"/>
      <c r="FE40" s="8"/>
      <c r="FF40" s="8"/>
      <c r="FG40" s="8"/>
    </row>
    <row r="41" spans="1:163" s="6" customFormat="1" x14ac:dyDescent="0.25">
      <c r="A41" s="92" t="s">
        <v>130</v>
      </c>
      <c r="B41" s="93" t="s">
        <v>134</v>
      </c>
      <c r="C41" s="38" t="s">
        <v>68</v>
      </c>
      <c r="D41" s="38" t="s">
        <v>25</v>
      </c>
      <c r="E41" s="8"/>
      <c r="F41" s="5"/>
      <c r="G41" s="5"/>
      <c r="H41" s="5">
        <v>-14.66</v>
      </c>
      <c r="I41" s="5">
        <v>-17.329999999999998</v>
      </c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>
        <v>-20.25</v>
      </c>
      <c r="AK41" s="5"/>
      <c r="AL41" s="5">
        <v>-22.78</v>
      </c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>
        <v>-16.04</v>
      </c>
      <c r="AY41" s="5"/>
      <c r="AZ41" s="5">
        <v>-20.98</v>
      </c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>
        <v>-17.64</v>
      </c>
      <c r="BW41" s="5"/>
      <c r="BX41" s="5">
        <v>-21.17</v>
      </c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>
        <v>-21.17</v>
      </c>
      <c r="EW41" s="5"/>
      <c r="EX41" s="5">
        <v>-24.7</v>
      </c>
      <c r="EY41" s="5"/>
      <c r="EZ41" s="5"/>
      <c r="FA41" s="5"/>
      <c r="FB41" s="5"/>
      <c r="FC41" s="5"/>
      <c r="FD41" s="5"/>
      <c r="FE41" s="5"/>
      <c r="FF41" s="5"/>
      <c r="FG41" s="35" t="s">
        <v>354</v>
      </c>
    </row>
    <row r="42" spans="1:163" s="6" customFormat="1" x14ac:dyDescent="0.25">
      <c r="A42" s="92"/>
      <c r="B42" s="93"/>
      <c r="C42" s="38" t="s">
        <v>68</v>
      </c>
      <c r="D42" s="38" t="s">
        <v>25</v>
      </c>
      <c r="E42" s="8"/>
      <c r="F42" s="5"/>
      <c r="G42" s="5"/>
      <c r="H42" s="5">
        <v>-1.33</v>
      </c>
      <c r="I42" s="5">
        <v>-4</v>
      </c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>
        <v>-8.86</v>
      </c>
      <c r="AK42" s="5"/>
      <c r="AL42" s="5">
        <v>-10.119999999999999</v>
      </c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>
        <v>-6.17</v>
      </c>
      <c r="AY42" s="5"/>
      <c r="AZ42" s="5">
        <v>-13.58</v>
      </c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>
        <v>-4.7</v>
      </c>
      <c r="BW42" s="5"/>
      <c r="BX42" s="5">
        <v>-12.94</v>
      </c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>
        <v>-11.76</v>
      </c>
      <c r="EW42" s="5"/>
      <c r="EX42" s="5">
        <v>-15.29</v>
      </c>
      <c r="EY42" s="5"/>
      <c r="EZ42" s="5"/>
      <c r="FA42" s="5"/>
      <c r="FB42" s="5"/>
      <c r="FC42" s="5"/>
      <c r="FD42" s="5"/>
      <c r="FE42" s="5"/>
      <c r="FF42" s="5"/>
      <c r="FG42" s="35" t="s">
        <v>354</v>
      </c>
    </row>
    <row r="43" spans="1:163" x14ac:dyDescent="0.25">
      <c r="A43" s="92"/>
      <c r="B43" s="93"/>
      <c r="C43" s="38" t="s">
        <v>68</v>
      </c>
      <c r="D43" s="38" t="s">
        <v>25</v>
      </c>
      <c r="E43" s="9"/>
      <c r="F43" s="3"/>
      <c r="G43" s="3"/>
      <c r="H43" s="3">
        <v>-18.66</v>
      </c>
      <c r="I43" s="3">
        <v>-21.33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>
        <v>-26.58</v>
      </c>
      <c r="AK43" s="3"/>
      <c r="AL43" s="3">
        <v>-26.58</v>
      </c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>
        <v>-25.92</v>
      </c>
      <c r="AY43" s="3"/>
      <c r="AZ43" s="3">
        <v>-24.69</v>
      </c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>
        <v>-30.58</v>
      </c>
      <c r="BW43" s="3"/>
      <c r="BX43" s="3">
        <v>-36.47</v>
      </c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>
        <v>-29.41</v>
      </c>
      <c r="EW43" s="3"/>
      <c r="EX43" s="3">
        <v>-32.94</v>
      </c>
      <c r="EY43" s="3"/>
      <c r="EZ43" s="3"/>
      <c r="FA43" s="3"/>
      <c r="FB43" s="3"/>
      <c r="FC43" s="3"/>
      <c r="FD43" s="3"/>
      <c r="FE43" s="3"/>
      <c r="FF43" s="3"/>
      <c r="FG43" s="35" t="s">
        <v>354</v>
      </c>
    </row>
    <row r="44" spans="1:163" x14ac:dyDescent="0.25">
      <c r="A44" s="92"/>
      <c r="B44" s="11" t="s">
        <v>156</v>
      </c>
      <c r="C44" s="37" t="s">
        <v>107</v>
      </c>
      <c r="D44" s="37" t="s">
        <v>107</v>
      </c>
      <c r="E44" s="9"/>
      <c r="F44" s="3">
        <v>-3.52</v>
      </c>
      <c r="G44" s="3"/>
      <c r="H44" s="3">
        <v>-3.52</v>
      </c>
      <c r="I44" s="3"/>
      <c r="J44" s="3">
        <v>-13.38</v>
      </c>
      <c r="K44" s="3"/>
      <c r="L44" s="3">
        <v>-16.899999999999999</v>
      </c>
      <c r="M44" s="3"/>
      <c r="N44" s="3"/>
      <c r="O44" s="3"/>
      <c r="P44" s="3"/>
      <c r="Q44" s="3"/>
      <c r="R44" s="3"/>
      <c r="S44" s="3"/>
      <c r="T44" s="3">
        <v>-1.51</v>
      </c>
      <c r="U44" s="3"/>
      <c r="V44" s="3">
        <v>-6.81</v>
      </c>
      <c r="W44" s="3"/>
      <c r="X44" s="3">
        <v>-14.39</v>
      </c>
      <c r="Y44" s="3"/>
      <c r="Z44" s="3">
        <v>-27.27</v>
      </c>
      <c r="AA44" s="3"/>
      <c r="AB44" s="3"/>
      <c r="AC44" s="3"/>
      <c r="AD44" s="3"/>
      <c r="AE44" s="3"/>
      <c r="AF44" s="3"/>
      <c r="AG44" s="3"/>
      <c r="AH44" s="3">
        <v>-12.5</v>
      </c>
      <c r="AI44" s="3"/>
      <c r="AJ44" s="3">
        <v>-14.58</v>
      </c>
      <c r="AK44" s="3"/>
      <c r="AL44" s="3">
        <v>-14.58</v>
      </c>
      <c r="AM44" s="3"/>
      <c r="AN44" s="3">
        <v>-16.66</v>
      </c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>
        <v>-11.19</v>
      </c>
      <c r="CU44" s="3"/>
      <c r="CV44" s="3">
        <v>-11.19</v>
      </c>
      <c r="CW44" s="3"/>
      <c r="CX44" s="3">
        <v>-14.17</v>
      </c>
      <c r="CY44" s="3"/>
      <c r="CZ44" s="3">
        <v>-23.88</v>
      </c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>
        <v>-7.43</v>
      </c>
      <c r="DU44" s="3"/>
      <c r="DV44" s="3">
        <v>-14.86</v>
      </c>
      <c r="DW44" s="3"/>
      <c r="DX44" s="3">
        <v>-14.18</v>
      </c>
      <c r="DY44" s="3"/>
      <c r="DZ44" s="3">
        <v>-14.18</v>
      </c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>
        <v>-2.09</v>
      </c>
      <c r="EU44" s="3"/>
      <c r="EV44" s="3">
        <v>-9.09</v>
      </c>
      <c r="EW44" s="3"/>
      <c r="EX44" s="3">
        <v>-10.48</v>
      </c>
      <c r="EY44" s="3"/>
      <c r="EZ44" s="3">
        <v>-21.67</v>
      </c>
      <c r="FA44" s="3"/>
      <c r="FB44" s="3"/>
      <c r="FC44" s="3"/>
      <c r="FD44" s="3"/>
      <c r="FE44" s="3"/>
      <c r="FF44" s="3"/>
      <c r="FG44" s="15" t="s">
        <v>99</v>
      </c>
    </row>
    <row r="45" spans="1:163" x14ac:dyDescent="0.25">
      <c r="A45" s="92"/>
      <c r="B45" s="11" t="s">
        <v>157</v>
      </c>
      <c r="C45" s="37" t="s">
        <v>78</v>
      </c>
      <c r="D45" s="37" t="s">
        <v>25</v>
      </c>
      <c r="E45" s="9"/>
      <c r="F45" s="3">
        <v>6.47</v>
      </c>
      <c r="G45" s="3">
        <v>12.23</v>
      </c>
      <c r="H45" s="3">
        <v>7.19</v>
      </c>
      <c r="I45" s="3">
        <v>10.79</v>
      </c>
      <c r="J45" s="3"/>
      <c r="K45" s="3"/>
      <c r="L45" s="3"/>
      <c r="M45" s="3"/>
      <c r="N45" s="3"/>
      <c r="O45" s="3"/>
      <c r="P45" s="3"/>
      <c r="Q45" s="3"/>
      <c r="R45" s="3"/>
      <c r="S45" s="3"/>
      <c r="T45" s="3">
        <v>-4.41</v>
      </c>
      <c r="U45" s="3">
        <v>5.88</v>
      </c>
      <c r="V45" s="3">
        <v>-4.41</v>
      </c>
      <c r="W45" s="3">
        <v>-11.76</v>
      </c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>
        <v>0</v>
      </c>
      <c r="AI45" s="3">
        <v>8.59</v>
      </c>
      <c r="AJ45" s="3">
        <v>2.34</v>
      </c>
      <c r="AK45" s="3">
        <v>3.12</v>
      </c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>
        <v>2.29</v>
      </c>
      <c r="AW45" s="3">
        <v>11.45</v>
      </c>
      <c r="AX45" s="3">
        <v>14.5</v>
      </c>
      <c r="AY45" s="3">
        <v>-6.87</v>
      </c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>
        <v>9.48</v>
      </c>
      <c r="DU45" s="3">
        <v>7.29</v>
      </c>
      <c r="DV45" s="3">
        <v>10.94</v>
      </c>
      <c r="DW45" s="3">
        <v>-5.0999999999999996</v>
      </c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>
        <v>6.01</v>
      </c>
      <c r="EU45" s="3">
        <v>8.1999999999999993</v>
      </c>
      <c r="EV45" s="3">
        <v>5.26</v>
      </c>
      <c r="EW45" s="3">
        <v>-8.27</v>
      </c>
      <c r="EX45" s="3"/>
      <c r="EY45" s="3"/>
      <c r="EZ45" s="3"/>
      <c r="FA45" s="3"/>
      <c r="FB45" s="3"/>
      <c r="FC45" s="3"/>
      <c r="FD45" s="3"/>
      <c r="FE45" s="3"/>
      <c r="FF45" s="3"/>
      <c r="FG45" s="15" t="s">
        <v>339</v>
      </c>
    </row>
    <row r="46" spans="1:163" x14ac:dyDescent="0.25">
      <c r="A46" s="92"/>
      <c r="B46" s="11" t="s">
        <v>135</v>
      </c>
      <c r="C46" s="37" t="s">
        <v>113</v>
      </c>
      <c r="D46" s="37" t="s">
        <v>25</v>
      </c>
      <c r="E46" s="9">
        <v>-3.62</v>
      </c>
      <c r="F46" s="3">
        <v>-8.11</v>
      </c>
      <c r="G46" s="3">
        <v>-14.48</v>
      </c>
      <c r="H46" s="3">
        <v>37.18</v>
      </c>
      <c r="I46" s="3"/>
      <c r="J46" s="3"/>
      <c r="K46" s="3"/>
      <c r="L46" s="3"/>
      <c r="M46" s="3"/>
      <c r="N46" s="3"/>
      <c r="O46" s="3"/>
      <c r="P46" s="3"/>
      <c r="Q46" s="3"/>
      <c r="R46" s="3"/>
      <c r="S46" s="3">
        <v>-5.09</v>
      </c>
      <c r="T46" s="3">
        <v>-11.32</v>
      </c>
      <c r="U46" s="3">
        <v>-16.54</v>
      </c>
      <c r="V46" s="3">
        <v>-4.59</v>
      </c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>
        <v>-4.3099999999999996</v>
      </c>
      <c r="CF46" s="3">
        <v>-10.96</v>
      </c>
      <c r="CG46" s="3">
        <v>-17.12</v>
      </c>
      <c r="CH46" s="3">
        <v>48.61</v>
      </c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>
        <v>-6.29</v>
      </c>
      <c r="CT46" s="3">
        <v>-13.71</v>
      </c>
      <c r="CU46" s="3">
        <v>-24.4</v>
      </c>
      <c r="CV46" s="3">
        <v>108.33</v>
      </c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>
        <v>-1.69</v>
      </c>
      <c r="DH46" s="3">
        <v>-11.03</v>
      </c>
      <c r="DI46" s="3">
        <v>-16.97</v>
      </c>
      <c r="DJ46" s="3">
        <v>29.33</v>
      </c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>
        <v>-0.73</v>
      </c>
      <c r="ET46" s="3">
        <v>-7.27</v>
      </c>
      <c r="EU46" s="3">
        <v>-14.42</v>
      </c>
      <c r="EV46" s="3">
        <v>-7.04</v>
      </c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15" t="s">
        <v>111</v>
      </c>
    </row>
    <row r="47" spans="1:163" x14ac:dyDescent="0.25">
      <c r="A47" s="33" t="s">
        <v>143</v>
      </c>
      <c r="B47" s="11"/>
      <c r="C47" s="37"/>
      <c r="D47" s="37"/>
      <c r="E47" s="8">
        <f>AVERAGE(E41:E46)</f>
        <v>-3.62</v>
      </c>
      <c r="F47" s="8">
        <f t="shared" ref="F47:AZ47" si="3">AVERAGE(F41:F46)</f>
        <v>-1.72</v>
      </c>
      <c r="G47" s="8">
        <f t="shared" si="3"/>
        <v>-1.125</v>
      </c>
      <c r="H47" s="8">
        <f t="shared" si="3"/>
        <v>1.0333333333333332</v>
      </c>
      <c r="I47" s="8">
        <f t="shared" si="3"/>
        <v>-7.9674999999999994</v>
      </c>
      <c r="J47" s="8">
        <f t="shared" si="3"/>
        <v>-13.38</v>
      </c>
      <c r="K47" s="8"/>
      <c r="L47" s="8">
        <f t="shared" si="3"/>
        <v>-16.899999999999999</v>
      </c>
      <c r="M47" s="8"/>
      <c r="N47" s="8"/>
      <c r="O47" s="8"/>
      <c r="P47" s="8"/>
      <c r="Q47" s="8"/>
      <c r="R47" s="8"/>
      <c r="S47" s="8">
        <f t="shared" si="3"/>
        <v>-5.09</v>
      </c>
      <c r="T47" s="8">
        <f t="shared" si="3"/>
        <v>-5.746666666666667</v>
      </c>
      <c r="U47" s="8">
        <f t="shared" si="3"/>
        <v>-5.33</v>
      </c>
      <c r="V47" s="8">
        <f t="shared" si="3"/>
        <v>-5.27</v>
      </c>
      <c r="W47" s="8">
        <f t="shared" si="3"/>
        <v>-11.76</v>
      </c>
      <c r="X47" s="8">
        <f t="shared" si="3"/>
        <v>-14.39</v>
      </c>
      <c r="Y47" s="8"/>
      <c r="Z47" s="8">
        <f t="shared" si="3"/>
        <v>-27.27</v>
      </c>
      <c r="AA47" s="8"/>
      <c r="AB47" s="8"/>
      <c r="AC47" s="8"/>
      <c r="AD47" s="8"/>
      <c r="AE47" s="8"/>
      <c r="AF47" s="8"/>
      <c r="AG47" s="8"/>
      <c r="AH47" s="8">
        <f t="shared" si="3"/>
        <v>-6.25</v>
      </c>
      <c r="AI47" s="8">
        <f t="shared" si="3"/>
        <v>8.59</v>
      </c>
      <c r="AJ47" s="8">
        <f t="shared" si="3"/>
        <v>-13.585999999999999</v>
      </c>
      <c r="AK47" s="8">
        <f t="shared" si="3"/>
        <v>3.12</v>
      </c>
      <c r="AL47" s="8">
        <f t="shared" si="3"/>
        <v>-18.515000000000001</v>
      </c>
      <c r="AM47" s="8"/>
      <c r="AN47" s="8">
        <f t="shared" si="3"/>
        <v>-16.66</v>
      </c>
      <c r="AO47" s="8"/>
      <c r="AP47" s="8"/>
      <c r="AQ47" s="8"/>
      <c r="AR47" s="8"/>
      <c r="AS47" s="8"/>
      <c r="AT47" s="8"/>
      <c r="AU47" s="8"/>
      <c r="AV47" s="8">
        <f t="shared" si="3"/>
        <v>2.29</v>
      </c>
      <c r="AW47" s="8">
        <f t="shared" si="3"/>
        <v>11.45</v>
      </c>
      <c r="AX47" s="8">
        <f t="shared" si="3"/>
        <v>-8.4075000000000006</v>
      </c>
      <c r="AY47" s="8">
        <f t="shared" si="3"/>
        <v>-6.87</v>
      </c>
      <c r="AZ47" s="8">
        <f t="shared" si="3"/>
        <v>-19.75</v>
      </c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>
        <f t="shared" ref="BV47:DZ47" si="4">AVERAGE(BV41:BV46)</f>
        <v>-17.64</v>
      </c>
      <c r="BW47" s="8"/>
      <c r="BX47" s="8">
        <f t="shared" si="4"/>
        <v>-23.526666666666667</v>
      </c>
      <c r="BY47" s="8"/>
      <c r="BZ47" s="8"/>
      <c r="CA47" s="8"/>
      <c r="CB47" s="8"/>
      <c r="CC47" s="8"/>
      <c r="CD47" s="8"/>
      <c r="CE47" s="8">
        <f t="shared" si="4"/>
        <v>-4.3099999999999996</v>
      </c>
      <c r="CF47" s="8">
        <f t="shared" si="4"/>
        <v>-10.96</v>
      </c>
      <c r="CG47" s="8">
        <f t="shared" si="4"/>
        <v>-17.12</v>
      </c>
      <c r="CH47" s="8">
        <f t="shared" si="4"/>
        <v>48.61</v>
      </c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>
        <f t="shared" si="4"/>
        <v>-6.29</v>
      </c>
      <c r="CT47" s="8">
        <f t="shared" si="4"/>
        <v>-12.45</v>
      </c>
      <c r="CU47" s="8">
        <f t="shared" si="4"/>
        <v>-24.4</v>
      </c>
      <c r="CV47" s="8">
        <f t="shared" si="4"/>
        <v>48.57</v>
      </c>
      <c r="CW47" s="8"/>
      <c r="CX47" s="8">
        <f t="shared" si="4"/>
        <v>-14.17</v>
      </c>
      <c r="CY47" s="8"/>
      <c r="CZ47" s="8">
        <f t="shared" si="4"/>
        <v>-23.88</v>
      </c>
      <c r="DA47" s="8"/>
      <c r="DB47" s="8"/>
      <c r="DC47" s="8"/>
      <c r="DD47" s="8"/>
      <c r="DE47" s="8"/>
      <c r="DF47" s="8"/>
      <c r="DG47" s="8">
        <f t="shared" si="4"/>
        <v>-1.69</v>
      </c>
      <c r="DH47" s="8">
        <f t="shared" si="4"/>
        <v>-11.03</v>
      </c>
      <c r="DI47" s="8">
        <f t="shared" si="4"/>
        <v>-16.97</v>
      </c>
      <c r="DJ47" s="8">
        <f t="shared" si="4"/>
        <v>29.33</v>
      </c>
      <c r="DK47" s="8"/>
      <c r="DL47" s="8"/>
      <c r="DM47" s="8"/>
      <c r="DN47" s="8"/>
      <c r="DO47" s="8"/>
      <c r="DP47" s="8"/>
      <c r="DQ47" s="8"/>
      <c r="DR47" s="8"/>
      <c r="DS47" s="8"/>
      <c r="DT47" s="8">
        <f t="shared" si="4"/>
        <v>1.0250000000000004</v>
      </c>
      <c r="DU47" s="8">
        <f t="shared" si="4"/>
        <v>7.29</v>
      </c>
      <c r="DV47" s="8">
        <f t="shared" si="4"/>
        <v>-1.96</v>
      </c>
      <c r="DW47" s="8">
        <f t="shared" si="4"/>
        <v>-5.0999999999999996</v>
      </c>
      <c r="DX47" s="8">
        <f t="shared" si="4"/>
        <v>-14.18</v>
      </c>
      <c r="DY47" s="8"/>
      <c r="DZ47" s="8">
        <f t="shared" si="4"/>
        <v>-14.18</v>
      </c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>
        <f t="shared" ref="ES47:EZ47" si="5">AVERAGE(ES41:ES46)</f>
        <v>-0.73</v>
      </c>
      <c r="ET47" s="8">
        <f t="shared" si="5"/>
        <v>-1.1166666666666665</v>
      </c>
      <c r="EU47" s="8">
        <f t="shared" si="5"/>
        <v>-3.1100000000000003</v>
      </c>
      <c r="EV47" s="8">
        <f t="shared" si="5"/>
        <v>-12.201666666666668</v>
      </c>
      <c r="EW47" s="8">
        <f t="shared" si="5"/>
        <v>-8.27</v>
      </c>
      <c r="EX47" s="8">
        <f t="shared" si="5"/>
        <v>-20.852499999999999</v>
      </c>
      <c r="EY47" s="8"/>
      <c r="EZ47" s="8">
        <f t="shared" si="5"/>
        <v>-21.67</v>
      </c>
      <c r="FA47" s="8"/>
      <c r="FB47" s="8"/>
      <c r="FC47" s="8"/>
      <c r="FD47" s="8"/>
      <c r="FE47" s="8"/>
      <c r="FF47" s="8"/>
      <c r="FG47" s="8"/>
    </row>
    <row r="48" spans="1:163" x14ac:dyDescent="0.25">
      <c r="A48" s="91" t="s">
        <v>208</v>
      </c>
      <c r="B48" s="88" t="s">
        <v>138</v>
      </c>
      <c r="C48" s="37" t="s">
        <v>97</v>
      </c>
      <c r="D48" s="37" t="s">
        <v>107</v>
      </c>
      <c r="E48" s="9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>
        <v>-18.11</v>
      </c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>
        <v>-21.05</v>
      </c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>
        <v>-14.48</v>
      </c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>
        <v>-26.19</v>
      </c>
      <c r="EY48" s="3"/>
      <c r="EZ48" s="3"/>
      <c r="FA48" s="3"/>
      <c r="FB48" s="3"/>
      <c r="FC48" s="3"/>
      <c r="FD48" s="3"/>
      <c r="FE48" s="3"/>
      <c r="FF48" s="3"/>
      <c r="FG48" s="88" t="s">
        <v>355</v>
      </c>
    </row>
    <row r="49" spans="1:163" x14ac:dyDescent="0.25">
      <c r="A49" s="91"/>
      <c r="B49" s="89"/>
      <c r="C49" s="37" t="s">
        <v>97</v>
      </c>
      <c r="D49" s="37" t="s">
        <v>107</v>
      </c>
      <c r="E49" s="9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>
        <v>-17.2</v>
      </c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>
        <v>-6.18</v>
      </c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>
        <v>-11.05</v>
      </c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>
        <v>-14.99</v>
      </c>
      <c r="EY49" s="3"/>
      <c r="EZ49" s="3"/>
      <c r="FA49" s="3"/>
      <c r="FB49" s="3"/>
      <c r="FC49" s="3"/>
      <c r="FD49" s="3"/>
      <c r="FE49" s="3"/>
      <c r="FF49" s="3"/>
      <c r="FG49" s="89"/>
    </row>
    <row r="50" spans="1:163" x14ac:dyDescent="0.25">
      <c r="A50" s="91"/>
      <c r="B50" s="89"/>
      <c r="C50" s="37" t="s">
        <v>97</v>
      </c>
      <c r="D50" s="37" t="s">
        <v>107</v>
      </c>
      <c r="E50" s="9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>
        <v>-17.2</v>
      </c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>
        <v>-19.34</v>
      </c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>
        <v>-13.59</v>
      </c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>
        <v>-14.99</v>
      </c>
      <c r="EY50" s="3"/>
      <c r="EZ50" s="3"/>
      <c r="FA50" s="3"/>
      <c r="FB50" s="3"/>
      <c r="FC50" s="3"/>
      <c r="FD50" s="3"/>
      <c r="FE50" s="3"/>
      <c r="FF50" s="3"/>
      <c r="FG50" s="89"/>
    </row>
    <row r="51" spans="1:163" x14ac:dyDescent="0.25">
      <c r="A51" s="91"/>
      <c r="B51" s="90"/>
      <c r="C51" s="37" t="s">
        <v>97</v>
      </c>
      <c r="D51" s="37" t="s">
        <v>107</v>
      </c>
      <c r="E51" s="9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>
        <v>1.81</v>
      </c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>
        <v>5.26</v>
      </c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>
        <v>-2.54</v>
      </c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>
        <v>-6.51</v>
      </c>
      <c r="EY51" s="3"/>
      <c r="EZ51" s="3"/>
      <c r="FA51" s="3"/>
      <c r="FB51" s="3"/>
      <c r="FC51" s="3"/>
      <c r="FD51" s="3"/>
      <c r="FE51" s="3"/>
      <c r="FF51" s="3"/>
      <c r="FG51" s="90"/>
    </row>
    <row r="52" spans="1:163" x14ac:dyDescent="0.25">
      <c r="A52" s="91"/>
      <c r="B52" s="11" t="s">
        <v>140</v>
      </c>
      <c r="C52" s="37" t="s">
        <v>78</v>
      </c>
      <c r="D52" s="37" t="s">
        <v>25</v>
      </c>
      <c r="E52" s="9"/>
      <c r="F52" s="3">
        <v>-7.16</v>
      </c>
      <c r="G52" s="3"/>
      <c r="H52" s="3"/>
      <c r="I52" s="3"/>
      <c r="J52" s="3">
        <v>-12.96</v>
      </c>
      <c r="K52" s="3"/>
      <c r="L52" s="3"/>
      <c r="M52" s="3">
        <v>-24.07</v>
      </c>
      <c r="N52" s="3"/>
      <c r="O52" s="3"/>
      <c r="P52" s="3"/>
      <c r="Q52" s="3"/>
      <c r="R52" s="3"/>
      <c r="S52" s="3"/>
      <c r="T52" s="3">
        <v>4.2699999999999996</v>
      </c>
      <c r="U52" s="3"/>
      <c r="V52" s="3"/>
      <c r="W52" s="3"/>
      <c r="X52" s="3">
        <v>-0.68</v>
      </c>
      <c r="Y52" s="3"/>
      <c r="Z52" s="3"/>
      <c r="AA52" s="3">
        <v>-7.98</v>
      </c>
      <c r="AB52" s="3"/>
      <c r="AC52" s="3"/>
      <c r="AD52" s="3"/>
      <c r="AE52" s="3"/>
      <c r="AF52" s="3"/>
      <c r="AG52" s="3"/>
      <c r="AH52" s="3">
        <v>0.65</v>
      </c>
      <c r="AI52" s="3"/>
      <c r="AJ52" s="3"/>
      <c r="AK52" s="3"/>
      <c r="AL52" s="3">
        <v>-4.8099999999999996</v>
      </c>
      <c r="AM52" s="3"/>
      <c r="AN52" s="3"/>
      <c r="AO52" s="3">
        <v>-17.190000000000001</v>
      </c>
      <c r="AP52" s="3"/>
      <c r="AQ52" s="3"/>
      <c r="AR52" s="3"/>
      <c r="AS52" s="3"/>
      <c r="AT52" s="3"/>
      <c r="AU52" s="3"/>
      <c r="AV52" s="3">
        <v>-1.48</v>
      </c>
      <c r="AW52" s="3"/>
      <c r="AX52" s="3"/>
      <c r="AY52" s="3"/>
      <c r="AZ52" s="3">
        <v>-0.67</v>
      </c>
      <c r="BA52" s="3"/>
      <c r="BB52" s="3">
        <v>-11.32</v>
      </c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>
        <v>-3.82</v>
      </c>
      <c r="DI52" s="3"/>
      <c r="DJ52" s="3"/>
      <c r="DK52" s="3">
        <v>-17.53</v>
      </c>
      <c r="DL52" s="3"/>
      <c r="DM52" s="3">
        <v>-22.71</v>
      </c>
      <c r="DN52" s="3"/>
      <c r="DO52" s="3"/>
      <c r="DP52" s="3"/>
      <c r="DQ52" s="3"/>
      <c r="DR52" s="3"/>
      <c r="DS52" s="3"/>
      <c r="DT52" s="3">
        <v>-0.65</v>
      </c>
      <c r="DU52" s="3"/>
      <c r="DV52" s="3"/>
      <c r="DW52" s="3"/>
      <c r="DX52" s="3">
        <v>-6.12</v>
      </c>
      <c r="DY52" s="3"/>
      <c r="DZ52" s="3"/>
      <c r="EA52" s="3">
        <v>-18.489999999999998</v>
      </c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>
        <v>-2.04</v>
      </c>
      <c r="EU52" s="3"/>
      <c r="EV52" s="3"/>
      <c r="EW52" s="3"/>
      <c r="EX52" s="3">
        <v>-8.0299999999999994</v>
      </c>
      <c r="EY52" s="3"/>
      <c r="EZ52" s="3"/>
      <c r="FA52" s="3">
        <v>-19.510000000000002</v>
      </c>
      <c r="FB52" s="3"/>
      <c r="FC52" s="3"/>
      <c r="FD52" s="3"/>
      <c r="FE52" s="3"/>
      <c r="FF52" s="3"/>
      <c r="FG52" s="15" t="s">
        <v>356</v>
      </c>
    </row>
    <row r="53" spans="1:163" x14ac:dyDescent="0.25">
      <c r="A53" s="91"/>
      <c r="B53" s="11" t="s">
        <v>140</v>
      </c>
      <c r="C53" s="37" t="s">
        <v>109</v>
      </c>
      <c r="D53" s="37" t="s">
        <v>25</v>
      </c>
      <c r="E53" s="9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>
        <v>-14.45</v>
      </c>
      <c r="T53" s="3">
        <v>-20.14</v>
      </c>
      <c r="U53" s="3">
        <v>-23.69</v>
      </c>
      <c r="V53" s="3">
        <v>-38.15</v>
      </c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>
        <v>-11.53</v>
      </c>
      <c r="AH53" s="3">
        <v>-12.8</v>
      </c>
      <c r="AI53" s="3">
        <v>-20.18</v>
      </c>
      <c r="AJ53" s="3">
        <v>-37.25</v>
      </c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>
        <v>-7.66</v>
      </c>
      <c r="BT53" s="3">
        <v>-13.5</v>
      </c>
      <c r="BU53" s="3">
        <v>-27</v>
      </c>
      <c r="BV53" s="3">
        <v>-40.51</v>
      </c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>
        <v>-10.45</v>
      </c>
      <c r="CT53" s="3">
        <v>-19.350000000000001</v>
      </c>
      <c r="CU53" s="3">
        <v>-14.45</v>
      </c>
      <c r="CV53" s="3">
        <v>-27.87</v>
      </c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>
        <v>-3.9</v>
      </c>
      <c r="DH53" s="3">
        <v>-15.76</v>
      </c>
      <c r="DI53" s="3">
        <v>-22.86</v>
      </c>
      <c r="DJ53" s="3">
        <v>-39.450000000000003</v>
      </c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>
        <v>-8.14</v>
      </c>
      <c r="ET53" s="3">
        <v>-15.8</v>
      </c>
      <c r="EU53" s="3">
        <v>-21.95</v>
      </c>
      <c r="EV53" s="3">
        <v>-34.74</v>
      </c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15" t="s">
        <v>362</v>
      </c>
    </row>
    <row r="54" spans="1:163" x14ac:dyDescent="0.25">
      <c r="A54" s="91"/>
      <c r="B54" s="11" t="s">
        <v>140</v>
      </c>
      <c r="C54" s="37" t="s">
        <v>109</v>
      </c>
      <c r="D54" s="37" t="s">
        <v>25</v>
      </c>
      <c r="E54" s="9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>
        <v>-20.14</v>
      </c>
      <c r="T54" s="3">
        <v>-17.059999999999999</v>
      </c>
      <c r="U54" s="3">
        <v>-22.04</v>
      </c>
      <c r="V54" s="3">
        <v>-35.54</v>
      </c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>
        <v>-8.14</v>
      </c>
      <c r="AH54" s="3">
        <v>-15.8</v>
      </c>
      <c r="AI54" s="3">
        <v>-21.95</v>
      </c>
      <c r="AJ54" s="3">
        <v>-34.74</v>
      </c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>
        <v>-6.08</v>
      </c>
      <c r="BT54" s="3">
        <v>-10.82</v>
      </c>
      <c r="BU54" s="3">
        <v>-16.18</v>
      </c>
      <c r="BV54" s="3">
        <v>-40.51</v>
      </c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>
        <v>-11.23</v>
      </c>
      <c r="CT54" s="3">
        <v>-8</v>
      </c>
      <c r="CU54" s="3">
        <v>-14.45</v>
      </c>
      <c r="CV54" s="3">
        <v>-16.670000000000002</v>
      </c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>
        <v>7.82</v>
      </c>
      <c r="DH54" s="3">
        <v>-10.31</v>
      </c>
      <c r="DI54" s="3">
        <v>-19.670000000000002</v>
      </c>
      <c r="DJ54" s="3">
        <v>-34</v>
      </c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>
        <v>-9.77</v>
      </c>
      <c r="ET54" s="3">
        <v>-12.06</v>
      </c>
      <c r="EU54" s="3">
        <v>-16.11</v>
      </c>
      <c r="EV54" s="3">
        <v>-32.200000000000003</v>
      </c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15" t="s">
        <v>362</v>
      </c>
    </row>
    <row r="55" spans="1:163" x14ac:dyDescent="0.25">
      <c r="A55" s="91"/>
      <c r="B55" s="11" t="s">
        <v>140</v>
      </c>
      <c r="C55" s="37" t="s">
        <v>78</v>
      </c>
      <c r="D55" s="37" t="s">
        <v>25</v>
      </c>
      <c r="E55" s="9"/>
      <c r="F55" s="3"/>
      <c r="G55" s="3"/>
      <c r="H55" s="3">
        <v>-12.79</v>
      </c>
      <c r="I55" s="3"/>
      <c r="J55" s="3"/>
      <c r="K55" s="3"/>
      <c r="L55" s="3">
        <v>-26.16</v>
      </c>
      <c r="M55" s="3"/>
      <c r="N55" s="3">
        <v>-38.369999999999997</v>
      </c>
      <c r="O55" s="3"/>
      <c r="P55" s="3">
        <v>-46.97</v>
      </c>
      <c r="Q55" s="3"/>
      <c r="R55" s="3"/>
      <c r="S55" s="3"/>
      <c r="T55" s="3"/>
      <c r="U55" s="3">
        <v>-20</v>
      </c>
      <c r="V55" s="3">
        <v>0.24</v>
      </c>
      <c r="W55" s="3"/>
      <c r="X55" s="3"/>
      <c r="Y55" s="3"/>
      <c r="Z55" s="3">
        <v>2.19</v>
      </c>
      <c r="AA55" s="3"/>
      <c r="AB55" s="3">
        <v>-7.92</v>
      </c>
      <c r="AC55" s="3"/>
      <c r="AD55" s="3">
        <v>-19.510000000000002</v>
      </c>
      <c r="AE55" s="3"/>
      <c r="AF55" s="3"/>
      <c r="AG55" s="3"/>
      <c r="AH55" s="3"/>
      <c r="AI55" s="3"/>
      <c r="AJ55" s="3">
        <v>-0.2</v>
      </c>
      <c r="AK55" s="3"/>
      <c r="AL55" s="3"/>
      <c r="AM55" s="3"/>
      <c r="AN55" s="3">
        <v>-1.04</v>
      </c>
      <c r="AO55" s="3"/>
      <c r="AP55" s="3">
        <v>-13.52</v>
      </c>
      <c r="AQ55" s="3"/>
      <c r="AR55" s="3">
        <v>-26.01</v>
      </c>
      <c r="AS55" s="3"/>
      <c r="AT55" s="3"/>
      <c r="AU55" s="3">
        <v>-18.55</v>
      </c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>
        <v>-0.1</v>
      </c>
      <c r="CW55" s="3"/>
      <c r="CX55" s="3"/>
      <c r="CY55" s="3"/>
      <c r="CZ55" s="3">
        <v>-1.83</v>
      </c>
      <c r="DA55" s="3"/>
      <c r="DB55" s="3">
        <v>-10.57</v>
      </c>
      <c r="DC55" s="3"/>
      <c r="DD55" s="3">
        <v>-21.83</v>
      </c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>
        <v>0.3</v>
      </c>
      <c r="EW55" s="3"/>
      <c r="EX55" s="3"/>
      <c r="EY55" s="3"/>
      <c r="EZ55" s="3">
        <v>-1.37</v>
      </c>
      <c r="FA55" s="3"/>
      <c r="FB55" s="3">
        <v>-13.33</v>
      </c>
      <c r="FC55" s="3"/>
      <c r="FD55" s="3">
        <v>-35.17</v>
      </c>
      <c r="FE55" s="3"/>
      <c r="FF55" s="3"/>
      <c r="FG55" s="15" t="s">
        <v>276</v>
      </c>
    </row>
    <row r="56" spans="1:163" x14ac:dyDescent="0.25">
      <c r="A56" s="91"/>
      <c r="B56" s="11" t="s">
        <v>139</v>
      </c>
      <c r="C56" s="37" t="s">
        <v>113</v>
      </c>
      <c r="D56" s="37" t="s">
        <v>25</v>
      </c>
      <c r="E56" s="9"/>
      <c r="F56" s="3">
        <v>-7.67</v>
      </c>
      <c r="G56" s="3"/>
      <c r="H56" s="3">
        <v>-14.25</v>
      </c>
      <c r="I56" s="3"/>
      <c r="J56" s="3">
        <v>-32.520000000000003</v>
      </c>
      <c r="K56" s="3"/>
      <c r="L56" s="3">
        <v>-32.520000000000003</v>
      </c>
      <c r="M56" s="3">
        <v>-45.19</v>
      </c>
      <c r="N56" s="3"/>
      <c r="O56" s="3"/>
      <c r="P56" s="3"/>
      <c r="Q56" s="3"/>
      <c r="R56" s="3"/>
      <c r="S56" s="3"/>
      <c r="T56" s="3">
        <v>-7.99</v>
      </c>
      <c r="U56" s="3"/>
      <c r="V56" s="3">
        <v>-15.86</v>
      </c>
      <c r="W56" s="3"/>
      <c r="X56" s="3">
        <v>-32.36</v>
      </c>
      <c r="Y56" s="3"/>
      <c r="Z56" s="3">
        <v>-27.03</v>
      </c>
      <c r="AA56" s="3">
        <v>-31.21</v>
      </c>
      <c r="AB56" s="3"/>
      <c r="AC56" s="3"/>
      <c r="AD56" s="3"/>
      <c r="AE56" s="3"/>
      <c r="AF56" s="3"/>
      <c r="AG56" s="3"/>
      <c r="AH56" s="3">
        <v>-5.66</v>
      </c>
      <c r="AI56" s="3"/>
      <c r="AJ56" s="3">
        <v>-10.82</v>
      </c>
      <c r="AK56" s="3"/>
      <c r="AL56" s="3">
        <v>-31.36</v>
      </c>
      <c r="AM56" s="3"/>
      <c r="AN56" s="3">
        <v>-31.86</v>
      </c>
      <c r="AO56" s="3">
        <v>-29.27</v>
      </c>
      <c r="AP56" s="3"/>
      <c r="AQ56" s="3"/>
      <c r="AR56" s="3"/>
      <c r="AS56" s="3"/>
      <c r="AT56" s="3"/>
      <c r="AU56" s="3"/>
      <c r="AV56" s="3">
        <v>-3.27</v>
      </c>
      <c r="AW56" s="3"/>
      <c r="AX56" s="3">
        <v>-11.53</v>
      </c>
      <c r="AY56" s="3"/>
      <c r="AZ56" s="3">
        <v>-25.68</v>
      </c>
      <c r="BA56" s="3">
        <v>-25.68</v>
      </c>
      <c r="BB56" s="3">
        <v>28.44</v>
      </c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>
        <v>-3.03</v>
      </c>
      <c r="DI56" s="3"/>
      <c r="DJ56" s="3">
        <v>-12.12</v>
      </c>
      <c r="DK56" s="3">
        <v>-30.3</v>
      </c>
      <c r="DL56" s="3">
        <v>-33.94</v>
      </c>
      <c r="DM56" s="3">
        <v>-36.840000000000003</v>
      </c>
      <c r="DN56" s="3"/>
      <c r="DO56" s="3"/>
      <c r="DP56" s="3"/>
      <c r="DQ56" s="3"/>
      <c r="DR56" s="3"/>
      <c r="DS56" s="3"/>
      <c r="DT56" s="3">
        <v>-8.16</v>
      </c>
      <c r="DU56" s="3"/>
      <c r="DV56" s="3">
        <v>-15.71</v>
      </c>
      <c r="DW56" s="3"/>
      <c r="DX56" s="3">
        <v>-29.96</v>
      </c>
      <c r="DY56" s="3"/>
      <c r="DZ56" s="3">
        <v>-38.61</v>
      </c>
      <c r="EA56" s="3">
        <v>-40.56</v>
      </c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>
        <v>-8.35</v>
      </c>
      <c r="EU56" s="3"/>
      <c r="EV56" s="3">
        <v>-13.02</v>
      </c>
      <c r="EW56" s="3"/>
      <c r="EX56" s="3">
        <v>-30.34</v>
      </c>
      <c r="EY56" s="3"/>
      <c r="EZ56" s="3">
        <v>-32.43</v>
      </c>
      <c r="FA56" s="3">
        <v>-36.479999999999997</v>
      </c>
      <c r="FB56" s="3"/>
      <c r="FC56" s="3"/>
      <c r="FD56" s="3"/>
      <c r="FE56" s="3"/>
      <c r="FF56" s="3"/>
      <c r="FG56" s="15" t="s">
        <v>342</v>
      </c>
    </row>
    <row r="57" spans="1:163" x14ac:dyDescent="0.25">
      <c r="A57" s="34" t="s">
        <v>143</v>
      </c>
      <c r="B57" s="11"/>
      <c r="C57" s="37"/>
      <c r="D57" s="37"/>
      <c r="E57" s="9"/>
      <c r="F57" s="3">
        <f>AVERAGE(F48:F56)</f>
        <v>-7.415</v>
      </c>
      <c r="G57" s="3"/>
      <c r="H57" s="3">
        <f>AVERAGE(H48:H56)</f>
        <v>-13.52</v>
      </c>
      <c r="I57" s="3"/>
      <c r="J57" s="3">
        <f>AVERAGE(J48:J56)</f>
        <v>-22.740000000000002</v>
      </c>
      <c r="K57" s="3"/>
      <c r="L57" s="3">
        <f>AVERAGE(L48:L56)</f>
        <v>-29.340000000000003</v>
      </c>
      <c r="M57" s="3">
        <f>AVERAGE(M48:M56)</f>
        <v>-34.629999999999995</v>
      </c>
      <c r="N57" s="3">
        <f>AVERAGE(N48:N56)</f>
        <v>-38.369999999999997</v>
      </c>
      <c r="O57" s="3" t="e">
        <f>AVERAGE(O48:O56)</f>
        <v>#DIV/0!</v>
      </c>
      <c r="P57" s="3">
        <f>AVERAGE(P48:P56)</f>
        <v>-46.97</v>
      </c>
      <c r="Q57" s="3"/>
      <c r="R57" s="3"/>
      <c r="S57" s="3">
        <f>AVERAGE(S48:S56)</f>
        <v>-17.295000000000002</v>
      </c>
      <c r="T57" s="3">
        <f>AVERAGE(T48:T56)</f>
        <v>-10.23</v>
      </c>
      <c r="U57" s="3">
        <f>AVERAGE(U48:U56)</f>
        <v>-21.91</v>
      </c>
      <c r="V57" s="3">
        <f>AVERAGE(V48:V56)</f>
        <v>-22.327500000000001</v>
      </c>
      <c r="W57" s="3"/>
      <c r="X57" s="3">
        <f>AVERAGE(X48:X56)</f>
        <v>-16.52</v>
      </c>
      <c r="Y57" s="3"/>
      <c r="Z57" s="3">
        <f>AVERAGE(Z48:Z56)</f>
        <v>-12.42</v>
      </c>
      <c r="AA57" s="3">
        <f>AVERAGE(AA48:AA56)</f>
        <v>-19.594999999999999</v>
      </c>
      <c r="AB57" s="3">
        <f>AVERAGE(AB48:AB56)</f>
        <v>-7.92</v>
      </c>
      <c r="AC57" s="3"/>
      <c r="AD57" s="3">
        <f>AVERAGE(AD48:AD56)</f>
        <v>-19.510000000000002</v>
      </c>
      <c r="AE57" s="3"/>
      <c r="AF57" s="3"/>
      <c r="AG57" s="3">
        <f>AVERAGE(AG48:AG56)</f>
        <v>-9.8350000000000009</v>
      </c>
      <c r="AH57" s="3">
        <f>AVERAGE(AH48:AH56)</f>
        <v>-8.4024999999999999</v>
      </c>
      <c r="AI57" s="3">
        <f>AVERAGE(AI48:AI56)</f>
        <v>-21.064999999999998</v>
      </c>
      <c r="AJ57" s="3">
        <f>AVERAGE(AJ48:AJ56)</f>
        <v>-20.752500000000005</v>
      </c>
      <c r="AK57" s="3"/>
      <c r="AL57" s="3">
        <f>AVERAGE(AL48:AL56)</f>
        <v>-14.478333333333333</v>
      </c>
      <c r="AM57" s="3"/>
      <c r="AN57" s="3">
        <f>AVERAGE(AN48:AN56)</f>
        <v>-16.45</v>
      </c>
      <c r="AO57" s="3">
        <f>AVERAGE(AO48:AO56)</f>
        <v>-23.23</v>
      </c>
      <c r="AP57" s="3">
        <f>AVERAGE(AP48:AP56)</f>
        <v>-13.52</v>
      </c>
      <c r="AQ57" s="3"/>
      <c r="AR57" s="3">
        <f>AVERAGE(AR48:AR56)</f>
        <v>-26.01</v>
      </c>
      <c r="AS57" s="3"/>
      <c r="AT57" s="3"/>
      <c r="AU57" s="3">
        <f>AVERAGE(AU48:AU56)</f>
        <v>-18.55</v>
      </c>
      <c r="AV57" s="3">
        <f>AVERAGE(AV48:AV56)</f>
        <v>-2.375</v>
      </c>
      <c r="AW57" s="3"/>
      <c r="AX57" s="3">
        <f>AVERAGE(AX48:AX56)</f>
        <v>-11.53</v>
      </c>
      <c r="AY57" s="3"/>
      <c r="AZ57" s="3">
        <f>AVERAGE(AZ48:AZ56)</f>
        <v>-13.175000000000001</v>
      </c>
      <c r="BA57" s="3">
        <f>AVERAGE(BA48:BA56)</f>
        <v>-25.68</v>
      </c>
      <c r="BB57" s="3">
        <f>AVERAGE(BB48:BB56)</f>
        <v>8.56</v>
      </c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>
        <f>AVERAGE(BS48:BS56)</f>
        <v>-6.87</v>
      </c>
      <c r="BT57" s="3">
        <f>AVERAGE(BT48:BT56)</f>
        <v>-12.16</v>
      </c>
      <c r="BU57" s="3">
        <f>AVERAGE(BU48:BU56)</f>
        <v>-21.59</v>
      </c>
      <c r="BV57" s="3">
        <f>AVERAGE(BV48:BV56)</f>
        <v>-40.51</v>
      </c>
      <c r="BW57" s="3"/>
      <c r="BX57" s="3">
        <f>AVERAGE(BX48:BX56)</f>
        <v>-10.327500000000001</v>
      </c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>
        <f>AVERAGE(CS48:CS56)</f>
        <v>-10.84</v>
      </c>
      <c r="CT57" s="3">
        <f>AVERAGE(CT48:CT56)</f>
        <v>-13.675000000000001</v>
      </c>
      <c r="CU57" s="3">
        <f>AVERAGE(CU48:CU56)</f>
        <v>-14.45</v>
      </c>
      <c r="CV57" s="3">
        <f>AVERAGE(CV48:CV56)</f>
        <v>-14.880000000000003</v>
      </c>
      <c r="CW57" s="3"/>
      <c r="CX57" s="3" t="e">
        <f>AVERAGE(CX48:CX56)</f>
        <v>#DIV/0!</v>
      </c>
      <c r="CY57" s="3"/>
      <c r="CZ57" s="3">
        <f>AVERAGE(CZ48:CZ56)</f>
        <v>-1.83</v>
      </c>
      <c r="DA57" s="3" t="e">
        <f>AVERAGE(DA48:DA56)</f>
        <v>#DIV/0!</v>
      </c>
      <c r="DB57" s="3">
        <f>AVERAGE(DB48:DB56)</f>
        <v>-10.57</v>
      </c>
      <c r="DC57" s="3"/>
      <c r="DD57" s="3">
        <f>AVERAGE(DD48:DD56)</f>
        <v>-21.83</v>
      </c>
      <c r="DE57" s="3"/>
      <c r="DF57" s="3"/>
      <c r="DG57" s="3">
        <f t="shared" ref="DG57:DM57" si="6">AVERAGE(DG48:DG56)</f>
        <v>1.9600000000000002</v>
      </c>
      <c r="DH57" s="3">
        <f t="shared" si="6"/>
        <v>-8.23</v>
      </c>
      <c r="DI57" s="3">
        <f t="shared" si="6"/>
        <v>-21.265000000000001</v>
      </c>
      <c r="DJ57" s="3">
        <f t="shared" si="6"/>
        <v>-28.523333333333337</v>
      </c>
      <c r="DK57" s="3">
        <f t="shared" si="6"/>
        <v>-14.915000000000001</v>
      </c>
      <c r="DL57" s="3">
        <f t="shared" si="6"/>
        <v>-33.94</v>
      </c>
      <c r="DM57" s="3">
        <f t="shared" si="6"/>
        <v>-29.775000000000002</v>
      </c>
      <c r="DN57" s="3"/>
      <c r="DO57" s="3"/>
      <c r="DP57" s="3"/>
      <c r="DQ57" s="3"/>
      <c r="DR57" s="3"/>
      <c r="DS57" s="3"/>
      <c r="DT57" s="3">
        <f>AVERAGE(DT48:DT56)</f>
        <v>-4.4050000000000002</v>
      </c>
      <c r="DU57" s="3"/>
      <c r="DV57" s="3">
        <f>AVERAGE(DV48:DV56)</f>
        <v>-15.71</v>
      </c>
      <c r="DW57" s="3"/>
      <c r="DX57" s="3">
        <f>AVERAGE(DX48:DX56)</f>
        <v>-18.04</v>
      </c>
      <c r="DY57" s="3"/>
      <c r="DZ57" s="3">
        <f>AVERAGE(DZ48:DZ56)</f>
        <v>-38.61</v>
      </c>
      <c r="EA57" s="3">
        <f>AVERAGE(EA48:EA56)</f>
        <v>-29.524999999999999</v>
      </c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>
        <f>AVERAGE(ES48:ES56)</f>
        <v>-8.9550000000000001</v>
      </c>
      <c r="ET57" s="3">
        <f>AVERAGE(ET48:ET56)</f>
        <v>-9.5625</v>
      </c>
      <c r="EU57" s="3">
        <f>AVERAGE(EU48:EU56)</f>
        <v>-19.03</v>
      </c>
      <c r="EV57" s="3">
        <f>AVERAGE(EV48:EV56)</f>
        <v>-19.914999999999999</v>
      </c>
      <c r="EW57" s="3"/>
      <c r="EX57" s="3">
        <f>AVERAGE(EX48:EX56)</f>
        <v>-16.841666666666665</v>
      </c>
      <c r="EY57" s="3"/>
      <c r="EZ57" s="3">
        <f>AVERAGE(EZ48:EZ56)</f>
        <v>-16.899999999999999</v>
      </c>
      <c r="FA57" s="3">
        <f>AVERAGE(FA48:FA56)</f>
        <v>-27.994999999999997</v>
      </c>
      <c r="FB57" s="3">
        <f>AVERAGE(FB48:FB56)</f>
        <v>-13.33</v>
      </c>
      <c r="FC57" s="3"/>
      <c r="FD57" s="3">
        <f>AVERAGE(FD48:FD56)</f>
        <v>-35.17</v>
      </c>
      <c r="FE57" s="3"/>
      <c r="FF57" s="3"/>
      <c r="FG57" s="3"/>
    </row>
    <row r="58" spans="1:163" x14ac:dyDescent="0.25">
      <c r="A58" s="59" t="s">
        <v>212</v>
      </c>
      <c r="B58" s="57" t="s">
        <v>142</v>
      </c>
      <c r="C58" s="58" t="s">
        <v>107</v>
      </c>
      <c r="D58" s="58" t="s">
        <v>79</v>
      </c>
      <c r="E58" s="9"/>
      <c r="F58" s="3">
        <v>-15.84</v>
      </c>
      <c r="G58" s="3"/>
      <c r="H58" s="3">
        <v>-27.19</v>
      </c>
      <c r="I58" s="3"/>
      <c r="J58" s="3">
        <v>-25.69</v>
      </c>
      <c r="K58" s="3"/>
      <c r="L58" s="3">
        <v>-34.26</v>
      </c>
      <c r="M58" s="3">
        <v>-34.26</v>
      </c>
      <c r="N58" s="3"/>
      <c r="O58" s="3"/>
      <c r="P58" s="3"/>
      <c r="Q58" s="3"/>
      <c r="R58" s="3"/>
      <c r="S58" s="3"/>
      <c r="T58" s="3">
        <v>-4.1500000000000004</v>
      </c>
      <c r="U58" s="3"/>
      <c r="V58" s="3">
        <v>-14.69</v>
      </c>
      <c r="W58" s="3"/>
      <c r="X58" s="3">
        <v>-19.16</v>
      </c>
      <c r="Y58" s="3"/>
      <c r="Z58" s="3">
        <v>-33.86</v>
      </c>
      <c r="AA58" s="3">
        <v>-19.16</v>
      </c>
      <c r="AB58" s="3"/>
      <c r="AC58" s="3"/>
      <c r="AD58" s="3"/>
      <c r="AE58" s="3"/>
      <c r="AF58" s="3"/>
      <c r="AG58" s="3"/>
      <c r="AH58" s="3">
        <v>-20.67</v>
      </c>
      <c r="AI58" s="3"/>
      <c r="AJ58" s="3">
        <v>-25.83</v>
      </c>
      <c r="AK58" s="3"/>
      <c r="AL58" s="3">
        <v>-32.81</v>
      </c>
      <c r="AM58" s="3"/>
      <c r="AN58" s="3">
        <v>-27.64</v>
      </c>
      <c r="AO58" s="3">
        <v>-25.83</v>
      </c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>
        <v>-22.62</v>
      </c>
      <c r="CU58" s="3"/>
      <c r="CV58" s="3">
        <v>-38.83</v>
      </c>
      <c r="CW58" s="3"/>
      <c r="CX58" s="3">
        <v>-26.6</v>
      </c>
      <c r="CY58" s="3"/>
      <c r="CZ58" s="3">
        <v>-27.21</v>
      </c>
      <c r="DA58" s="3">
        <v>-24.46</v>
      </c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>
        <v>-24.47</v>
      </c>
      <c r="EU58" s="3"/>
      <c r="EV58" s="3">
        <v>-28.15</v>
      </c>
      <c r="EW58" s="3"/>
      <c r="EX58" s="3">
        <v>-22.89</v>
      </c>
      <c r="EY58" s="3"/>
      <c r="EZ58" s="3">
        <v>-40.26</v>
      </c>
      <c r="FA58" s="3">
        <v>-31.57</v>
      </c>
      <c r="FB58" s="3"/>
      <c r="FC58" s="3"/>
      <c r="FD58" s="3"/>
      <c r="FE58" s="3"/>
      <c r="FF58" s="3"/>
      <c r="FG58" s="54" t="s">
        <v>357</v>
      </c>
    </row>
    <row r="59" spans="1:163" x14ac:dyDescent="0.25">
      <c r="A59" s="91" t="s">
        <v>149</v>
      </c>
      <c r="B59" s="11" t="s">
        <v>158</v>
      </c>
      <c r="C59" s="37" t="s">
        <v>78</v>
      </c>
      <c r="D59" s="37" t="s">
        <v>25</v>
      </c>
      <c r="E59" s="9"/>
      <c r="F59" s="3">
        <v>0.72</v>
      </c>
      <c r="G59" s="3"/>
      <c r="H59" s="3">
        <v>-0.87</v>
      </c>
      <c r="I59" s="3"/>
      <c r="J59" s="3">
        <v>-12.99</v>
      </c>
      <c r="K59" s="3"/>
      <c r="L59" s="3">
        <v>-13.43</v>
      </c>
      <c r="M59" s="3">
        <v>-14.01</v>
      </c>
      <c r="N59" s="3"/>
      <c r="O59" s="3"/>
      <c r="P59" s="3"/>
      <c r="Q59" s="3"/>
      <c r="R59" s="3"/>
      <c r="S59" s="3"/>
      <c r="T59" s="3">
        <v>0.84</v>
      </c>
      <c r="U59" s="3"/>
      <c r="V59" s="3">
        <v>0.51</v>
      </c>
      <c r="W59" s="3"/>
      <c r="X59" s="3">
        <v>-22.03</v>
      </c>
      <c r="Y59" s="3"/>
      <c r="Z59" s="3">
        <v>-26.27</v>
      </c>
      <c r="AA59" s="3">
        <v>-26.95</v>
      </c>
      <c r="AB59" s="3"/>
      <c r="AC59" s="3"/>
      <c r="AD59" s="3"/>
      <c r="AE59" s="3"/>
      <c r="AF59" s="3"/>
      <c r="AG59" s="3"/>
      <c r="AH59" s="3">
        <v>-1.47</v>
      </c>
      <c r="AI59" s="3"/>
      <c r="AJ59" s="3">
        <v>-6.65</v>
      </c>
      <c r="AK59" s="3"/>
      <c r="AL59" s="3">
        <v>-15.89</v>
      </c>
      <c r="AM59" s="3"/>
      <c r="AN59" s="3">
        <v>-18.3</v>
      </c>
      <c r="AO59" s="3">
        <v>-22.36</v>
      </c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>
        <v>0.3</v>
      </c>
      <c r="CU59" s="3"/>
      <c r="CV59" s="3">
        <v>0.3</v>
      </c>
      <c r="CW59" s="3"/>
      <c r="CX59" s="3">
        <v>0.8</v>
      </c>
      <c r="CY59" s="3"/>
      <c r="CZ59" s="3">
        <v>0.98</v>
      </c>
      <c r="DA59" s="3">
        <v>1.54</v>
      </c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>
        <v>-0.29899999999999999</v>
      </c>
      <c r="EU59" s="3"/>
      <c r="EV59" s="3">
        <v>-0.89</v>
      </c>
      <c r="EW59" s="3"/>
      <c r="EX59" s="3">
        <v>-10.92</v>
      </c>
      <c r="EY59" s="3"/>
      <c r="EZ59" s="3">
        <v>-19.010000000000002</v>
      </c>
      <c r="FA59" s="3">
        <v>-35.32</v>
      </c>
      <c r="FB59" s="3"/>
      <c r="FC59" s="3"/>
      <c r="FD59" s="3"/>
      <c r="FE59" s="3"/>
      <c r="FF59" s="3"/>
      <c r="FG59" s="15" t="s">
        <v>96</v>
      </c>
    </row>
    <row r="60" spans="1:163" x14ac:dyDescent="0.25">
      <c r="A60" s="91"/>
      <c r="B60" s="11" t="s">
        <v>158</v>
      </c>
      <c r="C60" s="37" t="s">
        <v>107</v>
      </c>
      <c r="D60" s="37" t="s">
        <v>107</v>
      </c>
      <c r="E60" s="9">
        <v>2.63</v>
      </c>
      <c r="F60" s="3">
        <v>-14.47</v>
      </c>
      <c r="G60" s="3"/>
      <c r="H60" s="3">
        <v>-31.57</v>
      </c>
      <c r="I60" s="3"/>
      <c r="J60" s="3">
        <v>-52.63</v>
      </c>
      <c r="K60" s="3"/>
      <c r="L60" s="3"/>
      <c r="M60" s="3"/>
      <c r="N60" s="3"/>
      <c r="O60" s="3"/>
      <c r="P60" s="3"/>
      <c r="Q60" s="3"/>
      <c r="R60" s="3"/>
      <c r="S60" s="3">
        <v>-1.21</v>
      </c>
      <c r="T60" s="3">
        <v>-14.63</v>
      </c>
      <c r="U60" s="3"/>
      <c r="V60" s="3">
        <v>-51.21</v>
      </c>
      <c r="W60" s="3"/>
      <c r="X60" s="3">
        <v>-57.31</v>
      </c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>
        <v>-1.21</v>
      </c>
      <c r="DH60" s="3">
        <v>-12.19</v>
      </c>
      <c r="DI60" s="3"/>
      <c r="DJ60" s="3">
        <v>-29.26</v>
      </c>
      <c r="DK60" s="3">
        <v>-43.9</v>
      </c>
      <c r="DL60" s="3"/>
      <c r="DM60" s="3"/>
      <c r="DN60" s="3"/>
      <c r="DO60" s="3"/>
      <c r="DP60" s="3"/>
      <c r="DQ60" s="3"/>
      <c r="DR60" s="3"/>
      <c r="DS60" s="3">
        <v>-3.84</v>
      </c>
      <c r="DT60" s="3">
        <v>-7.69</v>
      </c>
      <c r="DU60" s="3"/>
      <c r="DV60" s="3">
        <v>-17.95</v>
      </c>
      <c r="DW60" s="3"/>
      <c r="DX60" s="3">
        <v>-48.72</v>
      </c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>
        <v>0</v>
      </c>
      <c r="ET60" s="3">
        <v>-7.5</v>
      </c>
      <c r="EU60" s="3"/>
      <c r="EV60" s="3">
        <v>-25</v>
      </c>
      <c r="EW60" s="3"/>
      <c r="EX60" s="3">
        <v>-40</v>
      </c>
      <c r="EY60" s="3"/>
      <c r="EZ60" s="3"/>
      <c r="FA60" s="3"/>
      <c r="FB60" s="3"/>
      <c r="FC60" s="3"/>
      <c r="FD60" s="3"/>
      <c r="FE60" s="3"/>
      <c r="FF60" s="3"/>
      <c r="FG60" s="15" t="s">
        <v>358</v>
      </c>
    </row>
    <row r="61" spans="1:163" x14ac:dyDescent="0.25">
      <c r="A61" s="34" t="s">
        <v>143</v>
      </c>
      <c r="B61" s="11"/>
      <c r="C61" s="37"/>
      <c r="D61" s="37"/>
      <c r="E61" s="9">
        <f>AVERAGE(E59:E60)</f>
        <v>2.63</v>
      </c>
      <c r="F61" s="9">
        <f t="shared" ref="F61:AO61" si="7">AVERAGE(F59:F60)</f>
        <v>-6.875</v>
      </c>
      <c r="G61" s="9"/>
      <c r="H61" s="9">
        <f t="shared" si="7"/>
        <v>-16.22</v>
      </c>
      <c r="I61" s="9"/>
      <c r="J61" s="9">
        <f t="shared" si="7"/>
        <v>-32.81</v>
      </c>
      <c r="K61" s="9"/>
      <c r="L61" s="9">
        <f t="shared" si="7"/>
        <v>-13.43</v>
      </c>
      <c r="M61" s="9">
        <f t="shared" si="7"/>
        <v>-14.01</v>
      </c>
      <c r="N61" s="9"/>
      <c r="O61" s="9"/>
      <c r="P61" s="9"/>
      <c r="Q61" s="9"/>
      <c r="R61" s="9"/>
      <c r="S61" s="9">
        <f t="shared" si="7"/>
        <v>-1.21</v>
      </c>
      <c r="T61" s="9">
        <f t="shared" si="7"/>
        <v>-6.8950000000000005</v>
      </c>
      <c r="U61" s="9"/>
      <c r="V61" s="9">
        <f t="shared" si="7"/>
        <v>-25.35</v>
      </c>
      <c r="W61" s="9"/>
      <c r="X61" s="9">
        <f t="shared" si="7"/>
        <v>-39.67</v>
      </c>
      <c r="Y61" s="9"/>
      <c r="Z61" s="9">
        <f t="shared" si="7"/>
        <v>-26.27</v>
      </c>
      <c r="AA61" s="9">
        <f t="shared" si="7"/>
        <v>-26.95</v>
      </c>
      <c r="AB61" s="9"/>
      <c r="AC61" s="9"/>
      <c r="AD61" s="9"/>
      <c r="AE61" s="9"/>
      <c r="AF61" s="9"/>
      <c r="AG61" s="9"/>
      <c r="AH61" s="9">
        <f t="shared" si="7"/>
        <v>-1.47</v>
      </c>
      <c r="AI61" s="9"/>
      <c r="AJ61" s="9">
        <f t="shared" si="7"/>
        <v>-6.65</v>
      </c>
      <c r="AK61" s="9"/>
      <c r="AL61" s="9">
        <f t="shared" si="7"/>
        <v>-15.89</v>
      </c>
      <c r="AM61" s="9"/>
      <c r="AN61" s="9">
        <f t="shared" si="7"/>
        <v>-18.3</v>
      </c>
      <c r="AO61" s="9">
        <f t="shared" si="7"/>
        <v>-22.36</v>
      </c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>
        <f t="shared" ref="CT61:DX61" si="8">AVERAGE(CT59:CT60)</f>
        <v>0.3</v>
      </c>
      <c r="CU61" s="9"/>
      <c r="CV61" s="9">
        <f t="shared" si="8"/>
        <v>0.3</v>
      </c>
      <c r="CW61" s="9"/>
      <c r="CX61" s="9">
        <f t="shared" si="8"/>
        <v>0.8</v>
      </c>
      <c r="CY61" s="9"/>
      <c r="CZ61" s="9">
        <f t="shared" si="8"/>
        <v>0.98</v>
      </c>
      <c r="DA61" s="9">
        <f t="shared" si="8"/>
        <v>1.54</v>
      </c>
      <c r="DB61" s="9"/>
      <c r="DC61" s="9"/>
      <c r="DD61" s="9"/>
      <c r="DE61" s="9"/>
      <c r="DF61" s="9"/>
      <c r="DG61" s="9">
        <f t="shared" si="8"/>
        <v>-1.21</v>
      </c>
      <c r="DH61" s="9">
        <f t="shared" si="8"/>
        <v>-12.19</v>
      </c>
      <c r="DI61" s="9"/>
      <c r="DJ61" s="9">
        <f t="shared" si="8"/>
        <v>-29.26</v>
      </c>
      <c r="DK61" s="9">
        <f t="shared" si="8"/>
        <v>-43.9</v>
      </c>
      <c r="DL61" s="9"/>
      <c r="DM61" s="9"/>
      <c r="DN61" s="9"/>
      <c r="DO61" s="9"/>
      <c r="DP61" s="9"/>
      <c r="DQ61" s="9"/>
      <c r="DR61" s="9"/>
      <c r="DS61" s="9">
        <f t="shared" si="8"/>
        <v>-3.84</v>
      </c>
      <c r="DT61" s="9">
        <f t="shared" si="8"/>
        <v>-7.69</v>
      </c>
      <c r="DU61" s="9"/>
      <c r="DV61" s="9">
        <f t="shared" si="8"/>
        <v>-17.95</v>
      </c>
      <c r="DW61" s="9"/>
      <c r="DX61" s="9">
        <f t="shared" si="8"/>
        <v>-48.72</v>
      </c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>
        <f t="shared" ref="ES61:FA61" si="9">AVERAGE(ES59:ES60)</f>
        <v>0</v>
      </c>
      <c r="ET61" s="9">
        <f t="shared" si="9"/>
        <v>-3.8995000000000002</v>
      </c>
      <c r="EU61" s="9"/>
      <c r="EV61" s="9">
        <f t="shared" si="9"/>
        <v>-12.945</v>
      </c>
      <c r="EW61" s="9"/>
      <c r="EX61" s="9">
        <f t="shared" si="9"/>
        <v>-25.46</v>
      </c>
      <c r="EY61" s="9"/>
      <c r="EZ61" s="9">
        <f t="shared" si="9"/>
        <v>-19.010000000000002</v>
      </c>
      <c r="FA61" s="9">
        <f t="shared" si="9"/>
        <v>-35.32</v>
      </c>
      <c r="FB61" s="9"/>
      <c r="FC61" s="9"/>
      <c r="FD61" s="9"/>
      <c r="FE61" s="9"/>
      <c r="FF61" s="9"/>
      <c r="FG61" s="9"/>
    </row>
    <row r="62" spans="1:163" x14ac:dyDescent="0.25">
      <c r="A62" s="91" t="s">
        <v>147</v>
      </c>
      <c r="B62" s="11" t="s">
        <v>144</v>
      </c>
      <c r="C62" s="37" t="s">
        <v>75</v>
      </c>
      <c r="D62" s="37" t="s">
        <v>25</v>
      </c>
      <c r="E62" s="9"/>
      <c r="F62" s="3">
        <v>-4.1399999999999997</v>
      </c>
      <c r="G62" s="3"/>
      <c r="H62" s="3">
        <v>-8.2799999999999994</v>
      </c>
      <c r="I62" s="3"/>
      <c r="J62" s="3">
        <v>-13.6</v>
      </c>
      <c r="K62" s="3"/>
      <c r="L62" s="3">
        <v>-13.1</v>
      </c>
      <c r="M62" s="3">
        <v>-14.79</v>
      </c>
      <c r="N62" s="3"/>
      <c r="O62" s="3"/>
      <c r="P62" s="3"/>
      <c r="Q62" s="3"/>
      <c r="R62" s="3"/>
      <c r="S62" s="3"/>
      <c r="T62" s="3">
        <v>-9.65</v>
      </c>
      <c r="U62" s="3"/>
      <c r="V62" s="3">
        <v>-13.79</v>
      </c>
      <c r="W62" s="3"/>
      <c r="X62" s="3">
        <v>-19.309999999999999</v>
      </c>
      <c r="Y62" s="3"/>
      <c r="Z62" s="3">
        <v>-26.58</v>
      </c>
      <c r="AA62" s="3">
        <v>-38.6</v>
      </c>
      <c r="AB62" s="3"/>
      <c r="AC62" s="3"/>
      <c r="AD62" s="3"/>
      <c r="AE62" s="3"/>
      <c r="AF62" s="3"/>
      <c r="AG62" s="3"/>
      <c r="AH62" s="3">
        <v>-5.12</v>
      </c>
      <c r="AI62" s="3"/>
      <c r="AJ62" s="3">
        <v>-9.61</v>
      </c>
      <c r="AK62" s="3"/>
      <c r="AL62" s="3">
        <v>-20.51</v>
      </c>
      <c r="AM62" s="3"/>
      <c r="AN62" s="3">
        <v>-23.07</v>
      </c>
      <c r="AO62" s="3">
        <v>-34.619999999999997</v>
      </c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>
        <v>-3.37</v>
      </c>
      <c r="BU62" s="3"/>
      <c r="BV62" s="3">
        <v>-6.75</v>
      </c>
      <c r="BW62" s="3"/>
      <c r="BX62" s="3">
        <v>-16.21</v>
      </c>
      <c r="BY62" s="3">
        <v>-18.91</v>
      </c>
      <c r="BZ62" s="3">
        <v>-26.35</v>
      </c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>
        <v>-9.61</v>
      </c>
      <c r="CU62" s="3"/>
      <c r="CV62" s="3">
        <v>-10.89</v>
      </c>
      <c r="CW62" s="3"/>
      <c r="CX62" s="3">
        <v>-14.1</v>
      </c>
      <c r="CY62" s="3"/>
      <c r="CZ62" s="3">
        <v>-15.38</v>
      </c>
      <c r="DA62" s="3">
        <v>-19.23</v>
      </c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>
        <v>-4.09</v>
      </c>
      <c r="DU62" s="3"/>
      <c r="DV62" s="3">
        <v>-12.28</v>
      </c>
      <c r="DW62" s="3"/>
      <c r="DX62" s="3">
        <v>-15.2</v>
      </c>
      <c r="DY62" s="3"/>
      <c r="DZ62" s="3">
        <v>-16.95</v>
      </c>
      <c r="EA62" s="3">
        <v>-18.71</v>
      </c>
      <c r="EB62" s="3"/>
      <c r="EC62" s="3"/>
      <c r="ED62" s="3"/>
      <c r="EE62" s="3"/>
      <c r="EF62" s="3"/>
      <c r="EG62" s="3">
        <v>-10.27</v>
      </c>
      <c r="EH62" s="3"/>
      <c r="EI62" s="3">
        <v>-12.32</v>
      </c>
      <c r="EJ62" s="3"/>
      <c r="EK62" s="3">
        <v>-23.97</v>
      </c>
      <c r="EL62" s="3">
        <v>-25.34</v>
      </c>
      <c r="EM62" s="3">
        <v>-33.56</v>
      </c>
      <c r="EN62" s="3"/>
      <c r="EO62" s="3"/>
      <c r="EP62" s="3"/>
      <c r="EQ62" s="3"/>
      <c r="ER62" s="3"/>
      <c r="ES62" s="3"/>
      <c r="ET62" s="3">
        <v>-5.69</v>
      </c>
      <c r="EU62" s="3"/>
      <c r="EV62" s="3">
        <v>-15.18</v>
      </c>
      <c r="EW62" s="3"/>
      <c r="EX62" s="3">
        <v>-21.51</v>
      </c>
      <c r="EY62" s="3"/>
      <c r="EZ62" s="3">
        <v>-27.58</v>
      </c>
      <c r="FA62" s="3">
        <v>-26.2</v>
      </c>
      <c r="FB62" s="3"/>
      <c r="FC62" s="3"/>
      <c r="FD62" s="3"/>
      <c r="FE62" s="3"/>
      <c r="FF62" s="3"/>
      <c r="FG62" s="15" t="s">
        <v>359</v>
      </c>
    </row>
    <row r="63" spans="1:163" x14ac:dyDescent="0.25">
      <c r="A63" s="91"/>
      <c r="B63" s="11" t="s">
        <v>123</v>
      </c>
      <c r="C63" s="37" t="s">
        <v>78</v>
      </c>
      <c r="D63" s="37" t="s">
        <v>25</v>
      </c>
      <c r="E63" s="9"/>
      <c r="F63" s="3">
        <v>-12.75</v>
      </c>
      <c r="G63" s="3"/>
      <c r="H63" s="3">
        <v>-14.09</v>
      </c>
      <c r="I63" s="3"/>
      <c r="J63" s="3">
        <v>-15.43</v>
      </c>
      <c r="K63" s="3"/>
      <c r="L63" s="3">
        <v>-14.76</v>
      </c>
      <c r="M63" s="3"/>
      <c r="N63" s="3"/>
      <c r="O63" s="3"/>
      <c r="P63" s="3"/>
      <c r="Q63" s="3"/>
      <c r="R63" s="3"/>
      <c r="S63" s="3"/>
      <c r="T63" s="3">
        <v>0.65</v>
      </c>
      <c r="U63" s="3"/>
      <c r="V63" s="3">
        <v>1.96</v>
      </c>
      <c r="W63" s="3"/>
      <c r="X63" s="3">
        <v>3.92</v>
      </c>
      <c r="Y63" s="3"/>
      <c r="Z63" s="3">
        <v>1.96</v>
      </c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>
        <v>-7.79</v>
      </c>
      <c r="CG63" s="3"/>
      <c r="CH63" s="3">
        <v>-10.38</v>
      </c>
      <c r="CI63" s="3"/>
      <c r="CJ63" s="3">
        <v>-7.79</v>
      </c>
      <c r="CK63" s="3"/>
      <c r="CL63" s="3">
        <v>-18.829999999999998</v>
      </c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>
        <v>-14.46</v>
      </c>
      <c r="DU63" s="3"/>
      <c r="DV63" s="3">
        <v>-16.350000000000001</v>
      </c>
      <c r="DW63" s="3"/>
      <c r="DX63" s="3">
        <v>-10.06</v>
      </c>
      <c r="DY63" s="3"/>
      <c r="DZ63" s="3">
        <v>-28.93</v>
      </c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>
        <v>-15.43</v>
      </c>
      <c r="EU63" s="3"/>
      <c r="EV63" s="3">
        <v>-19.13</v>
      </c>
      <c r="EW63" s="3"/>
      <c r="EX63" s="3">
        <v>-14.19</v>
      </c>
      <c r="EY63" s="3"/>
      <c r="EZ63" s="3">
        <v>-23.92</v>
      </c>
      <c r="FA63" s="3"/>
      <c r="FB63" s="3"/>
      <c r="FC63" s="3"/>
      <c r="FD63" s="3"/>
      <c r="FE63" s="3"/>
      <c r="FF63" s="3"/>
      <c r="FG63" s="15" t="s">
        <v>77</v>
      </c>
    </row>
    <row r="64" spans="1:163" x14ac:dyDescent="0.25">
      <c r="A64" s="91"/>
      <c r="B64" s="11" t="s">
        <v>127</v>
      </c>
      <c r="C64" s="37" t="s">
        <v>104</v>
      </c>
      <c r="D64" s="37" t="s">
        <v>25</v>
      </c>
      <c r="E64" s="9"/>
      <c r="F64" s="3"/>
      <c r="G64" s="3"/>
      <c r="H64" s="3">
        <v>-7.64</v>
      </c>
      <c r="I64" s="3">
        <v>-43.31</v>
      </c>
      <c r="J64" s="3">
        <v>-24.84</v>
      </c>
      <c r="K64" s="3">
        <v>-56.05</v>
      </c>
      <c r="L64" s="3"/>
      <c r="M64" s="3"/>
      <c r="N64" s="3"/>
      <c r="O64" s="3"/>
      <c r="P64" s="3"/>
      <c r="Q64" s="3"/>
      <c r="R64" s="3"/>
      <c r="S64" s="3"/>
      <c r="T64" s="3"/>
      <c r="U64" s="3"/>
      <c r="V64" s="3">
        <v>27.06</v>
      </c>
      <c r="W64" s="3">
        <v>-15.03</v>
      </c>
      <c r="X64" s="3">
        <v>-28.57</v>
      </c>
      <c r="Y64" s="3">
        <v>-40.61</v>
      </c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>
        <v>-17.850000000000001</v>
      </c>
      <c r="AK64" s="3">
        <v>-42.85</v>
      </c>
      <c r="AL64" s="3">
        <v>-57.14</v>
      </c>
      <c r="AM64" s="3">
        <v>-67.260000000000005</v>
      </c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>
        <v>23.74</v>
      </c>
      <c r="CW64" s="3">
        <v>-8.6300000000000008</v>
      </c>
      <c r="CX64" s="3">
        <v>-23.74</v>
      </c>
      <c r="CY64" s="3">
        <v>-36.69</v>
      </c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>
        <v>-12.41</v>
      </c>
      <c r="DW64" s="3">
        <v>-26.14</v>
      </c>
      <c r="DX64" s="3">
        <v>-38.56</v>
      </c>
      <c r="DY64" s="3">
        <v>-52.28</v>
      </c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>
        <v>15.26</v>
      </c>
      <c r="EW64" s="3">
        <v>-12.97</v>
      </c>
      <c r="EX64" s="3">
        <v>-30.53</v>
      </c>
      <c r="EY64" s="3">
        <v>-44.27</v>
      </c>
      <c r="EZ64" s="3"/>
      <c r="FA64" s="3"/>
      <c r="FB64" s="3"/>
      <c r="FC64" s="3"/>
      <c r="FD64" s="3"/>
      <c r="FE64" s="3"/>
      <c r="FF64" s="3"/>
      <c r="FG64" s="15" t="s">
        <v>347</v>
      </c>
    </row>
    <row r="65" spans="1:163" x14ac:dyDescent="0.25">
      <c r="A65" s="91"/>
      <c r="B65" s="11" t="s">
        <v>146</v>
      </c>
      <c r="C65" s="37" t="s">
        <v>107</v>
      </c>
      <c r="D65" s="37" t="s">
        <v>25</v>
      </c>
      <c r="E65" s="9"/>
      <c r="F65" s="3">
        <v>-6.61</v>
      </c>
      <c r="G65" s="3"/>
      <c r="H65" s="3">
        <v>-9.41</v>
      </c>
      <c r="I65" s="3"/>
      <c r="J65" s="3">
        <v>-12.22</v>
      </c>
      <c r="K65" s="3"/>
      <c r="L65" s="3">
        <v>-14.79</v>
      </c>
      <c r="M65" s="3"/>
      <c r="N65" s="3"/>
      <c r="O65" s="3"/>
      <c r="P65" s="3"/>
      <c r="Q65" s="3"/>
      <c r="R65" s="3"/>
      <c r="S65" s="3"/>
      <c r="T65" s="3">
        <v>-0.38</v>
      </c>
      <c r="U65" s="3"/>
      <c r="V65" s="3">
        <v>-0.76</v>
      </c>
      <c r="W65" s="3"/>
      <c r="X65" s="3">
        <v>-1.02</v>
      </c>
      <c r="Y65" s="3"/>
      <c r="Z65" s="3">
        <v>-1.66</v>
      </c>
      <c r="AA65" s="3"/>
      <c r="AB65" s="3"/>
      <c r="AC65" s="3"/>
      <c r="AD65" s="3"/>
      <c r="AE65" s="3"/>
      <c r="AF65" s="3"/>
      <c r="AG65" s="3"/>
      <c r="AH65" s="3">
        <v>-0.38</v>
      </c>
      <c r="AI65" s="3"/>
      <c r="AJ65" s="3">
        <v>-0.9</v>
      </c>
      <c r="AK65" s="3"/>
      <c r="AL65" s="3">
        <v>-1.29</v>
      </c>
      <c r="AM65" s="3"/>
      <c r="AN65" s="3">
        <v>-1.93</v>
      </c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>
        <v>-1.54</v>
      </c>
      <c r="CU65" s="3"/>
      <c r="CV65" s="3">
        <v>-1.93</v>
      </c>
      <c r="CW65" s="3"/>
      <c r="CX65" s="3">
        <v>-2.4500000000000002</v>
      </c>
      <c r="CY65" s="3"/>
      <c r="CZ65" s="3">
        <v>-3.22</v>
      </c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>
        <v>-0.13</v>
      </c>
      <c r="DU65" s="3"/>
      <c r="DV65" s="3">
        <v>-0.53</v>
      </c>
      <c r="DW65" s="3"/>
      <c r="DX65" s="3">
        <v>-1.75</v>
      </c>
      <c r="DY65" s="3"/>
      <c r="DZ65" s="3">
        <v>-3.36</v>
      </c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>
        <v>-0.65</v>
      </c>
      <c r="EU65" s="3"/>
      <c r="EV65" s="3">
        <v>-0.78</v>
      </c>
      <c r="EW65" s="3"/>
      <c r="EX65" s="3">
        <v>-1.95</v>
      </c>
      <c r="EY65" s="3"/>
      <c r="EZ65" s="3">
        <v>-2.34</v>
      </c>
      <c r="FA65" s="3"/>
      <c r="FB65" s="3"/>
      <c r="FC65" s="3"/>
      <c r="FD65" s="3"/>
      <c r="FE65" s="3"/>
      <c r="FF65" s="3"/>
      <c r="FG65" s="15" t="s">
        <v>350</v>
      </c>
    </row>
    <row r="66" spans="1:163" x14ac:dyDescent="0.25">
      <c r="A66" s="34" t="s">
        <v>143</v>
      </c>
      <c r="B66" s="11"/>
      <c r="C66" s="37"/>
      <c r="D66" s="37"/>
      <c r="E66" s="9"/>
      <c r="F66" s="3">
        <f>AVERAGE(F62:F65)</f>
        <v>-7.833333333333333</v>
      </c>
      <c r="G66" s="3"/>
      <c r="H66" s="3">
        <f t="shared" ref="H66:AO66" si="10">AVERAGE(H62:H65)</f>
        <v>-9.8550000000000004</v>
      </c>
      <c r="I66" s="3">
        <f t="shared" si="10"/>
        <v>-43.31</v>
      </c>
      <c r="J66" s="3">
        <f t="shared" si="10"/>
        <v>-16.522500000000001</v>
      </c>
      <c r="K66" s="3">
        <f t="shared" si="10"/>
        <v>-56.05</v>
      </c>
      <c r="L66" s="3">
        <f t="shared" si="10"/>
        <v>-14.216666666666667</v>
      </c>
      <c r="M66" s="3">
        <f t="shared" si="10"/>
        <v>-14.79</v>
      </c>
      <c r="N66" s="3"/>
      <c r="O66" s="3"/>
      <c r="P66" s="3"/>
      <c r="Q66" s="3"/>
      <c r="R66" s="3"/>
      <c r="S66" s="3"/>
      <c r="T66" s="3">
        <f t="shared" si="10"/>
        <v>-3.1266666666666669</v>
      </c>
      <c r="U66" s="3"/>
      <c r="V66" s="3">
        <f t="shared" si="10"/>
        <v>3.6175000000000002</v>
      </c>
      <c r="W66" s="3">
        <f t="shared" si="10"/>
        <v>-15.03</v>
      </c>
      <c r="X66" s="3">
        <f t="shared" si="10"/>
        <v>-11.245000000000001</v>
      </c>
      <c r="Y66" s="3">
        <f t="shared" si="10"/>
        <v>-40.61</v>
      </c>
      <c r="Z66" s="3">
        <f t="shared" si="10"/>
        <v>-8.76</v>
      </c>
      <c r="AA66" s="3">
        <f t="shared" si="10"/>
        <v>-38.6</v>
      </c>
      <c r="AB66" s="3"/>
      <c r="AC66" s="3"/>
      <c r="AD66" s="3"/>
      <c r="AE66" s="3"/>
      <c r="AF66" s="3"/>
      <c r="AG66" s="3"/>
      <c r="AH66" s="3">
        <f t="shared" si="10"/>
        <v>-2.75</v>
      </c>
      <c r="AI66" s="3"/>
      <c r="AJ66" s="3">
        <f t="shared" si="10"/>
        <v>-9.4533333333333331</v>
      </c>
      <c r="AK66" s="3">
        <f t="shared" si="10"/>
        <v>-42.85</v>
      </c>
      <c r="AL66" s="3">
        <f t="shared" si="10"/>
        <v>-26.313333333333336</v>
      </c>
      <c r="AM66" s="3">
        <f t="shared" si="10"/>
        <v>-67.260000000000005</v>
      </c>
      <c r="AN66" s="3">
        <f t="shared" si="10"/>
        <v>-12.5</v>
      </c>
      <c r="AO66" s="3">
        <f t="shared" si="10"/>
        <v>-34.619999999999997</v>
      </c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>
        <f t="shared" ref="BT66:EA66" si="11">AVERAGE(BT62:BT65)</f>
        <v>-3.37</v>
      </c>
      <c r="BU66" s="3"/>
      <c r="BV66" s="3">
        <f t="shared" si="11"/>
        <v>-6.75</v>
      </c>
      <c r="BW66" s="3"/>
      <c r="BX66" s="3">
        <f t="shared" si="11"/>
        <v>-16.21</v>
      </c>
      <c r="BY66" s="3">
        <f t="shared" si="11"/>
        <v>-18.91</v>
      </c>
      <c r="BZ66" s="3">
        <f t="shared" si="11"/>
        <v>-26.35</v>
      </c>
      <c r="CA66" s="3"/>
      <c r="CB66" s="3"/>
      <c r="CC66" s="3"/>
      <c r="CD66" s="3"/>
      <c r="CE66" s="3"/>
      <c r="CF66" s="3">
        <f t="shared" si="11"/>
        <v>-7.79</v>
      </c>
      <c r="CG66" s="3"/>
      <c r="CH66" s="3">
        <f t="shared" si="11"/>
        <v>-10.38</v>
      </c>
      <c r="CI66" s="3"/>
      <c r="CJ66" s="3">
        <f t="shared" si="11"/>
        <v>-7.79</v>
      </c>
      <c r="CK66" s="3"/>
      <c r="CL66" s="3">
        <f t="shared" si="11"/>
        <v>-18.829999999999998</v>
      </c>
      <c r="CM66" s="3"/>
      <c r="CN66" s="3"/>
      <c r="CO66" s="3"/>
      <c r="CP66" s="3"/>
      <c r="CQ66" s="3"/>
      <c r="CR66" s="3"/>
      <c r="CS66" s="3"/>
      <c r="CT66" s="3">
        <f t="shared" si="11"/>
        <v>-5.5749999999999993</v>
      </c>
      <c r="CU66" s="3"/>
      <c r="CV66" s="3">
        <f t="shared" si="11"/>
        <v>3.6399999999999992</v>
      </c>
      <c r="CW66" s="3">
        <f t="shared" si="11"/>
        <v>-8.6300000000000008</v>
      </c>
      <c r="CX66" s="3">
        <f t="shared" si="11"/>
        <v>-13.43</v>
      </c>
      <c r="CY66" s="3">
        <f t="shared" si="11"/>
        <v>-36.69</v>
      </c>
      <c r="CZ66" s="3">
        <f t="shared" si="11"/>
        <v>-9.3000000000000007</v>
      </c>
      <c r="DA66" s="3">
        <f t="shared" si="11"/>
        <v>-19.23</v>
      </c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>
        <f t="shared" si="11"/>
        <v>-6.2266666666666666</v>
      </c>
      <c r="DU66" s="3"/>
      <c r="DV66" s="3">
        <f t="shared" si="11"/>
        <v>-10.392500000000002</v>
      </c>
      <c r="DW66" s="3">
        <f t="shared" si="11"/>
        <v>-26.14</v>
      </c>
      <c r="DX66" s="3">
        <f t="shared" si="11"/>
        <v>-16.392499999999998</v>
      </c>
      <c r="DY66" s="3">
        <f t="shared" si="11"/>
        <v>-52.28</v>
      </c>
      <c r="DZ66" s="3">
        <f t="shared" si="11"/>
        <v>-16.41333333333333</v>
      </c>
      <c r="EA66" s="3">
        <f t="shared" si="11"/>
        <v>-18.71</v>
      </c>
      <c r="EB66" s="3"/>
      <c r="EC66" s="3"/>
      <c r="ED66" s="3"/>
      <c r="EE66" s="3"/>
      <c r="EF66" s="3"/>
      <c r="EG66" s="3">
        <f t="shared" ref="EG66:FA66" si="12">AVERAGE(EG62:EG65)</f>
        <v>-10.27</v>
      </c>
      <c r="EH66" s="3"/>
      <c r="EI66" s="3">
        <f t="shared" si="12"/>
        <v>-12.32</v>
      </c>
      <c r="EJ66" s="3"/>
      <c r="EK66" s="3">
        <f t="shared" si="12"/>
        <v>-23.97</v>
      </c>
      <c r="EL66" s="3">
        <f t="shared" si="12"/>
        <v>-25.34</v>
      </c>
      <c r="EM66" s="3">
        <f t="shared" si="12"/>
        <v>-33.56</v>
      </c>
      <c r="EN66" s="3"/>
      <c r="EO66" s="3"/>
      <c r="EP66" s="3"/>
      <c r="EQ66" s="3"/>
      <c r="ER66" s="3"/>
      <c r="ES66" s="3"/>
      <c r="ET66" s="3">
        <f t="shared" si="12"/>
        <v>-7.2566666666666668</v>
      </c>
      <c r="EU66" s="3"/>
      <c r="EV66" s="3">
        <f t="shared" si="12"/>
        <v>-4.9575000000000014</v>
      </c>
      <c r="EW66" s="3">
        <f t="shared" si="12"/>
        <v>-12.97</v>
      </c>
      <c r="EX66" s="3">
        <f t="shared" si="12"/>
        <v>-17.045000000000002</v>
      </c>
      <c r="EY66" s="3">
        <f t="shared" si="12"/>
        <v>-44.27</v>
      </c>
      <c r="EZ66" s="3">
        <f t="shared" si="12"/>
        <v>-17.946666666666669</v>
      </c>
      <c r="FA66" s="3">
        <f t="shared" si="12"/>
        <v>-26.2</v>
      </c>
      <c r="FB66" s="3"/>
      <c r="FC66" s="3"/>
      <c r="FD66" s="3"/>
      <c r="FE66" s="3"/>
      <c r="FF66" s="3"/>
      <c r="FG66" s="3"/>
    </row>
    <row r="67" spans="1:163" x14ac:dyDescent="0.25">
      <c r="A67" s="91" t="s">
        <v>148</v>
      </c>
      <c r="B67" s="11" t="s">
        <v>125</v>
      </c>
      <c r="C67" s="37" t="s">
        <v>103</v>
      </c>
      <c r="D67" s="37" t="s">
        <v>25</v>
      </c>
      <c r="E67" s="9"/>
      <c r="F67" s="3">
        <v>-7.14</v>
      </c>
      <c r="G67" s="3"/>
      <c r="H67" s="3">
        <v>-10.71</v>
      </c>
      <c r="I67" s="3"/>
      <c r="J67" s="3">
        <v>-14.28</v>
      </c>
      <c r="K67" s="3"/>
      <c r="L67" s="3">
        <v>-16.670000000000002</v>
      </c>
      <c r="M67" s="3">
        <v>-20.239999999999998</v>
      </c>
      <c r="N67" s="3"/>
      <c r="O67" s="3"/>
      <c r="P67" s="3"/>
      <c r="Q67" s="3"/>
      <c r="R67" s="3">
        <v>-25</v>
      </c>
      <c r="S67" s="3"/>
      <c r="T67" s="3">
        <v>-2.94</v>
      </c>
      <c r="U67" s="3"/>
      <c r="V67" s="3">
        <v>-4.41</v>
      </c>
      <c r="W67" s="3"/>
      <c r="X67" s="3">
        <v>-5.88</v>
      </c>
      <c r="Y67" s="3"/>
      <c r="Z67" s="3">
        <v>-8.82</v>
      </c>
      <c r="AA67" s="3">
        <v>-11.76</v>
      </c>
      <c r="AB67" s="3"/>
      <c r="AC67" s="3"/>
      <c r="AD67" s="3"/>
      <c r="AE67" s="3"/>
      <c r="AF67" s="3">
        <v>10.29</v>
      </c>
      <c r="AG67" s="3"/>
      <c r="AH67" s="3">
        <v>-7.69</v>
      </c>
      <c r="AI67" s="3"/>
      <c r="AJ67" s="3">
        <v>-12.82</v>
      </c>
      <c r="AK67" s="3"/>
      <c r="AL67" s="3">
        <v>-17.95</v>
      </c>
      <c r="AM67" s="3"/>
      <c r="AN67" s="3">
        <v>-20.51</v>
      </c>
      <c r="AO67" s="3">
        <v>-23.07</v>
      </c>
      <c r="AP67" s="3"/>
      <c r="AQ67" s="3"/>
      <c r="AR67" s="3"/>
      <c r="AS67" s="3"/>
      <c r="AT67" s="3">
        <v>-25.64</v>
      </c>
      <c r="AU67" s="3"/>
      <c r="AV67" s="3">
        <v>-4.17</v>
      </c>
      <c r="AW67" s="3"/>
      <c r="AX67" s="3">
        <v>-6.94</v>
      </c>
      <c r="AY67" s="3"/>
      <c r="AZ67" s="3">
        <v>-9.7200000000000006</v>
      </c>
      <c r="BA67" s="3">
        <v>-12.5</v>
      </c>
      <c r="BB67" s="3">
        <v>-15.27</v>
      </c>
      <c r="BC67" s="3"/>
      <c r="BD67" s="3"/>
      <c r="BE67" s="3"/>
      <c r="BF67" s="3"/>
      <c r="BG67" s="3">
        <v>-5.55</v>
      </c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>
        <v>-2.46</v>
      </c>
      <c r="EU67" s="3"/>
      <c r="EV67" s="3">
        <v>-6.17</v>
      </c>
      <c r="EW67" s="3"/>
      <c r="EX67" s="3">
        <v>-7.4</v>
      </c>
      <c r="EY67" s="3"/>
      <c r="EZ67" s="3">
        <v>-11.11</v>
      </c>
      <c r="FA67" s="3">
        <v>-12.64</v>
      </c>
      <c r="FB67" s="3"/>
      <c r="FC67" s="3"/>
      <c r="FD67" s="3"/>
      <c r="FE67" s="3"/>
      <c r="FF67" s="3">
        <v>-17.28</v>
      </c>
      <c r="FG67" s="15" t="s">
        <v>360</v>
      </c>
    </row>
    <row r="68" spans="1:163" x14ac:dyDescent="0.25">
      <c r="A68" s="91"/>
      <c r="B68" s="11" t="s">
        <v>122</v>
      </c>
      <c r="C68" s="37" t="s">
        <v>106</v>
      </c>
      <c r="D68" s="37" t="s">
        <v>25</v>
      </c>
      <c r="E68" s="9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>
        <v>-7.36</v>
      </c>
      <c r="AI68" s="3"/>
      <c r="AJ68" s="3">
        <v>-8.33</v>
      </c>
      <c r="AK68" s="3"/>
      <c r="AL68" s="3">
        <v>-12.92</v>
      </c>
      <c r="AM68" s="3"/>
      <c r="AN68" s="3">
        <v>-0.97</v>
      </c>
      <c r="AO68" s="3"/>
      <c r="AP68" s="3"/>
      <c r="AQ68" s="3"/>
      <c r="AR68" s="3"/>
      <c r="AS68" s="3"/>
      <c r="AT68" s="3"/>
      <c r="AU68" s="3"/>
      <c r="AV68" s="3">
        <v>-2.99</v>
      </c>
      <c r="AW68" s="3"/>
      <c r="AX68" s="3">
        <v>-13.41</v>
      </c>
      <c r="AY68" s="3"/>
      <c r="AZ68" s="3">
        <v>-17.260000000000002</v>
      </c>
      <c r="BA68" s="3">
        <v>-7.7</v>
      </c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>
        <v>-4.58</v>
      </c>
      <c r="CU68" s="3"/>
      <c r="CV68" s="3">
        <v>-10.14</v>
      </c>
      <c r="CW68" s="3"/>
      <c r="CX68" s="3">
        <v>-7.36</v>
      </c>
      <c r="CY68" s="3"/>
      <c r="CZ68" s="3">
        <v>-5.55</v>
      </c>
      <c r="DA68" s="3"/>
      <c r="DB68" s="3"/>
      <c r="DC68" s="3"/>
      <c r="DD68" s="3"/>
      <c r="DE68" s="3"/>
      <c r="DF68" s="3"/>
      <c r="DG68" s="3"/>
      <c r="DH68" s="3">
        <v>-7.23</v>
      </c>
      <c r="DI68" s="3"/>
      <c r="DJ68" s="3">
        <v>-3.61</v>
      </c>
      <c r="DK68" s="3">
        <v>-7.22</v>
      </c>
      <c r="DL68" s="3">
        <v>-1.87</v>
      </c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>
        <v>-7.42</v>
      </c>
      <c r="EU68" s="3"/>
      <c r="EV68" s="3">
        <v>-5.5</v>
      </c>
      <c r="EW68" s="3"/>
      <c r="EX68" s="3">
        <v>-9.2200000000000006</v>
      </c>
      <c r="EY68" s="3"/>
      <c r="EZ68" s="3">
        <v>0</v>
      </c>
      <c r="FA68" s="3"/>
      <c r="FB68" s="3"/>
      <c r="FC68" s="3"/>
      <c r="FD68" s="3"/>
      <c r="FE68" s="3"/>
      <c r="FF68" s="3"/>
      <c r="FG68" s="15" t="s">
        <v>349</v>
      </c>
    </row>
    <row r="69" spans="1:163" x14ac:dyDescent="0.25">
      <c r="A69" s="24" t="s">
        <v>143</v>
      </c>
      <c r="B69" s="11"/>
      <c r="C69" s="37"/>
      <c r="D69" s="37"/>
      <c r="E69" s="9"/>
      <c r="F69" s="3"/>
      <c r="G69" s="3"/>
      <c r="H69" s="3"/>
      <c r="I69" s="3"/>
      <c r="J69" s="3">
        <f>AVERAGE(J67:J68)</f>
        <v>-14.28</v>
      </c>
      <c r="K69" s="3"/>
      <c r="L69" s="3">
        <f t="shared" ref="L69:BG69" si="13">AVERAGE(L67:L68)</f>
        <v>-16.670000000000002</v>
      </c>
      <c r="M69" s="3">
        <f t="shared" si="13"/>
        <v>-20.239999999999998</v>
      </c>
      <c r="N69" s="3"/>
      <c r="O69" s="3"/>
      <c r="P69" s="3"/>
      <c r="Q69" s="3"/>
      <c r="R69" s="3">
        <f t="shared" si="13"/>
        <v>-25</v>
      </c>
      <c r="S69" s="3"/>
      <c r="T69" s="3">
        <f t="shared" si="13"/>
        <v>-2.94</v>
      </c>
      <c r="U69" s="3"/>
      <c r="V69" s="3">
        <f t="shared" si="13"/>
        <v>-4.41</v>
      </c>
      <c r="W69" s="3"/>
      <c r="X69" s="3">
        <f t="shared" si="13"/>
        <v>-5.88</v>
      </c>
      <c r="Y69" s="3"/>
      <c r="Z69" s="3">
        <f t="shared" si="13"/>
        <v>-8.82</v>
      </c>
      <c r="AA69" s="3">
        <f t="shared" si="13"/>
        <v>-11.76</v>
      </c>
      <c r="AB69" s="3"/>
      <c r="AC69" s="3"/>
      <c r="AD69" s="3"/>
      <c r="AE69" s="3"/>
      <c r="AF69" s="3">
        <f t="shared" si="13"/>
        <v>10.29</v>
      </c>
      <c r="AG69" s="3"/>
      <c r="AH69" s="3">
        <f t="shared" si="13"/>
        <v>-7.5250000000000004</v>
      </c>
      <c r="AI69" s="3"/>
      <c r="AJ69" s="3">
        <f t="shared" si="13"/>
        <v>-10.574999999999999</v>
      </c>
      <c r="AK69" s="3"/>
      <c r="AL69" s="3">
        <f t="shared" si="13"/>
        <v>-15.434999999999999</v>
      </c>
      <c r="AM69" s="3"/>
      <c r="AN69" s="3">
        <f t="shared" si="13"/>
        <v>-10.74</v>
      </c>
      <c r="AO69" s="3">
        <f t="shared" si="13"/>
        <v>-23.07</v>
      </c>
      <c r="AP69" s="3"/>
      <c r="AQ69" s="3"/>
      <c r="AR69" s="3"/>
      <c r="AS69" s="3"/>
      <c r="AT69" s="3">
        <f t="shared" si="13"/>
        <v>-25.64</v>
      </c>
      <c r="AU69" s="3"/>
      <c r="AV69" s="3">
        <f t="shared" si="13"/>
        <v>-3.58</v>
      </c>
      <c r="AW69" s="3"/>
      <c r="AX69" s="3">
        <f t="shared" si="13"/>
        <v>-10.175000000000001</v>
      </c>
      <c r="AY69" s="3"/>
      <c r="AZ69" s="3">
        <f t="shared" si="13"/>
        <v>-13.490000000000002</v>
      </c>
      <c r="BA69" s="3">
        <f t="shared" si="13"/>
        <v>-10.1</v>
      </c>
      <c r="BB69" s="3">
        <f t="shared" si="13"/>
        <v>-15.27</v>
      </c>
      <c r="BC69" s="3"/>
      <c r="BD69" s="3"/>
      <c r="BE69" s="3"/>
      <c r="BF69" s="3"/>
      <c r="BG69" s="3">
        <f t="shared" si="13"/>
        <v>-5.55</v>
      </c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>
        <f t="shared" ref="CT69:DL69" si="14">AVERAGE(CT67:CT68)</f>
        <v>-4.58</v>
      </c>
      <c r="CU69" s="3"/>
      <c r="CV69" s="3">
        <f t="shared" si="14"/>
        <v>-10.14</v>
      </c>
      <c r="CW69" s="3"/>
      <c r="CX69" s="3">
        <f t="shared" si="14"/>
        <v>-7.36</v>
      </c>
      <c r="CY69" s="3"/>
      <c r="CZ69" s="3">
        <f t="shared" si="14"/>
        <v>-5.55</v>
      </c>
      <c r="DA69" s="3"/>
      <c r="DB69" s="3"/>
      <c r="DC69" s="3"/>
      <c r="DD69" s="3"/>
      <c r="DE69" s="3"/>
      <c r="DF69" s="3"/>
      <c r="DG69" s="3"/>
      <c r="DH69" s="3">
        <f t="shared" si="14"/>
        <v>-7.23</v>
      </c>
      <c r="DI69" s="3"/>
      <c r="DJ69" s="3">
        <f t="shared" si="14"/>
        <v>-3.61</v>
      </c>
      <c r="DK69" s="3">
        <f t="shared" si="14"/>
        <v>-7.22</v>
      </c>
      <c r="DL69" s="3">
        <f t="shared" si="14"/>
        <v>-1.87</v>
      </c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>
        <f t="shared" ref="ET69:FA69" si="15">AVERAGE(ET67:ET68)</f>
        <v>-4.9399999999999995</v>
      </c>
      <c r="EU69" s="3"/>
      <c r="EV69" s="3">
        <f t="shared" si="15"/>
        <v>-5.835</v>
      </c>
      <c r="EW69" s="3"/>
      <c r="EX69" s="3">
        <f t="shared" si="15"/>
        <v>-8.31</v>
      </c>
      <c r="EY69" s="3"/>
      <c r="EZ69" s="3">
        <f t="shared" si="15"/>
        <v>-5.5549999999999997</v>
      </c>
      <c r="FA69" s="3">
        <f t="shared" si="15"/>
        <v>-12.64</v>
      </c>
      <c r="FB69" s="3"/>
      <c r="FC69" s="3"/>
      <c r="FD69" s="3"/>
      <c r="FE69" s="3"/>
      <c r="FF69" s="3">
        <v>-17.28</v>
      </c>
      <c r="FG69" s="3"/>
    </row>
  </sheetData>
  <mergeCells count="30">
    <mergeCell ref="E1:R1"/>
    <mergeCell ref="B30:B35"/>
    <mergeCell ref="FG5:FG19"/>
    <mergeCell ref="B5:B19"/>
    <mergeCell ref="FG20:FG21"/>
    <mergeCell ref="B22:B29"/>
    <mergeCell ref="C22:C29"/>
    <mergeCell ref="D22:D29"/>
    <mergeCell ref="FG22:FG29"/>
    <mergeCell ref="ES1:FF1"/>
    <mergeCell ref="DG1:DR1"/>
    <mergeCell ref="CS1:DF1"/>
    <mergeCell ref="CE1:CQ1"/>
    <mergeCell ref="EF1:ER1"/>
    <mergeCell ref="DS1:EE1"/>
    <mergeCell ref="AG1:AT1"/>
    <mergeCell ref="AU1:BG1"/>
    <mergeCell ref="BS1:CD1"/>
    <mergeCell ref="BH1:BR1"/>
    <mergeCell ref="S1:AF1"/>
    <mergeCell ref="FG30:FG35"/>
    <mergeCell ref="B48:B51"/>
    <mergeCell ref="FG48:FG51"/>
    <mergeCell ref="A67:A68"/>
    <mergeCell ref="A3:A39"/>
    <mergeCell ref="A41:A46"/>
    <mergeCell ref="A48:A56"/>
    <mergeCell ref="A59:A60"/>
    <mergeCell ref="A62:A65"/>
    <mergeCell ref="B41:B43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workbookViewId="0">
      <pane xSplit="6" ySplit="7" topLeftCell="I12" activePane="bottomRight" state="frozen"/>
      <selection pane="topRight" activeCell="F1" sqref="F1"/>
      <selection pane="bottomLeft" activeCell="A8" sqref="A8"/>
      <selection pane="bottomRight" activeCell="F13" sqref="F13"/>
    </sheetView>
  </sheetViews>
  <sheetFormatPr baseColWidth="10" defaultRowHeight="15" x14ac:dyDescent="0.25"/>
  <cols>
    <col min="1" max="1" width="11.42578125" style="27"/>
    <col min="2" max="2" width="16.5703125" style="26" bestFit="1" customWidth="1"/>
    <col min="3" max="3" width="11.85546875" style="26" bestFit="1" customWidth="1"/>
    <col min="4" max="4" width="11.42578125" style="41"/>
    <col min="5" max="5" width="11.42578125" style="26"/>
    <col min="6" max="6" width="12.5703125" style="26" bestFit="1" customWidth="1"/>
    <col min="7" max="7" width="7.5703125" style="26" customWidth="1"/>
    <col min="8" max="8" width="11.140625" style="26" bestFit="1" customWidth="1"/>
    <col min="9" max="9" width="12" style="26" customWidth="1"/>
    <col min="10" max="10" width="11.7109375" style="26" customWidth="1"/>
    <col min="11" max="11" width="12.5703125" style="26" customWidth="1"/>
    <col min="12" max="13" width="11.5703125" style="26" customWidth="1"/>
    <col min="14" max="14" width="11.28515625" style="26" customWidth="1"/>
    <col min="15" max="15" width="29" style="25" bestFit="1" customWidth="1"/>
  </cols>
  <sheetData>
    <row r="1" spans="1:15" s="4" customFormat="1" x14ac:dyDescent="0.25">
      <c r="A1" s="40"/>
      <c r="B1" s="15" t="s">
        <v>159</v>
      </c>
      <c r="C1" s="15" t="s">
        <v>160</v>
      </c>
      <c r="D1" s="14" t="s">
        <v>161</v>
      </c>
      <c r="E1" s="15" t="s">
        <v>162</v>
      </c>
      <c r="F1" s="15" t="s">
        <v>163</v>
      </c>
      <c r="G1" s="15" t="s">
        <v>5</v>
      </c>
      <c r="H1" s="15" t="s">
        <v>45</v>
      </c>
      <c r="I1" s="15" t="s">
        <v>46</v>
      </c>
      <c r="J1" s="15" t="s">
        <v>47</v>
      </c>
      <c r="K1" s="15" t="s">
        <v>48</v>
      </c>
      <c r="L1" s="15" t="s">
        <v>49</v>
      </c>
      <c r="M1" s="15" t="s">
        <v>80</v>
      </c>
      <c r="N1" s="15" t="s">
        <v>50</v>
      </c>
      <c r="O1" s="15" t="s">
        <v>10</v>
      </c>
    </row>
    <row r="2" spans="1:15" ht="15.75" thickBot="1" x14ac:dyDescent="0.3">
      <c r="B2" s="1">
        <v>60.23</v>
      </c>
      <c r="C2" s="1">
        <v>6.78</v>
      </c>
      <c r="D2" s="13"/>
      <c r="E2" s="1">
        <v>0.22</v>
      </c>
      <c r="F2" s="1">
        <v>31.02</v>
      </c>
      <c r="G2" s="1">
        <v>1</v>
      </c>
      <c r="H2" s="1"/>
      <c r="I2" s="1"/>
      <c r="J2" s="1"/>
      <c r="K2" s="1"/>
      <c r="L2" s="1"/>
      <c r="M2" s="1"/>
      <c r="N2" s="1"/>
      <c r="O2" s="69" t="s">
        <v>315</v>
      </c>
    </row>
    <row r="3" spans="1:15" ht="15.75" thickBot="1" x14ac:dyDescent="0.3">
      <c r="B3" s="1">
        <v>66.400000000000006</v>
      </c>
      <c r="C3" s="1">
        <v>11.2</v>
      </c>
      <c r="D3" s="13">
        <v>1.73</v>
      </c>
      <c r="E3" s="1">
        <v>1.86</v>
      </c>
      <c r="F3" s="1">
        <v>17.5</v>
      </c>
      <c r="G3" s="1"/>
      <c r="H3" s="1"/>
      <c r="I3" s="1"/>
      <c r="J3" s="1"/>
      <c r="K3" s="1"/>
      <c r="L3" s="1">
        <v>1.79</v>
      </c>
      <c r="M3" s="1"/>
      <c r="N3" s="1"/>
      <c r="O3" s="69" t="s">
        <v>16</v>
      </c>
    </row>
    <row r="4" spans="1:15" ht="15.75" thickBot="1" x14ac:dyDescent="0.3">
      <c r="B4" s="1">
        <v>60.77</v>
      </c>
      <c r="C4" s="1">
        <v>4.59</v>
      </c>
      <c r="D4" s="13">
        <v>0.79</v>
      </c>
      <c r="E4" s="1">
        <v>0.09</v>
      </c>
      <c r="F4" s="1">
        <v>29.86</v>
      </c>
      <c r="G4" s="1">
        <v>0.68</v>
      </c>
      <c r="H4" s="1"/>
      <c r="I4" s="1"/>
      <c r="J4" s="1"/>
      <c r="K4" s="1"/>
      <c r="L4" s="1"/>
      <c r="M4" s="1"/>
      <c r="N4" s="1"/>
      <c r="O4" s="69" t="s">
        <v>317</v>
      </c>
    </row>
    <row r="5" spans="1:15" ht="15.75" thickBot="1" x14ac:dyDescent="0.3">
      <c r="B5" s="1">
        <v>58</v>
      </c>
      <c r="C5" s="1">
        <v>9.2899999999999991</v>
      </c>
      <c r="D5" s="13">
        <v>3.31</v>
      </c>
      <c r="E5" s="1">
        <v>1.19</v>
      </c>
      <c r="F5" s="1">
        <v>26.71</v>
      </c>
      <c r="G5" s="1">
        <v>1.5</v>
      </c>
      <c r="H5" s="1"/>
      <c r="I5" s="1"/>
      <c r="J5" s="1"/>
      <c r="K5" s="1"/>
      <c r="L5" s="1"/>
      <c r="M5" s="1"/>
      <c r="N5" s="1"/>
      <c r="O5" s="69" t="s">
        <v>318</v>
      </c>
    </row>
    <row r="6" spans="1:15" ht="15.75" thickBot="1" x14ac:dyDescent="0.3">
      <c r="B6" s="1" t="s">
        <v>57</v>
      </c>
      <c r="C6" s="1" t="s">
        <v>58</v>
      </c>
      <c r="D6" s="12" t="s">
        <v>60</v>
      </c>
      <c r="E6" s="1" t="s">
        <v>59</v>
      </c>
      <c r="F6" s="1" t="s">
        <v>61</v>
      </c>
      <c r="G6" s="1" t="s">
        <v>62</v>
      </c>
      <c r="H6" s="1" t="s">
        <v>51</v>
      </c>
      <c r="I6" s="1" t="s">
        <v>52</v>
      </c>
      <c r="J6" s="1" t="s">
        <v>53</v>
      </c>
      <c r="K6" s="1" t="s">
        <v>54</v>
      </c>
      <c r="L6" s="1" t="s">
        <v>55</v>
      </c>
      <c r="M6" s="1"/>
      <c r="N6" s="1" t="s">
        <v>56</v>
      </c>
      <c r="O6" s="69" t="s">
        <v>319</v>
      </c>
    </row>
    <row r="7" spans="1:15" ht="15.75" thickBot="1" x14ac:dyDescent="0.3">
      <c r="B7" s="1"/>
      <c r="C7" s="1">
        <v>11.23</v>
      </c>
      <c r="D7" s="13">
        <v>1.84</v>
      </c>
      <c r="E7" s="1">
        <v>1.9</v>
      </c>
      <c r="F7" s="1">
        <v>29.24</v>
      </c>
      <c r="G7" s="1"/>
      <c r="H7" s="1"/>
      <c r="I7" s="1"/>
      <c r="J7" s="1"/>
      <c r="K7" s="1"/>
      <c r="L7" s="1"/>
      <c r="M7" s="1"/>
      <c r="N7" s="1"/>
      <c r="O7" s="69" t="s">
        <v>320</v>
      </c>
    </row>
    <row r="8" spans="1:15" ht="15.75" thickBot="1" x14ac:dyDescent="0.3">
      <c r="B8" s="1">
        <v>50.67</v>
      </c>
      <c r="C8" s="1">
        <v>9.3699999999999992</v>
      </c>
      <c r="D8" s="13">
        <v>4.05</v>
      </c>
      <c r="E8" s="1">
        <v>1.05</v>
      </c>
      <c r="F8" s="1">
        <v>33.58</v>
      </c>
      <c r="G8" s="1">
        <v>1.38</v>
      </c>
      <c r="H8" s="1"/>
      <c r="I8" s="1"/>
      <c r="J8" s="1"/>
      <c r="K8" s="1"/>
      <c r="L8" s="1"/>
      <c r="M8" s="1"/>
      <c r="N8" s="1"/>
      <c r="O8" s="69" t="s">
        <v>321</v>
      </c>
    </row>
    <row r="9" spans="1:15" ht="15.75" thickBot="1" x14ac:dyDescent="0.3">
      <c r="B9" s="1">
        <v>49.25</v>
      </c>
      <c r="C9" s="1">
        <v>12.87</v>
      </c>
      <c r="D9" s="13">
        <v>2.4300000000000002</v>
      </c>
      <c r="E9" s="1">
        <v>0.87</v>
      </c>
      <c r="F9" s="1">
        <v>33.17</v>
      </c>
      <c r="G9" s="1">
        <v>1.47</v>
      </c>
      <c r="H9" s="1"/>
      <c r="I9" s="1"/>
      <c r="J9" s="1"/>
      <c r="K9" s="1"/>
      <c r="L9" s="1"/>
      <c r="M9" s="1"/>
      <c r="N9" s="1"/>
      <c r="O9" s="69" t="s">
        <v>215</v>
      </c>
    </row>
    <row r="10" spans="1:15" ht="15.75" thickBot="1" x14ac:dyDescent="0.3">
      <c r="B10" s="1">
        <v>73.47</v>
      </c>
      <c r="C10" s="1">
        <v>6.97</v>
      </c>
      <c r="D10" s="13">
        <v>3.15</v>
      </c>
      <c r="E10" s="1">
        <v>2.29</v>
      </c>
      <c r="F10" s="1">
        <v>12.51</v>
      </c>
      <c r="G10" s="1">
        <v>1.61</v>
      </c>
      <c r="H10" s="1"/>
      <c r="I10" s="1"/>
      <c r="J10" s="1"/>
      <c r="K10" s="1"/>
      <c r="L10" s="1"/>
      <c r="M10" s="1"/>
      <c r="N10" s="1"/>
      <c r="O10" s="69" t="s">
        <v>77</v>
      </c>
    </row>
    <row r="11" spans="1:15" ht="15.75" thickBot="1" x14ac:dyDescent="0.3">
      <c r="B11" s="1">
        <v>71.349999999999994</v>
      </c>
      <c r="C11" s="1">
        <v>13.04</v>
      </c>
      <c r="D11" s="13">
        <v>5.21</v>
      </c>
      <c r="E11" s="1">
        <v>1.1599999999999999</v>
      </c>
      <c r="F11" s="1">
        <v>8.3800000000000008</v>
      </c>
      <c r="G11" s="1">
        <v>0.84</v>
      </c>
      <c r="H11" s="1">
        <v>23.67</v>
      </c>
      <c r="I11" s="1">
        <v>62.27</v>
      </c>
      <c r="J11" s="1">
        <v>94.33</v>
      </c>
      <c r="K11" s="1">
        <v>105</v>
      </c>
      <c r="L11" s="1">
        <v>2.86</v>
      </c>
      <c r="M11" s="1">
        <v>3.81</v>
      </c>
      <c r="N11" s="1">
        <v>582.27</v>
      </c>
      <c r="O11" s="69" t="s">
        <v>322</v>
      </c>
    </row>
    <row r="12" spans="1:15" ht="15.75" thickBot="1" x14ac:dyDescent="0.3">
      <c r="B12" s="1">
        <v>51.35</v>
      </c>
      <c r="C12" s="1">
        <v>7.55</v>
      </c>
      <c r="D12" s="13">
        <v>1.45</v>
      </c>
      <c r="E12" s="1">
        <v>0.75</v>
      </c>
      <c r="F12" s="1">
        <v>37.33</v>
      </c>
      <c r="G12" s="1">
        <v>1.55</v>
      </c>
      <c r="H12" s="1"/>
      <c r="I12" s="1"/>
      <c r="J12" s="1"/>
      <c r="K12" s="1"/>
      <c r="L12" s="1"/>
      <c r="M12" s="1"/>
      <c r="N12" s="1"/>
      <c r="O12" s="69" t="s">
        <v>323</v>
      </c>
    </row>
    <row r="13" spans="1:15" ht="15.75" thickBot="1" x14ac:dyDescent="0.3">
      <c r="B13" s="1">
        <v>56.27</v>
      </c>
      <c r="C13" s="1">
        <v>10.02</v>
      </c>
      <c r="D13" s="13">
        <v>1.1299999999999999</v>
      </c>
      <c r="E13" s="1">
        <v>1.99</v>
      </c>
      <c r="F13" s="1">
        <v>29.92</v>
      </c>
      <c r="G13" s="1">
        <v>0.67</v>
      </c>
      <c r="H13" s="1"/>
      <c r="I13" s="1"/>
      <c r="J13" s="1"/>
      <c r="K13" s="1"/>
      <c r="L13" s="1"/>
      <c r="M13" s="1"/>
      <c r="N13" s="1"/>
      <c r="O13" s="69" t="s">
        <v>324</v>
      </c>
    </row>
    <row r="14" spans="1:15" ht="15.75" thickBot="1" x14ac:dyDescent="0.3">
      <c r="B14" s="1">
        <v>51.24</v>
      </c>
      <c r="C14" s="1">
        <v>12.88</v>
      </c>
      <c r="D14" s="13">
        <v>3.45</v>
      </c>
      <c r="E14" s="1">
        <v>2.75</v>
      </c>
      <c r="F14" s="1">
        <v>27.76</v>
      </c>
      <c r="G14" s="1">
        <v>1.92</v>
      </c>
      <c r="H14" s="1">
        <v>391.13</v>
      </c>
      <c r="I14" s="1">
        <v>253.43</v>
      </c>
      <c r="J14" s="1">
        <v>129.91999999999999</v>
      </c>
      <c r="K14" s="1">
        <v>133.9</v>
      </c>
      <c r="L14" s="1">
        <v>4.08</v>
      </c>
      <c r="M14" s="1">
        <v>1.98</v>
      </c>
      <c r="N14" s="1"/>
      <c r="O14" s="69" t="s">
        <v>96</v>
      </c>
    </row>
    <row r="15" spans="1:15" ht="15.75" thickBot="1" x14ac:dyDescent="0.3">
      <c r="B15" s="1">
        <v>53.69</v>
      </c>
      <c r="C15" s="1">
        <v>11.33</v>
      </c>
      <c r="D15" s="13">
        <v>8.19</v>
      </c>
      <c r="E15" s="1">
        <v>0.57999999999999996</v>
      </c>
      <c r="F15" s="1">
        <v>27.65</v>
      </c>
      <c r="G15" s="1">
        <v>0.47</v>
      </c>
      <c r="H15" s="1"/>
      <c r="I15" s="1"/>
      <c r="J15" s="1"/>
      <c r="K15" s="1"/>
      <c r="L15" s="1"/>
      <c r="M15" s="1"/>
      <c r="N15" s="1"/>
      <c r="O15" s="69" t="s">
        <v>255</v>
      </c>
    </row>
    <row r="16" spans="1:15" ht="15.75" thickBot="1" x14ac:dyDescent="0.3">
      <c r="B16" s="1">
        <v>56.05</v>
      </c>
      <c r="C16" s="1">
        <v>11.5</v>
      </c>
      <c r="D16" s="13">
        <v>10.15</v>
      </c>
      <c r="E16" s="1">
        <v>3.06</v>
      </c>
      <c r="F16" s="1">
        <v>14.36</v>
      </c>
      <c r="G16" s="1">
        <v>3.64</v>
      </c>
      <c r="H16" s="1"/>
      <c r="I16" s="1"/>
      <c r="J16" s="1"/>
      <c r="K16" s="1"/>
      <c r="L16" s="1"/>
      <c r="M16" s="1"/>
      <c r="N16" s="1"/>
      <c r="O16" s="69" t="s">
        <v>325</v>
      </c>
    </row>
    <row r="17" spans="1:15" ht="15.75" thickBot="1" x14ac:dyDescent="0.3">
      <c r="B17" s="1">
        <v>63.25</v>
      </c>
      <c r="C17" s="1">
        <v>12.54</v>
      </c>
      <c r="D17" s="13">
        <v>2.02</v>
      </c>
      <c r="E17" s="1">
        <v>0.28999999999999998</v>
      </c>
      <c r="F17" s="1">
        <v>20.99</v>
      </c>
      <c r="G17" s="1">
        <v>1.1499999999999999</v>
      </c>
      <c r="H17" s="1"/>
      <c r="I17" s="1"/>
      <c r="J17" s="1"/>
      <c r="K17" s="1"/>
      <c r="L17" s="1"/>
      <c r="M17" s="1"/>
      <c r="N17" s="1"/>
      <c r="O17" s="69" t="s">
        <v>326</v>
      </c>
    </row>
    <row r="18" spans="1:15" ht="15.75" thickBot="1" x14ac:dyDescent="0.3">
      <c r="B18" s="1">
        <v>64.209999999999994</v>
      </c>
      <c r="C18" s="1">
        <v>8.25</v>
      </c>
      <c r="D18" s="13">
        <v>6.67</v>
      </c>
      <c r="E18" s="1">
        <v>1.38</v>
      </c>
      <c r="F18" s="1">
        <v>18.559999999999999</v>
      </c>
      <c r="G18" s="1">
        <v>0.89</v>
      </c>
      <c r="H18" s="1"/>
      <c r="I18" s="1"/>
      <c r="J18" s="1"/>
      <c r="K18" s="1"/>
      <c r="L18" s="1"/>
      <c r="M18" s="1"/>
      <c r="N18" s="1"/>
      <c r="O18" s="69" t="s">
        <v>327</v>
      </c>
    </row>
    <row r="19" spans="1:15" ht="15.75" thickBot="1" x14ac:dyDescent="0.3">
      <c r="B19" s="1">
        <v>57.78</v>
      </c>
      <c r="C19" s="1">
        <v>10.64</v>
      </c>
      <c r="D19" s="13">
        <v>1.38</v>
      </c>
      <c r="E19" s="1">
        <v>0.78</v>
      </c>
      <c r="F19" s="1">
        <v>28.61</v>
      </c>
      <c r="G19" s="1">
        <v>0.83</v>
      </c>
      <c r="H19" s="1"/>
      <c r="I19" s="1"/>
      <c r="J19" s="1"/>
      <c r="K19" s="1"/>
      <c r="L19" s="1"/>
      <c r="M19" s="1"/>
      <c r="N19" s="1"/>
      <c r="O19" s="69" t="s">
        <v>328</v>
      </c>
    </row>
    <row r="20" spans="1:15" ht="15.75" thickBot="1" x14ac:dyDescent="0.3">
      <c r="B20" s="1">
        <v>57.1</v>
      </c>
      <c r="C20" s="1">
        <v>8.36</v>
      </c>
      <c r="D20" s="13">
        <v>11.31</v>
      </c>
      <c r="E20" s="1"/>
      <c r="F20" s="1">
        <v>22.18</v>
      </c>
      <c r="G20" s="1">
        <v>0.66</v>
      </c>
      <c r="H20" s="1"/>
      <c r="I20" s="1"/>
      <c r="J20" s="1"/>
      <c r="K20" s="1"/>
      <c r="L20" s="1"/>
      <c r="M20" s="1"/>
      <c r="N20" s="1"/>
      <c r="O20" s="69" t="s">
        <v>329</v>
      </c>
    </row>
    <row r="21" spans="1:15" ht="15.75" thickBot="1" x14ac:dyDescent="0.3">
      <c r="B21" s="1">
        <v>52.21</v>
      </c>
      <c r="C21" s="1">
        <v>10.050000000000001</v>
      </c>
      <c r="D21" s="13">
        <v>15.33</v>
      </c>
      <c r="E21" s="1">
        <v>1.39</v>
      </c>
      <c r="F21" s="1">
        <v>19.510000000000002</v>
      </c>
      <c r="G21" s="1">
        <v>1.51</v>
      </c>
      <c r="H21" s="1"/>
      <c r="I21" s="1"/>
      <c r="J21" s="1"/>
      <c r="K21" s="1"/>
      <c r="L21" s="1"/>
      <c r="M21" s="1"/>
      <c r="N21" s="1"/>
      <c r="O21" s="69" t="s">
        <v>330</v>
      </c>
    </row>
    <row r="22" spans="1:15" ht="15.75" thickBot="1" x14ac:dyDescent="0.3">
      <c r="B22" s="1">
        <v>46.47</v>
      </c>
      <c r="C22" s="1">
        <v>13.12</v>
      </c>
      <c r="D22" s="13">
        <v>2.96</v>
      </c>
      <c r="E22" s="1">
        <v>0.77</v>
      </c>
      <c r="F22" s="1">
        <v>34.97</v>
      </c>
      <c r="G22" s="1">
        <v>1.39</v>
      </c>
      <c r="H22" s="1"/>
      <c r="I22" s="1"/>
      <c r="J22" s="1">
        <v>0.73</v>
      </c>
      <c r="K22" s="1">
        <v>0.55000000000000004</v>
      </c>
      <c r="L22" s="1">
        <v>3.31</v>
      </c>
      <c r="M22" s="1"/>
      <c r="N22" s="1">
        <v>0.06</v>
      </c>
      <c r="O22" s="69" t="s">
        <v>331</v>
      </c>
    </row>
    <row r="23" spans="1:15" ht="15.75" thickBot="1" x14ac:dyDescent="0.3">
      <c r="B23" s="1">
        <v>65.34</v>
      </c>
      <c r="C23" s="1">
        <v>4.6900000000000004</v>
      </c>
      <c r="D23" s="13">
        <v>0.75</v>
      </c>
      <c r="E23" s="1">
        <v>0.12</v>
      </c>
      <c r="F23" s="1">
        <v>30.24</v>
      </c>
      <c r="G23" s="1">
        <v>0.78</v>
      </c>
      <c r="H23" s="1"/>
      <c r="I23" s="1"/>
      <c r="J23" s="1"/>
      <c r="K23" s="1"/>
      <c r="L23" s="1"/>
      <c r="M23" s="1"/>
      <c r="N23" s="1"/>
      <c r="O23" s="69" t="s">
        <v>316</v>
      </c>
    </row>
    <row r="24" spans="1:15" ht="15.75" thickBot="1" x14ac:dyDescent="0.3">
      <c r="B24" s="1">
        <v>60.46</v>
      </c>
      <c r="C24" s="1">
        <v>6.36</v>
      </c>
      <c r="D24" s="13">
        <v>4.7</v>
      </c>
      <c r="E24" s="1">
        <v>0.52</v>
      </c>
      <c r="F24" s="1"/>
      <c r="G24" s="1">
        <v>0.2</v>
      </c>
      <c r="H24" s="1"/>
      <c r="I24" s="1"/>
      <c r="J24" s="1">
        <v>13.63</v>
      </c>
      <c r="K24" s="1"/>
      <c r="L24" s="1"/>
      <c r="M24" s="1"/>
      <c r="N24" s="1"/>
      <c r="O24" s="69" t="s">
        <v>286</v>
      </c>
    </row>
    <row r="25" spans="1:15" ht="15.75" thickBot="1" x14ac:dyDescent="0.3">
      <c r="B25" s="1">
        <v>61.26</v>
      </c>
      <c r="C25" s="1">
        <v>4.72</v>
      </c>
      <c r="D25" s="13">
        <v>0.78</v>
      </c>
      <c r="E25" s="1">
        <v>0.1</v>
      </c>
      <c r="F25" s="1">
        <v>32.270000000000003</v>
      </c>
      <c r="G25" s="1">
        <v>0.66</v>
      </c>
      <c r="H25" s="1"/>
      <c r="I25" s="1"/>
      <c r="J25" s="1"/>
      <c r="K25" s="1"/>
      <c r="L25" s="1"/>
      <c r="M25" s="1"/>
      <c r="N25" s="1"/>
      <c r="O25" s="69" t="s">
        <v>332</v>
      </c>
    </row>
    <row r="26" spans="1:15" x14ac:dyDescent="0.25">
      <c r="A26" s="42" t="s">
        <v>143</v>
      </c>
      <c r="B26" s="15">
        <f>AVERAGE(B7:B25,B2:B5)</f>
        <v>58.491818181818189</v>
      </c>
      <c r="C26" s="15">
        <f t="shared" ref="C26:N26" si="0">AVERAGE(C7:C25,C2:C5)</f>
        <v>9.4500000000000011</v>
      </c>
      <c r="D26" s="15">
        <f t="shared" si="0"/>
        <v>4.2172727272727277</v>
      </c>
      <c r="E26" s="15">
        <f t="shared" si="0"/>
        <v>1.1413636363636364</v>
      </c>
      <c r="F26" s="15">
        <f t="shared" si="0"/>
        <v>25.741818181818186</v>
      </c>
      <c r="G26" s="15">
        <f t="shared" si="0"/>
        <v>1.1809523809523812</v>
      </c>
      <c r="H26" s="15">
        <f t="shared" si="0"/>
        <v>207.4</v>
      </c>
      <c r="I26" s="15">
        <f t="shared" si="0"/>
        <v>157.85</v>
      </c>
      <c r="J26" s="15">
        <f t="shared" si="0"/>
        <v>59.652499999999996</v>
      </c>
      <c r="K26" s="15">
        <f t="shared" si="0"/>
        <v>79.816666666666677</v>
      </c>
      <c r="L26" s="15">
        <f t="shared" si="0"/>
        <v>3.01</v>
      </c>
      <c r="M26" s="15">
        <f t="shared" si="0"/>
        <v>2.895</v>
      </c>
      <c r="N26" s="15">
        <f t="shared" si="0"/>
        <v>291.16499999999996</v>
      </c>
      <c r="O26" s="15"/>
    </row>
    <row r="27" spans="1:15" x14ac:dyDescent="0.25">
      <c r="A27" s="43" t="s">
        <v>164</v>
      </c>
      <c r="B27" s="15">
        <f>STDEV(B7:B25,B2:B5)</f>
        <v>7.0542642533324615</v>
      </c>
      <c r="C27" s="15">
        <f t="shared" ref="C27:N27" si="1">STDEV(C7:C25,C2:C5)</f>
        <v>2.8056987462208793</v>
      </c>
      <c r="D27" s="15">
        <f t="shared" si="1"/>
        <v>3.8843755173995671</v>
      </c>
      <c r="E27" s="15">
        <f t="shared" si="1"/>
        <v>0.86005146830787316</v>
      </c>
      <c r="F27" s="15">
        <f t="shared" si="1"/>
        <v>7.837546163827664</v>
      </c>
      <c r="G27" s="15">
        <f t="shared" si="1"/>
        <v>0.71872738059645924</v>
      </c>
      <c r="H27" s="15">
        <f t="shared" si="1"/>
        <v>259.8334578148087</v>
      </c>
      <c r="I27" s="15">
        <f t="shared" si="1"/>
        <v>135.17053229162045</v>
      </c>
      <c r="J27" s="15">
        <f t="shared" si="1"/>
        <v>62.529945026363158</v>
      </c>
      <c r="K27" s="15">
        <f t="shared" si="1"/>
        <v>70.151306711517037</v>
      </c>
      <c r="L27" s="15">
        <f t="shared" si="1"/>
        <v>0.95669570223068712</v>
      </c>
      <c r="M27" s="15">
        <f t="shared" si="1"/>
        <v>1.294005409571382</v>
      </c>
      <c r="N27" s="15">
        <f t="shared" si="1"/>
        <v>411.68463907461989</v>
      </c>
      <c r="O27" s="15"/>
    </row>
    <row r="29" spans="1:15" x14ac:dyDescent="0.25">
      <c r="B29" s="26" t="s">
        <v>165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opLeftCell="D1" workbookViewId="0">
      <pane ySplit="1" topLeftCell="A38" activePane="bottomLeft" state="frozen"/>
      <selection activeCell="B1" sqref="B1"/>
      <selection pane="bottomLeft" activeCell="R59" sqref="R59"/>
    </sheetView>
  </sheetViews>
  <sheetFormatPr baseColWidth="10" defaultRowHeight="15" x14ac:dyDescent="0.25"/>
  <cols>
    <col min="2" max="2" width="14" style="27" customWidth="1"/>
    <col min="3" max="3" width="11.42578125" style="27"/>
    <col min="4" max="4" width="13" style="27" bestFit="1" customWidth="1"/>
    <col min="5" max="5" width="11.42578125" style="27"/>
    <col min="6" max="6" width="12" style="27" bestFit="1" customWidth="1"/>
    <col min="7" max="7" width="6.85546875" style="27" customWidth="1"/>
    <col min="8" max="8" width="12" style="27" bestFit="1" customWidth="1"/>
    <col min="9" max="9" width="8" style="27" customWidth="1"/>
    <col min="10" max="10" width="10.140625" style="27" customWidth="1"/>
    <col min="11" max="11" width="9.85546875" style="27" customWidth="1"/>
    <col min="12" max="12" width="7" style="27" bestFit="1" customWidth="1"/>
    <col min="13" max="13" width="8.28515625" style="27" customWidth="1"/>
    <col min="14" max="14" width="8.140625" style="27" bestFit="1" customWidth="1"/>
    <col min="15" max="15" width="11.42578125" style="27" customWidth="1"/>
    <col min="16" max="16" width="13" style="27" customWidth="1"/>
    <col min="17" max="17" width="6.140625" style="27" bestFit="1" customWidth="1"/>
    <col min="18" max="18" width="30.7109375" style="40" bestFit="1" customWidth="1"/>
  </cols>
  <sheetData>
    <row r="1" spans="2:18" s="7" customFormat="1" x14ac:dyDescent="0.25">
      <c r="B1" s="17" t="s">
        <v>179</v>
      </c>
      <c r="C1" s="17" t="s">
        <v>180</v>
      </c>
      <c r="D1" s="17" t="s">
        <v>181</v>
      </c>
      <c r="E1" s="17" t="s">
        <v>182</v>
      </c>
      <c r="F1" s="17" t="s">
        <v>183</v>
      </c>
      <c r="G1" s="17" t="s">
        <v>184</v>
      </c>
      <c r="H1" s="17" t="s">
        <v>185</v>
      </c>
      <c r="I1" s="17" t="s">
        <v>14</v>
      </c>
      <c r="J1" s="17" t="s">
        <v>26</v>
      </c>
      <c r="K1" s="17" t="s">
        <v>186</v>
      </c>
      <c r="L1" s="17" t="s">
        <v>64</v>
      </c>
      <c r="M1" s="17" t="s">
        <v>102</v>
      </c>
      <c r="N1" s="17" t="s">
        <v>112</v>
      </c>
      <c r="O1" s="17" t="s">
        <v>115</v>
      </c>
      <c r="P1" s="17" t="s">
        <v>116</v>
      </c>
      <c r="Q1" s="17" t="s">
        <v>37</v>
      </c>
      <c r="R1" s="17" t="s">
        <v>10</v>
      </c>
    </row>
    <row r="2" spans="2:18" ht="15.75" thickBot="1" x14ac:dyDescent="0.3">
      <c r="B2" s="1">
        <v>1000</v>
      </c>
      <c r="C2" s="1">
        <v>350</v>
      </c>
      <c r="D2" s="1">
        <v>350</v>
      </c>
      <c r="E2" s="1">
        <v>2.5</v>
      </c>
      <c r="F2" s="1">
        <v>7.5</v>
      </c>
      <c r="G2" s="1">
        <v>10</v>
      </c>
      <c r="H2" s="1">
        <v>12.5</v>
      </c>
      <c r="I2" s="1">
        <v>5</v>
      </c>
      <c r="J2" s="1"/>
      <c r="K2" s="1"/>
      <c r="L2" s="1"/>
      <c r="M2" s="1"/>
      <c r="N2" s="1"/>
      <c r="O2" s="1"/>
      <c r="P2" s="1"/>
      <c r="Q2" s="1"/>
      <c r="R2" s="69" t="s">
        <v>16</v>
      </c>
    </row>
    <row r="3" spans="2:18" ht="15.75" thickBot="1" x14ac:dyDescent="0.3">
      <c r="B3" s="1">
        <v>1000</v>
      </c>
      <c r="C3" s="1">
        <v>555</v>
      </c>
      <c r="D3" s="1">
        <v>50</v>
      </c>
      <c r="E3" s="1">
        <v>7</v>
      </c>
      <c r="F3" s="1">
        <v>100</v>
      </c>
      <c r="G3" s="1">
        <v>16</v>
      </c>
      <c r="H3" s="1"/>
      <c r="I3" s="1"/>
      <c r="J3" s="1">
        <v>3</v>
      </c>
      <c r="K3" s="1"/>
      <c r="L3" s="1"/>
      <c r="M3" s="1"/>
      <c r="N3" s="1"/>
      <c r="O3" s="1"/>
      <c r="P3" s="1"/>
      <c r="Q3" s="1"/>
      <c r="R3" s="69" t="s">
        <v>256</v>
      </c>
    </row>
    <row r="4" spans="2:18" ht="15.75" thickBot="1" x14ac:dyDescent="0.3">
      <c r="B4" s="1">
        <v>1000</v>
      </c>
      <c r="C4" s="1">
        <v>600</v>
      </c>
      <c r="D4" s="1">
        <v>50</v>
      </c>
      <c r="E4" s="1">
        <v>30</v>
      </c>
      <c r="F4" s="1">
        <v>40</v>
      </c>
      <c r="G4" s="1">
        <v>15</v>
      </c>
      <c r="H4" s="1"/>
      <c r="I4" s="1"/>
      <c r="J4" s="1"/>
      <c r="K4" s="1"/>
      <c r="L4" s="1"/>
      <c r="M4" s="1"/>
      <c r="N4" s="1"/>
      <c r="O4" s="1"/>
      <c r="P4" s="1"/>
      <c r="Q4" s="1"/>
      <c r="R4" s="69" t="s">
        <v>411</v>
      </c>
    </row>
    <row r="5" spans="2:18" ht="15.75" thickBot="1" x14ac:dyDescent="0.3">
      <c r="B5" s="1">
        <v>1000</v>
      </c>
      <c r="C5" s="1"/>
      <c r="D5" s="1">
        <v>30</v>
      </c>
      <c r="E5" s="1">
        <v>50</v>
      </c>
      <c r="F5" s="1">
        <v>60</v>
      </c>
      <c r="G5" s="1"/>
      <c r="H5" s="1"/>
      <c r="I5" s="1"/>
      <c r="J5" s="1"/>
      <c r="K5" s="1"/>
      <c r="L5" s="1"/>
      <c r="M5" s="1"/>
      <c r="N5" s="1"/>
      <c r="O5" s="1"/>
      <c r="P5" s="1"/>
      <c r="Q5" s="1">
        <v>3</v>
      </c>
      <c r="R5" s="69" t="s">
        <v>257</v>
      </c>
    </row>
    <row r="6" spans="2:18" ht="15.75" thickBot="1" x14ac:dyDescent="0.3">
      <c r="B6" s="1">
        <v>1000</v>
      </c>
      <c r="C6" s="1" t="s">
        <v>40</v>
      </c>
      <c r="D6" s="1">
        <v>50</v>
      </c>
      <c r="E6" s="1">
        <v>15</v>
      </c>
      <c r="F6" s="1">
        <v>55</v>
      </c>
      <c r="G6" s="1">
        <v>10</v>
      </c>
      <c r="H6" s="1"/>
      <c r="I6" s="1"/>
      <c r="J6" s="1"/>
      <c r="K6" s="1"/>
      <c r="L6" s="1"/>
      <c r="M6" s="1"/>
      <c r="N6" s="1"/>
      <c r="O6" s="1"/>
      <c r="P6" s="1"/>
      <c r="Q6" s="1"/>
      <c r="R6" s="69" t="s">
        <v>258</v>
      </c>
    </row>
    <row r="7" spans="2:18" ht="15.75" thickBot="1" x14ac:dyDescent="0.3">
      <c r="B7" s="1">
        <v>1000</v>
      </c>
      <c r="C7" s="1">
        <v>500</v>
      </c>
      <c r="D7" s="1">
        <v>70</v>
      </c>
      <c r="E7" s="1">
        <v>10</v>
      </c>
      <c r="F7" s="1">
        <v>120</v>
      </c>
      <c r="G7" s="1">
        <v>15</v>
      </c>
      <c r="H7" s="1"/>
      <c r="I7" s="1"/>
      <c r="J7" s="1">
        <v>250</v>
      </c>
      <c r="K7" s="1"/>
      <c r="L7" s="1"/>
      <c r="M7" s="1"/>
      <c r="N7" s="1"/>
      <c r="O7" s="1"/>
      <c r="P7" s="1"/>
      <c r="Q7" s="1"/>
      <c r="R7" s="69" t="s">
        <v>41</v>
      </c>
    </row>
    <row r="8" spans="2:18" ht="15.75" thickBot="1" x14ac:dyDescent="0.3">
      <c r="B8" s="1">
        <v>1000</v>
      </c>
      <c r="C8" s="1">
        <v>289</v>
      </c>
      <c r="D8" s="1">
        <v>58</v>
      </c>
      <c r="E8" s="1">
        <v>12</v>
      </c>
      <c r="F8" s="1">
        <v>58</v>
      </c>
      <c r="G8" s="1">
        <v>6</v>
      </c>
      <c r="H8" s="1"/>
      <c r="I8" s="1"/>
      <c r="J8" s="1"/>
      <c r="K8" s="1"/>
      <c r="L8" s="1"/>
      <c r="M8" s="1"/>
      <c r="N8" s="1"/>
      <c r="O8" s="1"/>
      <c r="P8" s="1"/>
      <c r="Q8" s="1"/>
      <c r="R8" s="69" t="s">
        <v>259</v>
      </c>
    </row>
    <row r="9" spans="2:18" ht="15.75" thickBot="1" x14ac:dyDescent="0.3">
      <c r="B9" s="1">
        <v>1000</v>
      </c>
      <c r="C9" s="1">
        <v>640</v>
      </c>
      <c r="D9" s="1">
        <v>40</v>
      </c>
      <c r="E9" s="1">
        <v>20</v>
      </c>
      <c r="F9" s="1">
        <v>60</v>
      </c>
      <c r="G9" s="1">
        <v>15</v>
      </c>
      <c r="H9" s="1"/>
      <c r="I9" s="1"/>
      <c r="J9" s="1"/>
      <c r="K9" s="1">
        <v>20</v>
      </c>
      <c r="L9" s="1"/>
      <c r="M9" s="1"/>
      <c r="N9" s="1"/>
      <c r="O9" s="1"/>
      <c r="P9" s="1"/>
      <c r="Q9" s="1"/>
      <c r="R9" s="69" t="s">
        <v>260</v>
      </c>
    </row>
    <row r="10" spans="2:18" ht="15.75" thickBot="1" x14ac:dyDescent="0.3">
      <c r="B10" s="1">
        <v>1000</v>
      </c>
      <c r="C10" s="1">
        <v>540</v>
      </c>
      <c r="D10" s="1">
        <v>10</v>
      </c>
      <c r="E10" s="1">
        <v>20</v>
      </c>
      <c r="F10" s="1">
        <v>80</v>
      </c>
      <c r="G10" s="1">
        <v>20</v>
      </c>
      <c r="H10" s="1"/>
      <c r="I10" s="1"/>
      <c r="J10" s="1">
        <v>10</v>
      </c>
      <c r="K10" s="1"/>
      <c r="L10" s="1"/>
      <c r="M10" s="1"/>
      <c r="N10" s="1"/>
      <c r="O10" s="1"/>
      <c r="P10" s="1"/>
      <c r="Q10" s="1"/>
      <c r="R10" s="69" t="s">
        <v>337</v>
      </c>
    </row>
    <row r="11" spans="2:18" ht="15.75" thickBot="1" x14ac:dyDescent="0.3">
      <c r="B11" s="1">
        <v>1000</v>
      </c>
      <c r="C11" s="1">
        <v>631.5</v>
      </c>
      <c r="D11" s="1">
        <v>28.1</v>
      </c>
      <c r="E11" s="1">
        <v>17.5</v>
      </c>
      <c r="F11" s="1">
        <v>63.15</v>
      </c>
      <c r="G11" s="1">
        <v>7</v>
      </c>
      <c r="H11" s="1"/>
      <c r="I11" s="1"/>
      <c r="J11" s="1"/>
      <c r="K11" s="1"/>
      <c r="L11" s="1">
        <v>7</v>
      </c>
      <c r="M11" s="1"/>
      <c r="N11" s="1"/>
      <c r="O11" s="1"/>
      <c r="P11" s="1"/>
      <c r="Q11" s="1"/>
      <c r="R11" s="69" t="s">
        <v>412</v>
      </c>
    </row>
    <row r="12" spans="2:18" ht="15.75" thickBot="1" x14ac:dyDescent="0.3">
      <c r="B12" s="1">
        <v>1000</v>
      </c>
      <c r="C12" s="1">
        <v>600</v>
      </c>
      <c r="D12" s="1">
        <v>16</v>
      </c>
      <c r="E12" s="1">
        <v>40</v>
      </c>
      <c r="F12" s="1"/>
      <c r="G12" s="1">
        <v>12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69" t="s">
        <v>261</v>
      </c>
    </row>
    <row r="13" spans="2:18" ht="15.75" thickBot="1" x14ac:dyDescent="0.3">
      <c r="B13" s="1">
        <v>1000</v>
      </c>
      <c r="C13" s="1">
        <v>600</v>
      </c>
      <c r="D13" s="1">
        <v>10</v>
      </c>
      <c r="E13" s="1">
        <v>10</v>
      </c>
      <c r="F13" s="1">
        <v>5</v>
      </c>
      <c r="G13" s="1">
        <v>18</v>
      </c>
      <c r="H13" s="1"/>
      <c r="I13" s="1"/>
      <c r="J13" s="1">
        <v>5</v>
      </c>
      <c r="K13" s="1"/>
      <c r="L13" s="1"/>
      <c r="M13" s="1"/>
      <c r="N13" s="1"/>
      <c r="O13" s="1"/>
      <c r="P13" s="1"/>
      <c r="Q13" s="1"/>
      <c r="R13" s="69" t="s">
        <v>71</v>
      </c>
    </row>
    <row r="14" spans="2:18" ht="15.75" thickBot="1" x14ac:dyDescent="0.3">
      <c r="B14" s="1">
        <v>1000</v>
      </c>
      <c r="C14" s="1">
        <v>460</v>
      </c>
      <c r="D14" s="1">
        <v>28</v>
      </c>
      <c r="E14" s="1">
        <v>30</v>
      </c>
      <c r="F14" s="1">
        <v>1000</v>
      </c>
      <c r="G14" s="1">
        <v>8.1999999999999993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69" t="s">
        <v>262</v>
      </c>
    </row>
    <row r="15" spans="2:18" ht="15.75" thickBot="1" x14ac:dyDescent="0.3">
      <c r="B15" s="1">
        <v>1000</v>
      </c>
      <c r="C15" s="1">
        <v>631.6</v>
      </c>
      <c r="D15" s="1">
        <v>28</v>
      </c>
      <c r="E15" s="1">
        <v>17.5</v>
      </c>
      <c r="F15" s="1">
        <v>63.2</v>
      </c>
      <c r="G15" s="1">
        <v>7</v>
      </c>
      <c r="H15" s="1"/>
      <c r="I15" s="1"/>
      <c r="J15" s="1"/>
      <c r="K15" s="1"/>
      <c r="L15" s="1">
        <v>7</v>
      </c>
      <c r="M15" s="1"/>
      <c r="N15" s="1"/>
      <c r="O15" s="1"/>
      <c r="P15" s="1"/>
      <c r="Q15" s="1"/>
      <c r="R15" s="69" t="s">
        <v>263</v>
      </c>
    </row>
    <row r="16" spans="2:18" ht="15.75" thickBot="1" x14ac:dyDescent="0.3">
      <c r="B16" s="1">
        <v>1000</v>
      </c>
      <c r="C16" s="1">
        <v>500</v>
      </c>
      <c r="D16" s="1">
        <v>40</v>
      </c>
      <c r="E16" s="1">
        <v>20</v>
      </c>
      <c r="F16" s="1">
        <v>40</v>
      </c>
      <c r="G16" s="1">
        <v>4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69" t="s">
        <v>264</v>
      </c>
    </row>
    <row r="17" spans="2:18" ht="15.75" thickBot="1" x14ac:dyDescent="0.3">
      <c r="B17" s="1">
        <v>1000</v>
      </c>
      <c r="C17" s="1">
        <v>600</v>
      </c>
      <c r="D17" s="1"/>
      <c r="E17" s="1">
        <v>20</v>
      </c>
      <c r="F17" s="1"/>
      <c r="G17" s="1">
        <v>20</v>
      </c>
      <c r="H17" s="1"/>
      <c r="I17" s="1"/>
      <c r="J17" s="1">
        <v>10</v>
      </c>
      <c r="K17" s="1"/>
      <c r="L17" s="1"/>
      <c r="M17" s="1"/>
      <c r="N17" s="1"/>
      <c r="O17" s="1"/>
      <c r="P17" s="1"/>
      <c r="Q17" s="1"/>
      <c r="R17" s="69" t="s">
        <v>247</v>
      </c>
    </row>
    <row r="18" spans="2:18" ht="15.75" thickBot="1" x14ac:dyDescent="0.3">
      <c r="B18" s="1">
        <v>1000</v>
      </c>
      <c r="C18" s="1" t="s">
        <v>166</v>
      </c>
      <c r="D18" s="1">
        <v>40</v>
      </c>
      <c r="E18" s="1">
        <v>10</v>
      </c>
      <c r="F18" s="1">
        <v>90</v>
      </c>
      <c r="G18" s="1">
        <v>15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69" t="s">
        <v>265</v>
      </c>
    </row>
    <row r="19" spans="2:18" ht="15.75" thickBot="1" x14ac:dyDescent="0.3">
      <c r="B19" s="1">
        <v>1000</v>
      </c>
      <c r="C19" s="1">
        <v>600</v>
      </c>
      <c r="D19" s="1">
        <v>67</v>
      </c>
      <c r="E19" s="1">
        <v>35</v>
      </c>
      <c r="F19" s="1">
        <v>50</v>
      </c>
      <c r="G19" s="1">
        <v>10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69" t="s">
        <v>239</v>
      </c>
    </row>
    <row r="20" spans="2:18" ht="15.75" thickBot="1" x14ac:dyDescent="0.3">
      <c r="B20" s="1">
        <v>1000</v>
      </c>
      <c r="C20" s="1"/>
      <c r="D20" s="1">
        <v>20</v>
      </c>
      <c r="E20" s="1">
        <v>20</v>
      </c>
      <c r="F20" s="1">
        <v>60</v>
      </c>
      <c r="G20" s="1">
        <v>20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69" t="s">
        <v>266</v>
      </c>
    </row>
    <row r="21" spans="2:18" ht="15.75" thickBot="1" x14ac:dyDescent="0.3">
      <c r="B21" s="1">
        <v>1000</v>
      </c>
      <c r="C21" s="1"/>
      <c r="D21" s="1">
        <v>10</v>
      </c>
      <c r="E21" s="1">
        <v>50</v>
      </c>
      <c r="F21" s="1">
        <v>10</v>
      </c>
      <c r="G21" s="1">
        <v>15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69" t="s">
        <v>267</v>
      </c>
    </row>
    <row r="22" spans="2:18" ht="15.75" thickBot="1" x14ac:dyDescent="0.3">
      <c r="B22" s="1">
        <v>1000</v>
      </c>
      <c r="C22" s="1">
        <v>750</v>
      </c>
      <c r="D22" s="1">
        <v>150</v>
      </c>
      <c r="E22" s="1">
        <v>37.5</v>
      </c>
      <c r="F22" s="1">
        <v>56.25</v>
      </c>
      <c r="G22" s="1">
        <v>6.25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69" t="s">
        <v>268</v>
      </c>
    </row>
    <row r="23" spans="2:18" ht="15.75" thickBot="1" x14ac:dyDescent="0.3">
      <c r="B23" s="1">
        <v>1000</v>
      </c>
      <c r="C23" s="1">
        <v>605</v>
      </c>
      <c r="D23" s="1"/>
      <c r="E23" s="1">
        <v>13.3</v>
      </c>
      <c r="F23" s="1">
        <v>10</v>
      </c>
      <c r="G23" s="1">
        <v>16.7</v>
      </c>
      <c r="H23" s="1"/>
      <c r="I23" s="1"/>
      <c r="J23" s="1">
        <v>6.7</v>
      </c>
      <c r="K23" s="1"/>
      <c r="L23" s="1"/>
      <c r="M23" s="1"/>
      <c r="N23" s="1"/>
      <c r="O23" s="1"/>
      <c r="P23" s="1"/>
      <c r="Q23" s="1"/>
      <c r="R23" s="69" t="s">
        <v>269</v>
      </c>
    </row>
    <row r="24" spans="2:18" ht="15.75" thickBot="1" x14ac:dyDescent="0.3">
      <c r="B24" s="1">
        <v>1000</v>
      </c>
      <c r="C24" s="1"/>
      <c r="D24" s="1">
        <v>20</v>
      </c>
      <c r="E24" s="1">
        <v>10</v>
      </c>
      <c r="F24" s="1">
        <v>30</v>
      </c>
      <c r="G24" s="1">
        <v>16.7</v>
      </c>
      <c r="H24" s="1"/>
      <c r="I24" s="1"/>
      <c r="J24" s="1">
        <v>1</v>
      </c>
      <c r="K24" s="1"/>
      <c r="L24" s="1"/>
      <c r="M24" s="1"/>
      <c r="N24" s="1"/>
      <c r="O24" s="1"/>
      <c r="P24" s="1"/>
      <c r="Q24" s="1"/>
      <c r="R24" s="69" t="s">
        <v>270</v>
      </c>
    </row>
    <row r="25" spans="2:18" ht="15.75" thickBot="1" x14ac:dyDescent="0.3">
      <c r="B25" s="1">
        <v>1000</v>
      </c>
      <c r="C25" s="1">
        <v>620</v>
      </c>
      <c r="D25" s="1">
        <v>50</v>
      </c>
      <c r="E25" s="1">
        <v>15</v>
      </c>
      <c r="F25" s="1">
        <v>100</v>
      </c>
      <c r="G25" s="1">
        <v>10</v>
      </c>
      <c r="H25" s="1"/>
      <c r="I25" s="1"/>
      <c r="J25" s="1"/>
      <c r="K25" s="1"/>
      <c r="L25" s="1"/>
      <c r="M25" s="1"/>
      <c r="N25" s="1"/>
      <c r="O25" s="1"/>
      <c r="P25" s="1"/>
      <c r="Q25" s="1">
        <v>3</v>
      </c>
      <c r="R25" s="69" t="s">
        <v>271</v>
      </c>
    </row>
    <row r="26" spans="2:18" ht="15.75" thickBot="1" x14ac:dyDescent="0.3">
      <c r="B26" s="1">
        <v>1000</v>
      </c>
      <c r="C26" s="1">
        <v>650</v>
      </c>
      <c r="D26" s="1">
        <v>20</v>
      </c>
      <c r="E26" s="1">
        <v>20</v>
      </c>
      <c r="F26" s="1">
        <v>20</v>
      </c>
      <c r="G26" s="1">
        <v>15</v>
      </c>
      <c r="H26" s="1"/>
      <c r="I26" s="1"/>
      <c r="J26" s="1">
        <v>20</v>
      </c>
      <c r="K26" s="1"/>
      <c r="L26" s="1"/>
      <c r="M26" s="1"/>
      <c r="N26" s="1"/>
      <c r="O26" s="1"/>
      <c r="P26" s="1"/>
      <c r="Q26" s="1"/>
      <c r="R26" s="69" t="s">
        <v>272</v>
      </c>
    </row>
    <row r="27" spans="2:18" ht="15.75" thickBot="1" x14ac:dyDescent="0.3">
      <c r="B27" s="1">
        <v>1000</v>
      </c>
      <c r="C27" s="1">
        <v>436</v>
      </c>
      <c r="D27" s="1">
        <v>166</v>
      </c>
      <c r="E27" s="1"/>
      <c r="F27" s="1">
        <v>83</v>
      </c>
      <c r="G27" s="1">
        <v>9</v>
      </c>
      <c r="H27" s="1">
        <v>2</v>
      </c>
      <c r="I27" s="1">
        <v>4</v>
      </c>
      <c r="J27" s="1"/>
      <c r="K27" s="1">
        <v>23</v>
      </c>
      <c r="L27" s="1"/>
      <c r="M27" s="1"/>
      <c r="N27" s="1"/>
      <c r="O27" s="1"/>
      <c r="P27" s="1"/>
      <c r="Q27" s="1"/>
      <c r="R27" s="69" t="s">
        <v>273</v>
      </c>
    </row>
    <row r="28" spans="2:18" ht="15.75" thickBot="1" x14ac:dyDescent="0.3">
      <c r="B28" s="1">
        <v>1000</v>
      </c>
      <c r="C28" s="1">
        <v>650</v>
      </c>
      <c r="D28" s="1">
        <v>30</v>
      </c>
      <c r="E28" s="1">
        <v>25</v>
      </c>
      <c r="F28" s="1">
        <v>50</v>
      </c>
      <c r="G28" s="1">
        <v>10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69" t="s">
        <v>274</v>
      </c>
    </row>
    <row r="29" spans="2:18" ht="15.75" thickBot="1" x14ac:dyDescent="0.3">
      <c r="B29" s="1">
        <v>1000</v>
      </c>
      <c r="C29" s="1">
        <v>500</v>
      </c>
      <c r="D29" s="1">
        <v>30</v>
      </c>
      <c r="E29" s="1">
        <v>36</v>
      </c>
      <c r="F29" s="1">
        <v>33.340000000000003</v>
      </c>
      <c r="G29" s="1">
        <v>16.600000000000001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69" t="s">
        <v>241</v>
      </c>
    </row>
    <row r="30" spans="2:18" ht="15.75" thickBot="1" x14ac:dyDescent="0.3">
      <c r="B30" s="1">
        <v>1000</v>
      </c>
      <c r="C30" s="1">
        <v>500</v>
      </c>
      <c r="D30" s="1">
        <v>100</v>
      </c>
      <c r="E30" s="1">
        <v>25</v>
      </c>
      <c r="F30" s="1">
        <v>200</v>
      </c>
      <c r="G30" s="1">
        <v>8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69" t="s">
        <v>275</v>
      </c>
    </row>
    <row r="31" spans="2:18" ht="15.75" thickBot="1" x14ac:dyDescent="0.3">
      <c r="B31" s="1">
        <v>1000</v>
      </c>
      <c r="C31" s="1">
        <v>650</v>
      </c>
      <c r="D31" s="1">
        <v>40</v>
      </c>
      <c r="E31" s="1">
        <v>20</v>
      </c>
      <c r="F31" s="1">
        <v>200</v>
      </c>
      <c r="G31" s="1">
        <v>10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69" t="s">
        <v>98</v>
      </c>
    </row>
    <row r="32" spans="2:18" ht="15.75" thickBot="1" x14ac:dyDescent="0.3">
      <c r="B32" s="1">
        <v>1000</v>
      </c>
      <c r="C32" s="1">
        <v>550</v>
      </c>
      <c r="D32" s="1">
        <v>26.7</v>
      </c>
      <c r="E32" s="1">
        <v>16.7</v>
      </c>
      <c r="F32" s="1">
        <v>60</v>
      </c>
      <c r="G32" s="1">
        <v>6.67</v>
      </c>
      <c r="H32" s="1"/>
      <c r="I32" s="1"/>
      <c r="J32" s="1"/>
      <c r="K32" s="1"/>
      <c r="L32" s="1">
        <v>6.67</v>
      </c>
      <c r="M32" s="1"/>
      <c r="N32" s="1"/>
      <c r="O32" s="1"/>
      <c r="P32" s="1"/>
      <c r="Q32" s="1"/>
      <c r="R32" s="69" t="s">
        <v>100</v>
      </c>
    </row>
    <row r="33" spans="2:19" ht="15.75" thickBot="1" x14ac:dyDescent="0.3">
      <c r="B33" s="1">
        <v>1000</v>
      </c>
      <c r="C33" s="1">
        <v>1000</v>
      </c>
      <c r="D33" s="1">
        <v>100</v>
      </c>
      <c r="E33" s="1">
        <v>100</v>
      </c>
      <c r="F33" s="1">
        <v>120</v>
      </c>
      <c r="G33" s="1">
        <v>10</v>
      </c>
      <c r="H33" s="1">
        <v>10</v>
      </c>
      <c r="I33" s="1"/>
      <c r="J33" s="1"/>
      <c r="K33" s="1"/>
      <c r="L33" s="1"/>
      <c r="M33" s="1"/>
      <c r="N33" s="1"/>
      <c r="O33" s="1"/>
      <c r="P33" s="1"/>
      <c r="Q33" s="1"/>
      <c r="R33" s="69" t="s">
        <v>276</v>
      </c>
      <c r="S33" t="s">
        <v>167</v>
      </c>
    </row>
    <row r="34" spans="2:19" ht="15.75" thickBot="1" x14ac:dyDescent="0.3">
      <c r="B34" s="1">
        <v>1000</v>
      </c>
      <c r="C34" s="1">
        <v>750</v>
      </c>
      <c r="D34" s="1">
        <v>150</v>
      </c>
      <c r="E34" s="1">
        <v>25</v>
      </c>
      <c r="F34" s="1">
        <v>50</v>
      </c>
      <c r="G34" s="1">
        <v>25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69" t="s">
        <v>277</v>
      </c>
    </row>
    <row r="35" spans="2:19" ht="15.75" thickBot="1" x14ac:dyDescent="0.3">
      <c r="B35" s="1">
        <v>1000</v>
      </c>
      <c r="C35" s="1">
        <v>500</v>
      </c>
      <c r="D35" s="1">
        <v>40</v>
      </c>
      <c r="E35" s="1">
        <v>20</v>
      </c>
      <c r="F35" s="1">
        <v>60</v>
      </c>
      <c r="G35" s="1">
        <v>5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69" t="s">
        <v>278</v>
      </c>
    </row>
    <row r="36" spans="2:19" ht="15.75" thickBot="1" x14ac:dyDescent="0.3">
      <c r="B36" s="1">
        <v>1000</v>
      </c>
      <c r="C36" s="1">
        <v>1000</v>
      </c>
      <c r="D36" s="1">
        <v>40</v>
      </c>
      <c r="E36" s="1">
        <v>30</v>
      </c>
      <c r="F36" s="1">
        <v>25</v>
      </c>
      <c r="G36" s="1">
        <v>15</v>
      </c>
      <c r="H36" s="1"/>
      <c r="I36" s="1"/>
      <c r="J36" s="1"/>
      <c r="K36" s="1"/>
      <c r="L36" s="1"/>
      <c r="M36" s="1" t="s">
        <v>176</v>
      </c>
      <c r="N36" s="1"/>
      <c r="O36" s="1"/>
      <c r="P36" s="1"/>
      <c r="Q36" s="1"/>
      <c r="R36" s="69" t="s">
        <v>279</v>
      </c>
    </row>
    <row r="37" spans="2:19" ht="15.75" thickBot="1" x14ac:dyDescent="0.3">
      <c r="B37" s="1">
        <v>1000</v>
      </c>
      <c r="C37" s="1"/>
      <c r="D37" s="1"/>
      <c r="E37" s="1">
        <v>8</v>
      </c>
      <c r="F37" s="1">
        <v>64</v>
      </c>
      <c r="G37" s="1">
        <v>3.2</v>
      </c>
      <c r="H37" s="1"/>
      <c r="I37" s="1"/>
      <c r="J37" s="1"/>
      <c r="K37" s="1"/>
      <c r="L37" s="1" t="s">
        <v>177</v>
      </c>
      <c r="M37" s="1"/>
      <c r="N37" s="1"/>
      <c r="O37" s="1"/>
      <c r="P37" s="1"/>
      <c r="Q37" s="1"/>
      <c r="R37" s="69" t="s">
        <v>280</v>
      </c>
    </row>
    <row r="38" spans="2:19" ht="15.75" thickBot="1" x14ac:dyDescent="0.3">
      <c r="B38" s="1">
        <v>1000</v>
      </c>
      <c r="C38" s="1" t="s">
        <v>168</v>
      </c>
      <c r="D38" s="1">
        <v>166.7</v>
      </c>
      <c r="E38" s="1">
        <v>6.7</v>
      </c>
      <c r="F38" s="1">
        <v>67</v>
      </c>
      <c r="G38" s="1">
        <v>5</v>
      </c>
      <c r="H38" s="1">
        <v>1.7</v>
      </c>
      <c r="I38" s="1" t="s">
        <v>169</v>
      </c>
      <c r="J38" s="1"/>
      <c r="K38" s="1" t="s">
        <v>170</v>
      </c>
      <c r="L38" s="1"/>
      <c r="M38" s="1"/>
      <c r="N38" s="1"/>
      <c r="O38" s="1"/>
      <c r="P38" s="1"/>
      <c r="Q38" s="1"/>
      <c r="R38" s="69" t="s">
        <v>253</v>
      </c>
    </row>
    <row r="39" spans="2:19" ht="15.75" thickBot="1" x14ac:dyDescent="0.3">
      <c r="B39" s="1">
        <v>1000</v>
      </c>
      <c r="C39" s="1">
        <v>500</v>
      </c>
      <c r="D39" s="1">
        <v>40</v>
      </c>
      <c r="E39" s="1">
        <v>20</v>
      </c>
      <c r="F39" s="1">
        <v>60</v>
      </c>
      <c r="G39" s="1">
        <v>5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69" t="s">
        <v>413</v>
      </c>
    </row>
    <row r="40" spans="2:19" ht="15.75" thickBot="1" x14ac:dyDescent="0.3">
      <c r="B40" s="1">
        <v>1000</v>
      </c>
      <c r="C40" s="1">
        <v>650</v>
      </c>
      <c r="D40" s="1">
        <v>20</v>
      </c>
      <c r="E40" s="1">
        <v>25</v>
      </c>
      <c r="F40" s="1">
        <v>20</v>
      </c>
      <c r="G40" s="1">
        <v>25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69" t="s">
        <v>414</v>
      </c>
    </row>
    <row r="41" spans="2:19" ht="15.75" thickBot="1" x14ac:dyDescent="0.3">
      <c r="B41" s="1">
        <v>1000</v>
      </c>
      <c r="C41" s="1" t="s">
        <v>171</v>
      </c>
      <c r="D41" s="1">
        <v>50</v>
      </c>
      <c r="E41" s="1">
        <v>12</v>
      </c>
      <c r="F41" s="1">
        <v>60</v>
      </c>
      <c r="G41" s="1">
        <v>16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69" t="s">
        <v>281</v>
      </c>
    </row>
    <row r="42" spans="2:19" ht="15.75" thickBot="1" x14ac:dyDescent="0.3">
      <c r="B42" s="1">
        <v>1000</v>
      </c>
      <c r="C42" s="1"/>
      <c r="D42" s="1">
        <v>30</v>
      </c>
      <c r="E42" s="1">
        <v>15</v>
      </c>
      <c r="F42" s="1">
        <v>30</v>
      </c>
      <c r="G42" s="1">
        <v>15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69" t="s">
        <v>282</v>
      </c>
    </row>
    <row r="43" spans="2:19" ht="15.75" thickBot="1" x14ac:dyDescent="0.3">
      <c r="B43" s="1">
        <v>1000</v>
      </c>
      <c r="C43" s="1">
        <v>666.4</v>
      </c>
      <c r="D43" s="1">
        <v>76.8</v>
      </c>
      <c r="E43" s="1">
        <v>0.24</v>
      </c>
      <c r="F43" s="1">
        <v>54.4</v>
      </c>
      <c r="G43" s="1">
        <v>7.2</v>
      </c>
      <c r="H43" s="1">
        <v>2.4</v>
      </c>
      <c r="I43" s="1"/>
      <c r="J43" s="1"/>
      <c r="K43" s="1"/>
      <c r="L43" s="1"/>
      <c r="M43" s="1"/>
      <c r="N43" s="1"/>
      <c r="O43" s="1"/>
      <c r="P43" s="1"/>
      <c r="Q43" s="1"/>
      <c r="R43" s="69" t="s">
        <v>283</v>
      </c>
    </row>
    <row r="44" spans="2:19" ht="15.75" thickBot="1" x14ac:dyDescent="0.3">
      <c r="B44" s="1">
        <v>1000</v>
      </c>
      <c r="C44" s="1">
        <v>600</v>
      </c>
      <c r="D44" s="1">
        <v>76.8</v>
      </c>
      <c r="E44" s="1">
        <v>21.6</v>
      </c>
      <c r="F44" s="1">
        <v>114.4</v>
      </c>
      <c r="G44" s="1">
        <v>4.8</v>
      </c>
      <c r="H44" s="1">
        <v>2.4</v>
      </c>
      <c r="I44" s="1"/>
      <c r="J44" s="1"/>
      <c r="K44" s="1"/>
      <c r="L44" s="1"/>
      <c r="M44" s="1"/>
      <c r="N44" s="1"/>
      <c r="O44" s="1"/>
      <c r="P44" s="1"/>
      <c r="Q44" s="1"/>
      <c r="R44" s="69" t="s">
        <v>283</v>
      </c>
    </row>
    <row r="45" spans="2:19" ht="15.75" thickBot="1" x14ac:dyDescent="0.3">
      <c r="B45" s="1">
        <v>1000</v>
      </c>
      <c r="C45" s="1">
        <v>500</v>
      </c>
      <c r="D45" s="1">
        <v>225</v>
      </c>
      <c r="E45" s="1">
        <v>12.5</v>
      </c>
      <c r="F45" s="1">
        <v>125</v>
      </c>
      <c r="G45" s="1">
        <v>7.5</v>
      </c>
      <c r="H45" s="1">
        <v>2.5</v>
      </c>
      <c r="I45" s="1"/>
      <c r="J45" s="1"/>
      <c r="K45" s="1"/>
      <c r="L45" s="1"/>
      <c r="M45" s="1"/>
      <c r="N45" s="1"/>
      <c r="O45" s="1"/>
      <c r="P45" s="1"/>
      <c r="Q45" s="1"/>
      <c r="R45" s="69" t="s">
        <v>284</v>
      </c>
    </row>
    <row r="46" spans="2:19" ht="15.75" thickBot="1" x14ac:dyDescent="0.3">
      <c r="B46" s="1">
        <v>1000</v>
      </c>
      <c r="C46" s="1"/>
      <c r="D46" s="1">
        <v>40</v>
      </c>
      <c r="E46" s="1">
        <v>15</v>
      </c>
      <c r="F46" s="1">
        <v>50</v>
      </c>
      <c r="G46" s="1">
        <v>10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69" t="s">
        <v>285</v>
      </c>
    </row>
    <row r="47" spans="2:19" ht="15.75" thickBot="1" x14ac:dyDescent="0.3">
      <c r="B47" s="1">
        <v>1000</v>
      </c>
      <c r="C47" s="1" t="s">
        <v>172</v>
      </c>
      <c r="D47" s="1">
        <v>70</v>
      </c>
      <c r="E47" s="1">
        <v>32</v>
      </c>
      <c r="F47" s="1">
        <v>180</v>
      </c>
      <c r="G47" s="1"/>
      <c r="H47" s="1"/>
      <c r="I47" s="1"/>
      <c r="J47" s="1"/>
      <c r="K47" s="1"/>
      <c r="L47" s="1"/>
      <c r="M47" s="1"/>
      <c r="N47" s="1">
        <v>15</v>
      </c>
      <c r="O47" s="1"/>
      <c r="P47" s="1"/>
      <c r="Q47" s="1"/>
      <c r="R47" s="69" t="s">
        <v>286</v>
      </c>
    </row>
    <row r="48" spans="2:19" ht="15.75" thickBot="1" x14ac:dyDescent="0.3">
      <c r="B48" s="1">
        <v>1000</v>
      </c>
      <c r="C48" s="1">
        <v>281</v>
      </c>
      <c r="D48" s="1">
        <v>37.5</v>
      </c>
      <c r="E48" s="1">
        <v>3.8</v>
      </c>
      <c r="F48" s="1">
        <v>56.3</v>
      </c>
      <c r="G48" s="1">
        <v>14.1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69" t="s">
        <v>287</v>
      </c>
    </row>
    <row r="49" spans="1:18" ht="15.75" thickBot="1" x14ac:dyDescent="0.3">
      <c r="B49" s="1">
        <v>1000</v>
      </c>
      <c r="C49" s="1">
        <v>580</v>
      </c>
      <c r="D49" s="1"/>
      <c r="E49" s="1">
        <v>50</v>
      </c>
      <c r="F49" s="1"/>
      <c r="G49" s="1">
        <v>20</v>
      </c>
      <c r="H49" s="1"/>
      <c r="I49" s="1"/>
      <c r="J49" s="1">
        <v>10</v>
      </c>
      <c r="K49" s="1"/>
      <c r="L49" s="1"/>
      <c r="M49" s="1"/>
      <c r="N49" s="1"/>
      <c r="O49" s="1"/>
      <c r="P49" s="1"/>
      <c r="Q49" s="1"/>
      <c r="R49" s="69" t="s">
        <v>288</v>
      </c>
    </row>
    <row r="50" spans="1:18" ht="15.75" thickBot="1" x14ac:dyDescent="0.3">
      <c r="B50" s="1">
        <v>1000</v>
      </c>
      <c r="C50" s="1" t="s">
        <v>173</v>
      </c>
      <c r="D50" s="1">
        <v>30</v>
      </c>
      <c r="E50" s="1">
        <v>16</v>
      </c>
      <c r="F50" s="1">
        <v>20</v>
      </c>
      <c r="G50" s="1">
        <v>15</v>
      </c>
      <c r="H50" s="1"/>
      <c r="I50" s="1"/>
      <c r="J50" s="1"/>
      <c r="K50" s="1"/>
      <c r="L50" s="1">
        <v>1</v>
      </c>
      <c r="M50" s="1"/>
      <c r="N50" s="1" t="s">
        <v>174</v>
      </c>
      <c r="O50" s="1"/>
      <c r="P50" s="1"/>
      <c r="Q50" s="1"/>
      <c r="R50" s="69" t="s">
        <v>289</v>
      </c>
    </row>
    <row r="51" spans="1:18" ht="15.75" thickBot="1" x14ac:dyDescent="0.3">
      <c r="B51" s="1">
        <v>1000</v>
      </c>
      <c r="C51" s="1">
        <v>500</v>
      </c>
      <c r="D51" s="1"/>
      <c r="E51" s="1">
        <v>15</v>
      </c>
      <c r="F51" s="1">
        <v>100</v>
      </c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69" t="s">
        <v>290</v>
      </c>
    </row>
    <row r="52" spans="1:18" ht="15.75" thickBot="1" x14ac:dyDescent="0.3">
      <c r="B52" s="1">
        <v>1000</v>
      </c>
      <c r="C52" s="1" t="s">
        <v>175</v>
      </c>
      <c r="D52" s="1"/>
      <c r="E52" s="1">
        <v>15</v>
      </c>
      <c r="F52" s="1"/>
      <c r="G52" s="1">
        <v>15</v>
      </c>
      <c r="H52" s="1"/>
      <c r="I52" s="1"/>
      <c r="J52" s="1">
        <v>3</v>
      </c>
      <c r="K52" s="1"/>
      <c r="L52" s="1"/>
      <c r="M52" s="1"/>
      <c r="N52" s="1"/>
      <c r="O52" s="1"/>
      <c r="P52" s="1"/>
      <c r="Q52" s="1"/>
      <c r="R52" s="69" t="s">
        <v>291</v>
      </c>
    </row>
    <row r="53" spans="1:18" ht="15.75" thickBot="1" x14ac:dyDescent="0.3">
      <c r="B53" s="1">
        <v>1000</v>
      </c>
      <c r="C53" s="1">
        <v>883</v>
      </c>
      <c r="D53" s="1">
        <v>30</v>
      </c>
      <c r="E53" s="1">
        <v>16</v>
      </c>
      <c r="F53" s="1">
        <v>20</v>
      </c>
      <c r="G53" s="1">
        <v>15</v>
      </c>
      <c r="H53" s="1"/>
      <c r="I53" s="1"/>
      <c r="J53" s="1"/>
      <c r="K53" s="1"/>
      <c r="L53" s="1">
        <v>1</v>
      </c>
      <c r="M53" s="1"/>
      <c r="N53" s="1"/>
      <c r="O53" s="1">
        <v>3</v>
      </c>
      <c r="P53" s="1">
        <v>30</v>
      </c>
      <c r="Q53" s="1"/>
      <c r="R53" s="69" t="s">
        <v>292</v>
      </c>
    </row>
    <row r="54" spans="1:18" ht="15.75" thickBot="1" x14ac:dyDescent="0.3">
      <c r="B54" s="1">
        <v>1000</v>
      </c>
      <c r="C54" s="1"/>
      <c r="D54" s="1">
        <v>50</v>
      </c>
      <c r="E54" s="1">
        <v>9</v>
      </c>
      <c r="F54" s="1">
        <v>100</v>
      </c>
      <c r="G54" s="1">
        <v>5</v>
      </c>
      <c r="H54" s="1"/>
      <c r="I54" s="1"/>
      <c r="J54" s="1"/>
      <c r="K54" s="1"/>
      <c r="L54" s="1"/>
      <c r="M54" s="1"/>
      <c r="N54" s="1"/>
      <c r="O54" s="1"/>
      <c r="P54" s="1"/>
      <c r="Q54" s="1"/>
      <c r="R54" s="69" t="s">
        <v>293</v>
      </c>
    </row>
    <row r="55" spans="1:18" ht="15.75" thickBot="1" x14ac:dyDescent="0.3">
      <c r="B55" s="1">
        <v>1000</v>
      </c>
      <c r="C55" s="1">
        <v>600</v>
      </c>
      <c r="D55" s="1">
        <v>40</v>
      </c>
      <c r="E55" s="1">
        <v>7</v>
      </c>
      <c r="F55" s="1">
        <v>20</v>
      </c>
      <c r="G55" s="1">
        <v>15</v>
      </c>
      <c r="H55" s="1"/>
      <c r="I55" s="1"/>
      <c r="J55" s="1">
        <v>2</v>
      </c>
      <c r="K55" s="1"/>
      <c r="L55" s="1"/>
      <c r="M55" s="1"/>
      <c r="N55" s="1"/>
      <c r="O55" s="1"/>
      <c r="P55" s="1"/>
      <c r="Q55" s="1"/>
      <c r="R55" s="69" t="s">
        <v>294</v>
      </c>
    </row>
    <row r="56" spans="1:18" ht="15.75" thickBot="1" x14ac:dyDescent="0.3">
      <c r="B56" s="16">
        <v>1000</v>
      </c>
      <c r="C56" s="16">
        <v>546.6</v>
      </c>
      <c r="D56" s="16">
        <v>30</v>
      </c>
      <c r="E56" s="16">
        <v>20</v>
      </c>
      <c r="F56" s="16">
        <v>50</v>
      </c>
      <c r="G56" s="16">
        <v>15</v>
      </c>
      <c r="H56" s="16"/>
      <c r="I56" s="16"/>
      <c r="J56" s="16"/>
      <c r="K56" s="16"/>
      <c r="L56" s="16" t="s">
        <v>117</v>
      </c>
      <c r="M56" s="16"/>
      <c r="N56" s="16"/>
      <c r="O56" s="16"/>
      <c r="P56" s="16"/>
      <c r="Q56" s="16"/>
      <c r="R56" s="69" t="s">
        <v>295</v>
      </c>
    </row>
    <row r="57" spans="1:18" x14ac:dyDescent="0.25">
      <c r="A57" s="3" t="s">
        <v>143</v>
      </c>
      <c r="B57" s="3">
        <f>AVERAGE(B2:B56)</f>
        <v>1000</v>
      </c>
      <c r="C57" s="3">
        <f t="shared" ref="C57:Q57" si="0">AVERAGE(C2:C56)</f>
        <v>589.12749999999994</v>
      </c>
      <c r="D57" s="3">
        <f t="shared" si="0"/>
        <v>60.624489795918372</v>
      </c>
      <c r="E57" s="3">
        <f t="shared" si="0"/>
        <v>21.293333333333337</v>
      </c>
      <c r="F57" s="3">
        <f t="shared" si="0"/>
        <v>83.343921568627465</v>
      </c>
      <c r="G57" s="3">
        <f t="shared" si="0"/>
        <v>12.229230769230769</v>
      </c>
      <c r="H57" s="3">
        <f t="shared" si="0"/>
        <v>4.7857142857142856</v>
      </c>
      <c r="I57" s="3">
        <f t="shared" si="0"/>
        <v>4.5</v>
      </c>
      <c r="J57" s="3">
        <f t="shared" si="0"/>
        <v>29.154545454545453</v>
      </c>
      <c r="K57" s="3">
        <f t="shared" si="0"/>
        <v>21.5</v>
      </c>
      <c r="L57" s="3">
        <f t="shared" si="0"/>
        <v>4.5340000000000007</v>
      </c>
      <c r="M57" s="3"/>
      <c r="N57" s="3">
        <f t="shared" si="0"/>
        <v>15</v>
      </c>
      <c r="O57" s="3">
        <f t="shared" si="0"/>
        <v>3</v>
      </c>
      <c r="P57" s="3">
        <f t="shared" si="0"/>
        <v>30</v>
      </c>
      <c r="Q57" s="3">
        <f t="shared" si="0"/>
        <v>3</v>
      </c>
    </row>
    <row r="58" spans="1:18" x14ac:dyDescent="0.25">
      <c r="A58" s="3" t="s">
        <v>178</v>
      </c>
      <c r="B58" s="3">
        <f t="shared" ref="B58:L58" si="1">STDEV(B2:B56)</f>
        <v>0</v>
      </c>
      <c r="C58" s="3">
        <f t="shared" si="1"/>
        <v>148.2928391643909</v>
      </c>
      <c r="D58" s="3">
        <f t="shared" si="1"/>
        <v>62.108945043542384</v>
      </c>
      <c r="E58" s="3">
        <f t="shared" si="1"/>
        <v>15.851344327252876</v>
      </c>
      <c r="F58" s="3">
        <f t="shared" si="1"/>
        <v>138.27593920966052</v>
      </c>
      <c r="G58" s="3">
        <f t="shared" si="1"/>
        <v>5.4187383113486725</v>
      </c>
      <c r="H58" s="3">
        <f t="shared" si="1"/>
        <v>4.4830899208130131</v>
      </c>
      <c r="I58" s="3">
        <f t="shared" si="1"/>
        <v>0.70710678118654757</v>
      </c>
      <c r="J58" s="3">
        <f t="shared" si="1"/>
        <v>73.445917022478028</v>
      </c>
      <c r="K58" s="3">
        <f t="shared" si="1"/>
        <v>2.1213203435596424</v>
      </c>
      <c r="L58" s="3">
        <f t="shared" si="1"/>
        <v>3.2288976447078648</v>
      </c>
      <c r="M58" s="3"/>
      <c r="N58" s="3"/>
      <c r="O58" s="3"/>
      <c r="P58" s="3"/>
      <c r="Q58" s="3">
        <f>STDEV(Q2:Q56)</f>
        <v>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D11" sqref="D11"/>
    </sheetView>
  </sheetViews>
  <sheetFormatPr baseColWidth="10" defaultRowHeight="15" x14ac:dyDescent="0.25"/>
  <cols>
    <col min="1" max="1" width="25" bestFit="1" customWidth="1"/>
    <col min="2" max="2" width="23" bestFit="1" customWidth="1"/>
    <col min="3" max="3" width="22" customWidth="1"/>
    <col min="4" max="4" width="29" bestFit="1" customWidth="1"/>
  </cols>
  <sheetData>
    <row r="1" spans="1:4" ht="15.75" x14ac:dyDescent="0.25">
      <c r="A1" s="56" t="s">
        <v>233</v>
      </c>
      <c r="B1" s="56" t="s">
        <v>369</v>
      </c>
      <c r="C1" s="56" t="s">
        <v>214</v>
      </c>
      <c r="D1" s="56" t="s">
        <v>10</v>
      </c>
    </row>
    <row r="2" spans="1:4" x14ac:dyDescent="0.25">
      <c r="A2" s="60">
        <v>180</v>
      </c>
      <c r="B2" s="60">
        <v>25</v>
      </c>
      <c r="C2" s="60">
        <v>17.5</v>
      </c>
      <c r="D2" s="60" t="s">
        <v>16</v>
      </c>
    </row>
    <row r="3" spans="1:4" x14ac:dyDescent="0.25">
      <c r="A3" s="60">
        <v>230</v>
      </c>
      <c r="B3" s="60">
        <v>30</v>
      </c>
      <c r="C3" s="60">
        <v>29.86</v>
      </c>
      <c r="D3" s="60" t="s">
        <v>370</v>
      </c>
    </row>
    <row r="4" spans="1:4" x14ac:dyDescent="0.25">
      <c r="A4" s="60">
        <v>220</v>
      </c>
      <c r="B4" s="60">
        <v>30</v>
      </c>
      <c r="C4" s="60">
        <v>26.71</v>
      </c>
      <c r="D4" s="60" t="s">
        <v>371</v>
      </c>
    </row>
    <row r="5" spans="1:4" x14ac:dyDescent="0.25">
      <c r="A5" s="60">
        <v>200</v>
      </c>
      <c r="B5" s="60">
        <v>23</v>
      </c>
      <c r="C5" s="60">
        <v>33.58</v>
      </c>
      <c r="D5" s="60" t="s">
        <v>372</v>
      </c>
    </row>
    <row r="6" spans="1:4" x14ac:dyDescent="0.25">
      <c r="A6" s="60">
        <v>220</v>
      </c>
      <c r="B6" s="60">
        <v>47.5</v>
      </c>
      <c r="C6" s="60">
        <v>33.17</v>
      </c>
      <c r="D6" s="60" t="s">
        <v>71</v>
      </c>
    </row>
    <row r="7" spans="1:4" x14ac:dyDescent="0.25">
      <c r="A7" s="60">
        <v>230</v>
      </c>
      <c r="B7" s="60">
        <v>15</v>
      </c>
      <c r="C7" s="60">
        <v>12.51</v>
      </c>
      <c r="D7" s="60" t="s">
        <v>239</v>
      </c>
    </row>
    <row r="8" spans="1:4" x14ac:dyDescent="0.25">
      <c r="A8" s="60">
        <v>217</v>
      </c>
      <c r="B8" s="60">
        <v>35</v>
      </c>
      <c r="C8" s="60">
        <v>8.3800000000000008</v>
      </c>
      <c r="D8" s="60" t="s">
        <v>373</v>
      </c>
    </row>
    <row r="9" spans="1:4" x14ac:dyDescent="0.25">
      <c r="A9" s="60">
        <v>220</v>
      </c>
      <c r="B9" s="60">
        <v>30</v>
      </c>
      <c r="C9" s="60">
        <v>37.33</v>
      </c>
      <c r="D9" s="60" t="s">
        <v>374</v>
      </c>
    </row>
    <row r="10" spans="1:4" x14ac:dyDescent="0.25">
      <c r="A10" s="60">
        <v>180</v>
      </c>
      <c r="B10" s="60">
        <v>30</v>
      </c>
      <c r="C10" s="60">
        <v>29.92</v>
      </c>
      <c r="D10" s="60" t="s">
        <v>375</v>
      </c>
    </row>
    <row r="11" spans="1:4" x14ac:dyDescent="0.25">
      <c r="A11" s="60">
        <v>200</v>
      </c>
      <c r="B11" s="60">
        <v>20</v>
      </c>
      <c r="C11" s="60">
        <v>27.76</v>
      </c>
      <c r="D11" s="60" t="s">
        <v>241</v>
      </c>
    </row>
    <row r="12" spans="1:4" x14ac:dyDescent="0.25">
      <c r="A12" s="60">
        <v>200</v>
      </c>
      <c r="B12" s="60">
        <v>20</v>
      </c>
      <c r="C12" s="60">
        <v>14.36</v>
      </c>
      <c r="D12" s="60" t="s">
        <v>376</v>
      </c>
    </row>
    <row r="13" spans="1:4" x14ac:dyDescent="0.25">
      <c r="A13" s="60">
        <v>250</v>
      </c>
      <c r="B13" s="60">
        <v>30</v>
      </c>
      <c r="C13" s="60">
        <v>20.99</v>
      </c>
      <c r="D13" s="60" t="s">
        <v>377</v>
      </c>
    </row>
    <row r="14" spans="1:4" x14ac:dyDescent="0.25">
      <c r="A14" s="60">
        <v>230</v>
      </c>
      <c r="B14" s="60">
        <v>20</v>
      </c>
      <c r="C14" s="60">
        <v>28.61</v>
      </c>
      <c r="D14" s="60" t="s">
        <v>378</v>
      </c>
    </row>
    <row r="15" spans="1:4" x14ac:dyDescent="0.25">
      <c r="A15" s="60">
        <v>250</v>
      </c>
      <c r="B15" s="60">
        <v>15</v>
      </c>
      <c r="C15" s="60">
        <v>22.18</v>
      </c>
      <c r="D15" s="60" t="s">
        <v>379</v>
      </c>
    </row>
    <row r="16" spans="1:4" x14ac:dyDescent="0.25">
      <c r="A16" s="60">
        <v>250</v>
      </c>
      <c r="B16" s="60">
        <v>30</v>
      </c>
      <c r="C16" s="60">
        <v>19.510000000000002</v>
      </c>
      <c r="D16" s="60" t="s">
        <v>380</v>
      </c>
    </row>
    <row r="17" spans="1:4" x14ac:dyDescent="0.25">
      <c r="A17" s="60">
        <v>230</v>
      </c>
      <c r="B17" s="60">
        <v>45</v>
      </c>
      <c r="C17" s="60">
        <v>34.97</v>
      </c>
      <c r="D17" s="60" t="s">
        <v>381</v>
      </c>
    </row>
    <row r="18" spans="1:4" x14ac:dyDescent="0.25">
      <c r="A18" s="60">
        <v>230</v>
      </c>
      <c r="B18" s="60">
        <v>30</v>
      </c>
      <c r="C18" s="60">
        <v>30.24</v>
      </c>
      <c r="D18" s="60" t="s">
        <v>111</v>
      </c>
    </row>
    <row r="19" spans="1:4" x14ac:dyDescent="0.25">
      <c r="A19" s="60">
        <v>230</v>
      </c>
      <c r="B19" s="60">
        <v>30</v>
      </c>
      <c r="C19" s="60">
        <v>32.270000000000003</v>
      </c>
      <c r="D19" s="60" t="s">
        <v>382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A49"/>
  <sheetViews>
    <sheetView workbookViewId="0">
      <pane xSplit="2" ySplit="1" topLeftCell="HK28" activePane="bottomRight" state="frozen"/>
      <selection pane="topRight" activeCell="B1" sqref="B1"/>
      <selection pane="bottomLeft" activeCell="A2" sqref="A2"/>
      <selection pane="bottomRight" activeCell="FZ49" sqref="FZ49"/>
    </sheetView>
  </sheetViews>
  <sheetFormatPr baseColWidth="10" defaultRowHeight="15" x14ac:dyDescent="0.25"/>
  <cols>
    <col min="1" max="1" width="14.5703125" style="28" customWidth="1"/>
    <col min="2" max="2" width="25.140625" style="28" bestFit="1" customWidth="1"/>
    <col min="3" max="6" width="6.28515625" style="27" customWidth="1"/>
    <col min="7" max="8" width="7.85546875" style="27" customWidth="1"/>
    <col min="9" max="10" width="6" style="27" customWidth="1"/>
    <col min="11" max="11" width="6.140625" style="27" customWidth="1"/>
    <col min="12" max="12" width="6.28515625" style="27" customWidth="1"/>
    <col min="13" max="13" width="5.5703125" style="27" customWidth="1"/>
    <col min="14" max="29" width="5.85546875" style="27" customWidth="1"/>
    <col min="30" max="30" width="6.28515625" style="27" customWidth="1"/>
    <col min="31" max="31" width="6.140625" style="27" customWidth="1"/>
    <col min="32" max="33" width="6.42578125" style="27" customWidth="1"/>
    <col min="34" max="34" width="6.28515625" style="27" customWidth="1"/>
    <col min="35" max="35" width="6.7109375" style="27" customWidth="1"/>
    <col min="36" max="36" width="6.5703125" style="27" customWidth="1"/>
    <col min="37" max="37" width="6.140625" style="27" customWidth="1"/>
    <col min="38" max="38" width="7.5703125" style="27" customWidth="1"/>
    <col min="39" max="39" width="6.42578125" style="27" customWidth="1"/>
    <col min="40" max="40" width="7.28515625" style="27" customWidth="1"/>
    <col min="41" max="44" width="6.28515625" style="27" customWidth="1"/>
    <col min="45" max="45" width="5.28515625" style="27" customWidth="1"/>
    <col min="46" max="46" width="5.5703125" style="27" customWidth="1"/>
    <col min="47" max="49" width="6.28515625" style="27" customWidth="1"/>
    <col min="50" max="50" width="6.140625" style="27" customWidth="1"/>
    <col min="51" max="51" width="6.42578125" style="27" customWidth="1"/>
    <col min="52" max="52" width="6.28515625" style="27" customWidth="1"/>
    <col min="53" max="53" width="6.140625" style="27" customWidth="1"/>
    <col min="54" max="54" width="6" style="27" customWidth="1"/>
    <col min="55" max="55" width="6.140625" style="27" customWidth="1"/>
    <col min="56" max="56" width="5.85546875" style="27" customWidth="1"/>
    <col min="57" max="57" width="5.7109375" style="27" customWidth="1"/>
    <col min="58" max="58" width="6.140625" style="27" customWidth="1"/>
    <col min="59" max="59" width="6" style="27" customWidth="1"/>
    <col min="60" max="61" width="5.85546875" style="27" customWidth="1"/>
    <col min="62" max="73" width="6" style="27" customWidth="1"/>
    <col min="74" max="74" width="7" style="27" customWidth="1"/>
    <col min="75" max="75" width="7.140625" style="27" customWidth="1"/>
    <col min="76" max="76" width="6.85546875" style="27" customWidth="1"/>
    <col min="77" max="77" width="6.7109375" style="27" customWidth="1"/>
    <col min="78" max="78" width="6" style="27" customWidth="1"/>
    <col min="79" max="79" width="6.28515625" style="27" customWidth="1"/>
    <col min="80" max="80" width="7.140625" style="27" customWidth="1"/>
    <col min="81" max="81" width="6.28515625" style="27" customWidth="1"/>
    <col min="82" max="82" width="6.42578125" style="27" customWidth="1"/>
    <col min="83" max="84" width="6.28515625" style="27" customWidth="1"/>
    <col min="85" max="86" width="6" style="27" customWidth="1"/>
    <col min="87" max="87" width="6" style="27" bestFit="1" customWidth="1"/>
    <col min="88" max="88" width="6" style="27" customWidth="1"/>
    <col min="89" max="89" width="6.140625" style="27" customWidth="1"/>
    <col min="90" max="90" width="6.28515625" style="27" customWidth="1"/>
    <col min="91" max="92" width="6.5703125" style="27" customWidth="1"/>
    <col min="93" max="93" width="6.42578125" style="27" customWidth="1"/>
    <col min="94" max="95" width="6.140625" style="27" customWidth="1"/>
    <col min="96" max="96" width="5.7109375" style="27" customWidth="1"/>
    <col min="97" max="97" width="5.85546875" style="27" customWidth="1"/>
    <col min="98" max="98" width="6" style="27" customWidth="1"/>
    <col min="99" max="99" width="5.85546875" style="27" customWidth="1"/>
    <col min="100" max="100" width="6.85546875" style="27" customWidth="1"/>
    <col min="101" max="101" width="6.5703125" style="27" customWidth="1"/>
    <col min="102" max="102" width="6.28515625" style="27" customWidth="1"/>
    <col min="103" max="103" width="7.140625" style="27" customWidth="1"/>
    <col min="104" max="104" width="5.7109375" style="27" customWidth="1"/>
    <col min="105" max="105" width="6.28515625" style="27" customWidth="1"/>
    <col min="106" max="129" width="5.85546875" style="27" customWidth="1"/>
    <col min="130" max="130" width="6.140625" style="27" customWidth="1"/>
    <col min="131" max="131" width="6" style="27" customWidth="1"/>
    <col min="132" max="132" width="6.5703125" style="27" customWidth="1"/>
    <col min="133" max="133" width="6.85546875" style="27" customWidth="1"/>
    <col min="134" max="134" width="6" style="27" customWidth="1"/>
    <col min="135" max="135" width="6.42578125" style="27" customWidth="1"/>
    <col min="136" max="136" width="6.28515625" style="27" customWidth="1"/>
    <col min="137" max="137" width="6.5703125" style="27" customWidth="1"/>
    <col min="138" max="138" width="5.85546875" style="27" customWidth="1"/>
    <col min="139" max="139" width="7.28515625" style="27" customWidth="1"/>
    <col min="140" max="201" width="7" style="27" customWidth="1"/>
    <col min="202" max="223" width="5.85546875" style="27" customWidth="1"/>
    <col min="224" max="234" width="7" style="27" customWidth="1"/>
    <col min="235" max="235" width="28.85546875" style="28" customWidth="1"/>
  </cols>
  <sheetData>
    <row r="1" spans="1:235" x14ac:dyDescent="0.25">
      <c r="A1" s="46" t="s">
        <v>150</v>
      </c>
      <c r="B1" s="46" t="s">
        <v>151</v>
      </c>
      <c r="C1" s="86" t="s">
        <v>201</v>
      </c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98" t="s">
        <v>39</v>
      </c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100"/>
      <c r="AD1" s="86" t="s">
        <v>28</v>
      </c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 t="s">
        <v>67</v>
      </c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 t="s">
        <v>368</v>
      </c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 t="s">
        <v>88</v>
      </c>
      <c r="BL1" s="86"/>
      <c r="BM1" s="86"/>
      <c r="BN1" s="86"/>
      <c r="BO1" s="86"/>
      <c r="BP1" s="86"/>
      <c r="BQ1" s="86"/>
      <c r="BR1" s="86"/>
      <c r="BS1" s="86"/>
      <c r="BT1" s="86"/>
      <c r="BU1" s="86"/>
      <c r="BV1" s="86" t="s">
        <v>367</v>
      </c>
      <c r="BW1" s="86"/>
      <c r="BX1" s="86"/>
      <c r="BY1" s="86"/>
      <c r="BZ1" s="86"/>
      <c r="CA1" s="86"/>
      <c r="CB1" s="86"/>
      <c r="CC1" s="86"/>
      <c r="CD1" s="86"/>
      <c r="CE1" s="86"/>
      <c r="CF1" s="86"/>
      <c r="CG1" s="86" t="s">
        <v>32</v>
      </c>
      <c r="CH1" s="86"/>
      <c r="CI1" s="86"/>
      <c r="CJ1" s="86"/>
      <c r="CK1" s="86"/>
      <c r="CL1" s="86"/>
      <c r="CM1" s="86"/>
      <c r="CN1" s="86"/>
      <c r="CO1" s="86"/>
      <c r="CP1" s="86"/>
      <c r="CQ1" s="86"/>
      <c r="CR1" s="86" t="s">
        <v>33</v>
      </c>
      <c r="CS1" s="86"/>
      <c r="CT1" s="86"/>
      <c r="CU1" s="86"/>
      <c r="CV1" s="86"/>
      <c r="CW1" s="86"/>
      <c r="CX1" s="86"/>
      <c r="CY1" s="86"/>
      <c r="CZ1" s="86"/>
      <c r="DA1" s="86"/>
      <c r="DB1" s="86"/>
      <c r="DC1" s="86" t="s">
        <v>65</v>
      </c>
      <c r="DD1" s="86"/>
      <c r="DE1" s="86"/>
      <c r="DF1" s="86"/>
      <c r="DG1" s="86"/>
      <c r="DH1" s="86"/>
      <c r="DI1" s="86"/>
      <c r="DJ1" s="86"/>
      <c r="DK1" s="86"/>
      <c r="DL1" s="86"/>
      <c r="DM1" s="86"/>
      <c r="DN1" s="86" t="s">
        <v>69</v>
      </c>
      <c r="DO1" s="86"/>
      <c r="DP1" s="86"/>
      <c r="DQ1" s="86"/>
      <c r="DR1" s="86"/>
      <c r="DS1" s="86"/>
      <c r="DT1" s="86"/>
      <c r="DU1" s="86"/>
      <c r="DV1" s="86"/>
      <c r="DW1" s="86"/>
      <c r="DX1" s="86"/>
      <c r="DY1" s="86"/>
      <c r="DZ1" s="86" t="s">
        <v>21</v>
      </c>
      <c r="EA1" s="86"/>
      <c r="EB1" s="86"/>
      <c r="EC1" s="86"/>
      <c r="ED1" s="86"/>
      <c r="EE1" s="86"/>
      <c r="EF1" s="86"/>
      <c r="EG1" s="86"/>
      <c r="EH1" s="86"/>
      <c r="EI1" s="86"/>
      <c r="EJ1" s="86"/>
      <c r="EK1" s="44"/>
      <c r="EL1" s="86" t="s">
        <v>89</v>
      </c>
      <c r="EM1" s="86"/>
      <c r="EN1" s="86"/>
      <c r="EO1" s="86"/>
      <c r="EP1" s="86"/>
      <c r="EQ1" s="86"/>
      <c r="ER1" s="86"/>
      <c r="ES1" s="86"/>
      <c r="ET1" s="86"/>
      <c r="EU1" s="86"/>
      <c r="EV1" s="86"/>
      <c r="EW1" s="44"/>
      <c r="EX1" s="86" t="s">
        <v>90</v>
      </c>
      <c r="EY1" s="86"/>
      <c r="EZ1" s="86"/>
      <c r="FA1" s="86"/>
      <c r="FB1" s="86"/>
      <c r="FC1" s="86"/>
      <c r="FD1" s="86"/>
      <c r="FE1" s="86"/>
      <c r="FF1" s="86"/>
      <c r="FG1" s="86"/>
      <c r="FH1" s="86"/>
      <c r="FI1" s="44"/>
      <c r="FJ1" s="86" t="s">
        <v>91</v>
      </c>
      <c r="FK1" s="86"/>
      <c r="FL1" s="86"/>
      <c r="FM1" s="86"/>
      <c r="FN1" s="86"/>
      <c r="FO1" s="86"/>
      <c r="FP1" s="86"/>
      <c r="FQ1" s="86"/>
      <c r="FR1" s="86"/>
      <c r="FS1" s="86"/>
      <c r="FT1" s="86"/>
      <c r="FU1" s="44"/>
      <c r="FV1" s="86" t="s">
        <v>92</v>
      </c>
      <c r="FW1" s="86"/>
      <c r="FX1" s="86"/>
      <c r="FY1" s="86"/>
      <c r="FZ1" s="86"/>
      <c r="GA1" s="86"/>
      <c r="GB1" s="86"/>
      <c r="GC1" s="86"/>
      <c r="GD1" s="86"/>
      <c r="GE1" s="86"/>
      <c r="GF1" s="86"/>
      <c r="GG1" s="44"/>
      <c r="GH1" s="86" t="s">
        <v>93</v>
      </c>
      <c r="GI1" s="86"/>
      <c r="GJ1" s="86"/>
      <c r="GK1" s="86"/>
      <c r="GL1" s="86"/>
      <c r="GM1" s="86"/>
      <c r="GN1" s="86"/>
      <c r="GO1" s="86"/>
      <c r="GP1" s="86"/>
      <c r="GQ1" s="86"/>
      <c r="GR1" s="86"/>
      <c r="GS1" s="44"/>
      <c r="GT1" s="86" t="s">
        <v>94</v>
      </c>
      <c r="GU1" s="86"/>
      <c r="GV1" s="86"/>
      <c r="GW1" s="86"/>
      <c r="GX1" s="86"/>
      <c r="GY1" s="86"/>
      <c r="GZ1" s="86"/>
      <c r="HA1" s="86"/>
      <c r="HB1" s="86"/>
      <c r="HC1" s="86"/>
      <c r="HD1" s="86"/>
      <c r="HE1" s="86"/>
      <c r="HF1" s="86"/>
      <c r="HG1" s="86"/>
      <c r="HH1" s="86"/>
      <c r="HI1" s="86"/>
      <c r="HJ1" s="86"/>
      <c r="HK1" s="86"/>
      <c r="HL1" s="86"/>
      <c r="HM1" s="86"/>
      <c r="HN1" s="86"/>
      <c r="HO1" s="86"/>
      <c r="HP1" s="86" t="s">
        <v>95</v>
      </c>
      <c r="HQ1" s="86"/>
      <c r="HR1" s="86"/>
      <c r="HS1" s="86"/>
      <c r="HT1" s="86"/>
      <c r="HU1" s="86"/>
      <c r="HV1" s="86"/>
      <c r="HW1" s="86"/>
      <c r="HX1" s="86"/>
      <c r="HY1" s="86"/>
      <c r="HZ1" s="86"/>
      <c r="IA1" s="46"/>
    </row>
    <row r="2" spans="1:235" x14ac:dyDescent="0.25">
      <c r="A2" s="46"/>
      <c r="B2" s="46"/>
      <c r="C2" s="2">
        <v>0.1</v>
      </c>
      <c r="D2" s="2">
        <v>0.15</v>
      </c>
      <c r="E2" s="2">
        <v>0.2</v>
      </c>
      <c r="F2" s="2">
        <v>0.25</v>
      </c>
      <c r="G2" s="2">
        <v>0.3</v>
      </c>
      <c r="H2" s="2">
        <v>0.35</v>
      </c>
      <c r="I2" s="2">
        <v>0.4</v>
      </c>
      <c r="J2" s="2">
        <v>0.5</v>
      </c>
      <c r="K2" s="2">
        <v>0.6</v>
      </c>
      <c r="L2" s="2">
        <v>0.7</v>
      </c>
      <c r="M2" s="2">
        <v>0.8</v>
      </c>
      <c r="N2" s="2">
        <v>0.9</v>
      </c>
      <c r="O2" s="2">
        <v>1</v>
      </c>
      <c r="P2" s="2">
        <v>0.05</v>
      </c>
      <c r="Q2" s="2">
        <v>0.1</v>
      </c>
      <c r="R2" s="2">
        <v>0.15</v>
      </c>
      <c r="S2" s="2">
        <v>0.2</v>
      </c>
      <c r="T2" s="2">
        <v>0.25</v>
      </c>
      <c r="U2" s="2">
        <v>0.3</v>
      </c>
      <c r="V2" s="2">
        <v>0.35</v>
      </c>
      <c r="W2" s="2">
        <v>0.4</v>
      </c>
      <c r="X2" s="2">
        <v>0.5</v>
      </c>
      <c r="Y2" s="2">
        <v>0.6</v>
      </c>
      <c r="Z2" s="2">
        <v>0.7</v>
      </c>
      <c r="AA2" s="2">
        <v>0.8</v>
      </c>
      <c r="AB2" s="2">
        <v>0.9</v>
      </c>
      <c r="AC2" s="2">
        <v>1</v>
      </c>
      <c r="AD2" s="2">
        <v>0.05</v>
      </c>
      <c r="AE2" s="2">
        <v>0.1</v>
      </c>
      <c r="AF2" s="2">
        <v>0.15</v>
      </c>
      <c r="AG2" s="2">
        <v>0.2</v>
      </c>
      <c r="AH2" s="2">
        <v>0.3</v>
      </c>
      <c r="AI2" s="2">
        <v>0.4</v>
      </c>
      <c r="AJ2" s="2">
        <v>0.5</v>
      </c>
      <c r="AK2" s="2">
        <v>0.6</v>
      </c>
      <c r="AL2" s="2">
        <v>0.7</v>
      </c>
      <c r="AM2" s="2">
        <v>0.8</v>
      </c>
      <c r="AN2" s="2">
        <v>0.9</v>
      </c>
      <c r="AO2" s="2">
        <v>0.05</v>
      </c>
      <c r="AP2" s="2">
        <v>0.1</v>
      </c>
      <c r="AQ2" s="2">
        <v>0.15</v>
      </c>
      <c r="AR2" s="2">
        <v>0.2</v>
      </c>
      <c r="AS2" s="2">
        <v>0.3</v>
      </c>
      <c r="AT2" s="2">
        <v>0.4</v>
      </c>
      <c r="AU2" s="2">
        <v>0.5</v>
      </c>
      <c r="AV2" s="2">
        <v>0.6</v>
      </c>
      <c r="AW2" s="2">
        <v>0.7</v>
      </c>
      <c r="AX2" s="2">
        <v>0.8</v>
      </c>
      <c r="AY2" s="2">
        <v>0.9</v>
      </c>
      <c r="AZ2" s="2">
        <v>0.05</v>
      </c>
      <c r="BA2" s="2">
        <v>0.1</v>
      </c>
      <c r="BB2" s="2">
        <v>0.15</v>
      </c>
      <c r="BC2" s="2">
        <v>0.2</v>
      </c>
      <c r="BD2" s="2">
        <v>0.3</v>
      </c>
      <c r="BE2" s="2">
        <v>0.4</v>
      </c>
      <c r="BF2" s="2">
        <v>0.5</v>
      </c>
      <c r="BG2" s="2">
        <v>0.6</v>
      </c>
      <c r="BH2" s="2">
        <v>0.7</v>
      </c>
      <c r="BI2" s="2">
        <v>0.8</v>
      </c>
      <c r="BJ2" s="2">
        <v>0.9</v>
      </c>
      <c r="BK2" s="2">
        <v>0.05</v>
      </c>
      <c r="BL2" s="2">
        <v>0.1</v>
      </c>
      <c r="BM2" s="2">
        <v>0.15</v>
      </c>
      <c r="BN2" s="2">
        <v>0.2</v>
      </c>
      <c r="BO2" s="2">
        <v>0.3</v>
      </c>
      <c r="BP2" s="2">
        <v>0.4</v>
      </c>
      <c r="BQ2" s="2">
        <v>0.5</v>
      </c>
      <c r="BR2" s="2">
        <v>0.6</v>
      </c>
      <c r="BS2" s="2">
        <v>0.7</v>
      </c>
      <c r="BT2" s="2">
        <v>0.8</v>
      </c>
      <c r="BU2" s="2">
        <v>0.9</v>
      </c>
      <c r="BV2" s="2">
        <v>0.05</v>
      </c>
      <c r="BW2" s="2">
        <v>0.1</v>
      </c>
      <c r="BX2" s="2">
        <v>0.15</v>
      </c>
      <c r="BY2" s="2">
        <v>0.2</v>
      </c>
      <c r="BZ2" s="2">
        <v>0.3</v>
      </c>
      <c r="CA2" s="2">
        <v>0.4</v>
      </c>
      <c r="CB2" s="2">
        <v>0.5</v>
      </c>
      <c r="CC2" s="2">
        <v>0.6</v>
      </c>
      <c r="CD2" s="2">
        <v>0.7</v>
      </c>
      <c r="CE2" s="2">
        <v>0.8</v>
      </c>
      <c r="CF2" s="2">
        <v>0.9</v>
      </c>
      <c r="CG2" s="2">
        <v>0.05</v>
      </c>
      <c r="CH2" s="2">
        <v>0.1</v>
      </c>
      <c r="CI2" s="2">
        <v>0.15</v>
      </c>
      <c r="CJ2" s="2">
        <v>0.2</v>
      </c>
      <c r="CK2" s="2">
        <v>0.3</v>
      </c>
      <c r="CL2" s="2">
        <v>0.4</v>
      </c>
      <c r="CM2" s="2">
        <v>0.5</v>
      </c>
      <c r="CN2" s="2">
        <v>0.6</v>
      </c>
      <c r="CO2" s="2">
        <v>0.7</v>
      </c>
      <c r="CP2" s="2">
        <v>0.8</v>
      </c>
      <c r="CQ2" s="2">
        <v>0.9</v>
      </c>
      <c r="CR2" s="2">
        <v>0.05</v>
      </c>
      <c r="CS2" s="2">
        <v>0.1</v>
      </c>
      <c r="CT2" s="2">
        <v>0.15</v>
      </c>
      <c r="CU2" s="2">
        <v>0.2</v>
      </c>
      <c r="CV2" s="2">
        <v>0.3</v>
      </c>
      <c r="CW2" s="2">
        <v>0.4</v>
      </c>
      <c r="CX2" s="2">
        <v>0.5</v>
      </c>
      <c r="CY2" s="2">
        <v>0.6</v>
      </c>
      <c r="CZ2" s="2">
        <v>0.7</v>
      </c>
      <c r="DA2" s="2">
        <v>0.8</v>
      </c>
      <c r="DB2" s="2">
        <v>0.9</v>
      </c>
      <c r="DC2" s="2">
        <v>0.05</v>
      </c>
      <c r="DD2" s="2">
        <v>0.1</v>
      </c>
      <c r="DE2" s="2">
        <v>0.15</v>
      </c>
      <c r="DF2" s="2">
        <v>0.2</v>
      </c>
      <c r="DG2" s="2">
        <v>0.3</v>
      </c>
      <c r="DH2" s="2">
        <v>0.4</v>
      </c>
      <c r="DI2" s="2">
        <v>0.5</v>
      </c>
      <c r="DJ2" s="2">
        <v>0.6</v>
      </c>
      <c r="DK2" s="2">
        <v>0.7</v>
      </c>
      <c r="DL2" s="2">
        <v>0.8</v>
      </c>
      <c r="DM2" s="2">
        <v>0.9</v>
      </c>
      <c r="DN2" s="2">
        <v>0.05</v>
      </c>
      <c r="DO2" s="2">
        <v>0.1</v>
      </c>
      <c r="DP2" s="2">
        <v>0.15</v>
      </c>
      <c r="DQ2" s="2">
        <v>0.2</v>
      </c>
      <c r="DR2" s="2">
        <v>0.25</v>
      </c>
      <c r="DS2" s="2">
        <v>0.3</v>
      </c>
      <c r="DT2" s="2">
        <v>0.4</v>
      </c>
      <c r="DU2" s="2">
        <v>0.5</v>
      </c>
      <c r="DV2" s="2">
        <v>0.6</v>
      </c>
      <c r="DW2" s="2">
        <v>0.7</v>
      </c>
      <c r="DX2" s="2">
        <v>0.8</v>
      </c>
      <c r="DY2" s="2">
        <v>0.9</v>
      </c>
      <c r="DZ2" s="2">
        <v>0.05</v>
      </c>
      <c r="EA2" s="2">
        <v>0.1</v>
      </c>
      <c r="EB2" s="2">
        <v>0.15</v>
      </c>
      <c r="EC2" s="2">
        <v>0.2</v>
      </c>
      <c r="ED2" s="2">
        <v>0.3</v>
      </c>
      <c r="EE2" s="2">
        <v>0.4</v>
      </c>
      <c r="EF2" s="2">
        <v>0.5</v>
      </c>
      <c r="EG2" s="2">
        <v>0.6</v>
      </c>
      <c r="EH2" s="2">
        <v>0.7</v>
      </c>
      <c r="EI2" s="2">
        <v>0.8</v>
      </c>
      <c r="EJ2" s="2">
        <v>0.9</v>
      </c>
      <c r="EK2" s="2">
        <v>0</v>
      </c>
      <c r="EL2" s="2">
        <v>0.05</v>
      </c>
      <c r="EM2" s="2">
        <v>0.1</v>
      </c>
      <c r="EN2" s="2">
        <v>0.15</v>
      </c>
      <c r="EO2" s="2">
        <v>0.2</v>
      </c>
      <c r="EP2" s="2">
        <v>0.3</v>
      </c>
      <c r="EQ2" s="2">
        <v>0.4</v>
      </c>
      <c r="ER2" s="2">
        <v>0.5</v>
      </c>
      <c r="ES2" s="2">
        <v>0.6</v>
      </c>
      <c r="ET2" s="2">
        <v>0.7</v>
      </c>
      <c r="EU2" s="2">
        <v>0.8</v>
      </c>
      <c r="EV2" s="2">
        <v>0.9</v>
      </c>
      <c r="EW2" s="2">
        <v>0</v>
      </c>
      <c r="EX2" s="2">
        <v>0.05</v>
      </c>
      <c r="EY2" s="2">
        <v>0.1</v>
      </c>
      <c r="EZ2" s="2">
        <v>0.15</v>
      </c>
      <c r="FA2" s="2">
        <v>0.2</v>
      </c>
      <c r="FB2" s="2">
        <v>0.3</v>
      </c>
      <c r="FC2" s="2">
        <v>0.4</v>
      </c>
      <c r="FD2" s="2">
        <v>0.5</v>
      </c>
      <c r="FE2" s="2">
        <v>0.6</v>
      </c>
      <c r="FF2" s="2">
        <v>0.7</v>
      </c>
      <c r="FG2" s="2">
        <v>0.8</v>
      </c>
      <c r="FH2" s="2">
        <v>0.9</v>
      </c>
      <c r="FI2" s="2">
        <v>0</v>
      </c>
      <c r="FJ2" s="2">
        <v>0.05</v>
      </c>
      <c r="FK2" s="2">
        <v>0.1</v>
      </c>
      <c r="FL2" s="2">
        <v>0.15</v>
      </c>
      <c r="FM2" s="2">
        <v>0.2</v>
      </c>
      <c r="FN2" s="2">
        <v>0.3</v>
      </c>
      <c r="FO2" s="2">
        <v>0.4</v>
      </c>
      <c r="FP2" s="2">
        <v>0.5</v>
      </c>
      <c r="FQ2" s="2">
        <v>0.6</v>
      </c>
      <c r="FR2" s="2">
        <v>0.7</v>
      </c>
      <c r="FS2" s="2">
        <v>0.8</v>
      </c>
      <c r="FT2" s="2">
        <v>0.9</v>
      </c>
      <c r="FU2" s="2">
        <v>0</v>
      </c>
      <c r="FV2" s="2">
        <v>0.05</v>
      </c>
      <c r="FW2" s="2">
        <v>0.1</v>
      </c>
      <c r="FX2" s="2">
        <v>0.15</v>
      </c>
      <c r="FY2" s="2">
        <v>0.2</v>
      </c>
      <c r="FZ2" s="2">
        <v>0.3</v>
      </c>
      <c r="GA2" s="2">
        <v>0.4</v>
      </c>
      <c r="GB2" s="2">
        <v>0.5</v>
      </c>
      <c r="GC2" s="2">
        <v>0.6</v>
      </c>
      <c r="GD2" s="2">
        <v>0.7</v>
      </c>
      <c r="GE2" s="2">
        <v>0.8</v>
      </c>
      <c r="GF2" s="2">
        <v>0.9</v>
      </c>
      <c r="GG2" s="2">
        <v>0</v>
      </c>
      <c r="GH2" s="2">
        <v>0.05</v>
      </c>
      <c r="GI2" s="2">
        <v>0.1</v>
      </c>
      <c r="GJ2" s="2">
        <v>0.15</v>
      </c>
      <c r="GK2" s="2">
        <v>0.2</v>
      </c>
      <c r="GL2" s="2">
        <v>0.3</v>
      </c>
      <c r="GM2" s="2">
        <v>0.4</v>
      </c>
      <c r="GN2" s="2">
        <v>0.5</v>
      </c>
      <c r="GO2" s="2">
        <v>0.6</v>
      </c>
      <c r="GP2" s="2">
        <v>0.7</v>
      </c>
      <c r="GQ2" s="2">
        <v>0.8</v>
      </c>
      <c r="GR2" s="2">
        <v>0.9</v>
      </c>
      <c r="GS2" s="2">
        <v>0</v>
      </c>
      <c r="GT2" s="2">
        <v>0.05</v>
      </c>
      <c r="GU2" s="2">
        <v>0.1</v>
      </c>
      <c r="GV2" s="2">
        <v>0.15</v>
      </c>
      <c r="GW2" s="2">
        <v>0.2</v>
      </c>
      <c r="GX2" s="2">
        <v>0.3</v>
      </c>
      <c r="GY2" s="2">
        <v>0.4</v>
      </c>
      <c r="GZ2" s="2">
        <v>0.5</v>
      </c>
      <c r="HA2" s="2">
        <v>0.6</v>
      </c>
      <c r="HB2" s="2">
        <v>0.7</v>
      </c>
      <c r="HC2" s="2">
        <v>0.8</v>
      </c>
      <c r="HD2" s="2">
        <v>0.9</v>
      </c>
      <c r="HE2" s="2">
        <v>0.05</v>
      </c>
      <c r="HF2" s="2">
        <v>0.1</v>
      </c>
      <c r="HG2" s="2">
        <v>0.15</v>
      </c>
      <c r="HH2" s="2">
        <v>0.2</v>
      </c>
      <c r="HI2" s="2">
        <v>0.3</v>
      </c>
      <c r="HJ2" s="2">
        <v>0.4</v>
      </c>
      <c r="HK2" s="2">
        <v>0.5</v>
      </c>
      <c r="HL2" s="2">
        <v>0.6</v>
      </c>
      <c r="HM2" s="2">
        <v>0.7</v>
      </c>
      <c r="HN2" s="2">
        <v>0.8</v>
      </c>
      <c r="HO2" s="2">
        <v>0.9</v>
      </c>
      <c r="HP2" s="2">
        <v>0.05</v>
      </c>
      <c r="HQ2" s="2">
        <v>0.1</v>
      </c>
      <c r="HR2" s="2">
        <v>0.15</v>
      </c>
      <c r="HS2" s="2">
        <v>0.2</v>
      </c>
      <c r="HT2" s="2">
        <v>0.3</v>
      </c>
      <c r="HU2" s="2">
        <v>0.4</v>
      </c>
      <c r="HV2" s="2">
        <v>0.5</v>
      </c>
      <c r="HW2" s="2">
        <v>0.6</v>
      </c>
      <c r="HX2" s="2">
        <v>0.7</v>
      </c>
      <c r="HY2" s="2">
        <v>0.8</v>
      </c>
      <c r="HZ2" s="2">
        <v>0.9</v>
      </c>
      <c r="IA2" s="46"/>
    </row>
    <row r="3" spans="1:235" x14ac:dyDescent="0.25">
      <c r="A3" s="91" t="s">
        <v>129</v>
      </c>
      <c r="B3" s="46" t="s">
        <v>145</v>
      </c>
      <c r="C3" s="3"/>
      <c r="D3" s="3"/>
      <c r="E3" s="3"/>
      <c r="F3" s="3"/>
      <c r="G3" s="3">
        <v>-49.63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>
        <v>-52.48</v>
      </c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>
        <v>6.18</v>
      </c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46" t="s">
        <v>231</v>
      </c>
    </row>
    <row r="4" spans="1:235" x14ac:dyDescent="0.25">
      <c r="A4" s="91"/>
      <c r="B4" s="94" t="s">
        <v>145</v>
      </c>
      <c r="C4" s="3">
        <v>-14.82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>
        <v>15.71</v>
      </c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>
        <v>-65.62</v>
      </c>
      <c r="BM4" s="3"/>
      <c r="BN4" s="3"/>
      <c r="BO4" s="3"/>
      <c r="BP4" s="3"/>
      <c r="BQ4" s="3"/>
      <c r="BR4" s="3"/>
      <c r="BS4" s="3"/>
      <c r="BT4" s="3"/>
      <c r="BU4" s="3"/>
      <c r="BV4" s="3"/>
      <c r="BW4" s="3">
        <v>-4.3</v>
      </c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>
        <v>24.62</v>
      </c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>
        <v>-2.91</v>
      </c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>
        <v>39.729999999999997</v>
      </c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>
        <v>-10.01</v>
      </c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>
        <v>103.59</v>
      </c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>
        <v>-31.47</v>
      </c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>
        <v>-5.59</v>
      </c>
      <c r="HR4" s="3"/>
      <c r="HS4" s="3"/>
      <c r="HT4" s="3"/>
      <c r="HU4" s="3"/>
      <c r="HV4" s="3"/>
      <c r="HW4" s="3"/>
      <c r="HX4" s="3"/>
      <c r="HY4" s="3"/>
      <c r="HZ4" s="3"/>
      <c r="IA4" s="94" t="s">
        <v>363</v>
      </c>
    </row>
    <row r="5" spans="1:235" x14ac:dyDescent="0.25">
      <c r="A5" s="91"/>
      <c r="B5" s="94"/>
      <c r="C5" s="3">
        <v>-37.880000000000003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>
        <v>12.85</v>
      </c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>
        <v>-76.56</v>
      </c>
      <c r="BM5" s="3"/>
      <c r="BN5" s="3"/>
      <c r="BO5" s="3"/>
      <c r="BP5" s="3"/>
      <c r="BQ5" s="3"/>
      <c r="BR5" s="3"/>
      <c r="BS5" s="3"/>
      <c r="BT5" s="3"/>
      <c r="BU5" s="3"/>
      <c r="BV5" s="3"/>
      <c r="BW5" s="3">
        <v>-1.07</v>
      </c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>
        <v>20.62</v>
      </c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>
        <v>0.78</v>
      </c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>
        <v>23.82</v>
      </c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>
        <v>-16</v>
      </c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>
        <v>100</v>
      </c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>
        <v>-30.01</v>
      </c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>
        <v>-0.62</v>
      </c>
      <c r="HR5" s="3"/>
      <c r="HS5" s="3"/>
      <c r="HT5" s="3"/>
      <c r="HU5" s="3"/>
      <c r="HV5" s="3"/>
      <c r="HW5" s="3"/>
      <c r="HX5" s="3"/>
      <c r="HY5" s="3"/>
      <c r="HZ5" s="3"/>
      <c r="IA5" s="94"/>
    </row>
    <row r="6" spans="1:235" x14ac:dyDescent="0.25">
      <c r="A6" s="91"/>
      <c r="B6" s="94"/>
      <c r="C6" s="3">
        <v>-24.45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>
        <v>18.57</v>
      </c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>
        <v>-71.87</v>
      </c>
      <c r="BM6" s="3"/>
      <c r="BN6" s="3"/>
      <c r="BO6" s="3"/>
      <c r="BP6" s="3"/>
      <c r="BQ6" s="3"/>
      <c r="BR6" s="3"/>
      <c r="BS6" s="3"/>
      <c r="BT6" s="3"/>
      <c r="BU6" s="3"/>
      <c r="BV6" s="3"/>
      <c r="BW6" s="3">
        <v>-4.3</v>
      </c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>
        <v>28.09</v>
      </c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>
        <v>-4.9800000000000004</v>
      </c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>
        <v>22.41</v>
      </c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>
        <v>-11.02</v>
      </c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>
        <v>101.14</v>
      </c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>
        <v>-33.770000000000003</v>
      </c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>
        <v>-9.9499999999999993</v>
      </c>
      <c r="HR6" s="3"/>
      <c r="HS6" s="3"/>
      <c r="HT6" s="3"/>
      <c r="HU6" s="3"/>
      <c r="HV6" s="3"/>
      <c r="HW6" s="3"/>
      <c r="HX6" s="3"/>
      <c r="HY6" s="3"/>
      <c r="HZ6" s="3"/>
      <c r="IA6" s="94"/>
    </row>
    <row r="7" spans="1:235" x14ac:dyDescent="0.25">
      <c r="A7" s="91"/>
      <c r="B7" s="94"/>
      <c r="C7" s="3">
        <v>-8.83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>
        <v>20</v>
      </c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>
        <v>-73.430000000000007</v>
      </c>
      <c r="BM7" s="3"/>
      <c r="BN7" s="3"/>
      <c r="BO7" s="3"/>
      <c r="BP7" s="3"/>
      <c r="BQ7" s="3"/>
      <c r="BR7" s="3"/>
      <c r="BS7" s="3"/>
      <c r="BT7" s="3"/>
      <c r="BU7" s="3"/>
      <c r="BV7" s="3"/>
      <c r="BW7" s="3">
        <v>-2.15</v>
      </c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>
        <v>25.08</v>
      </c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>
        <v>22.84</v>
      </c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>
        <v>28.41</v>
      </c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>
        <v>-19.77</v>
      </c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>
        <v>-16.52</v>
      </c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>
        <v>-30.95</v>
      </c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>
        <v>-1.21</v>
      </c>
      <c r="HR7" s="3"/>
      <c r="HS7" s="3"/>
      <c r="HT7" s="3"/>
      <c r="HU7" s="3"/>
      <c r="HV7" s="3"/>
      <c r="HW7" s="3"/>
      <c r="HX7" s="3"/>
      <c r="HY7" s="3"/>
      <c r="HZ7" s="3"/>
      <c r="IA7" s="94"/>
    </row>
    <row r="8" spans="1:235" x14ac:dyDescent="0.25">
      <c r="A8" s="91"/>
      <c r="B8" s="94"/>
      <c r="C8" s="3">
        <v>-15.48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>
        <v>14.28</v>
      </c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>
        <v>-71.87</v>
      </c>
      <c r="BM8" s="3"/>
      <c r="BN8" s="3"/>
      <c r="BO8" s="3"/>
      <c r="BP8" s="3"/>
      <c r="BQ8" s="3"/>
      <c r="BR8" s="3"/>
      <c r="BS8" s="3"/>
      <c r="BT8" s="3"/>
      <c r="BU8" s="3"/>
      <c r="BV8" s="3"/>
      <c r="BW8" s="3">
        <v>-4.3</v>
      </c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>
        <v>26</v>
      </c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>
        <v>11.67</v>
      </c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>
        <v>26.09</v>
      </c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>
        <v>-11.4</v>
      </c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>
        <v>-100.43</v>
      </c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>
        <v>-32.64</v>
      </c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>
        <v>-6.93</v>
      </c>
      <c r="HR8" s="3"/>
      <c r="HS8" s="3"/>
      <c r="HT8" s="3"/>
      <c r="HU8" s="3"/>
      <c r="HV8" s="3"/>
      <c r="HW8" s="3"/>
      <c r="HX8" s="3"/>
      <c r="HY8" s="3"/>
      <c r="HZ8" s="3"/>
      <c r="IA8" s="94"/>
    </row>
    <row r="9" spans="1:235" x14ac:dyDescent="0.25">
      <c r="A9" s="91"/>
      <c r="B9" s="94" t="s">
        <v>145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>
        <v>-0.86</v>
      </c>
      <c r="R9" s="3"/>
      <c r="S9" s="3">
        <v>-6.06</v>
      </c>
      <c r="T9" s="3"/>
      <c r="U9" s="3">
        <v>-8.09</v>
      </c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>
        <v>0</v>
      </c>
      <c r="BM9" s="3"/>
      <c r="BN9" s="3">
        <v>6.89</v>
      </c>
      <c r="BO9" s="3">
        <v>6.89</v>
      </c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94" t="s">
        <v>364</v>
      </c>
    </row>
    <row r="10" spans="1:235" x14ac:dyDescent="0.25">
      <c r="A10" s="91"/>
      <c r="B10" s="94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>
        <v>-11.27</v>
      </c>
      <c r="R10" s="3"/>
      <c r="S10" s="3">
        <v>-20.81</v>
      </c>
      <c r="T10" s="3"/>
      <c r="U10" s="3">
        <v>-30.34</v>
      </c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>
        <v>13.79</v>
      </c>
      <c r="BM10" s="3"/>
      <c r="BN10" s="3">
        <v>24.13</v>
      </c>
      <c r="BO10" s="3">
        <v>41.37</v>
      </c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94"/>
    </row>
    <row r="11" spans="1:235" x14ac:dyDescent="0.25">
      <c r="A11" s="91"/>
      <c r="B11" s="94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>
        <v>-0.86</v>
      </c>
      <c r="R11" s="3"/>
      <c r="S11" s="3">
        <v>-9.5299999999999994</v>
      </c>
      <c r="T11" s="3"/>
      <c r="U11" s="3">
        <v>-14.16</v>
      </c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>
        <v>0</v>
      </c>
      <c r="BM11" s="3"/>
      <c r="BN11" s="3">
        <v>10.34</v>
      </c>
      <c r="BO11" s="3">
        <v>17.239999999999998</v>
      </c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94"/>
    </row>
    <row r="12" spans="1:235" x14ac:dyDescent="0.25">
      <c r="A12" s="91"/>
      <c r="B12" s="46" t="s">
        <v>145</v>
      </c>
      <c r="C12" s="3">
        <v>-1.8</v>
      </c>
      <c r="D12" s="3"/>
      <c r="E12" s="3">
        <v>-3.71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>
        <v>-0.85</v>
      </c>
      <c r="R12" s="3"/>
      <c r="S12" s="3">
        <v>-3.19</v>
      </c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>
        <v>-7.44</v>
      </c>
      <c r="AQ12" s="3"/>
      <c r="AR12" s="3">
        <v>-6.38</v>
      </c>
      <c r="AS12" s="3"/>
      <c r="AT12" s="3"/>
      <c r="AU12" s="3"/>
      <c r="AV12" s="3"/>
      <c r="AW12" s="3"/>
      <c r="AX12" s="3"/>
      <c r="AY12" s="3"/>
      <c r="AZ12" s="3"/>
      <c r="BA12" s="3">
        <v>123.93</v>
      </c>
      <c r="BB12" s="3"/>
      <c r="BC12" s="3">
        <v>200.79</v>
      </c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>
        <v>-5.56</v>
      </c>
      <c r="CI12" s="3"/>
      <c r="CJ12" s="3">
        <v>-11.11</v>
      </c>
      <c r="CK12" s="3"/>
      <c r="CL12" s="3"/>
      <c r="CM12" s="3"/>
      <c r="CN12" s="3"/>
      <c r="CO12" s="3"/>
      <c r="CP12" s="3"/>
      <c r="CQ12" s="3"/>
      <c r="CR12" s="3"/>
      <c r="CS12" s="3">
        <v>97.85</v>
      </c>
      <c r="CT12" s="3"/>
      <c r="CU12" s="3">
        <v>151.94999999999999</v>
      </c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>
        <v>112.39</v>
      </c>
      <c r="EB12" s="3"/>
      <c r="EC12" s="3">
        <v>168.27</v>
      </c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>
        <v>2.17</v>
      </c>
      <c r="HR12" s="3"/>
      <c r="HS12" s="3">
        <v>11.3</v>
      </c>
      <c r="HT12" s="3"/>
      <c r="HU12" s="3"/>
      <c r="HV12" s="3"/>
      <c r="HW12" s="3"/>
      <c r="HX12" s="3"/>
      <c r="HY12" s="3"/>
      <c r="HZ12" s="3"/>
      <c r="IA12" s="46" t="s">
        <v>353</v>
      </c>
    </row>
    <row r="13" spans="1:235" x14ac:dyDescent="0.25">
      <c r="A13" s="91"/>
      <c r="B13" s="46" t="s">
        <v>145</v>
      </c>
      <c r="C13" s="3">
        <v>-14.15</v>
      </c>
      <c r="D13" s="3"/>
      <c r="E13" s="3">
        <v>-18.07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>
        <v>-15.16</v>
      </c>
      <c r="R13" s="3"/>
      <c r="S13" s="3">
        <v>-19.16</v>
      </c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>
        <v>-2.3199999999999998</v>
      </c>
      <c r="AQ13" s="3"/>
      <c r="AR13" s="3">
        <v>6.97</v>
      </c>
      <c r="AS13" s="3"/>
      <c r="AT13" s="3"/>
      <c r="AU13" s="3"/>
      <c r="AV13" s="3"/>
      <c r="AW13" s="3"/>
      <c r="AX13" s="3"/>
      <c r="AY13" s="3"/>
      <c r="AZ13" s="3"/>
      <c r="BA13" s="3">
        <v>92.98</v>
      </c>
      <c r="BB13" s="3"/>
      <c r="BC13" s="3">
        <v>171.46</v>
      </c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>
        <v>-4.22</v>
      </c>
      <c r="CI13" s="3"/>
      <c r="CJ13" s="3">
        <v>-2.82</v>
      </c>
      <c r="CK13" s="3"/>
      <c r="CL13" s="3"/>
      <c r="CM13" s="3"/>
      <c r="CN13" s="3"/>
      <c r="CO13" s="3"/>
      <c r="CP13" s="3"/>
      <c r="CQ13" s="3"/>
      <c r="CR13" s="3"/>
      <c r="CS13" s="3">
        <v>79.08</v>
      </c>
      <c r="CT13" s="3"/>
      <c r="CU13" s="3">
        <v>181.2</v>
      </c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>
        <v>84.59</v>
      </c>
      <c r="EB13" s="3"/>
      <c r="EC13" s="3">
        <v>163.68</v>
      </c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>
        <v>11.17</v>
      </c>
      <c r="HR13" s="3"/>
      <c r="HS13" s="3">
        <v>13.65</v>
      </c>
      <c r="HT13" s="3"/>
      <c r="HU13" s="3"/>
      <c r="HV13" s="3"/>
      <c r="HW13" s="3"/>
      <c r="HX13" s="3"/>
      <c r="HY13" s="3"/>
      <c r="HZ13" s="3"/>
      <c r="IA13" s="46" t="s">
        <v>353</v>
      </c>
    </row>
    <row r="14" spans="1:235" x14ac:dyDescent="0.25">
      <c r="A14" s="91"/>
      <c r="B14" s="46" t="s">
        <v>145</v>
      </c>
      <c r="C14" s="3">
        <v>-0.52</v>
      </c>
      <c r="D14" s="3"/>
      <c r="E14" s="3">
        <v>4.2300000000000004</v>
      </c>
      <c r="F14" s="3"/>
      <c r="G14" s="3">
        <v>-15.64</v>
      </c>
      <c r="H14" s="3"/>
      <c r="I14" s="3">
        <v>-12.47</v>
      </c>
      <c r="J14" s="3">
        <v>-17.399999999999999</v>
      </c>
      <c r="K14" s="3">
        <v>-18.11</v>
      </c>
      <c r="L14" s="3"/>
      <c r="M14" s="3"/>
      <c r="N14" s="3"/>
      <c r="O14" s="3"/>
      <c r="P14" s="3"/>
      <c r="Q14" s="3">
        <v>-5.95</v>
      </c>
      <c r="R14" s="3"/>
      <c r="S14" s="3">
        <v>-19.66</v>
      </c>
      <c r="T14" s="3"/>
      <c r="U14" s="3">
        <v>-21.16</v>
      </c>
      <c r="V14" s="3"/>
      <c r="W14" s="3">
        <v>-21.59</v>
      </c>
      <c r="X14" s="3">
        <v>-23.92</v>
      </c>
      <c r="Y14" s="3">
        <v>-23.78</v>
      </c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>
        <v>-57.4</v>
      </c>
      <c r="DE14" s="3"/>
      <c r="DF14" s="3">
        <v>-34.11</v>
      </c>
      <c r="DG14" s="3">
        <v>-43.72</v>
      </c>
      <c r="DH14" s="3">
        <v>-35.71</v>
      </c>
      <c r="DI14" s="3">
        <v>-42.85</v>
      </c>
      <c r="DJ14" s="3">
        <v>-35.78</v>
      </c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46" t="s">
        <v>284</v>
      </c>
    </row>
    <row r="15" spans="1:235" x14ac:dyDescent="0.25">
      <c r="A15" s="91"/>
      <c r="B15" s="88" t="s">
        <v>193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>
        <v>-0.69</v>
      </c>
      <c r="Q15" s="3">
        <v>3.2</v>
      </c>
      <c r="R15" s="3"/>
      <c r="S15" s="3">
        <v>-8.31</v>
      </c>
      <c r="T15" s="3"/>
      <c r="U15" s="3">
        <v>-7.79</v>
      </c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88" t="s">
        <v>365</v>
      </c>
    </row>
    <row r="16" spans="1:235" x14ac:dyDescent="0.25">
      <c r="A16" s="91"/>
      <c r="B16" s="89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>
        <v>-2.94</v>
      </c>
      <c r="Q16" s="3">
        <v>2.42</v>
      </c>
      <c r="R16" s="3"/>
      <c r="S16" s="3">
        <v>0.2</v>
      </c>
      <c r="T16" s="3"/>
      <c r="U16" s="3">
        <v>-3.64</v>
      </c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89"/>
    </row>
    <row r="17" spans="1:235" x14ac:dyDescent="0.25">
      <c r="A17" s="91"/>
      <c r="B17" s="89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>
        <v>-4.16</v>
      </c>
      <c r="Q17" s="3">
        <v>3.12</v>
      </c>
      <c r="R17" s="3"/>
      <c r="S17" s="3">
        <v>-6.59</v>
      </c>
      <c r="T17" s="3"/>
      <c r="U17" s="3">
        <v>-2.94</v>
      </c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89"/>
    </row>
    <row r="18" spans="1:235" x14ac:dyDescent="0.25">
      <c r="A18" s="91"/>
      <c r="B18" s="90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>
        <v>2.25</v>
      </c>
      <c r="Q18" s="3">
        <v>2.6</v>
      </c>
      <c r="R18" s="3"/>
      <c r="S18" s="3">
        <v>-0.5</v>
      </c>
      <c r="T18" s="3"/>
      <c r="U18" s="3">
        <v>-5.37</v>
      </c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90"/>
    </row>
    <row r="19" spans="1:235" x14ac:dyDescent="0.25">
      <c r="A19" s="45" t="s">
        <v>143</v>
      </c>
      <c r="B19" s="46"/>
      <c r="C19" s="3">
        <f>AVERAGE(C3:C18)</f>
        <v>-14.741250000000001</v>
      </c>
      <c r="D19" s="3"/>
      <c r="E19" s="3">
        <f t="shared" ref="E19:BO19" si="0">AVERAGE(E3:E18)</f>
        <v>-5.8500000000000005</v>
      </c>
      <c r="F19" s="3"/>
      <c r="G19" s="3">
        <f t="shared" si="0"/>
        <v>-32.635000000000005</v>
      </c>
      <c r="H19" s="3"/>
      <c r="I19" s="3">
        <f t="shared" si="0"/>
        <v>-12.47</v>
      </c>
      <c r="J19" s="3">
        <f t="shared" si="0"/>
        <v>-17.399999999999999</v>
      </c>
      <c r="K19" s="3">
        <f t="shared" si="0"/>
        <v>-18.11</v>
      </c>
      <c r="L19" s="3"/>
      <c r="M19" s="3"/>
      <c r="N19" s="3"/>
      <c r="O19" s="3"/>
      <c r="P19" s="3">
        <f t="shared" si="0"/>
        <v>-1.385</v>
      </c>
      <c r="Q19" s="3">
        <f t="shared" si="0"/>
        <v>-2.3610000000000002</v>
      </c>
      <c r="R19" s="3"/>
      <c r="S19" s="3">
        <f t="shared" si="0"/>
        <v>-9.3610000000000007</v>
      </c>
      <c r="T19" s="3"/>
      <c r="U19" s="3">
        <f t="shared" si="0"/>
        <v>-16.218888888888884</v>
      </c>
      <c r="V19" s="3"/>
      <c r="W19" s="3">
        <f t="shared" si="0"/>
        <v>-21.59</v>
      </c>
      <c r="X19" s="3">
        <f t="shared" si="0"/>
        <v>-23.92</v>
      </c>
      <c r="Y19" s="3">
        <f t="shared" si="0"/>
        <v>-23.78</v>
      </c>
      <c r="Z19" s="3"/>
      <c r="AA19" s="3"/>
      <c r="AB19" s="3"/>
      <c r="AC19" s="3"/>
      <c r="AD19" s="3"/>
      <c r="AE19" s="3"/>
      <c r="AF19" s="3"/>
      <c r="AG19" s="3"/>
      <c r="AH19" s="3">
        <f t="shared" si="0"/>
        <v>6.18</v>
      </c>
      <c r="AI19" s="3"/>
      <c r="AJ19" s="3"/>
      <c r="AK19" s="3"/>
      <c r="AL19" s="3"/>
      <c r="AM19" s="3"/>
      <c r="AN19" s="3"/>
      <c r="AO19" s="3"/>
      <c r="AP19" s="3">
        <f t="shared" si="0"/>
        <v>10.235714285714286</v>
      </c>
      <c r="AQ19" s="3"/>
      <c r="AR19" s="3">
        <f t="shared" si="0"/>
        <v>0.29499999999999993</v>
      </c>
      <c r="AS19" s="3"/>
      <c r="AT19" s="3"/>
      <c r="AU19" s="3"/>
      <c r="AV19" s="3"/>
      <c r="AW19" s="3"/>
      <c r="AX19" s="3"/>
      <c r="AY19" s="3"/>
      <c r="AZ19" s="3"/>
      <c r="BA19" s="3">
        <f t="shared" si="0"/>
        <v>108.45500000000001</v>
      </c>
      <c r="BB19" s="3"/>
      <c r="BC19" s="3">
        <f t="shared" si="0"/>
        <v>186.125</v>
      </c>
      <c r="BD19" s="3"/>
      <c r="BE19" s="3"/>
      <c r="BF19" s="3"/>
      <c r="BG19" s="3"/>
      <c r="BH19" s="3"/>
      <c r="BI19" s="3"/>
      <c r="BJ19" s="3"/>
      <c r="BK19" s="3"/>
      <c r="BL19" s="3">
        <f t="shared" si="0"/>
        <v>-43.195</v>
      </c>
      <c r="BM19" s="3"/>
      <c r="BN19" s="3">
        <f t="shared" si="0"/>
        <v>13.786666666666667</v>
      </c>
      <c r="BO19" s="3">
        <f t="shared" si="0"/>
        <v>21.833333333333332</v>
      </c>
      <c r="BP19" s="3"/>
      <c r="BQ19" s="3"/>
      <c r="BR19" s="3"/>
      <c r="BS19" s="3"/>
      <c r="BT19" s="3"/>
      <c r="BU19" s="3"/>
      <c r="BV19" s="3"/>
      <c r="BW19" s="3">
        <f t="shared" ref="BW19:DJ19" si="1">AVERAGE(BW3:BW18)</f>
        <v>-3.2240000000000002</v>
      </c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>
        <f t="shared" si="1"/>
        <v>-4.8899999999999997</v>
      </c>
      <c r="CI19" s="3"/>
      <c r="CJ19" s="3">
        <f t="shared" si="1"/>
        <v>-6.9649999999999999</v>
      </c>
      <c r="CK19" s="3"/>
      <c r="CL19" s="3"/>
      <c r="CM19" s="3"/>
      <c r="CN19" s="3"/>
      <c r="CO19" s="3"/>
      <c r="CP19" s="3"/>
      <c r="CQ19" s="3"/>
      <c r="CR19" s="3"/>
      <c r="CS19" s="3">
        <f t="shared" si="1"/>
        <v>88.465000000000003</v>
      </c>
      <c r="CT19" s="3"/>
      <c r="CU19" s="3">
        <f t="shared" si="1"/>
        <v>166.57499999999999</v>
      </c>
      <c r="CV19" s="3"/>
      <c r="CW19" s="3"/>
      <c r="CX19" s="3"/>
      <c r="CY19" s="3"/>
      <c r="CZ19" s="3"/>
      <c r="DA19" s="3"/>
      <c r="DB19" s="3"/>
      <c r="DC19" s="3"/>
      <c r="DD19" s="3">
        <f t="shared" si="1"/>
        <v>-57.4</v>
      </c>
      <c r="DE19" s="3"/>
      <c r="DF19" s="3">
        <f t="shared" si="1"/>
        <v>-34.11</v>
      </c>
      <c r="DG19" s="3">
        <f t="shared" si="1"/>
        <v>-43.72</v>
      </c>
      <c r="DH19" s="3">
        <f t="shared" si="1"/>
        <v>-35.71</v>
      </c>
      <c r="DI19" s="3">
        <f t="shared" si="1"/>
        <v>-42.85</v>
      </c>
      <c r="DJ19" s="3">
        <f t="shared" si="1"/>
        <v>-35.78</v>
      </c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>
        <f t="shared" ref="EA19:FW19" si="2">AVERAGE(EA3:EA18)</f>
        <v>98.490000000000009</v>
      </c>
      <c r="EB19" s="3"/>
      <c r="EC19" s="3">
        <f t="shared" si="2"/>
        <v>165.97500000000002</v>
      </c>
      <c r="ED19" s="3"/>
      <c r="EE19" s="3"/>
      <c r="EF19" s="3"/>
      <c r="EG19" s="3"/>
      <c r="EH19" s="3"/>
      <c r="EI19" s="3"/>
      <c r="EJ19" s="3"/>
      <c r="EK19" s="3"/>
      <c r="EL19" s="3"/>
      <c r="EM19" s="3">
        <f t="shared" si="2"/>
        <v>24.881999999999998</v>
      </c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>
        <f t="shared" si="2"/>
        <v>5.4799999999999995</v>
      </c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>
        <f t="shared" si="2"/>
        <v>28.091999999999995</v>
      </c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>
        <f t="shared" si="2"/>
        <v>-13.64</v>
      </c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>
        <f t="shared" ref="GI19:HS19" si="3">AVERAGE(GI3:GI18)</f>
        <v>37.556000000000004</v>
      </c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>
        <f t="shared" si="3"/>
        <v>-31.768000000000001</v>
      </c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>
        <f t="shared" si="3"/>
        <v>-1.5657142857142861</v>
      </c>
      <c r="HR19" s="3"/>
      <c r="HS19" s="3">
        <f t="shared" si="3"/>
        <v>12.475000000000001</v>
      </c>
      <c r="HT19" s="3"/>
      <c r="HU19" s="3"/>
      <c r="HV19" s="3"/>
      <c r="HW19" s="3"/>
      <c r="HX19" s="3"/>
      <c r="HY19" s="3"/>
      <c r="HZ19" s="3"/>
      <c r="IA19" s="3"/>
    </row>
    <row r="20" spans="1:235" x14ac:dyDescent="0.25">
      <c r="A20" s="45" t="s">
        <v>130</v>
      </c>
      <c r="B20" s="46" t="s">
        <v>24</v>
      </c>
      <c r="C20" s="3">
        <v>-3.98</v>
      </c>
      <c r="D20" s="3"/>
      <c r="E20" s="3">
        <v>-10.63</v>
      </c>
      <c r="F20" s="3"/>
      <c r="G20" s="3">
        <v>-18.37</v>
      </c>
      <c r="H20" s="3"/>
      <c r="I20" s="3">
        <v>-26.29</v>
      </c>
      <c r="J20" s="3"/>
      <c r="K20" s="3"/>
      <c r="L20" s="3"/>
      <c r="M20" s="3"/>
      <c r="N20" s="3"/>
      <c r="O20" s="3"/>
      <c r="P20" s="3"/>
      <c r="Q20" s="3">
        <v>0</v>
      </c>
      <c r="R20" s="3"/>
      <c r="S20" s="3">
        <v>-4.08</v>
      </c>
      <c r="T20" s="3"/>
      <c r="U20" s="3">
        <v>-12.24</v>
      </c>
      <c r="V20" s="3"/>
      <c r="W20" s="3">
        <v>-12.24</v>
      </c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46" t="s">
        <v>243</v>
      </c>
    </row>
    <row r="21" spans="1:235" x14ac:dyDescent="0.25">
      <c r="A21" s="91" t="s">
        <v>63</v>
      </c>
      <c r="B21" s="46" t="s">
        <v>63</v>
      </c>
      <c r="C21" s="3">
        <v>0.72</v>
      </c>
      <c r="D21" s="3"/>
      <c r="E21" s="3">
        <v>-8.33</v>
      </c>
      <c r="F21" s="3"/>
      <c r="G21" s="3">
        <v>-16.329999999999998</v>
      </c>
      <c r="H21" s="3"/>
      <c r="I21" s="3">
        <v>-20.83</v>
      </c>
      <c r="J21" s="3">
        <v>-24</v>
      </c>
      <c r="K21" s="3"/>
      <c r="L21" s="3"/>
      <c r="M21" s="3"/>
      <c r="N21" s="3"/>
      <c r="O21" s="3"/>
      <c r="P21" s="3"/>
      <c r="Q21" s="3">
        <v>-2.4700000000000002</v>
      </c>
      <c r="R21" s="3"/>
      <c r="S21" s="3">
        <v>-10.89</v>
      </c>
      <c r="T21" s="3"/>
      <c r="U21" s="3">
        <v>-19.8</v>
      </c>
      <c r="V21" s="3"/>
      <c r="W21" s="3">
        <v>-24.75</v>
      </c>
      <c r="X21" s="3">
        <v>-28.71</v>
      </c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46" t="s">
        <v>241</v>
      </c>
    </row>
    <row r="22" spans="1:235" x14ac:dyDescent="0.25">
      <c r="A22" s="91"/>
      <c r="B22" s="46" t="s">
        <v>63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>
        <v>0</v>
      </c>
      <c r="Q22" s="3">
        <v>-13.21</v>
      </c>
      <c r="R22" s="3"/>
      <c r="S22" s="3">
        <v>-16.93</v>
      </c>
      <c r="T22" s="3"/>
      <c r="U22" s="3">
        <v>-20.75</v>
      </c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46" t="s">
        <v>358</v>
      </c>
    </row>
    <row r="23" spans="1:235" x14ac:dyDescent="0.25">
      <c r="A23" s="45" t="s">
        <v>143</v>
      </c>
      <c r="B23" s="46"/>
      <c r="C23" s="3">
        <f>AVERAGE(C21:C22)</f>
        <v>0.72</v>
      </c>
      <c r="D23" s="3"/>
      <c r="E23" s="3">
        <f t="shared" ref="E23:X23" si="4">AVERAGE(E21:E22)</f>
        <v>-8.33</v>
      </c>
      <c r="F23" s="3"/>
      <c r="G23" s="3">
        <f t="shared" si="4"/>
        <v>-16.329999999999998</v>
      </c>
      <c r="H23" s="3"/>
      <c r="I23" s="3">
        <f t="shared" si="4"/>
        <v>-20.83</v>
      </c>
      <c r="J23" s="3">
        <f t="shared" si="4"/>
        <v>-24</v>
      </c>
      <c r="K23" s="3"/>
      <c r="L23" s="3"/>
      <c r="M23" s="3"/>
      <c r="N23" s="3"/>
      <c r="O23" s="3"/>
      <c r="P23" s="3">
        <f t="shared" si="4"/>
        <v>0</v>
      </c>
      <c r="Q23" s="3">
        <f t="shared" si="4"/>
        <v>-7.8400000000000007</v>
      </c>
      <c r="R23" s="3"/>
      <c r="S23" s="3">
        <f t="shared" si="4"/>
        <v>-13.91</v>
      </c>
      <c r="T23" s="3"/>
      <c r="U23" s="3">
        <f t="shared" si="4"/>
        <v>-20.274999999999999</v>
      </c>
      <c r="V23" s="3"/>
      <c r="W23" s="3">
        <f t="shared" si="4"/>
        <v>-24.75</v>
      </c>
      <c r="X23" s="3">
        <f t="shared" si="4"/>
        <v>-28.71</v>
      </c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</row>
    <row r="24" spans="1:235" ht="15" customHeight="1" x14ac:dyDescent="0.25">
      <c r="A24" s="96" t="s">
        <v>196</v>
      </c>
      <c r="B24" s="46" t="s">
        <v>140</v>
      </c>
      <c r="C24" s="3">
        <v>-3.26</v>
      </c>
      <c r="D24" s="3"/>
      <c r="E24" s="3"/>
      <c r="F24" s="3"/>
      <c r="G24" s="3">
        <v>-13</v>
      </c>
      <c r="H24" s="3"/>
      <c r="I24" s="3">
        <v>-38.43</v>
      </c>
      <c r="J24" s="3"/>
      <c r="K24" s="3"/>
      <c r="L24" s="3"/>
      <c r="M24" s="3"/>
      <c r="N24" s="3"/>
      <c r="O24" s="3"/>
      <c r="P24" s="3"/>
      <c r="Q24" s="3">
        <v>-1.48</v>
      </c>
      <c r="R24" s="3"/>
      <c r="S24" s="3"/>
      <c r="T24" s="3"/>
      <c r="U24" s="3">
        <v>-14.32</v>
      </c>
      <c r="V24" s="3"/>
      <c r="W24" s="3"/>
      <c r="X24" s="3">
        <v>-38.020000000000003</v>
      </c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>
        <v>47.16</v>
      </c>
      <c r="BB24" s="3"/>
      <c r="BC24" s="3"/>
      <c r="BD24" s="3">
        <v>100.56</v>
      </c>
      <c r="BE24" s="3"/>
      <c r="BF24" s="3">
        <v>222.16</v>
      </c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>
        <v>-23.95</v>
      </c>
      <c r="EN24" s="3"/>
      <c r="EO24" s="3"/>
      <c r="EP24" s="3">
        <v>-13.68</v>
      </c>
      <c r="EQ24" s="3"/>
      <c r="ER24" s="3">
        <v>30.91</v>
      </c>
      <c r="ES24" s="3"/>
      <c r="ET24" s="3"/>
      <c r="EU24" s="3"/>
      <c r="EV24" s="3"/>
      <c r="EW24" s="3"/>
      <c r="EX24" s="3"/>
      <c r="EY24" s="3">
        <v>13.39</v>
      </c>
      <c r="EZ24" s="3"/>
      <c r="FA24" s="3"/>
      <c r="FB24" s="3">
        <v>16.55</v>
      </c>
      <c r="FC24" s="3"/>
      <c r="FD24" s="3">
        <v>91.09</v>
      </c>
      <c r="FE24" s="3"/>
      <c r="FF24" s="3"/>
      <c r="FG24" s="3"/>
      <c r="FH24" s="3"/>
      <c r="FI24" s="3"/>
      <c r="FJ24" s="3"/>
      <c r="FK24" s="3">
        <v>-21.72</v>
      </c>
      <c r="FL24" s="3"/>
      <c r="FM24" s="3"/>
      <c r="FN24" s="3">
        <v>-23.38</v>
      </c>
      <c r="FO24" s="3"/>
      <c r="FP24" s="3">
        <v>-25.17</v>
      </c>
      <c r="FQ24" s="3"/>
      <c r="FR24" s="3"/>
      <c r="FS24" s="3"/>
      <c r="FT24" s="3"/>
      <c r="FU24" s="3"/>
      <c r="FV24" s="3"/>
      <c r="FW24" s="3">
        <v>-7.49</v>
      </c>
      <c r="FX24" s="3"/>
      <c r="FY24" s="3"/>
      <c r="FZ24" s="3">
        <v>-11.59</v>
      </c>
      <c r="GA24" s="3"/>
      <c r="GB24" s="3">
        <v>-7.4</v>
      </c>
      <c r="GC24" s="3"/>
      <c r="GD24" s="3"/>
      <c r="GE24" s="3"/>
      <c r="GF24" s="3"/>
      <c r="GG24" s="3"/>
      <c r="GH24" s="3"/>
      <c r="GI24" s="3">
        <v>17.28</v>
      </c>
      <c r="GJ24" s="3"/>
      <c r="GK24" s="3"/>
      <c r="GL24" s="3">
        <v>32.92</v>
      </c>
      <c r="GM24" s="3"/>
      <c r="GN24" s="3">
        <v>51.44</v>
      </c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46" t="s">
        <v>356</v>
      </c>
    </row>
    <row r="25" spans="1:235" x14ac:dyDescent="0.25">
      <c r="A25" s="97"/>
      <c r="B25" s="46" t="s">
        <v>140</v>
      </c>
      <c r="C25" s="3">
        <v>-8.43</v>
      </c>
      <c r="D25" s="3">
        <v>-8.8699999999999992</v>
      </c>
      <c r="E25" s="3">
        <v>-15.44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>
        <v>-5.39</v>
      </c>
      <c r="Q25" s="3">
        <v>-6.41</v>
      </c>
      <c r="R25" s="3">
        <v>-7.76</v>
      </c>
      <c r="S25" s="3">
        <v>-15</v>
      </c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>
        <v>-16.670000000000002</v>
      </c>
      <c r="AP25" s="3">
        <v>-8.89</v>
      </c>
      <c r="AQ25" s="3">
        <v>-3.33</v>
      </c>
      <c r="AR25" s="3">
        <v>-10</v>
      </c>
      <c r="AS25" s="3"/>
      <c r="AT25" s="3"/>
      <c r="AU25" s="3"/>
      <c r="AV25" s="3"/>
      <c r="AW25" s="3"/>
      <c r="AX25" s="3"/>
      <c r="AY25" s="3"/>
      <c r="AZ25" s="3">
        <v>6.44</v>
      </c>
      <c r="BA25" s="3">
        <v>45.47</v>
      </c>
      <c r="BB25" s="3">
        <v>71.08</v>
      </c>
      <c r="BC25" s="3">
        <v>84.23</v>
      </c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>
        <v>-2.81</v>
      </c>
      <c r="CH25" s="3">
        <v>-1.41</v>
      </c>
      <c r="CI25" s="3">
        <v>-11.27</v>
      </c>
      <c r="CJ25" s="3">
        <v>-14.08</v>
      </c>
      <c r="CK25" s="3"/>
      <c r="CL25" s="3"/>
      <c r="CM25" s="3"/>
      <c r="CN25" s="3"/>
      <c r="CO25" s="3"/>
      <c r="CP25" s="3"/>
      <c r="CQ25" s="3"/>
      <c r="CR25" s="3">
        <v>-14.3</v>
      </c>
      <c r="CS25" s="3">
        <v>29.68</v>
      </c>
      <c r="CT25" s="3">
        <v>45.75</v>
      </c>
      <c r="CU25" s="3">
        <v>41.02</v>
      </c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>
        <v>3.5</v>
      </c>
      <c r="EA25" s="3">
        <v>42.25</v>
      </c>
      <c r="EB25" s="3">
        <v>51.65</v>
      </c>
      <c r="EC25" s="3">
        <v>57.51</v>
      </c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>
        <v>-1.32</v>
      </c>
      <c r="FW25" s="3">
        <v>-4.63</v>
      </c>
      <c r="FX25" s="3">
        <v>-5.3</v>
      </c>
      <c r="FY25" s="3">
        <v>-9.99</v>
      </c>
      <c r="FZ25" s="3"/>
      <c r="GA25" s="3"/>
      <c r="GB25" s="3"/>
      <c r="GC25" s="3"/>
      <c r="GD25" s="3"/>
      <c r="GE25" s="3"/>
      <c r="GF25" s="3"/>
      <c r="GG25" s="3"/>
      <c r="GH25" s="3">
        <v>10.66</v>
      </c>
      <c r="GI25" s="3">
        <v>37.33</v>
      </c>
      <c r="GJ25" s="3">
        <v>69.33</v>
      </c>
      <c r="GK25" s="3">
        <v>82.67</v>
      </c>
      <c r="GL25" s="3"/>
      <c r="GM25" s="3"/>
      <c r="GN25" s="3"/>
      <c r="GO25" s="3"/>
      <c r="GP25" s="3"/>
      <c r="GQ25" s="3"/>
      <c r="GR25" s="3"/>
      <c r="GS25" s="3"/>
      <c r="GT25" s="3">
        <v>9.36</v>
      </c>
      <c r="GU25" s="3">
        <v>20.399999999999999</v>
      </c>
      <c r="GV25" s="3">
        <v>33.159999999999997</v>
      </c>
      <c r="GW25" s="3">
        <v>33.229999999999997</v>
      </c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46" t="s">
        <v>362</v>
      </c>
    </row>
    <row r="26" spans="1:235" x14ac:dyDescent="0.25">
      <c r="A26" s="97"/>
      <c r="B26" s="46" t="s">
        <v>140</v>
      </c>
      <c r="C26" s="3">
        <v>-4.5999999999999996</v>
      </c>
      <c r="D26" s="3">
        <v>-6.79</v>
      </c>
      <c r="E26" s="3">
        <v>-11.17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>
        <v>-4.55</v>
      </c>
      <c r="Q26" s="3">
        <v>-5.39</v>
      </c>
      <c r="R26" s="3">
        <v>-7.59</v>
      </c>
      <c r="S26" s="3">
        <v>11.13</v>
      </c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>
        <v>0</v>
      </c>
      <c r="AP26" s="3">
        <v>-5.56</v>
      </c>
      <c r="AQ26" s="3">
        <v>-6.67</v>
      </c>
      <c r="AR26" s="3">
        <v>-14.44</v>
      </c>
      <c r="AS26" s="3"/>
      <c r="AT26" s="3"/>
      <c r="AU26" s="3"/>
      <c r="AV26" s="3"/>
      <c r="AW26" s="3"/>
      <c r="AX26" s="3"/>
      <c r="AY26" s="3"/>
      <c r="AZ26" s="3">
        <v>6.44</v>
      </c>
      <c r="BA26" s="3">
        <v>50.17</v>
      </c>
      <c r="BB26" s="3">
        <v>74.680000000000007</v>
      </c>
      <c r="BC26" s="3">
        <v>79.09</v>
      </c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>
        <v>-1.4</v>
      </c>
      <c r="CH26" s="3">
        <v>-9.85</v>
      </c>
      <c r="CI26" s="3">
        <v>-11.27</v>
      </c>
      <c r="CJ26" s="3">
        <v>-23.94</v>
      </c>
      <c r="CK26" s="3"/>
      <c r="CL26" s="3"/>
      <c r="CM26" s="3"/>
      <c r="CN26" s="3"/>
      <c r="CO26" s="3"/>
      <c r="CP26" s="3"/>
      <c r="CQ26" s="3"/>
      <c r="CR26" s="3">
        <v>3.91</v>
      </c>
      <c r="CS26" s="3">
        <v>26.45</v>
      </c>
      <c r="CT26" s="3">
        <v>43.18</v>
      </c>
      <c r="CU26" s="3">
        <v>15.38</v>
      </c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>
        <v>4.3899999999999997</v>
      </c>
      <c r="EA26" s="3">
        <v>34.92</v>
      </c>
      <c r="EB26" s="3">
        <v>54.21</v>
      </c>
      <c r="EC26" s="3">
        <v>35.03</v>
      </c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>
        <v>-0.64</v>
      </c>
      <c r="FW26" s="3">
        <v>-3.34</v>
      </c>
      <c r="FX26" s="3">
        <v>-5.25</v>
      </c>
      <c r="FY26" s="3">
        <v>-5.67</v>
      </c>
      <c r="FZ26" s="3"/>
      <c r="GA26" s="3"/>
      <c r="GB26" s="3"/>
      <c r="GC26" s="3"/>
      <c r="GD26" s="3"/>
      <c r="GE26" s="3"/>
      <c r="GF26" s="3"/>
      <c r="GG26" s="3"/>
      <c r="GH26" s="3">
        <v>8</v>
      </c>
      <c r="GI26" s="3">
        <v>36</v>
      </c>
      <c r="GJ26" s="3">
        <v>40</v>
      </c>
      <c r="GK26" s="3">
        <v>42.66</v>
      </c>
      <c r="GL26" s="3"/>
      <c r="GM26" s="3"/>
      <c r="GN26" s="3"/>
      <c r="GO26" s="3"/>
      <c r="GP26" s="3"/>
      <c r="GQ26" s="3"/>
      <c r="GR26" s="3"/>
      <c r="GS26" s="3"/>
      <c r="GT26" s="3">
        <v>7.88</v>
      </c>
      <c r="GU26" s="3">
        <v>15.56</v>
      </c>
      <c r="GV26" s="3">
        <v>17.350000000000001</v>
      </c>
      <c r="GW26" s="3">
        <v>22.82</v>
      </c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46" t="s">
        <v>362</v>
      </c>
    </row>
    <row r="27" spans="1:235" x14ac:dyDescent="0.25">
      <c r="A27" s="97"/>
      <c r="B27" s="46" t="s">
        <v>139</v>
      </c>
      <c r="C27" s="3"/>
      <c r="D27" s="3">
        <v>-0.6</v>
      </c>
      <c r="E27" s="3">
        <v>-2.7</v>
      </c>
      <c r="F27" s="3">
        <v>-5.4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>
        <v>0.95</v>
      </c>
      <c r="S27" s="3">
        <v>0.95</v>
      </c>
      <c r="T27" s="3">
        <v>-11.11</v>
      </c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>
        <v>0</v>
      </c>
      <c r="AR27" s="3">
        <v>0</v>
      </c>
      <c r="AS27" s="3">
        <v>0</v>
      </c>
      <c r="AT27" s="3"/>
      <c r="AU27" s="3"/>
      <c r="AV27" s="3"/>
      <c r="AW27" s="3"/>
      <c r="AX27" s="3"/>
      <c r="AY27" s="3"/>
      <c r="AZ27" s="3"/>
      <c r="BA27" s="3"/>
      <c r="BB27" s="3">
        <v>42.69</v>
      </c>
      <c r="BC27" s="3">
        <v>55.66</v>
      </c>
      <c r="BD27" s="3">
        <v>93.35</v>
      </c>
      <c r="BE27" s="3"/>
      <c r="BF27" s="3"/>
      <c r="BG27" s="3"/>
      <c r="BH27" s="3"/>
      <c r="BI27" s="3"/>
      <c r="BJ27" s="3"/>
      <c r="BK27" s="3"/>
      <c r="BL27" s="3"/>
      <c r="BM27" s="3">
        <v>0</v>
      </c>
      <c r="BN27" s="3">
        <v>0</v>
      </c>
      <c r="BO27" s="3">
        <v>0</v>
      </c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>
        <v>30.42</v>
      </c>
      <c r="CI27" s="3">
        <v>10.84</v>
      </c>
      <c r="CJ27" s="3">
        <v>4.4800000000000004</v>
      </c>
      <c r="CK27" s="3"/>
      <c r="CL27" s="3"/>
      <c r="CM27" s="3"/>
      <c r="CN27" s="3"/>
      <c r="CO27" s="3"/>
      <c r="CP27" s="3"/>
      <c r="CQ27" s="3"/>
      <c r="CR27" s="3"/>
      <c r="CS27" s="3"/>
      <c r="CT27" s="3">
        <v>86.11</v>
      </c>
      <c r="CU27" s="3">
        <v>74.540000000000006</v>
      </c>
      <c r="CV27" s="3">
        <v>102.09</v>
      </c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>
        <v>0</v>
      </c>
      <c r="DQ27" s="3">
        <v>0</v>
      </c>
      <c r="DR27" s="3">
        <v>-8.33</v>
      </c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46" t="s">
        <v>343</v>
      </c>
    </row>
    <row r="28" spans="1:235" x14ac:dyDescent="0.25">
      <c r="A28" s="97"/>
      <c r="B28" s="94" t="s">
        <v>194</v>
      </c>
      <c r="C28" s="3"/>
      <c r="D28" s="3"/>
      <c r="E28" s="3"/>
      <c r="F28" s="3"/>
      <c r="G28" s="3">
        <v>-26.28</v>
      </c>
      <c r="H28" s="3"/>
      <c r="I28" s="3">
        <v>-27.5</v>
      </c>
      <c r="J28" s="3"/>
      <c r="K28" s="3"/>
      <c r="L28" s="3"/>
      <c r="M28" s="3"/>
      <c r="N28" s="3"/>
      <c r="O28" s="3"/>
      <c r="P28" s="3"/>
      <c r="Q28" s="3"/>
      <c r="R28" s="3"/>
      <c r="S28" s="3">
        <v>-26.76</v>
      </c>
      <c r="T28" s="3"/>
      <c r="U28" s="3">
        <v>-29.76</v>
      </c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>
        <v>1.17</v>
      </c>
      <c r="AS28" s="3">
        <v>1.06</v>
      </c>
      <c r="AT28" s="3"/>
      <c r="AU28" s="3"/>
      <c r="AV28" s="3"/>
      <c r="AW28" s="3"/>
      <c r="AX28" s="3"/>
      <c r="AY28" s="3"/>
      <c r="AZ28" s="3"/>
      <c r="BA28" s="3"/>
      <c r="BB28" s="3"/>
      <c r="BC28" s="3">
        <v>7.54</v>
      </c>
      <c r="BD28" s="3">
        <v>10.99</v>
      </c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>
        <v>12.66</v>
      </c>
      <c r="CK28" s="3">
        <v>10.119999999999999</v>
      </c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94" t="s">
        <v>354</v>
      </c>
    </row>
    <row r="29" spans="1:235" x14ac:dyDescent="0.25">
      <c r="A29" s="97"/>
      <c r="B29" s="94"/>
      <c r="C29" s="3"/>
      <c r="D29" s="3"/>
      <c r="E29" s="3"/>
      <c r="F29" s="3"/>
      <c r="G29" s="3">
        <v>-6.78</v>
      </c>
      <c r="H29" s="3"/>
      <c r="I29" s="3">
        <v>-8.57</v>
      </c>
      <c r="J29" s="3"/>
      <c r="K29" s="3"/>
      <c r="L29" s="3"/>
      <c r="M29" s="3"/>
      <c r="N29" s="3"/>
      <c r="O29" s="3"/>
      <c r="P29" s="3"/>
      <c r="Q29" s="3"/>
      <c r="R29" s="3"/>
      <c r="S29" s="3">
        <v>-3.78</v>
      </c>
      <c r="T29" s="3"/>
      <c r="U29" s="3">
        <v>-7.57</v>
      </c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>
        <v>0.96</v>
      </c>
      <c r="AS29" s="3">
        <v>0.42</v>
      </c>
      <c r="AT29" s="3"/>
      <c r="AU29" s="3"/>
      <c r="AV29" s="3"/>
      <c r="AW29" s="3"/>
      <c r="AX29" s="3"/>
      <c r="AY29" s="3"/>
      <c r="AZ29" s="3"/>
      <c r="BA29" s="3"/>
      <c r="BB29" s="3"/>
      <c r="BC29" s="3">
        <v>-5.27</v>
      </c>
      <c r="BD29" s="3">
        <v>-0.51</v>
      </c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>
        <v>2.5299999999999998</v>
      </c>
      <c r="CK29" s="3">
        <v>1.26</v>
      </c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94"/>
    </row>
    <row r="30" spans="1:235" x14ac:dyDescent="0.25">
      <c r="A30" s="97"/>
      <c r="B30" s="94"/>
      <c r="C30" s="3"/>
      <c r="D30" s="3"/>
      <c r="E30" s="3"/>
      <c r="F30" s="3"/>
      <c r="G30" s="3">
        <v>-15</v>
      </c>
      <c r="H30" s="3"/>
      <c r="I30" s="3">
        <v>-16.07</v>
      </c>
      <c r="J30" s="3"/>
      <c r="K30" s="3"/>
      <c r="L30" s="3"/>
      <c r="M30" s="3"/>
      <c r="N30" s="3"/>
      <c r="O30" s="3"/>
      <c r="P30" s="3"/>
      <c r="Q30" s="3"/>
      <c r="R30" s="3"/>
      <c r="S30" s="3">
        <v>-13.63</v>
      </c>
      <c r="T30" s="3"/>
      <c r="U30" s="3">
        <v>-17.670000000000002</v>
      </c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>
        <v>1.49</v>
      </c>
      <c r="AS30" s="3">
        <v>1.38</v>
      </c>
      <c r="AT30" s="3"/>
      <c r="AU30" s="3"/>
      <c r="AV30" s="3"/>
      <c r="AW30" s="3"/>
      <c r="AX30" s="3"/>
      <c r="AY30" s="3"/>
      <c r="AZ30" s="3"/>
      <c r="BA30" s="3"/>
      <c r="BB30" s="3"/>
      <c r="BC30" s="3">
        <v>31.05</v>
      </c>
      <c r="BD30" s="3">
        <v>34.520000000000003</v>
      </c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>
        <v>21.52</v>
      </c>
      <c r="CK30" s="3">
        <v>16.46</v>
      </c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94"/>
    </row>
    <row r="31" spans="1:235" x14ac:dyDescent="0.25">
      <c r="A31" s="97"/>
      <c r="B31" s="46" t="s">
        <v>141</v>
      </c>
      <c r="C31" s="3"/>
      <c r="D31" s="3"/>
      <c r="E31" s="3"/>
      <c r="F31" s="3"/>
      <c r="G31" s="3"/>
      <c r="H31" s="3"/>
      <c r="I31" s="3">
        <v>-29.27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>
        <v>-23.56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>
        <v>-7.87</v>
      </c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46" t="s">
        <v>345</v>
      </c>
    </row>
    <row r="32" spans="1:235" x14ac:dyDescent="0.25">
      <c r="A32" s="24" t="s">
        <v>143</v>
      </c>
      <c r="B32" s="46"/>
      <c r="C32" s="3">
        <f>AVERAGE(C24:C31)</f>
        <v>-5.43</v>
      </c>
      <c r="D32" s="3">
        <f t="shared" ref="D32:BO32" si="5">AVERAGE(D24:D31)</f>
        <v>-5.4200000000000008</v>
      </c>
      <c r="E32" s="3">
        <f t="shared" si="5"/>
        <v>-9.77</v>
      </c>
      <c r="F32" s="3">
        <f t="shared" si="5"/>
        <v>-5.4</v>
      </c>
      <c r="G32" s="3">
        <f t="shared" si="5"/>
        <v>-15.265000000000001</v>
      </c>
      <c r="H32" s="3"/>
      <c r="I32" s="3">
        <f t="shared" si="5"/>
        <v>-23.967999999999996</v>
      </c>
      <c r="J32" s="3"/>
      <c r="K32" s="3"/>
      <c r="L32" s="3"/>
      <c r="M32" s="3"/>
      <c r="N32" s="3"/>
      <c r="O32" s="3"/>
      <c r="P32" s="3">
        <f t="shared" si="5"/>
        <v>-4.97</v>
      </c>
      <c r="Q32" s="3">
        <f t="shared" si="5"/>
        <v>-4.4266666666666667</v>
      </c>
      <c r="R32" s="3">
        <f t="shared" si="5"/>
        <v>-4.8</v>
      </c>
      <c r="S32" s="3">
        <f t="shared" si="5"/>
        <v>-7.8483333333333336</v>
      </c>
      <c r="T32" s="3">
        <f t="shared" si="5"/>
        <v>-11.11</v>
      </c>
      <c r="U32" s="3">
        <f t="shared" si="5"/>
        <v>-17.329999999999998</v>
      </c>
      <c r="V32" s="3"/>
      <c r="W32" s="3">
        <f t="shared" si="5"/>
        <v>-23.56</v>
      </c>
      <c r="X32" s="3">
        <f t="shared" si="5"/>
        <v>-38.020000000000003</v>
      </c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>
        <f t="shared" si="5"/>
        <v>-7.87</v>
      </c>
      <c r="AJ32" s="3"/>
      <c r="AK32" s="3"/>
      <c r="AL32" s="3"/>
      <c r="AM32" s="3"/>
      <c r="AN32" s="3"/>
      <c r="AO32" s="3">
        <f t="shared" si="5"/>
        <v>-8.3350000000000009</v>
      </c>
      <c r="AP32" s="3">
        <f t="shared" si="5"/>
        <v>-7.2249999999999996</v>
      </c>
      <c r="AQ32" s="3">
        <f t="shared" si="5"/>
        <v>-3.3333333333333335</v>
      </c>
      <c r="AR32" s="3">
        <f t="shared" si="5"/>
        <v>-3.4699999999999993</v>
      </c>
      <c r="AS32" s="3">
        <f t="shared" si="5"/>
        <v>0.71499999999999997</v>
      </c>
      <c r="AT32" s="3"/>
      <c r="AU32" s="3"/>
      <c r="AV32" s="3"/>
      <c r="AW32" s="3"/>
      <c r="AX32" s="3"/>
      <c r="AY32" s="3"/>
      <c r="AZ32" s="3">
        <f t="shared" si="5"/>
        <v>6.44</v>
      </c>
      <c r="BA32" s="3">
        <f t="shared" si="5"/>
        <v>47.6</v>
      </c>
      <c r="BB32" s="3">
        <f t="shared" si="5"/>
        <v>62.816666666666663</v>
      </c>
      <c r="BC32" s="3">
        <f t="shared" si="5"/>
        <v>42.05</v>
      </c>
      <c r="BD32" s="3">
        <f t="shared" si="5"/>
        <v>47.782000000000004</v>
      </c>
      <c r="BE32" s="3"/>
      <c r="BF32" s="3">
        <f t="shared" si="5"/>
        <v>222.16</v>
      </c>
      <c r="BG32" s="3"/>
      <c r="BH32" s="3"/>
      <c r="BI32" s="3"/>
      <c r="BJ32" s="3"/>
      <c r="BK32" s="3"/>
      <c r="BL32" s="3"/>
      <c r="BM32" s="3">
        <f t="shared" si="5"/>
        <v>0</v>
      </c>
      <c r="BN32" s="3">
        <f t="shared" si="5"/>
        <v>0</v>
      </c>
      <c r="BO32" s="3">
        <f t="shared" si="5"/>
        <v>0</v>
      </c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>
        <f t="shared" ref="CG32:DP32" si="6">AVERAGE(CG24:CG31)</f>
        <v>-2.105</v>
      </c>
      <c r="CH32" s="3">
        <f t="shared" si="6"/>
        <v>6.3866666666666676</v>
      </c>
      <c r="CI32" s="3">
        <f t="shared" si="6"/>
        <v>-3.9</v>
      </c>
      <c r="CJ32" s="3">
        <f t="shared" si="6"/>
        <v>0.52833333333333243</v>
      </c>
      <c r="CK32" s="3">
        <f t="shared" si="6"/>
        <v>9.2799999999999994</v>
      </c>
      <c r="CL32" s="3"/>
      <c r="CM32" s="3"/>
      <c r="CN32" s="3"/>
      <c r="CO32" s="3"/>
      <c r="CP32" s="3"/>
      <c r="CQ32" s="3"/>
      <c r="CR32" s="3">
        <f t="shared" si="6"/>
        <v>-5.1950000000000003</v>
      </c>
      <c r="CS32" s="3">
        <f t="shared" si="6"/>
        <v>28.064999999999998</v>
      </c>
      <c r="CT32" s="3">
        <f t="shared" si="6"/>
        <v>58.346666666666671</v>
      </c>
      <c r="CU32" s="3">
        <f t="shared" si="6"/>
        <v>43.646666666666668</v>
      </c>
      <c r="CV32" s="3">
        <f t="shared" si="6"/>
        <v>102.09</v>
      </c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>
        <f t="shared" si="6"/>
        <v>0</v>
      </c>
      <c r="DQ32" s="3">
        <f t="shared" ref="DQ32:GB32" si="7">AVERAGE(DQ24:DQ31)</f>
        <v>0</v>
      </c>
      <c r="DR32" s="3">
        <f t="shared" si="7"/>
        <v>-8.33</v>
      </c>
      <c r="DS32" s="3"/>
      <c r="DT32" s="3"/>
      <c r="DU32" s="3"/>
      <c r="DV32" s="3"/>
      <c r="DW32" s="3"/>
      <c r="DX32" s="3"/>
      <c r="DY32" s="3"/>
      <c r="DZ32" s="3">
        <f t="shared" si="7"/>
        <v>3.9449999999999998</v>
      </c>
      <c r="EA32" s="3">
        <f t="shared" si="7"/>
        <v>38.585000000000001</v>
      </c>
      <c r="EB32" s="3">
        <f t="shared" si="7"/>
        <v>52.93</v>
      </c>
      <c r="EC32" s="3">
        <f t="shared" si="7"/>
        <v>46.269999999999996</v>
      </c>
      <c r="ED32" s="3"/>
      <c r="EE32" s="3"/>
      <c r="EF32" s="3"/>
      <c r="EG32" s="3"/>
      <c r="EH32" s="3"/>
      <c r="EI32" s="3"/>
      <c r="EJ32" s="3"/>
      <c r="EK32" s="3"/>
      <c r="EL32" s="3"/>
      <c r="EM32" s="3">
        <f t="shared" si="7"/>
        <v>-23.95</v>
      </c>
      <c r="EN32" s="3"/>
      <c r="EO32" s="3"/>
      <c r="EP32" s="3">
        <f t="shared" si="7"/>
        <v>-13.68</v>
      </c>
      <c r="EQ32" s="3"/>
      <c r="ER32" s="3">
        <f t="shared" si="7"/>
        <v>30.91</v>
      </c>
      <c r="ES32" s="3"/>
      <c r="ET32" s="3"/>
      <c r="EU32" s="3"/>
      <c r="EV32" s="3"/>
      <c r="EW32" s="3"/>
      <c r="EX32" s="3"/>
      <c r="EY32" s="3">
        <f t="shared" si="7"/>
        <v>13.39</v>
      </c>
      <c r="EZ32" s="3"/>
      <c r="FA32" s="3"/>
      <c r="FB32" s="3">
        <f t="shared" si="7"/>
        <v>16.55</v>
      </c>
      <c r="FC32" s="3"/>
      <c r="FD32" s="3">
        <f t="shared" si="7"/>
        <v>91.09</v>
      </c>
      <c r="FE32" s="3"/>
      <c r="FF32" s="3"/>
      <c r="FG32" s="3"/>
      <c r="FH32" s="3"/>
      <c r="FI32" s="3"/>
      <c r="FJ32" s="3"/>
      <c r="FK32" s="3">
        <f t="shared" si="7"/>
        <v>-21.72</v>
      </c>
      <c r="FL32" s="3"/>
      <c r="FM32" s="3"/>
      <c r="FN32" s="3">
        <f t="shared" si="7"/>
        <v>-23.38</v>
      </c>
      <c r="FO32" s="3"/>
      <c r="FP32" s="3">
        <f t="shared" si="7"/>
        <v>-25.17</v>
      </c>
      <c r="FQ32" s="3"/>
      <c r="FR32" s="3"/>
      <c r="FS32" s="3"/>
      <c r="FT32" s="3"/>
      <c r="FU32" s="3"/>
      <c r="FV32" s="3">
        <f t="shared" si="7"/>
        <v>-0.98</v>
      </c>
      <c r="FW32" s="3">
        <f t="shared" si="7"/>
        <v>-5.1533333333333333</v>
      </c>
      <c r="FX32" s="3">
        <f t="shared" si="7"/>
        <v>-5.2750000000000004</v>
      </c>
      <c r="FY32" s="3">
        <f t="shared" si="7"/>
        <v>-7.83</v>
      </c>
      <c r="FZ32" s="3">
        <f t="shared" si="7"/>
        <v>-11.59</v>
      </c>
      <c r="GA32" s="3"/>
      <c r="GB32" s="3">
        <f t="shared" si="7"/>
        <v>-7.4</v>
      </c>
      <c r="GC32" s="3"/>
      <c r="GD32" s="3"/>
      <c r="GE32" s="3"/>
      <c r="GF32" s="3"/>
      <c r="GG32" s="3"/>
      <c r="GH32" s="3">
        <f t="shared" ref="GH32:GW32" si="8">AVERAGE(GH24:GH31)</f>
        <v>9.33</v>
      </c>
      <c r="GI32" s="3">
        <f t="shared" si="8"/>
        <v>30.203333333333333</v>
      </c>
      <c r="GJ32" s="3">
        <f t="shared" si="8"/>
        <v>54.664999999999999</v>
      </c>
      <c r="GK32" s="3">
        <f t="shared" si="8"/>
        <v>62.664999999999999</v>
      </c>
      <c r="GL32" s="3">
        <f t="shared" si="8"/>
        <v>32.92</v>
      </c>
      <c r="GM32" s="3"/>
      <c r="GN32" s="3">
        <f t="shared" si="8"/>
        <v>51.44</v>
      </c>
      <c r="GO32" s="3"/>
      <c r="GP32" s="3"/>
      <c r="GQ32" s="3"/>
      <c r="GR32" s="3"/>
      <c r="GS32" s="3"/>
      <c r="GT32" s="3">
        <f t="shared" si="8"/>
        <v>8.6199999999999992</v>
      </c>
      <c r="GU32" s="3">
        <f t="shared" si="8"/>
        <v>17.98</v>
      </c>
      <c r="GV32" s="3">
        <f t="shared" si="8"/>
        <v>25.254999999999999</v>
      </c>
      <c r="GW32" s="3">
        <f t="shared" si="8"/>
        <v>28.024999999999999</v>
      </c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</row>
    <row r="33" spans="1:235" x14ac:dyDescent="0.25">
      <c r="A33" s="48" t="s">
        <v>195</v>
      </c>
      <c r="B33" s="46" t="s">
        <v>142</v>
      </c>
      <c r="C33" s="3">
        <v>24.99</v>
      </c>
      <c r="D33" s="3"/>
      <c r="E33" s="3">
        <v>56.25</v>
      </c>
      <c r="F33" s="3"/>
      <c r="G33" s="3">
        <v>35.4</v>
      </c>
      <c r="H33" s="3"/>
      <c r="I33" s="3">
        <v>24.99</v>
      </c>
      <c r="J33" s="3">
        <v>6</v>
      </c>
      <c r="K33" s="3"/>
      <c r="L33" s="3"/>
      <c r="M33" s="3"/>
      <c r="N33" s="3"/>
      <c r="O33" s="3"/>
      <c r="P33" s="3"/>
      <c r="Q33" s="3">
        <v>18.18</v>
      </c>
      <c r="R33" s="3"/>
      <c r="S33" s="3">
        <v>41.1</v>
      </c>
      <c r="T33" s="3"/>
      <c r="U33" s="3">
        <v>38.729999999999997</v>
      </c>
      <c r="V33" s="3"/>
      <c r="W33" s="3">
        <v>31.62</v>
      </c>
      <c r="X33" s="3">
        <v>1.56</v>
      </c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46" t="s">
        <v>366</v>
      </c>
    </row>
    <row r="34" spans="1:235" x14ac:dyDescent="0.25">
      <c r="A34" s="91" t="s">
        <v>187</v>
      </c>
      <c r="B34" s="46" t="s">
        <v>189</v>
      </c>
      <c r="C34" s="3">
        <v>-9.3800000000000008</v>
      </c>
      <c r="D34" s="3"/>
      <c r="E34" s="3">
        <v>-14.59</v>
      </c>
      <c r="F34" s="3"/>
      <c r="G34" s="3">
        <v>-21.86</v>
      </c>
      <c r="H34" s="3"/>
      <c r="I34" s="3">
        <v>-30.22</v>
      </c>
      <c r="J34" s="3">
        <v>-42.7</v>
      </c>
      <c r="K34" s="3"/>
      <c r="L34" s="3"/>
      <c r="M34" s="3"/>
      <c r="N34" s="3"/>
      <c r="O34" s="3"/>
      <c r="P34" s="3"/>
      <c r="Q34" s="3">
        <v>-9.34</v>
      </c>
      <c r="R34" s="3"/>
      <c r="S34" s="3">
        <v>-15.3</v>
      </c>
      <c r="T34" s="3"/>
      <c r="U34" s="3">
        <v>-22.66</v>
      </c>
      <c r="V34" s="3"/>
      <c r="W34" s="3">
        <v>-31.01</v>
      </c>
      <c r="X34" s="3">
        <v>-43.33</v>
      </c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>
        <v>2.25</v>
      </c>
      <c r="DE34" s="3"/>
      <c r="DF34" s="3">
        <v>0.7</v>
      </c>
      <c r="DG34" s="3">
        <v>1.66</v>
      </c>
      <c r="DH34" s="3">
        <v>-0.17</v>
      </c>
      <c r="DI34" s="3">
        <v>0.54</v>
      </c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46" t="s">
        <v>359</v>
      </c>
    </row>
    <row r="35" spans="1:235" x14ac:dyDescent="0.25">
      <c r="A35" s="91"/>
      <c r="B35" s="46" t="s">
        <v>190</v>
      </c>
      <c r="C35" s="3">
        <v>-10.93</v>
      </c>
      <c r="D35" s="3"/>
      <c r="E35" s="3">
        <v>-16.25</v>
      </c>
      <c r="F35" s="3"/>
      <c r="G35" s="3">
        <v>-31.25</v>
      </c>
      <c r="H35" s="3"/>
      <c r="I35" s="3">
        <v>-32.5</v>
      </c>
      <c r="J35" s="3"/>
      <c r="K35" s="3"/>
      <c r="L35" s="3"/>
      <c r="M35" s="3"/>
      <c r="N35" s="3"/>
      <c r="O35" s="3"/>
      <c r="P35" s="3"/>
      <c r="Q35" s="3">
        <v>-12.25</v>
      </c>
      <c r="R35" s="3"/>
      <c r="S35" s="3">
        <v>-18.059999999999999</v>
      </c>
      <c r="T35" s="3"/>
      <c r="U35" s="3">
        <v>-34.83</v>
      </c>
      <c r="V35" s="3"/>
      <c r="W35" s="3">
        <v>-36.770000000000003</v>
      </c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46" t="s">
        <v>239</v>
      </c>
    </row>
    <row r="36" spans="1:235" x14ac:dyDescent="0.25">
      <c r="A36" s="91"/>
      <c r="B36" s="46" t="s">
        <v>127</v>
      </c>
      <c r="C36" s="3"/>
      <c r="D36" s="3"/>
      <c r="E36" s="3">
        <v>-7.14</v>
      </c>
      <c r="F36" s="3">
        <v>-10.79</v>
      </c>
      <c r="G36" s="3">
        <v>-14.28</v>
      </c>
      <c r="H36" s="3">
        <v>-17.93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>
        <v>-6.1</v>
      </c>
      <c r="T36" s="3">
        <v>-8.4499999999999993</v>
      </c>
      <c r="U36" s="3">
        <v>-10.79</v>
      </c>
      <c r="V36" s="3">
        <v>-13.61</v>
      </c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46" t="s">
        <v>347</v>
      </c>
    </row>
    <row r="37" spans="1:235" x14ac:dyDescent="0.25">
      <c r="A37" s="91"/>
      <c r="B37" s="46" t="s">
        <v>126</v>
      </c>
      <c r="C37" s="3">
        <v>-0.2</v>
      </c>
      <c r="D37" s="3"/>
      <c r="E37" s="3">
        <v>-1.1499999999999999</v>
      </c>
      <c r="F37" s="3"/>
      <c r="G37" s="3">
        <v>-2.17</v>
      </c>
      <c r="H37" s="3"/>
      <c r="I37" s="3">
        <v>-3.83</v>
      </c>
      <c r="J37" s="3"/>
      <c r="K37" s="3"/>
      <c r="L37" s="3"/>
      <c r="M37" s="3"/>
      <c r="N37" s="3"/>
      <c r="O37" s="3"/>
      <c r="P37" s="3"/>
      <c r="Q37" s="3">
        <v>-1.02</v>
      </c>
      <c r="R37" s="3"/>
      <c r="S37" s="3">
        <v>-3.57</v>
      </c>
      <c r="T37" s="3"/>
      <c r="U37" s="3">
        <v>-6.12</v>
      </c>
      <c r="V37" s="3"/>
      <c r="W37" s="3">
        <v>-9.69</v>
      </c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46" t="s">
        <v>350</v>
      </c>
    </row>
    <row r="38" spans="1:235" x14ac:dyDescent="0.25">
      <c r="A38" s="91"/>
      <c r="B38" s="91" t="s">
        <v>124</v>
      </c>
      <c r="C38" s="3"/>
      <c r="D38" s="3"/>
      <c r="E38" s="3">
        <v>-6.4</v>
      </c>
      <c r="F38" s="3"/>
      <c r="G38" s="3"/>
      <c r="H38" s="3"/>
      <c r="I38" s="3"/>
      <c r="J38" s="3"/>
      <c r="K38" s="3">
        <v>-52.85</v>
      </c>
      <c r="L38" s="3"/>
      <c r="M38" s="3"/>
      <c r="N38" s="3"/>
      <c r="O38" s="3"/>
      <c r="P38" s="3"/>
      <c r="Q38" s="3"/>
      <c r="R38" s="3"/>
      <c r="S38" s="3">
        <v>-9.1</v>
      </c>
      <c r="T38" s="3"/>
      <c r="U38" s="3"/>
      <c r="V38" s="3"/>
      <c r="W38" s="3"/>
      <c r="X38" s="3"/>
      <c r="Y38" s="3">
        <v>-49.65</v>
      </c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94" t="s">
        <v>348</v>
      </c>
    </row>
    <row r="39" spans="1:235" x14ac:dyDescent="0.25">
      <c r="A39" s="91"/>
      <c r="B39" s="91"/>
      <c r="C39" s="3"/>
      <c r="D39" s="3"/>
      <c r="E39" s="3">
        <f>-9-E40-3.8</f>
        <v>1.7600000000000007</v>
      </c>
      <c r="F39" s="3"/>
      <c r="G39" s="3"/>
      <c r="H39" s="3"/>
      <c r="I39" s="3"/>
      <c r="J39" s="3"/>
      <c r="K39" s="3">
        <v>-50.71</v>
      </c>
      <c r="L39" s="3"/>
      <c r="M39" s="3"/>
      <c r="N39" s="3"/>
      <c r="O39" s="3"/>
      <c r="P39" s="3"/>
      <c r="Q39" s="3"/>
      <c r="R39" s="3"/>
      <c r="S39" s="3">
        <v>-19.579999999999998</v>
      </c>
      <c r="T39" s="3"/>
      <c r="U39" s="3"/>
      <c r="V39" s="3"/>
      <c r="W39" s="3"/>
      <c r="X39" s="3"/>
      <c r="Y39" s="3">
        <v>-46.85</v>
      </c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94"/>
    </row>
    <row r="40" spans="1:235" x14ac:dyDescent="0.25">
      <c r="A40" s="91"/>
      <c r="B40" s="91"/>
      <c r="C40" s="3"/>
      <c r="D40" s="3"/>
      <c r="E40" s="3">
        <v>-14.56</v>
      </c>
      <c r="F40" s="3"/>
      <c r="G40" s="3"/>
      <c r="H40" s="3"/>
      <c r="I40" s="3"/>
      <c r="J40" s="3"/>
      <c r="K40" s="3">
        <v>-48.45</v>
      </c>
      <c r="L40" s="3"/>
      <c r="M40" s="3"/>
      <c r="N40" s="3"/>
      <c r="O40" s="3"/>
      <c r="P40" s="3"/>
      <c r="Q40" s="3"/>
      <c r="R40" s="3"/>
      <c r="S40" s="3">
        <v>-8.39</v>
      </c>
      <c r="T40" s="3"/>
      <c r="U40" s="3"/>
      <c r="V40" s="3"/>
      <c r="W40" s="3"/>
      <c r="X40" s="3"/>
      <c r="Y40" s="3">
        <v>-53.14</v>
      </c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94"/>
    </row>
    <row r="41" spans="1:235" x14ac:dyDescent="0.25">
      <c r="A41" s="91"/>
      <c r="B41" s="91"/>
      <c r="C41" s="3"/>
      <c r="D41" s="3"/>
      <c r="E41" s="3">
        <v>-18.18</v>
      </c>
      <c r="F41" s="3"/>
      <c r="G41" s="3"/>
      <c r="H41" s="3"/>
      <c r="I41" s="3"/>
      <c r="J41" s="3"/>
      <c r="K41" s="3">
        <v>-47.49</v>
      </c>
      <c r="L41" s="3"/>
      <c r="M41" s="3"/>
      <c r="N41" s="3"/>
      <c r="O41" s="3"/>
      <c r="P41" s="3"/>
      <c r="Q41" s="3"/>
      <c r="R41" s="3"/>
      <c r="S41" s="3">
        <v>-13.2</v>
      </c>
      <c r="T41" s="3"/>
      <c r="U41" s="3"/>
      <c r="V41" s="3"/>
      <c r="W41" s="3"/>
      <c r="X41" s="3"/>
      <c r="Y41" s="3">
        <v>-52.44</v>
      </c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94"/>
    </row>
    <row r="42" spans="1:235" x14ac:dyDescent="0.25">
      <c r="A42" s="91"/>
      <c r="B42" s="91"/>
      <c r="C42" s="3"/>
      <c r="D42" s="3"/>
      <c r="E42" s="3"/>
      <c r="F42" s="3"/>
      <c r="G42" s="3"/>
      <c r="H42" s="3"/>
      <c r="I42" s="3"/>
      <c r="J42" s="3"/>
      <c r="K42" s="3">
        <v>-51.17</v>
      </c>
      <c r="L42" s="3"/>
      <c r="M42" s="3"/>
      <c r="N42" s="3"/>
      <c r="O42" s="3"/>
      <c r="P42" s="3"/>
      <c r="Q42" s="3"/>
      <c r="R42" s="3"/>
      <c r="S42" s="3">
        <v>-16.7</v>
      </c>
      <c r="T42" s="3"/>
      <c r="U42" s="3"/>
      <c r="V42" s="3"/>
      <c r="W42" s="3"/>
      <c r="X42" s="3"/>
      <c r="Y42" s="3">
        <v>-46.15</v>
      </c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3"/>
      <c r="IA42" s="94"/>
    </row>
    <row r="43" spans="1:235" x14ac:dyDescent="0.25">
      <c r="A43" s="91"/>
      <c r="B43" s="91"/>
      <c r="C43" s="3"/>
      <c r="D43" s="3"/>
      <c r="E43" s="3"/>
      <c r="F43" s="3"/>
      <c r="G43" s="3"/>
      <c r="H43" s="3"/>
      <c r="I43" s="3"/>
      <c r="J43" s="3"/>
      <c r="K43" s="3">
        <v>-43.8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>
        <v>-52.79</v>
      </c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94"/>
    </row>
    <row r="44" spans="1:235" x14ac:dyDescent="0.25">
      <c r="A44" s="91"/>
      <c r="B44" s="91"/>
      <c r="C44" s="3"/>
      <c r="D44" s="3"/>
      <c r="E44" s="3"/>
      <c r="F44" s="3"/>
      <c r="G44" s="3"/>
      <c r="H44" s="3"/>
      <c r="I44" s="3"/>
      <c r="J44" s="3"/>
      <c r="K44" s="3">
        <v>-54.23</v>
      </c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>
        <v>-44.76</v>
      </c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94"/>
    </row>
    <row r="45" spans="1:235" ht="30" x14ac:dyDescent="0.25">
      <c r="A45" s="91"/>
      <c r="B45" s="45" t="s">
        <v>191</v>
      </c>
      <c r="C45" s="3"/>
      <c r="D45" s="3">
        <v>-25.49</v>
      </c>
      <c r="E45" s="3"/>
      <c r="F45" s="3"/>
      <c r="G45" s="3">
        <v>-28.09</v>
      </c>
      <c r="H45" s="3"/>
      <c r="I45" s="3">
        <v>-37.299999999999997</v>
      </c>
      <c r="J45" s="3"/>
      <c r="K45" s="3"/>
      <c r="L45" s="3"/>
      <c r="M45" s="3"/>
      <c r="N45" s="3"/>
      <c r="O45" s="3"/>
      <c r="P45" s="3"/>
      <c r="Q45" s="3"/>
      <c r="R45" s="3">
        <v>-44.18</v>
      </c>
      <c r="S45" s="3"/>
      <c r="T45" s="3"/>
      <c r="U45" s="3">
        <v>-53.48</v>
      </c>
      <c r="V45" s="3"/>
      <c r="W45" s="3">
        <v>-76.739999999999995</v>
      </c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>
        <v>-10.66</v>
      </c>
      <c r="DF45" s="3"/>
      <c r="DG45" s="3">
        <v>-23.55</v>
      </c>
      <c r="DH45" s="3">
        <v>-35.299999999999997</v>
      </c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46" t="s">
        <v>351</v>
      </c>
    </row>
    <row r="46" spans="1:235" x14ac:dyDescent="0.25">
      <c r="A46" s="45" t="s">
        <v>143</v>
      </c>
      <c r="B46" s="45"/>
      <c r="C46" s="3">
        <f>AVERAGE(C34:C45)</f>
        <v>-6.8366666666666669</v>
      </c>
      <c r="D46" s="3">
        <f t="shared" ref="D46:Y46" si="9">AVERAGE(D34:D45)</f>
        <v>-25.49</v>
      </c>
      <c r="E46" s="3">
        <f t="shared" si="9"/>
        <v>-9.5637499999999989</v>
      </c>
      <c r="F46" s="3">
        <f t="shared" si="9"/>
        <v>-10.79</v>
      </c>
      <c r="G46" s="3">
        <f t="shared" si="9"/>
        <v>-19.53</v>
      </c>
      <c r="H46" s="3">
        <f t="shared" si="9"/>
        <v>-17.93</v>
      </c>
      <c r="I46" s="3">
        <f t="shared" si="9"/>
        <v>-25.962499999999999</v>
      </c>
      <c r="J46" s="3">
        <f t="shared" si="9"/>
        <v>-42.7</v>
      </c>
      <c r="K46" s="3">
        <f t="shared" si="9"/>
        <v>-49.814285714285724</v>
      </c>
      <c r="L46" s="3"/>
      <c r="M46" s="3"/>
      <c r="N46" s="3"/>
      <c r="O46" s="3"/>
      <c r="P46" s="3"/>
      <c r="Q46" s="3">
        <f t="shared" si="9"/>
        <v>-7.5366666666666662</v>
      </c>
      <c r="R46" s="3">
        <f t="shared" si="9"/>
        <v>-44.18</v>
      </c>
      <c r="S46" s="3">
        <f t="shared" si="9"/>
        <v>-12.222222222222223</v>
      </c>
      <c r="T46" s="3">
        <f t="shared" si="9"/>
        <v>-8.4499999999999993</v>
      </c>
      <c r="U46" s="3">
        <f t="shared" si="9"/>
        <v>-25.576000000000001</v>
      </c>
      <c r="V46" s="3">
        <f t="shared" si="9"/>
        <v>-13.61</v>
      </c>
      <c r="W46" s="3">
        <f t="shared" si="9"/>
        <v>-38.552499999999995</v>
      </c>
      <c r="X46" s="3">
        <f t="shared" si="9"/>
        <v>-43.33</v>
      </c>
      <c r="Y46" s="3">
        <f t="shared" si="9"/>
        <v>-49.397142857142853</v>
      </c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>
        <f t="shared" ref="DD46:DI46" si="10">AVERAGE(DD34:DD45)</f>
        <v>2.25</v>
      </c>
      <c r="DE46" s="3">
        <f t="shared" si="10"/>
        <v>-10.66</v>
      </c>
      <c r="DF46" s="3">
        <f t="shared" si="10"/>
        <v>0.7</v>
      </c>
      <c r="DG46" s="3">
        <f t="shared" si="10"/>
        <v>-10.945</v>
      </c>
      <c r="DH46" s="3">
        <f t="shared" si="10"/>
        <v>-17.734999999999999</v>
      </c>
      <c r="DI46" s="3">
        <f t="shared" si="10"/>
        <v>0.54</v>
      </c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</row>
    <row r="47" spans="1:235" x14ac:dyDescent="0.25">
      <c r="A47" s="91" t="s">
        <v>188</v>
      </c>
      <c r="B47" s="46" t="s">
        <v>125</v>
      </c>
      <c r="C47" s="3">
        <v>-7.86</v>
      </c>
      <c r="D47" s="3"/>
      <c r="E47" s="3">
        <v>-11.23</v>
      </c>
      <c r="F47" s="3"/>
      <c r="G47" s="3">
        <v>-14.6</v>
      </c>
      <c r="H47" s="3"/>
      <c r="I47" s="3">
        <v>-16.29</v>
      </c>
      <c r="J47" s="3">
        <v>-20.22</v>
      </c>
      <c r="K47" s="3"/>
      <c r="L47" s="3"/>
      <c r="M47" s="3"/>
      <c r="N47" s="3"/>
      <c r="O47" s="3">
        <v>23.59</v>
      </c>
      <c r="P47" s="3"/>
      <c r="Q47" s="3">
        <v>-8.69</v>
      </c>
      <c r="R47" s="3"/>
      <c r="S47" s="3">
        <v>-13.04</v>
      </c>
      <c r="T47" s="3"/>
      <c r="U47" s="3">
        <v>-17.39</v>
      </c>
      <c r="V47" s="3"/>
      <c r="W47" s="3">
        <v>-22.82</v>
      </c>
      <c r="X47" s="3">
        <v>-28.26</v>
      </c>
      <c r="Y47" s="3"/>
      <c r="Z47" s="3"/>
      <c r="AA47" s="3"/>
      <c r="AB47" s="3"/>
      <c r="AC47" s="3">
        <v>34.799999999999997</v>
      </c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>
        <v>-15.52</v>
      </c>
      <c r="EL47" s="3"/>
      <c r="EM47" s="3">
        <v>-4.25</v>
      </c>
      <c r="EN47" s="3"/>
      <c r="EO47" s="3">
        <v>-6.08</v>
      </c>
      <c r="EP47" s="3">
        <v>-6.53</v>
      </c>
      <c r="EQ47" s="3">
        <v>-11.51</v>
      </c>
      <c r="ER47" s="3">
        <v>-12.72</v>
      </c>
      <c r="ES47" s="3"/>
      <c r="ET47" s="3"/>
      <c r="EU47" s="3"/>
      <c r="EV47" s="3"/>
      <c r="EW47" s="3">
        <v>-30.37</v>
      </c>
      <c r="EX47" s="3"/>
      <c r="EY47" s="3">
        <v>-1.81</v>
      </c>
      <c r="EZ47" s="3"/>
      <c r="FA47" s="3">
        <v>-8.5399999999999991</v>
      </c>
      <c r="FB47" s="3">
        <v>-14.99</v>
      </c>
      <c r="FC47" s="3">
        <v>-18.13</v>
      </c>
      <c r="FD47" s="3">
        <v>-22.93</v>
      </c>
      <c r="FE47" s="3"/>
      <c r="FF47" s="3"/>
      <c r="FG47" s="3"/>
      <c r="FH47" s="3"/>
      <c r="FI47" s="3">
        <v>22.66</v>
      </c>
      <c r="FJ47" s="3"/>
      <c r="FK47" s="3">
        <v>4.6100000000000003</v>
      </c>
      <c r="FL47" s="3"/>
      <c r="FM47" s="3">
        <v>7.28</v>
      </c>
      <c r="FN47" s="3">
        <v>9.89</v>
      </c>
      <c r="FO47" s="3">
        <v>15.45</v>
      </c>
      <c r="FP47" s="3">
        <v>17.88</v>
      </c>
      <c r="FQ47" s="3"/>
      <c r="FR47" s="3"/>
      <c r="FS47" s="3"/>
      <c r="FT47" s="3"/>
      <c r="FU47" s="3">
        <v>-13.61</v>
      </c>
      <c r="FV47" s="3"/>
      <c r="FW47" s="3">
        <v>-2.36</v>
      </c>
      <c r="FX47" s="3"/>
      <c r="FY47" s="3">
        <v>-4.4000000000000004</v>
      </c>
      <c r="FZ47" s="3">
        <v>-5.66</v>
      </c>
      <c r="GA47" s="3">
        <v>-7.57</v>
      </c>
      <c r="GB47" s="3">
        <v>-9.82</v>
      </c>
      <c r="GC47" s="3"/>
      <c r="GD47" s="3"/>
      <c r="GE47" s="3"/>
      <c r="GF47" s="3"/>
      <c r="GG47" s="3">
        <v>27.97</v>
      </c>
      <c r="GH47" s="3"/>
      <c r="GI47" s="3">
        <v>11.18</v>
      </c>
      <c r="GJ47" s="3"/>
      <c r="GK47" s="3">
        <v>13.28</v>
      </c>
      <c r="GL47" s="3">
        <v>16.78</v>
      </c>
      <c r="GM47" s="3">
        <v>18.88</v>
      </c>
      <c r="GN47" s="3">
        <v>21.67</v>
      </c>
      <c r="GO47" s="3"/>
      <c r="GP47" s="3"/>
      <c r="GQ47" s="3"/>
      <c r="GR47" s="3"/>
      <c r="GS47" s="3">
        <v>9.5299999999999994</v>
      </c>
      <c r="GT47" s="3"/>
      <c r="GU47" s="3">
        <v>1.86</v>
      </c>
      <c r="GV47" s="3"/>
      <c r="GW47" s="3">
        <v>3.94</v>
      </c>
      <c r="GX47" s="3">
        <v>5.15</v>
      </c>
      <c r="GY47" s="3">
        <v>6.34</v>
      </c>
      <c r="GZ47" s="3">
        <v>8.11</v>
      </c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46" t="s">
        <v>360</v>
      </c>
    </row>
    <row r="48" spans="1:235" x14ac:dyDescent="0.25">
      <c r="A48" s="91"/>
      <c r="B48" s="46" t="s">
        <v>192</v>
      </c>
      <c r="C48" s="3">
        <v>-24.71</v>
      </c>
      <c r="D48" s="3"/>
      <c r="E48" s="3">
        <v>-35.29</v>
      </c>
      <c r="F48" s="3"/>
      <c r="G48" s="3">
        <v>-41.17</v>
      </c>
      <c r="H48" s="3"/>
      <c r="I48" s="3">
        <v>-46.47</v>
      </c>
      <c r="J48" s="3"/>
      <c r="K48" s="3"/>
      <c r="L48" s="3"/>
      <c r="M48" s="3"/>
      <c r="N48" s="3"/>
      <c r="O48" s="3"/>
      <c r="P48" s="3"/>
      <c r="Q48" s="3">
        <v>-30.8</v>
      </c>
      <c r="R48" s="3"/>
      <c r="S48" s="3">
        <v>-45.4</v>
      </c>
      <c r="T48" s="3"/>
      <c r="U48" s="3">
        <v>-55.13</v>
      </c>
      <c r="V48" s="3"/>
      <c r="W48" s="3">
        <v>-61.08</v>
      </c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46" t="s">
        <v>349</v>
      </c>
    </row>
    <row r="49" spans="1:235" x14ac:dyDescent="0.25">
      <c r="A49" s="46" t="s">
        <v>143</v>
      </c>
      <c r="B49" s="46"/>
      <c r="C49" s="3">
        <f>AVERAGEA(C47:C48)</f>
        <v>-16.285</v>
      </c>
      <c r="D49" s="3"/>
      <c r="E49" s="3">
        <f t="shared" ref="E49:AC49" si="11">AVERAGEA(E47:E48)</f>
        <v>-23.259999999999998</v>
      </c>
      <c r="F49" s="3"/>
      <c r="G49" s="3">
        <f t="shared" si="11"/>
        <v>-27.885000000000002</v>
      </c>
      <c r="H49" s="3"/>
      <c r="I49" s="3">
        <f t="shared" si="11"/>
        <v>-31.38</v>
      </c>
      <c r="J49" s="3">
        <f t="shared" si="11"/>
        <v>-20.22</v>
      </c>
      <c r="K49" s="3"/>
      <c r="L49" s="3"/>
      <c r="M49" s="3"/>
      <c r="N49" s="3"/>
      <c r="O49" s="3">
        <f t="shared" si="11"/>
        <v>23.59</v>
      </c>
      <c r="P49" s="3"/>
      <c r="Q49" s="3">
        <f t="shared" si="11"/>
        <v>-19.745000000000001</v>
      </c>
      <c r="R49" s="3"/>
      <c r="S49" s="3">
        <f t="shared" si="11"/>
        <v>-29.22</v>
      </c>
      <c r="T49" s="3"/>
      <c r="U49" s="3">
        <f t="shared" si="11"/>
        <v>-36.260000000000005</v>
      </c>
      <c r="V49" s="3"/>
      <c r="W49" s="3">
        <f t="shared" si="11"/>
        <v>-41.95</v>
      </c>
      <c r="X49" s="3">
        <f t="shared" si="11"/>
        <v>-28.26</v>
      </c>
      <c r="Y49" s="3"/>
      <c r="Z49" s="3"/>
      <c r="AA49" s="3"/>
      <c r="AB49" s="3"/>
      <c r="AC49" s="3">
        <f t="shared" si="11"/>
        <v>34.799999999999997</v>
      </c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>
        <f t="shared" ref="EK49:GB49" si="12">AVERAGEA(EK47:EK48)</f>
        <v>-15.52</v>
      </c>
      <c r="EL49" s="3"/>
      <c r="EM49" s="3">
        <f t="shared" si="12"/>
        <v>-4.25</v>
      </c>
      <c r="EN49" s="3"/>
      <c r="EO49" s="3">
        <f t="shared" si="12"/>
        <v>-6.08</v>
      </c>
      <c r="EP49" s="3">
        <f t="shared" si="12"/>
        <v>-6.53</v>
      </c>
      <c r="EQ49" s="3">
        <f t="shared" si="12"/>
        <v>-11.51</v>
      </c>
      <c r="ER49" s="3">
        <f t="shared" si="12"/>
        <v>-12.72</v>
      </c>
      <c r="ES49" s="3"/>
      <c r="ET49" s="3"/>
      <c r="EU49" s="3"/>
      <c r="EV49" s="3"/>
      <c r="EW49" s="3">
        <f t="shared" si="12"/>
        <v>-30.37</v>
      </c>
      <c r="EX49" s="3"/>
      <c r="EY49" s="3">
        <f t="shared" si="12"/>
        <v>-1.81</v>
      </c>
      <c r="EZ49" s="3"/>
      <c r="FA49" s="3">
        <f t="shared" si="12"/>
        <v>-8.5399999999999991</v>
      </c>
      <c r="FB49" s="3">
        <f t="shared" si="12"/>
        <v>-14.99</v>
      </c>
      <c r="FC49" s="3">
        <f t="shared" si="12"/>
        <v>-18.13</v>
      </c>
      <c r="FD49" s="3">
        <f t="shared" si="12"/>
        <v>-22.93</v>
      </c>
      <c r="FE49" s="3"/>
      <c r="FF49" s="3"/>
      <c r="FG49" s="3"/>
      <c r="FH49" s="3"/>
      <c r="FI49" s="3">
        <f t="shared" si="12"/>
        <v>22.66</v>
      </c>
      <c r="FJ49" s="3"/>
      <c r="FK49" s="3">
        <f t="shared" si="12"/>
        <v>4.6100000000000003</v>
      </c>
      <c r="FL49" s="3"/>
      <c r="FM49" s="3">
        <f t="shared" si="12"/>
        <v>7.28</v>
      </c>
      <c r="FN49" s="3">
        <f t="shared" si="12"/>
        <v>9.89</v>
      </c>
      <c r="FO49" s="3">
        <f t="shared" si="12"/>
        <v>15.45</v>
      </c>
      <c r="FP49" s="3">
        <f t="shared" si="12"/>
        <v>17.88</v>
      </c>
      <c r="FQ49" s="3"/>
      <c r="FR49" s="3"/>
      <c r="FS49" s="3"/>
      <c r="FT49" s="3"/>
      <c r="FU49" s="3">
        <f t="shared" si="12"/>
        <v>-13.61</v>
      </c>
      <c r="FV49" s="3"/>
      <c r="FW49" s="3">
        <f t="shared" si="12"/>
        <v>-2.36</v>
      </c>
      <c r="FX49" s="3"/>
      <c r="FY49" s="3">
        <f t="shared" si="12"/>
        <v>-4.4000000000000004</v>
      </c>
      <c r="FZ49" s="3">
        <f t="shared" si="12"/>
        <v>-5.66</v>
      </c>
      <c r="GA49" s="3">
        <f t="shared" si="12"/>
        <v>-7.57</v>
      </c>
      <c r="GB49" s="3">
        <f t="shared" si="12"/>
        <v>-9.82</v>
      </c>
      <c r="GC49" s="3"/>
      <c r="GD49" s="3"/>
      <c r="GE49" s="3"/>
      <c r="GF49" s="3"/>
      <c r="GG49" s="3">
        <f t="shared" ref="GG49:GZ49" si="13">AVERAGEA(GG47:GG48)</f>
        <v>27.97</v>
      </c>
      <c r="GH49" s="3"/>
      <c r="GI49" s="3">
        <f t="shared" si="13"/>
        <v>11.18</v>
      </c>
      <c r="GJ49" s="3"/>
      <c r="GK49" s="3">
        <f t="shared" si="13"/>
        <v>13.28</v>
      </c>
      <c r="GL49" s="3">
        <f t="shared" si="13"/>
        <v>16.78</v>
      </c>
      <c r="GM49" s="3">
        <f t="shared" si="13"/>
        <v>18.88</v>
      </c>
      <c r="GN49" s="3">
        <f t="shared" si="13"/>
        <v>21.67</v>
      </c>
      <c r="GO49" s="3"/>
      <c r="GP49" s="3"/>
      <c r="GQ49" s="3"/>
      <c r="GR49" s="3"/>
      <c r="GS49" s="3">
        <f t="shared" si="13"/>
        <v>9.5299999999999994</v>
      </c>
      <c r="GT49" s="3"/>
      <c r="GU49" s="3">
        <f t="shared" si="13"/>
        <v>1.86</v>
      </c>
      <c r="GV49" s="3"/>
      <c r="GW49" s="3">
        <f t="shared" si="13"/>
        <v>3.94</v>
      </c>
      <c r="GX49" s="3">
        <f t="shared" si="13"/>
        <v>5.15</v>
      </c>
      <c r="GY49" s="3">
        <f t="shared" si="13"/>
        <v>6.34</v>
      </c>
      <c r="GZ49" s="3">
        <f t="shared" si="13"/>
        <v>8.11</v>
      </c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</row>
  </sheetData>
  <mergeCells count="35">
    <mergeCell ref="IA38:IA44"/>
    <mergeCell ref="B28:B30"/>
    <mergeCell ref="DN1:DY1"/>
    <mergeCell ref="BK1:BU1"/>
    <mergeCell ref="DC1:DM1"/>
    <mergeCell ref="IA28:IA30"/>
    <mergeCell ref="CG1:CQ1"/>
    <mergeCell ref="CR1:DB1"/>
    <mergeCell ref="DZ1:EJ1"/>
    <mergeCell ref="AD1:AN1"/>
    <mergeCell ref="AO1:AY1"/>
    <mergeCell ref="C1:O1"/>
    <mergeCell ref="HE1:HO1"/>
    <mergeCell ref="IA15:IA18"/>
    <mergeCell ref="B15:B18"/>
    <mergeCell ref="P1:AC1"/>
    <mergeCell ref="IA4:IA8"/>
    <mergeCell ref="B9:B11"/>
    <mergeCell ref="IA9:IA11"/>
    <mergeCell ref="AZ1:BJ1"/>
    <mergeCell ref="BV1:CF1"/>
    <mergeCell ref="B4:B8"/>
    <mergeCell ref="GT1:HD1"/>
    <mergeCell ref="EL1:EV1"/>
    <mergeCell ref="EX1:FH1"/>
    <mergeCell ref="FJ1:FT1"/>
    <mergeCell ref="FV1:GF1"/>
    <mergeCell ref="GH1:GR1"/>
    <mergeCell ref="HP1:HZ1"/>
    <mergeCell ref="A3:A18"/>
    <mergeCell ref="A21:A22"/>
    <mergeCell ref="A34:A45"/>
    <mergeCell ref="B38:B44"/>
    <mergeCell ref="A47:A48"/>
    <mergeCell ref="A24:A31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topLeftCell="K1" workbookViewId="0">
      <pane ySplit="1" topLeftCell="A12" activePane="bottomLeft" state="frozen"/>
      <selection pane="bottomLeft" activeCell="U18" sqref="U18"/>
    </sheetView>
  </sheetViews>
  <sheetFormatPr baseColWidth="10" defaultRowHeight="15" x14ac:dyDescent="0.25"/>
  <cols>
    <col min="1" max="1" width="19.140625" style="47" bestFit="1" customWidth="1"/>
    <col min="2" max="2" width="14.5703125" style="47" bestFit="1" customWidth="1"/>
    <col min="3" max="3" width="20.5703125" style="47" bestFit="1" customWidth="1"/>
    <col min="4" max="5" width="13.140625" style="47" customWidth="1"/>
    <col min="6" max="8" width="11.42578125" style="47"/>
    <col min="9" max="9" width="15.28515625" style="47" bestFit="1" customWidth="1"/>
    <col min="10" max="15" width="15.28515625" style="47" customWidth="1"/>
    <col min="16" max="16" width="13.140625" style="47" bestFit="1" customWidth="1"/>
    <col min="17" max="19" width="11.42578125" style="47"/>
    <col min="20" max="20" width="13.5703125" style="47" customWidth="1"/>
    <col min="21" max="21" width="30.28515625" style="25" bestFit="1" customWidth="1"/>
  </cols>
  <sheetData>
    <row r="1" spans="1:21" s="4" customFormat="1" x14ac:dyDescent="0.25">
      <c r="A1" s="36" t="s">
        <v>118</v>
      </c>
      <c r="B1" s="36" t="s">
        <v>119</v>
      </c>
      <c r="C1" s="36" t="s">
        <v>120</v>
      </c>
      <c r="D1" s="36" t="s">
        <v>42</v>
      </c>
      <c r="E1" s="36" t="s">
        <v>88</v>
      </c>
      <c r="F1" s="36" t="s">
        <v>121</v>
      </c>
      <c r="G1" s="36" t="s">
        <v>30</v>
      </c>
      <c r="H1" s="36" t="s">
        <v>31</v>
      </c>
      <c r="I1" s="36" t="s">
        <v>70</v>
      </c>
      <c r="J1" s="36" t="s">
        <v>92</v>
      </c>
      <c r="K1" s="36" t="s">
        <v>93</v>
      </c>
      <c r="L1" s="36" t="s">
        <v>94</v>
      </c>
      <c r="M1" s="36" t="s">
        <v>89</v>
      </c>
      <c r="N1" s="36" t="s">
        <v>90</v>
      </c>
      <c r="O1" s="36" t="s">
        <v>91</v>
      </c>
      <c r="P1" s="36" t="s">
        <v>32</v>
      </c>
      <c r="Q1" s="36" t="s">
        <v>33</v>
      </c>
      <c r="R1" s="36" t="s">
        <v>21</v>
      </c>
      <c r="S1" s="36" t="s">
        <v>67</v>
      </c>
      <c r="T1" s="36" t="s">
        <v>66</v>
      </c>
      <c r="U1" s="67" t="s">
        <v>10</v>
      </c>
    </row>
    <row r="2" spans="1:21" ht="15.75" thickBot="1" x14ac:dyDescent="0.3">
      <c r="A2" s="19">
        <v>3016</v>
      </c>
      <c r="B2" s="19">
        <v>923</v>
      </c>
      <c r="C2" s="19">
        <v>3.27</v>
      </c>
      <c r="D2" s="19"/>
      <c r="E2" s="19"/>
      <c r="F2" s="19">
        <v>63</v>
      </c>
      <c r="G2" s="19">
        <v>4</v>
      </c>
      <c r="H2" s="19">
        <v>5.87</v>
      </c>
      <c r="I2" s="19"/>
      <c r="J2" s="19"/>
      <c r="K2" s="19"/>
      <c r="L2" s="19"/>
      <c r="M2" s="19"/>
      <c r="N2" s="19"/>
      <c r="O2" s="19"/>
      <c r="P2" s="19">
        <v>0.1</v>
      </c>
      <c r="Q2" s="19">
        <v>34.6</v>
      </c>
      <c r="R2" s="19">
        <v>5.9</v>
      </c>
      <c r="S2" s="19"/>
      <c r="T2" s="19"/>
      <c r="U2" s="70" t="s">
        <v>296</v>
      </c>
    </row>
    <row r="3" spans="1:21" ht="15.75" thickBot="1" x14ac:dyDescent="0.3">
      <c r="A3" s="20">
        <v>988</v>
      </c>
      <c r="B3" s="20">
        <v>205.14</v>
      </c>
      <c r="C3" s="20">
        <v>4.82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71" t="s">
        <v>297</v>
      </c>
    </row>
    <row r="4" spans="1:21" ht="24.75" customHeight="1" thickBot="1" x14ac:dyDescent="0.3">
      <c r="A4" s="21" t="s">
        <v>43</v>
      </c>
      <c r="B4" s="20" t="s">
        <v>44</v>
      </c>
      <c r="C4" s="20">
        <v>4.38</v>
      </c>
      <c r="D4" s="20">
        <v>5.35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71" t="s">
        <v>298</v>
      </c>
    </row>
    <row r="5" spans="1:21" ht="15.75" thickBot="1" x14ac:dyDescent="0.3">
      <c r="A5" s="20">
        <v>530</v>
      </c>
      <c r="B5" s="20"/>
      <c r="C5" s="20">
        <v>4.5</v>
      </c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71" t="s">
        <v>299</v>
      </c>
    </row>
    <row r="6" spans="1:21" ht="15.75" thickBot="1" x14ac:dyDescent="0.3">
      <c r="A6" s="20">
        <v>1244.6600000000001</v>
      </c>
      <c r="B6" s="20">
        <v>390</v>
      </c>
      <c r="C6" s="20">
        <v>4.3</v>
      </c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>
        <v>31.81</v>
      </c>
      <c r="U6" s="71" t="s">
        <v>300</v>
      </c>
    </row>
    <row r="7" spans="1:21" ht="15.75" thickBot="1" x14ac:dyDescent="0.3">
      <c r="A7" s="20">
        <v>1400</v>
      </c>
      <c r="B7" s="20">
        <v>356</v>
      </c>
      <c r="C7" s="20">
        <v>3.96</v>
      </c>
      <c r="D7" s="20"/>
      <c r="E7" s="20"/>
      <c r="F7" s="20">
        <v>351</v>
      </c>
      <c r="G7" s="20"/>
      <c r="H7" s="20"/>
      <c r="I7" s="20"/>
      <c r="J7" s="20"/>
      <c r="K7" s="20"/>
      <c r="L7" s="20"/>
      <c r="M7" s="20"/>
      <c r="N7" s="20"/>
      <c r="O7" s="20"/>
      <c r="P7" s="20">
        <v>0.79</v>
      </c>
      <c r="Q7" s="20"/>
      <c r="R7" s="20"/>
      <c r="S7" s="20">
        <v>9.3699999999999992</v>
      </c>
      <c r="T7" s="20"/>
      <c r="U7" s="71" t="s">
        <v>301</v>
      </c>
    </row>
    <row r="8" spans="1:21" ht="15.75" thickBot="1" x14ac:dyDescent="0.3">
      <c r="A8" s="20">
        <v>740</v>
      </c>
      <c r="B8" s="20"/>
      <c r="C8" s="20">
        <v>3.15</v>
      </c>
      <c r="D8" s="20"/>
      <c r="E8" s="20"/>
      <c r="F8" s="20">
        <v>1.581</v>
      </c>
      <c r="G8" s="20"/>
      <c r="H8" s="20"/>
      <c r="I8" s="20">
        <v>1.2</v>
      </c>
      <c r="J8" s="20"/>
      <c r="K8" s="20"/>
      <c r="L8" s="20"/>
      <c r="M8" s="20"/>
      <c r="N8" s="20"/>
      <c r="O8" s="20"/>
      <c r="P8" s="20">
        <v>0.42399999999999999</v>
      </c>
      <c r="Q8" s="20">
        <v>0.67</v>
      </c>
      <c r="R8" s="20"/>
      <c r="S8" s="20">
        <v>1</v>
      </c>
      <c r="T8" s="20"/>
      <c r="U8" s="71" t="s">
        <v>302</v>
      </c>
    </row>
    <row r="9" spans="1:21" ht="15.75" thickBot="1" x14ac:dyDescent="0.3">
      <c r="A9" s="20">
        <v>2323</v>
      </c>
      <c r="B9" s="20"/>
      <c r="C9" s="20">
        <v>5.03</v>
      </c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>
        <v>4.26</v>
      </c>
      <c r="U9" s="71" t="s">
        <v>303</v>
      </c>
    </row>
    <row r="10" spans="1:21" ht="15.75" thickBot="1" x14ac:dyDescent="0.3">
      <c r="A10" s="20">
        <v>320</v>
      </c>
      <c r="B10" s="20"/>
      <c r="C10" s="20">
        <v>1.55</v>
      </c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71" t="s">
        <v>77</v>
      </c>
    </row>
    <row r="11" spans="1:21" ht="15.75" thickBot="1" x14ac:dyDescent="0.3">
      <c r="A11" s="20">
        <v>479.89</v>
      </c>
      <c r="B11" s="20"/>
      <c r="C11" s="20">
        <v>2.5299999999999998</v>
      </c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71" t="s">
        <v>304</v>
      </c>
    </row>
    <row r="12" spans="1:21" ht="15.75" thickBot="1" x14ac:dyDescent="0.3">
      <c r="A12" s="20">
        <v>245.58</v>
      </c>
      <c r="B12" s="20">
        <v>156.22</v>
      </c>
      <c r="C12" s="20">
        <v>1.57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71" t="s">
        <v>305</v>
      </c>
    </row>
    <row r="13" spans="1:21" ht="15.75" thickBot="1" x14ac:dyDescent="0.3">
      <c r="A13" s="20"/>
      <c r="B13" s="20"/>
      <c r="C13" s="20">
        <v>3.46</v>
      </c>
      <c r="D13" s="20"/>
      <c r="E13" s="20">
        <v>0.28999999999999998</v>
      </c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71" t="s">
        <v>306</v>
      </c>
    </row>
    <row r="14" spans="1:21" ht="15.75" thickBot="1" x14ac:dyDescent="0.3">
      <c r="A14" s="20">
        <v>441</v>
      </c>
      <c r="B14" s="20"/>
      <c r="C14" s="20">
        <v>2.02</v>
      </c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71" t="s">
        <v>415</v>
      </c>
    </row>
    <row r="15" spans="1:21" ht="15.75" thickBot="1" x14ac:dyDescent="0.3">
      <c r="A15" s="20">
        <v>560</v>
      </c>
      <c r="B15" s="20">
        <v>249.52</v>
      </c>
      <c r="C15" s="20">
        <v>2.13</v>
      </c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71" t="s">
        <v>307</v>
      </c>
    </row>
    <row r="16" spans="1:21" ht="15.75" thickBot="1" x14ac:dyDescent="0.3">
      <c r="A16" s="20">
        <v>178</v>
      </c>
      <c r="B16" s="20">
        <v>196.4</v>
      </c>
      <c r="C16" s="20">
        <v>0.92</v>
      </c>
      <c r="D16" s="20"/>
      <c r="E16" s="20"/>
      <c r="F16" s="20"/>
      <c r="G16" s="20"/>
      <c r="H16" s="20"/>
      <c r="I16" s="20"/>
      <c r="J16" s="20">
        <v>85.32</v>
      </c>
      <c r="K16" s="20">
        <v>1.43</v>
      </c>
      <c r="L16" s="20">
        <v>29.49</v>
      </c>
      <c r="M16" s="20">
        <v>64.11</v>
      </c>
      <c r="N16" s="20">
        <v>18.14</v>
      </c>
      <c r="O16" s="20">
        <v>28.41</v>
      </c>
      <c r="P16" s="20"/>
      <c r="Q16" s="20"/>
      <c r="R16" s="20"/>
      <c r="S16" s="20"/>
      <c r="T16" s="20"/>
      <c r="U16" s="71" t="s">
        <v>308</v>
      </c>
    </row>
    <row r="17" spans="1:21" ht="15.75" thickBot="1" x14ac:dyDescent="0.3">
      <c r="A17" s="20">
        <v>391</v>
      </c>
      <c r="B17" s="20">
        <v>199.5</v>
      </c>
      <c r="C17" s="20">
        <v>1.96</v>
      </c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71" t="s">
        <v>416</v>
      </c>
    </row>
    <row r="18" spans="1:21" ht="15.75" thickBot="1" x14ac:dyDescent="0.3">
      <c r="A18" s="20">
        <v>340</v>
      </c>
      <c r="B18" s="20">
        <v>183.84</v>
      </c>
      <c r="C18" s="20">
        <v>1.85</v>
      </c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71" t="s">
        <v>417</v>
      </c>
    </row>
    <row r="19" spans="1:21" ht="15.75" thickBot="1" x14ac:dyDescent="0.3">
      <c r="A19" s="20">
        <v>461.28</v>
      </c>
      <c r="B19" s="20">
        <v>116.3</v>
      </c>
      <c r="C19" s="20">
        <v>4.05</v>
      </c>
      <c r="D19" s="20"/>
      <c r="E19" s="20"/>
      <c r="F19" s="20">
        <v>1.76</v>
      </c>
      <c r="G19" s="20"/>
      <c r="H19" s="20"/>
      <c r="I19" s="20"/>
      <c r="J19" s="20">
        <v>72.709999999999994</v>
      </c>
      <c r="K19" s="20">
        <v>-2.4300000000000002</v>
      </c>
      <c r="L19" s="20">
        <v>13.52</v>
      </c>
      <c r="M19" s="20">
        <v>53.56</v>
      </c>
      <c r="N19" s="20">
        <v>14.26</v>
      </c>
      <c r="O19" s="20">
        <v>35.67</v>
      </c>
      <c r="P19" s="20"/>
      <c r="Q19" s="20"/>
      <c r="R19" s="20"/>
      <c r="S19" s="20"/>
      <c r="T19" s="20"/>
      <c r="U19" s="71" t="s">
        <v>309</v>
      </c>
    </row>
    <row r="20" spans="1:21" ht="15.75" thickBot="1" x14ac:dyDescent="0.3">
      <c r="A20" s="20">
        <v>913</v>
      </c>
      <c r="B20" s="20">
        <v>154</v>
      </c>
      <c r="C20" s="20">
        <v>5.93</v>
      </c>
      <c r="D20" s="20"/>
      <c r="E20" s="20"/>
      <c r="F20" s="20">
        <v>11.58</v>
      </c>
      <c r="G20" s="20"/>
      <c r="H20" s="20"/>
      <c r="I20" s="20"/>
      <c r="J20" s="20">
        <v>72.540000000000006</v>
      </c>
      <c r="K20" s="20">
        <v>-0.75</v>
      </c>
      <c r="L20" s="20">
        <v>9.51</v>
      </c>
      <c r="M20" s="20"/>
      <c r="N20" s="20"/>
      <c r="O20" s="20"/>
      <c r="P20" s="20">
        <v>0.71</v>
      </c>
      <c r="Q20" s="20">
        <v>7.41</v>
      </c>
      <c r="R20" s="20">
        <v>8.19</v>
      </c>
      <c r="S20" s="20">
        <v>0.9</v>
      </c>
      <c r="T20" s="20"/>
      <c r="U20" s="71" t="s">
        <v>310</v>
      </c>
    </row>
    <row r="21" spans="1:21" ht="15.75" thickBot="1" x14ac:dyDescent="0.3">
      <c r="A21" s="20">
        <v>1348.33</v>
      </c>
      <c r="B21" s="20">
        <v>287.8</v>
      </c>
      <c r="C21" s="20">
        <v>4.6900000000000004</v>
      </c>
      <c r="D21" s="20"/>
      <c r="E21" s="20"/>
      <c r="F21" s="20">
        <v>326.70999999999998</v>
      </c>
      <c r="G21" s="20"/>
      <c r="H21" s="20"/>
      <c r="I21" s="20"/>
      <c r="J21" s="20"/>
      <c r="K21" s="20"/>
      <c r="L21" s="20"/>
      <c r="M21" s="20"/>
      <c r="N21" s="20"/>
      <c r="O21" s="20"/>
      <c r="P21" s="20">
        <v>0.72</v>
      </c>
      <c r="Q21" s="20">
        <v>218.84</v>
      </c>
      <c r="R21" s="20">
        <v>233.74</v>
      </c>
      <c r="S21" s="20">
        <v>0.94</v>
      </c>
      <c r="T21" s="20"/>
      <c r="U21" s="71" t="s">
        <v>311</v>
      </c>
    </row>
    <row r="22" spans="1:21" ht="15.75" thickBot="1" x14ac:dyDescent="0.3">
      <c r="A22" s="20">
        <v>1597</v>
      </c>
      <c r="B22" s="20">
        <v>298.18</v>
      </c>
      <c r="C22" s="20">
        <v>5.74</v>
      </c>
      <c r="D22" s="20"/>
      <c r="E22" s="20"/>
      <c r="F22" s="20">
        <v>572.54</v>
      </c>
      <c r="G22" s="20"/>
      <c r="H22" s="20"/>
      <c r="I22" s="20"/>
      <c r="J22" s="20"/>
      <c r="K22" s="20"/>
      <c r="L22" s="20"/>
      <c r="M22" s="20"/>
      <c r="N22" s="20"/>
      <c r="O22" s="20"/>
      <c r="P22" s="20">
        <v>0.71</v>
      </c>
      <c r="Q22" s="20">
        <v>348.9</v>
      </c>
      <c r="R22" s="20">
        <v>405.75</v>
      </c>
      <c r="S22" s="20">
        <v>0.86</v>
      </c>
      <c r="T22" s="20"/>
      <c r="U22" s="71" t="s">
        <v>311</v>
      </c>
    </row>
    <row r="23" spans="1:21" ht="15.75" thickBot="1" x14ac:dyDescent="0.3">
      <c r="A23" s="20">
        <v>631</v>
      </c>
      <c r="B23" s="20">
        <v>306</v>
      </c>
      <c r="C23" s="20">
        <v>2.0649999999999999</v>
      </c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>
        <v>14.98</v>
      </c>
      <c r="U23" s="71" t="s">
        <v>312</v>
      </c>
    </row>
    <row r="24" spans="1:21" ht="15.75" thickBot="1" x14ac:dyDescent="0.3">
      <c r="A24" s="20">
        <v>1183.47</v>
      </c>
      <c r="B24" s="20"/>
      <c r="C24" s="20">
        <v>2.79</v>
      </c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71" t="s">
        <v>313</v>
      </c>
    </row>
    <row r="25" spans="1:21" x14ac:dyDescent="0.25">
      <c r="A25" s="20"/>
      <c r="B25" s="20"/>
      <c r="C25" s="20">
        <v>5.3</v>
      </c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72" t="s">
        <v>314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D2" sqref="D2:D14"/>
    </sheetView>
  </sheetViews>
  <sheetFormatPr baseColWidth="10" defaultRowHeight="15" x14ac:dyDescent="0.25"/>
  <cols>
    <col min="1" max="1" width="11.42578125" style="49"/>
    <col min="2" max="2" width="16.28515625" style="49" bestFit="1" customWidth="1"/>
    <col min="3" max="3" width="18.28515625" style="49" bestFit="1" customWidth="1"/>
    <col min="4" max="4" width="35.5703125" bestFit="1" customWidth="1"/>
  </cols>
  <sheetData>
    <row r="1" spans="1:4" ht="15.75" x14ac:dyDescent="0.25">
      <c r="A1" s="50" t="s">
        <v>197</v>
      </c>
      <c r="B1" s="50" t="s">
        <v>198</v>
      </c>
      <c r="C1" s="50" t="s">
        <v>199</v>
      </c>
      <c r="D1" s="50" t="s">
        <v>200</v>
      </c>
    </row>
    <row r="2" spans="1:4" x14ac:dyDescent="0.25">
      <c r="A2" s="49">
        <v>1965</v>
      </c>
      <c r="B2" s="49">
        <v>2432623</v>
      </c>
      <c r="C2" s="49">
        <v>321446986</v>
      </c>
      <c r="D2">
        <f>(B2/C2)*1000</f>
        <v>7.5677268910525735</v>
      </c>
    </row>
    <row r="3" spans="1:4" x14ac:dyDescent="0.25">
      <c r="A3" s="49">
        <v>1970</v>
      </c>
      <c r="B3" s="49">
        <v>3308162</v>
      </c>
      <c r="C3" s="49">
        <v>365450108</v>
      </c>
      <c r="D3">
        <f t="shared" ref="D3:D14" si="0">(B3/C3)*1000</f>
        <v>9.0522944926862614</v>
      </c>
    </row>
    <row r="4" spans="1:4" x14ac:dyDescent="0.25">
      <c r="A4" s="49">
        <v>1975</v>
      </c>
      <c r="B4" s="49">
        <v>7823799</v>
      </c>
      <c r="C4" s="49">
        <v>417556630</v>
      </c>
      <c r="D4">
        <f t="shared" si="0"/>
        <v>18.737096810078192</v>
      </c>
    </row>
    <row r="5" spans="1:4" x14ac:dyDescent="0.25">
      <c r="A5" s="49">
        <v>1980</v>
      </c>
      <c r="B5" s="49">
        <v>11746303</v>
      </c>
      <c r="C5" s="49">
        <v>481542773</v>
      </c>
      <c r="D5">
        <f t="shared" si="0"/>
        <v>24.393062586778765</v>
      </c>
    </row>
    <row r="6" spans="1:4" x14ac:dyDescent="0.25">
      <c r="A6" s="49">
        <v>1985</v>
      </c>
      <c r="B6" s="49">
        <v>14374869</v>
      </c>
      <c r="C6" s="49">
        <v>555652630</v>
      </c>
      <c r="D6">
        <f t="shared" si="0"/>
        <v>25.870243788821803</v>
      </c>
    </row>
    <row r="7" spans="1:4" x14ac:dyDescent="0.25">
      <c r="A7" s="49">
        <v>1990</v>
      </c>
      <c r="B7" s="49">
        <v>14472366</v>
      </c>
      <c r="C7" s="49">
        <v>638157236</v>
      </c>
      <c r="D7">
        <f t="shared" si="0"/>
        <v>22.678370131338603</v>
      </c>
    </row>
    <row r="8" spans="1:4" x14ac:dyDescent="0.25">
      <c r="A8" s="49">
        <v>1995</v>
      </c>
      <c r="B8" s="49">
        <v>17692487</v>
      </c>
      <c r="C8" s="49">
        <v>724331670</v>
      </c>
      <c r="D8">
        <f t="shared" si="0"/>
        <v>24.42594702506933</v>
      </c>
    </row>
    <row r="9" spans="1:4" x14ac:dyDescent="0.25">
      <c r="A9" s="49">
        <v>2000</v>
      </c>
      <c r="B9" s="49">
        <v>24095448</v>
      </c>
      <c r="C9" s="49">
        <v>818952057</v>
      </c>
      <c r="D9">
        <f t="shared" si="0"/>
        <v>29.42229376438333</v>
      </c>
    </row>
    <row r="10" spans="1:4" x14ac:dyDescent="0.25">
      <c r="A10" s="49">
        <v>2005</v>
      </c>
      <c r="B10" s="49">
        <v>28385590</v>
      </c>
      <c r="C10" s="49">
        <v>927898100</v>
      </c>
      <c r="D10">
        <f t="shared" si="0"/>
        <v>30.591279365697591</v>
      </c>
    </row>
    <row r="11" spans="1:4" x14ac:dyDescent="0.25">
      <c r="A11" s="49">
        <v>2010</v>
      </c>
      <c r="B11" s="49">
        <v>38190279</v>
      </c>
      <c r="C11" s="49">
        <v>1055233397</v>
      </c>
      <c r="D11">
        <f t="shared" si="0"/>
        <v>36.191310006462956</v>
      </c>
    </row>
    <row r="12" spans="1:4" x14ac:dyDescent="0.25">
      <c r="A12" s="49">
        <v>2015</v>
      </c>
      <c r="B12" s="49">
        <v>43027330</v>
      </c>
      <c r="C12" s="49">
        <v>1201107938</v>
      </c>
      <c r="D12">
        <f t="shared" si="0"/>
        <v>35.823033583181598</v>
      </c>
    </row>
    <row r="13" spans="1:4" x14ac:dyDescent="0.25">
      <c r="A13" s="49">
        <v>2020</v>
      </c>
      <c r="B13" s="49">
        <v>47422591</v>
      </c>
      <c r="C13" s="49">
        <v>1360677231</v>
      </c>
      <c r="D13">
        <f t="shared" si="0"/>
        <v>34.852197067446923</v>
      </c>
    </row>
    <row r="14" spans="1:4" x14ac:dyDescent="0.25">
      <c r="A14" s="49">
        <v>2021</v>
      </c>
      <c r="B14" s="49">
        <v>44919731</v>
      </c>
      <c r="C14" s="49">
        <v>1393676444</v>
      </c>
      <c r="D14">
        <f t="shared" si="0"/>
        <v>32.231104424119835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2"/>
  <sheetViews>
    <sheetView workbookViewId="0">
      <pane ySplit="1" topLeftCell="A2" activePane="bottomLeft" state="frozen"/>
      <selection pane="bottomLeft" activeCell="O41" sqref="O41"/>
    </sheetView>
  </sheetViews>
  <sheetFormatPr baseColWidth="10" defaultRowHeight="15" x14ac:dyDescent="0.25"/>
  <cols>
    <col min="1" max="1" width="19.140625" customWidth="1"/>
    <col min="2" max="2" width="24.7109375" customWidth="1"/>
    <col min="3" max="4" width="7" customWidth="1"/>
    <col min="5" max="5" width="6" customWidth="1"/>
    <col min="6" max="6" width="6.140625" customWidth="1"/>
    <col min="7" max="7" width="5.7109375" customWidth="1"/>
    <col min="8" max="8" width="5.5703125" customWidth="1"/>
    <col min="9" max="9" width="5.7109375" customWidth="1"/>
    <col min="10" max="10" width="5.5703125" customWidth="1"/>
    <col min="11" max="11" width="6" customWidth="1"/>
    <col min="12" max="12" width="5.85546875" customWidth="1"/>
    <col min="13" max="13" width="5.5703125" customWidth="1"/>
    <col min="14" max="14" width="6.42578125" customWidth="1"/>
    <col min="15" max="15" width="6.5703125" customWidth="1"/>
    <col min="16" max="16" width="7.5703125" customWidth="1"/>
  </cols>
  <sheetData>
    <row r="1" spans="1:16" x14ac:dyDescent="0.25">
      <c r="A1" s="51"/>
      <c r="B1" s="51"/>
      <c r="C1" s="52">
        <v>0.05</v>
      </c>
      <c r="D1" s="52">
        <v>0.1</v>
      </c>
      <c r="E1" s="52">
        <v>0.15</v>
      </c>
      <c r="F1" s="52">
        <v>0.2</v>
      </c>
      <c r="G1" s="52">
        <v>0.25</v>
      </c>
      <c r="H1" s="52">
        <v>0.3</v>
      </c>
      <c r="I1" s="52">
        <v>0.35</v>
      </c>
      <c r="J1" s="52">
        <v>0.4</v>
      </c>
      <c r="K1" s="52">
        <v>0.5</v>
      </c>
      <c r="L1" s="52">
        <v>0.6</v>
      </c>
      <c r="M1" s="52">
        <v>0.7</v>
      </c>
      <c r="N1" s="52">
        <v>0.8</v>
      </c>
      <c r="O1" s="52">
        <v>0.9</v>
      </c>
      <c r="P1" s="52">
        <v>1</v>
      </c>
    </row>
    <row r="2" spans="1:16" x14ac:dyDescent="0.25">
      <c r="A2" s="51"/>
      <c r="B2" s="51"/>
      <c r="C2" s="102" t="s">
        <v>211</v>
      </c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4"/>
      <c r="P2" s="52"/>
    </row>
    <row r="3" spans="1:16" x14ac:dyDescent="0.25">
      <c r="A3" s="87" t="s">
        <v>0</v>
      </c>
      <c r="B3" s="51" t="s">
        <v>202</v>
      </c>
      <c r="C3" s="51">
        <v>-1.5699999999999998</v>
      </c>
      <c r="D3" s="51">
        <v>-1.4433333333333334</v>
      </c>
      <c r="E3" s="51">
        <v>-3.5049999999999999</v>
      </c>
      <c r="F3" s="51">
        <v>-1.6600000000000001</v>
      </c>
      <c r="G3" s="51"/>
      <c r="H3" s="51">
        <v>-1.0999999999999999</v>
      </c>
      <c r="I3" s="51"/>
      <c r="J3" s="51"/>
      <c r="K3" s="51"/>
      <c r="L3" s="51"/>
      <c r="M3" s="51"/>
      <c r="N3" s="51"/>
      <c r="O3" s="51"/>
      <c r="P3" s="51"/>
    </row>
    <row r="4" spans="1:16" x14ac:dyDescent="0.25">
      <c r="A4" s="87"/>
      <c r="B4" s="51" t="s">
        <v>63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16" x14ac:dyDescent="0.25">
      <c r="A5" s="87"/>
      <c r="B5" s="51" t="s">
        <v>130</v>
      </c>
      <c r="C5" s="51">
        <v>-0.98</v>
      </c>
      <c r="D5" s="51">
        <v>-2.3183333333333334</v>
      </c>
      <c r="E5" s="51">
        <v>-2.7166666666666663</v>
      </c>
      <c r="F5" s="51">
        <v>1.6683333333333332</v>
      </c>
      <c r="G5" s="51">
        <v>-10.11</v>
      </c>
      <c r="H5" s="51">
        <v>-9.8979999999999997</v>
      </c>
      <c r="I5" s="51"/>
      <c r="J5" s="51">
        <v>-4.4599999999999991</v>
      </c>
      <c r="K5" s="51"/>
      <c r="L5" s="51"/>
      <c r="M5" s="51"/>
      <c r="N5" s="51"/>
      <c r="O5" s="51"/>
      <c r="P5" s="51"/>
    </row>
    <row r="6" spans="1:16" x14ac:dyDescent="0.25">
      <c r="A6" s="87"/>
      <c r="B6" s="51" t="s">
        <v>196</v>
      </c>
      <c r="C6" s="51"/>
      <c r="D6" s="3">
        <v>2.0350000000000001</v>
      </c>
      <c r="E6" s="3">
        <v>10.93</v>
      </c>
      <c r="F6" s="3">
        <v>6.24</v>
      </c>
      <c r="G6" s="3">
        <v>7.3</v>
      </c>
      <c r="H6" s="3">
        <v>10.963333333333333</v>
      </c>
      <c r="I6" s="3"/>
      <c r="J6" s="3">
        <v>3.3674999999999997</v>
      </c>
      <c r="K6" s="3">
        <v>-0.89</v>
      </c>
      <c r="L6" s="3">
        <v>5.0999999999999996</v>
      </c>
      <c r="M6" s="3"/>
      <c r="N6" s="3">
        <v>6.79</v>
      </c>
      <c r="O6" s="3"/>
      <c r="P6" s="3"/>
    </row>
    <row r="7" spans="1:16" x14ac:dyDescent="0.25">
      <c r="A7" s="87"/>
      <c r="B7" s="51" t="s">
        <v>131</v>
      </c>
      <c r="C7" s="51"/>
      <c r="D7" s="51">
        <v>8.09</v>
      </c>
      <c r="E7" s="51"/>
      <c r="F7" s="51">
        <v>-1.7699999999999998</v>
      </c>
      <c r="G7" s="51">
        <v>-10.45</v>
      </c>
      <c r="H7" s="51">
        <v>-7.8549999999999995</v>
      </c>
      <c r="I7" s="51">
        <v>-22.3</v>
      </c>
      <c r="J7" s="51">
        <v>0.69</v>
      </c>
      <c r="K7" s="51"/>
      <c r="L7" s="51"/>
      <c r="M7" s="51"/>
      <c r="N7" s="51"/>
      <c r="O7" s="51"/>
      <c r="P7" s="51"/>
    </row>
    <row r="8" spans="1:16" x14ac:dyDescent="0.25">
      <c r="A8" s="87"/>
      <c r="B8" s="51" t="s">
        <v>132</v>
      </c>
      <c r="C8" s="51"/>
      <c r="D8" s="51">
        <v>6.7</v>
      </c>
      <c r="E8" s="51"/>
      <c r="F8" s="51">
        <v>7.94</v>
      </c>
      <c r="G8" s="51"/>
      <c r="H8" s="51">
        <v>9.43</v>
      </c>
      <c r="I8" s="51"/>
      <c r="J8" s="51">
        <v>10.850000000000001</v>
      </c>
      <c r="K8" s="51">
        <v>9.1199999999999992</v>
      </c>
      <c r="L8" s="51"/>
      <c r="M8" s="51"/>
      <c r="N8" s="51"/>
      <c r="O8" s="51"/>
      <c r="P8" s="51">
        <v>11.42</v>
      </c>
    </row>
    <row r="9" spans="1:16" x14ac:dyDescent="0.25">
      <c r="A9" s="87"/>
      <c r="B9" s="51" t="s">
        <v>203</v>
      </c>
      <c r="C9" s="51"/>
      <c r="D9" s="51">
        <v>-0.05</v>
      </c>
      <c r="E9" s="51"/>
      <c r="F9" s="51">
        <v>-1.37</v>
      </c>
      <c r="G9" s="51"/>
      <c r="H9" s="51">
        <v>-6.82</v>
      </c>
      <c r="I9" s="51"/>
      <c r="J9" s="51">
        <v>-9.06</v>
      </c>
      <c r="K9" s="51"/>
      <c r="L9" s="51"/>
      <c r="M9" s="51"/>
      <c r="N9" s="51"/>
      <c r="O9" s="51"/>
      <c r="P9" s="51"/>
    </row>
    <row r="10" spans="1:16" x14ac:dyDescent="0.25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</row>
    <row r="11" spans="1:16" x14ac:dyDescent="0.25">
      <c r="A11" s="101" t="s">
        <v>1</v>
      </c>
      <c r="B11" s="51" t="s">
        <v>202</v>
      </c>
      <c r="C11" s="51">
        <v>-23.875</v>
      </c>
      <c r="D11" s="51">
        <v>-24.076666666666668</v>
      </c>
      <c r="E11" s="51">
        <v>-6.1749999999999998</v>
      </c>
      <c r="F11" s="51">
        <v>-25.830000000000002</v>
      </c>
      <c r="G11" s="51"/>
      <c r="H11" s="51">
        <v>-37.434999999999995</v>
      </c>
      <c r="I11" s="51"/>
      <c r="J11" s="51"/>
      <c r="K11" s="51"/>
      <c r="L11" s="51"/>
      <c r="M11" s="51"/>
      <c r="N11" s="51"/>
      <c r="O11" s="51"/>
      <c r="P11" s="51"/>
    </row>
    <row r="12" spans="1:16" x14ac:dyDescent="0.25">
      <c r="A12" s="101"/>
      <c r="B12" s="51" t="s">
        <v>130</v>
      </c>
      <c r="C12" s="51">
        <v>25.543333333333333</v>
      </c>
      <c r="D12" s="51">
        <v>32.768571428571434</v>
      </c>
      <c r="E12" s="51">
        <v>36.707499999999996</v>
      </c>
      <c r="F12" s="51">
        <v>53.848571428571425</v>
      </c>
      <c r="G12" s="51">
        <v>25.23</v>
      </c>
      <c r="H12" s="51">
        <v>41.87</v>
      </c>
      <c r="I12" s="51"/>
      <c r="J12" s="51">
        <v>76.694999999999993</v>
      </c>
      <c r="K12" s="51"/>
      <c r="L12" s="51"/>
      <c r="M12" s="51"/>
      <c r="N12" s="51"/>
      <c r="O12" s="51"/>
      <c r="P12" s="51"/>
    </row>
    <row r="13" spans="1:16" x14ac:dyDescent="0.25">
      <c r="A13" s="101"/>
      <c r="B13" s="51" t="s">
        <v>63</v>
      </c>
      <c r="C13" s="51">
        <v>-13.434999999999999</v>
      </c>
      <c r="D13" s="51"/>
      <c r="E13" s="51">
        <v>-21.215</v>
      </c>
      <c r="F13" s="51"/>
      <c r="G13" s="51">
        <v>-28.18</v>
      </c>
      <c r="H13" s="51"/>
      <c r="I13" s="51">
        <v>-37.81</v>
      </c>
      <c r="J13" s="51">
        <v>-49.3</v>
      </c>
      <c r="K13" s="51"/>
      <c r="L13" s="51"/>
      <c r="M13" s="51"/>
      <c r="N13" s="51"/>
      <c r="O13" s="51"/>
      <c r="P13" s="51"/>
    </row>
    <row r="14" spans="1:16" x14ac:dyDescent="0.25">
      <c r="A14" s="101"/>
      <c r="B14" s="51" t="s">
        <v>208</v>
      </c>
      <c r="C14" s="51"/>
      <c r="D14" s="51">
        <v>-2.4900000000000002</v>
      </c>
      <c r="E14" s="51">
        <v>20.170000000000002</v>
      </c>
      <c r="F14" s="51">
        <v>3.8650000000000002</v>
      </c>
      <c r="G14" s="51">
        <v>-9.73</v>
      </c>
      <c r="H14" s="51">
        <v>8.5499999999999989</v>
      </c>
      <c r="I14" s="51"/>
      <c r="J14" s="51">
        <v>-7.5724999999999998</v>
      </c>
      <c r="K14" s="51">
        <v>-19.809999999999999</v>
      </c>
      <c r="L14" s="51">
        <v>-2.86</v>
      </c>
      <c r="M14" s="51"/>
      <c r="N14" s="51">
        <v>-3.73</v>
      </c>
      <c r="O14" s="51"/>
      <c r="P14" s="51"/>
    </row>
    <row r="15" spans="1:16" x14ac:dyDescent="0.25">
      <c r="A15" s="101"/>
      <c r="B15" s="51" t="s">
        <v>131</v>
      </c>
      <c r="C15" s="51"/>
      <c r="D15" s="51">
        <v>-32.130000000000003</v>
      </c>
      <c r="E15" s="51"/>
      <c r="F15" s="51">
        <v>-5.27</v>
      </c>
      <c r="G15" s="51">
        <v>23.76</v>
      </c>
      <c r="H15" s="51">
        <v>-3.9000000000000004</v>
      </c>
      <c r="I15" s="51">
        <v>33.21</v>
      </c>
      <c r="J15" s="51">
        <v>-45.48</v>
      </c>
      <c r="K15" s="51"/>
      <c r="L15" s="51"/>
      <c r="M15" s="51"/>
      <c r="N15" s="51"/>
      <c r="O15" s="51"/>
      <c r="P15" s="51"/>
    </row>
    <row r="16" spans="1:16" x14ac:dyDescent="0.25">
      <c r="A16" s="101"/>
      <c r="B16" s="51" t="s">
        <v>132</v>
      </c>
      <c r="C16" s="51"/>
      <c r="D16" s="51">
        <v>-7.5250000000000004</v>
      </c>
      <c r="E16" s="51"/>
      <c r="F16" s="51">
        <v>-14.71</v>
      </c>
      <c r="G16" s="51"/>
      <c r="H16" s="51">
        <v>-25.684999999999999</v>
      </c>
      <c r="I16" s="51"/>
      <c r="J16" s="51">
        <v>-31.604999999999997</v>
      </c>
      <c r="K16" s="51">
        <v>-24.43</v>
      </c>
      <c r="L16" s="51"/>
      <c r="M16" s="51"/>
      <c r="N16" s="51"/>
      <c r="O16" s="51"/>
      <c r="P16" s="51">
        <v>-27.72</v>
      </c>
    </row>
    <row r="17" spans="1:16" x14ac:dyDescent="0.25">
      <c r="A17" s="101"/>
      <c r="B17" s="51" t="s">
        <v>203</v>
      </c>
      <c r="C17" s="51"/>
      <c r="D17" s="51">
        <v>25.87</v>
      </c>
      <c r="E17" s="51">
        <v>-24.22</v>
      </c>
      <c r="F17" s="51">
        <v>40.79</v>
      </c>
      <c r="G17" s="51"/>
      <c r="H17" s="51">
        <v>4.879999999999999</v>
      </c>
      <c r="I17" s="51"/>
      <c r="J17" s="51">
        <v>2.5749999999999957</v>
      </c>
      <c r="K17" s="51"/>
      <c r="L17" s="51"/>
      <c r="M17" s="51"/>
      <c r="N17" s="51"/>
      <c r="O17" s="51"/>
      <c r="P17" s="51"/>
    </row>
    <row r="18" spans="1:16" x14ac:dyDescent="0.25">
      <c r="A18" s="51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</row>
    <row r="19" spans="1:16" x14ac:dyDescent="0.25">
      <c r="A19" s="101" t="s">
        <v>2</v>
      </c>
      <c r="B19" s="51" t="s">
        <v>202</v>
      </c>
      <c r="C19" s="51">
        <v>78.08</v>
      </c>
      <c r="D19" s="51">
        <v>37.635000000000005</v>
      </c>
      <c r="E19" s="51">
        <v>59.435000000000002</v>
      </c>
      <c r="F19" s="51">
        <v>22.72666666666667</v>
      </c>
      <c r="G19" s="51"/>
      <c r="H19" s="51">
        <v>-20.137499999999999</v>
      </c>
      <c r="I19" s="51"/>
      <c r="J19" s="51"/>
      <c r="K19" s="51"/>
      <c r="L19" s="51"/>
      <c r="M19" s="51"/>
      <c r="N19" s="51"/>
      <c r="O19" s="51"/>
      <c r="P19" s="51"/>
    </row>
    <row r="20" spans="1:16" x14ac:dyDescent="0.25">
      <c r="A20" s="101"/>
      <c r="B20" s="51" t="s">
        <v>130</v>
      </c>
      <c r="C20" s="51">
        <v>2.2500000000000004</v>
      </c>
      <c r="D20" s="51">
        <v>11.228571428571428</v>
      </c>
      <c r="E20" s="51">
        <v>11.469999999999999</v>
      </c>
      <c r="F20" s="51">
        <v>22.571666666666669</v>
      </c>
      <c r="G20" s="51">
        <v>14.41</v>
      </c>
      <c r="H20" s="51">
        <v>47.296000000000006</v>
      </c>
      <c r="I20" s="51"/>
      <c r="J20" s="51">
        <v>55.769999999999996</v>
      </c>
      <c r="K20" s="51"/>
      <c r="L20" s="51"/>
      <c r="M20" s="51"/>
      <c r="N20" s="51"/>
      <c r="O20" s="51"/>
      <c r="P20" s="51"/>
    </row>
    <row r="21" spans="1:16" x14ac:dyDescent="0.25">
      <c r="A21" s="101"/>
      <c r="B21" s="51" t="s">
        <v>63</v>
      </c>
      <c r="C21" s="51"/>
      <c r="D21" s="51">
        <v>-5.9350000000000005</v>
      </c>
      <c r="E21" s="51"/>
      <c r="F21" s="51">
        <v>-12.895</v>
      </c>
      <c r="G21" s="51"/>
      <c r="H21" s="51">
        <v>-17.100000000000001</v>
      </c>
      <c r="I21" s="51"/>
      <c r="J21" s="51">
        <v>-27.24</v>
      </c>
      <c r="K21" s="51">
        <v>-35.07</v>
      </c>
      <c r="L21" s="51"/>
      <c r="M21" s="51"/>
      <c r="N21" s="51"/>
      <c r="O21" s="51"/>
      <c r="P21" s="51"/>
    </row>
    <row r="22" spans="1:16" x14ac:dyDescent="0.25">
      <c r="A22" s="101"/>
      <c r="B22" s="51" t="s">
        <v>208</v>
      </c>
      <c r="C22" s="51"/>
      <c r="D22" s="51">
        <v>0.22999999999999998</v>
      </c>
      <c r="E22" s="51">
        <v>33.82</v>
      </c>
      <c r="F22" s="51">
        <v>15.475</v>
      </c>
      <c r="G22" s="51">
        <v>1.98</v>
      </c>
      <c r="H22" s="51">
        <v>35.04</v>
      </c>
      <c r="I22" s="51"/>
      <c r="J22" s="51">
        <v>-12.6075</v>
      </c>
      <c r="K22" s="51">
        <v>-5.96</v>
      </c>
      <c r="L22" s="51">
        <v>-37.53</v>
      </c>
      <c r="M22" s="51"/>
      <c r="N22" s="51">
        <v>-50.04</v>
      </c>
      <c r="O22" s="51"/>
      <c r="P22" s="51"/>
    </row>
    <row r="23" spans="1:16" x14ac:dyDescent="0.25">
      <c r="A23" s="101"/>
      <c r="B23" s="51" t="s">
        <v>131</v>
      </c>
      <c r="C23" s="51"/>
      <c r="D23" s="51">
        <v>-47.93</v>
      </c>
      <c r="E23" s="51"/>
      <c r="F23" s="51">
        <v>-15.875</v>
      </c>
      <c r="G23" s="51">
        <v>-4.04</v>
      </c>
      <c r="H23" s="51">
        <v>-13.895000000000001</v>
      </c>
      <c r="I23" s="51">
        <v>-6.59</v>
      </c>
      <c r="J23" s="51">
        <v>-2.85</v>
      </c>
      <c r="K23" s="51"/>
      <c r="L23" s="51"/>
      <c r="M23" s="51"/>
      <c r="N23" s="51"/>
      <c r="O23" s="51"/>
      <c r="P23" s="51"/>
    </row>
    <row r="24" spans="1:16" x14ac:dyDescent="0.25">
      <c r="A24" s="101"/>
      <c r="B24" s="51" t="s">
        <v>132</v>
      </c>
      <c r="C24" s="51"/>
      <c r="D24" s="51">
        <v>12.35</v>
      </c>
      <c r="E24" s="51"/>
      <c r="F24" s="51">
        <v>18.559999999999999</v>
      </c>
      <c r="G24" s="51"/>
      <c r="H24" s="51">
        <v>34.125</v>
      </c>
      <c r="I24" s="51"/>
      <c r="J24" s="51">
        <v>51.96</v>
      </c>
      <c r="K24" s="51">
        <v>21.73</v>
      </c>
      <c r="L24" s="51"/>
      <c r="M24" s="51"/>
      <c r="N24" s="51"/>
      <c r="O24" s="51"/>
      <c r="P24" s="51">
        <v>26.08</v>
      </c>
    </row>
    <row r="25" spans="1:16" x14ac:dyDescent="0.25">
      <c r="A25" s="101"/>
      <c r="B25" s="51" t="s">
        <v>203</v>
      </c>
      <c r="C25" s="51"/>
      <c r="D25" s="51">
        <v>-22.04</v>
      </c>
      <c r="E25" s="51">
        <v>87.17</v>
      </c>
      <c r="F25" s="51">
        <v>-33.659999999999997</v>
      </c>
      <c r="G25" s="51"/>
      <c r="H25" s="51">
        <v>61.820000000000007</v>
      </c>
      <c r="I25" s="51"/>
      <c r="J25" s="51">
        <v>81.495000000000005</v>
      </c>
      <c r="K25" s="51"/>
      <c r="L25" s="51"/>
      <c r="M25" s="51"/>
      <c r="N25" s="51"/>
      <c r="O25" s="51"/>
      <c r="P25" s="51"/>
    </row>
    <row r="26" spans="1:16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</row>
    <row r="27" spans="1:16" x14ac:dyDescent="0.25">
      <c r="A27" s="101" t="s">
        <v>3</v>
      </c>
      <c r="B27" s="51" t="s">
        <v>202</v>
      </c>
      <c r="C27" s="51">
        <v>-12.285</v>
      </c>
      <c r="D27" s="51">
        <v>272.08</v>
      </c>
      <c r="E27" s="51">
        <v>-19.91</v>
      </c>
      <c r="F27" s="51">
        <v>358.05500000000001</v>
      </c>
      <c r="G27" s="51"/>
      <c r="H27" s="51">
        <v>429.9666666666667</v>
      </c>
      <c r="I27" s="51"/>
      <c r="J27" s="51"/>
      <c r="K27" s="51"/>
      <c r="L27" s="51"/>
      <c r="M27" s="51"/>
      <c r="N27" s="51"/>
      <c r="O27" s="51"/>
      <c r="P27" s="51"/>
    </row>
    <row r="28" spans="1:16" x14ac:dyDescent="0.25">
      <c r="A28" s="101"/>
      <c r="B28" s="51" t="s">
        <v>130</v>
      </c>
      <c r="C28" s="51">
        <v>27.963333333333335</v>
      </c>
      <c r="D28" s="51">
        <v>45.784999999999997</v>
      </c>
      <c r="E28" s="51">
        <v>69.63</v>
      </c>
      <c r="F28" s="51">
        <v>97.314999999999984</v>
      </c>
      <c r="G28" s="51"/>
      <c r="H28" s="51">
        <v>104.03200000000001</v>
      </c>
      <c r="I28" s="51"/>
      <c r="J28" s="51">
        <v>125.41499999999999</v>
      </c>
      <c r="K28" s="51"/>
      <c r="L28" s="51"/>
      <c r="M28" s="51"/>
      <c r="N28" s="51"/>
      <c r="O28" s="51"/>
      <c r="P28" s="51"/>
    </row>
    <row r="29" spans="1:16" x14ac:dyDescent="0.25">
      <c r="A29" s="101"/>
      <c r="B29" s="51" t="s">
        <v>63</v>
      </c>
      <c r="C29" s="51"/>
      <c r="D29" s="51">
        <v>26.18</v>
      </c>
      <c r="E29" s="51"/>
      <c r="F29" s="51">
        <v>38.18</v>
      </c>
      <c r="G29" s="51"/>
      <c r="H29" s="51">
        <v>-7.27</v>
      </c>
      <c r="I29" s="51"/>
      <c r="J29" s="51">
        <v>-13.45</v>
      </c>
      <c r="K29" s="51">
        <v>-21.09</v>
      </c>
      <c r="L29" s="51"/>
      <c r="M29" s="51"/>
      <c r="N29" s="51"/>
      <c r="O29" s="51"/>
      <c r="P29" s="51"/>
    </row>
    <row r="30" spans="1:16" x14ac:dyDescent="0.25">
      <c r="A30" s="101"/>
      <c r="B30" s="51" t="s">
        <v>208</v>
      </c>
      <c r="C30" s="51"/>
      <c r="D30" s="51">
        <v>2.0150000000000001</v>
      </c>
      <c r="E30" s="51">
        <v>87.61</v>
      </c>
      <c r="F30" s="51">
        <v>55.115000000000002</v>
      </c>
      <c r="G30" s="51">
        <v>10.49</v>
      </c>
      <c r="H30" s="51">
        <v>97.69</v>
      </c>
      <c r="I30" s="51"/>
      <c r="J30" s="51">
        <v>46.774999999999999</v>
      </c>
      <c r="K30" s="51">
        <v>201.9</v>
      </c>
      <c r="L30" s="51">
        <v>46.73</v>
      </c>
      <c r="M30" s="51"/>
      <c r="N30" s="51">
        <v>62.41</v>
      </c>
      <c r="O30" s="51"/>
      <c r="P30" s="51"/>
    </row>
    <row r="31" spans="1:16" x14ac:dyDescent="0.25">
      <c r="A31" s="101"/>
      <c r="B31" s="51" t="s">
        <v>131</v>
      </c>
      <c r="C31" s="51"/>
      <c r="D31" s="51">
        <v>0</v>
      </c>
      <c r="E31" s="51"/>
      <c r="F31" s="51">
        <v>2.9000000000000004</v>
      </c>
      <c r="G31" s="51">
        <v>17.39</v>
      </c>
      <c r="H31" s="51">
        <v>22.765000000000001</v>
      </c>
      <c r="I31" s="51">
        <v>28.98</v>
      </c>
      <c r="J31" s="51">
        <v>22.27</v>
      </c>
      <c r="K31" s="51"/>
      <c r="L31" s="51"/>
      <c r="M31" s="51"/>
      <c r="N31" s="51"/>
      <c r="O31" s="51"/>
      <c r="P31" s="51"/>
    </row>
    <row r="32" spans="1:16" x14ac:dyDescent="0.25">
      <c r="A32" s="101"/>
      <c r="B32" s="51" t="s">
        <v>132</v>
      </c>
      <c r="C32" s="51"/>
      <c r="D32" s="51">
        <v>6.42</v>
      </c>
      <c r="E32" s="51"/>
      <c r="F32" s="51">
        <v>14.16</v>
      </c>
      <c r="G32" s="51"/>
      <c r="H32" s="51">
        <v>23.17</v>
      </c>
      <c r="I32" s="51"/>
      <c r="J32" s="51">
        <v>30.914999999999999</v>
      </c>
      <c r="K32" s="51">
        <v>48.71</v>
      </c>
      <c r="L32" s="51"/>
      <c r="M32" s="51"/>
      <c r="N32" s="51"/>
      <c r="O32" s="51"/>
      <c r="P32" s="51">
        <v>67.94</v>
      </c>
    </row>
    <row r="33" spans="1:16" x14ac:dyDescent="0.25">
      <c r="A33" s="101"/>
      <c r="B33" s="51" t="s">
        <v>203</v>
      </c>
      <c r="C33" s="51"/>
      <c r="D33" s="51">
        <v>17.98</v>
      </c>
      <c r="E33" s="51">
        <v>10.52</v>
      </c>
      <c r="F33" s="51">
        <v>34.53</v>
      </c>
      <c r="G33" s="51"/>
      <c r="H33" s="51">
        <v>46.134999999999998</v>
      </c>
      <c r="I33" s="51"/>
      <c r="J33" s="51">
        <v>57.035000000000004</v>
      </c>
      <c r="K33" s="51"/>
      <c r="L33" s="51"/>
      <c r="M33" s="51"/>
      <c r="N33" s="51"/>
      <c r="O33" s="51"/>
      <c r="P33" s="51"/>
    </row>
    <row r="34" spans="1:16" x14ac:dyDescent="0.25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</row>
    <row r="35" spans="1:16" x14ac:dyDescent="0.25">
      <c r="A35" s="101" t="s">
        <v>4</v>
      </c>
      <c r="B35" s="51" t="s">
        <v>202</v>
      </c>
      <c r="C35" s="51">
        <v>15.045</v>
      </c>
      <c r="D35" s="51">
        <v>6.9283333333333337</v>
      </c>
      <c r="E35" s="51">
        <v>13.285</v>
      </c>
      <c r="F35" s="51">
        <v>10.494999999999999</v>
      </c>
      <c r="G35" s="51"/>
      <c r="H35" s="51">
        <v>6.919999999999999</v>
      </c>
      <c r="I35" s="51"/>
      <c r="J35" s="51"/>
      <c r="K35" s="51"/>
      <c r="L35" s="51"/>
      <c r="M35" s="51"/>
      <c r="N35" s="51"/>
      <c r="O35" s="51"/>
      <c r="P35" s="51"/>
    </row>
    <row r="36" spans="1:16" x14ac:dyDescent="0.25">
      <c r="A36" s="101"/>
      <c r="B36" s="51" t="s">
        <v>130</v>
      </c>
      <c r="C36" s="51">
        <v>-4.04</v>
      </c>
      <c r="D36" s="51">
        <v>2.7133333333333329</v>
      </c>
      <c r="E36" s="51">
        <v>-1.54</v>
      </c>
      <c r="F36" s="51">
        <v>5.1116666666666672</v>
      </c>
      <c r="G36" s="51">
        <v>4.95</v>
      </c>
      <c r="H36" s="51">
        <v>10.142000000000001</v>
      </c>
      <c r="I36" s="51"/>
      <c r="J36" s="51">
        <v>20.685000000000002</v>
      </c>
      <c r="K36" s="51"/>
      <c r="L36" s="51"/>
      <c r="M36" s="51"/>
      <c r="N36" s="51"/>
      <c r="O36" s="51"/>
      <c r="P36" s="51"/>
    </row>
    <row r="37" spans="1:16" x14ac:dyDescent="0.25">
      <c r="A37" s="101"/>
      <c r="B37" s="51" t="s">
        <v>63</v>
      </c>
      <c r="C37" s="51"/>
      <c r="D37" s="51">
        <v>1.25</v>
      </c>
      <c r="E37" s="51"/>
      <c r="F37" s="51">
        <v>6.48</v>
      </c>
      <c r="G37" s="51"/>
      <c r="H37" s="51">
        <v>11.85</v>
      </c>
      <c r="I37" s="51"/>
      <c r="J37" s="51">
        <v>14.12</v>
      </c>
      <c r="K37" s="51">
        <v>15.77</v>
      </c>
      <c r="L37" s="51"/>
      <c r="M37" s="51"/>
      <c r="N37" s="51"/>
      <c r="O37" s="51"/>
      <c r="P37" s="51"/>
    </row>
    <row r="38" spans="1:16" x14ac:dyDescent="0.25">
      <c r="A38" s="101"/>
      <c r="B38" s="51" t="s">
        <v>208</v>
      </c>
      <c r="C38" s="51"/>
      <c r="D38" s="51">
        <v>-4.7</v>
      </c>
      <c r="E38" s="51">
        <v>2.95</v>
      </c>
      <c r="F38" s="51">
        <v>-1.1500000000000001</v>
      </c>
      <c r="G38" s="51">
        <v>-5.56</v>
      </c>
      <c r="H38" s="51">
        <v>4.1099999999999994</v>
      </c>
      <c r="I38" s="51"/>
      <c r="J38" s="51">
        <v>-8.0133333333333336</v>
      </c>
      <c r="K38" s="51"/>
      <c r="L38" s="51">
        <v>-13.23</v>
      </c>
      <c r="M38" s="51"/>
      <c r="N38" s="51">
        <v>-17.61</v>
      </c>
      <c r="O38" s="51"/>
      <c r="P38" s="51"/>
    </row>
    <row r="39" spans="1:16" x14ac:dyDescent="0.25">
      <c r="A39" s="101"/>
      <c r="B39" s="51" t="s">
        <v>131</v>
      </c>
      <c r="C39" s="51"/>
      <c r="D39" s="51">
        <v>-11.35</v>
      </c>
      <c r="E39" s="51"/>
      <c r="F39" s="51">
        <v>7.9585714285714273</v>
      </c>
      <c r="G39" s="51">
        <v>25.8</v>
      </c>
      <c r="H39" s="51">
        <v>32.424999999999997</v>
      </c>
      <c r="I39" s="51">
        <v>62.23</v>
      </c>
      <c r="J39" s="51">
        <v>20.7</v>
      </c>
      <c r="K39" s="51"/>
      <c r="L39" s="51">
        <v>-5.3771249999999995</v>
      </c>
      <c r="M39" s="51"/>
      <c r="N39" s="51"/>
      <c r="O39" s="51"/>
      <c r="P39" s="51"/>
    </row>
    <row r="40" spans="1:16" x14ac:dyDescent="0.25">
      <c r="A40" s="101"/>
      <c r="B40" s="51" t="s">
        <v>132</v>
      </c>
      <c r="C40" s="51"/>
      <c r="D40" s="51">
        <v>-8.1999999999999993</v>
      </c>
      <c r="E40" s="51"/>
      <c r="F40" s="51">
        <v>-9.7149999999999999</v>
      </c>
      <c r="G40" s="51"/>
      <c r="H40" s="51">
        <v>-10.35</v>
      </c>
      <c r="I40" s="51"/>
      <c r="J40" s="51">
        <v>-12.35</v>
      </c>
      <c r="K40" s="51">
        <v>-13.28</v>
      </c>
      <c r="L40" s="51"/>
      <c r="M40" s="51"/>
      <c r="N40" s="51"/>
      <c r="O40" s="51"/>
      <c r="P40" s="51">
        <v>-17.89</v>
      </c>
    </row>
    <row r="41" spans="1:16" x14ac:dyDescent="0.25">
      <c r="A41" s="101"/>
      <c r="B41" s="51" t="s">
        <v>203</v>
      </c>
      <c r="C41" s="51"/>
      <c r="D41" s="51">
        <v>2.72</v>
      </c>
      <c r="E41" s="51">
        <v>7.25</v>
      </c>
      <c r="F41" s="51">
        <v>6.09</v>
      </c>
      <c r="G41" s="51"/>
      <c r="H41" s="51">
        <v>13.145000000000001</v>
      </c>
      <c r="I41" s="51"/>
      <c r="J41" s="51">
        <v>22.375</v>
      </c>
      <c r="K41" s="51"/>
      <c r="L41" s="51"/>
      <c r="M41" s="51"/>
      <c r="N41" s="51"/>
      <c r="O41" s="51"/>
      <c r="P41" s="51"/>
    </row>
    <row r="42" spans="1:16" x14ac:dyDescent="0.25">
      <c r="A42" s="51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</row>
    <row r="43" spans="1:16" x14ac:dyDescent="0.25">
      <c r="A43" s="101" t="s">
        <v>5</v>
      </c>
      <c r="B43" s="51" t="s">
        <v>202</v>
      </c>
      <c r="C43" s="51">
        <v>24.574999999999999</v>
      </c>
      <c r="D43" s="51">
        <v>0.84199999999999986</v>
      </c>
      <c r="E43" s="51">
        <v>14.4</v>
      </c>
      <c r="F43" s="51">
        <v>4.0671428571428567</v>
      </c>
      <c r="G43" s="51"/>
      <c r="H43" s="51">
        <v>9.7540000000000013</v>
      </c>
      <c r="I43" s="51"/>
      <c r="J43" s="51"/>
      <c r="K43" s="51"/>
      <c r="L43" s="51"/>
      <c r="M43" s="51"/>
      <c r="N43" s="51"/>
      <c r="O43" s="51"/>
      <c r="P43" s="51"/>
    </row>
    <row r="44" spans="1:16" x14ac:dyDescent="0.25">
      <c r="A44" s="101"/>
      <c r="B44" s="51" t="s">
        <v>130</v>
      </c>
      <c r="C44" s="51">
        <v>8.27</v>
      </c>
      <c r="D44" s="51">
        <v>22.557142857142853</v>
      </c>
      <c r="E44" s="51">
        <v>37.942499999999995</v>
      </c>
      <c r="F44" s="51">
        <v>55.324285714285715</v>
      </c>
      <c r="G44" s="51">
        <v>109.09</v>
      </c>
      <c r="H44" s="51">
        <v>57.088000000000001</v>
      </c>
      <c r="I44" s="51"/>
      <c r="J44" s="51">
        <v>41.394999999999996</v>
      </c>
      <c r="K44" s="51"/>
      <c r="L44" s="51"/>
      <c r="M44" s="51"/>
      <c r="N44" s="51"/>
      <c r="O44" s="51"/>
      <c r="P44" s="51"/>
    </row>
    <row r="45" spans="1:16" x14ac:dyDescent="0.25">
      <c r="A45" s="101"/>
      <c r="B45" s="51" t="s">
        <v>63</v>
      </c>
      <c r="C45" s="51"/>
      <c r="D45" s="51">
        <v>4.6099999999999994</v>
      </c>
      <c r="E45" s="51"/>
      <c r="F45" s="51">
        <v>20.73</v>
      </c>
      <c r="G45" s="51"/>
      <c r="H45" s="51">
        <v>8.85</v>
      </c>
      <c r="I45" s="51"/>
      <c r="J45" s="51">
        <v>11.45</v>
      </c>
      <c r="K45" s="51">
        <v>12.5</v>
      </c>
      <c r="L45" s="51"/>
      <c r="M45" s="51"/>
      <c r="N45" s="51"/>
      <c r="O45" s="51"/>
      <c r="P45" s="51"/>
    </row>
    <row r="46" spans="1:16" x14ac:dyDescent="0.25">
      <c r="A46" s="101"/>
      <c r="B46" s="51" t="s">
        <v>208</v>
      </c>
      <c r="C46" s="51"/>
      <c r="D46" s="51">
        <v>122.84</v>
      </c>
      <c r="E46" s="51">
        <v>26.81</v>
      </c>
      <c r="F46" s="51">
        <v>89.312499999999986</v>
      </c>
      <c r="G46" s="51">
        <v>-10.49</v>
      </c>
      <c r="H46" s="51">
        <v>151.25333333333333</v>
      </c>
      <c r="I46" s="51"/>
      <c r="J46" s="51">
        <v>105.035</v>
      </c>
      <c r="K46" s="51">
        <v>650</v>
      </c>
      <c r="L46" s="51">
        <v>-17.850000000000001</v>
      </c>
      <c r="M46" s="51"/>
      <c r="N46" s="51">
        <v>-80.489999999999995</v>
      </c>
      <c r="O46" s="51"/>
      <c r="P46" s="51"/>
    </row>
    <row r="47" spans="1:16" x14ac:dyDescent="0.25">
      <c r="A47" s="101"/>
      <c r="B47" s="51" t="s">
        <v>131</v>
      </c>
      <c r="C47" s="51"/>
      <c r="D47" s="51">
        <v>4.3</v>
      </c>
      <c r="E47" s="51"/>
      <c r="F47" s="51">
        <v>7.0950000000000006</v>
      </c>
      <c r="G47" s="51">
        <v>10.11</v>
      </c>
      <c r="H47" s="51">
        <v>10.58</v>
      </c>
      <c r="I47" s="51">
        <v>12.35</v>
      </c>
      <c r="J47" s="51">
        <v>14.9</v>
      </c>
      <c r="K47" s="51"/>
      <c r="L47" s="51"/>
      <c r="M47" s="51"/>
      <c r="N47" s="51"/>
      <c r="O47" s="51"/>
      <c r="P47" s="51"/>
    </row>
    <row r="48" spans="1:16" x14ac:dyDescent="0.25">
      <c r="A48" s="101"/>
      <c r="B48" s="51" t="s">
        <v>132</v>
      </c>
      <c r="C48" s="51"/>
      <c r="D48" s="51">
        <v>10.459999999999999</v>
      </c>
      <c r="E48" s="51"/>
      <c r="F48" s="51">
        <v>35.67</v>
      </c>
      <c r="G48" s="51"/>
      <c r="H48" s="51">
        <v>56.429999999999993</v>
      </c>
      <c r="I48" s="51"/>
      <c r="J48" s="51">
        <v>79.12</v>
      </c>
      <c r="K48" s="51">
        <v>51.81</v>
      </c>
      <c r="L48" s="51"/>
      <c r="M48" s="51"/>
      <c r="N48" s="51"/>
      <c r="O48" s="61"/>
      <c r="P48" s="51">
        <v>67.400000000000006</v>
      </c>
    </row>
    <row r="49" spans="1:19" x14ac:dyDescent="0.25">
      <c r="A49" s="101"/>
      <c r="B49" s="51" t="s">
        <v>203</v>
      </c>
      <c r="C49" s="51"/>
      <c r="D49" s="51">
        <v>1.98</v>
      </c>
      <c r="E49" s="51"/>
      <c r="F49" s="51">
        <v>7.28</v>
      </c>
      <c r="G49" s="51"/>
      <c r="H49" s="51">
        <v>45.03</v>
      </c>
      <c r="I49" s="51"/>
      <c r="J49" s="51">
        <v>66.88</v>
      </c>
      <c r="K49" s="51"/>
      <c r="L49" s="51"/>
      <c r="M49" s="51"/>
      <c r="N49" s="51"/>
      <c r="O49" s="61"/>
      <c r="P49" s="51"/>
      <c r="Q49" s="27"/>
      <c r="R49" s="27"/>
      <c r="S49" s="27"/>
    </row>
    <row r="50" spans="1:19" x14ac:dyDescent="0.25">
      <c r="Q50" s="27"/>
      <c r="R50" s="27"/>
      <c r="S50" s="27"/>
    </row>
    <row r="51" spans="1:19" x14ac:dyDescent="0.25">
      <c r="B51" s="86" t="s">
        <v>204</v>
      </c>
      <c r="C51" s="86"/>
      <c r="D51" s="86"/>
      <c r="E51" s="86"/>
      <c r="F51" s="86"/>
      <c r="G51" s="86"/>
      <c r="H51" s="86"/>
      <c r="I51" s="86"/>
      <c r="J51" s="86"/>
      <c r="K51" s="86"/>
      <c r="L51" s="86"/>
      <c r="Q51" s="27"/>
      <c r="R51" s="27"/>
      <c r="S51" s="27"/>
    </row>
    <row r="52" spans="1:19" x14ac:dyDescent="0.25">
      <c r="A52" s="101" t="s">
        <v>11</v>
      </c>
      <c r="B52" s="51" t="s">
        <v>202</v>
      </c>
      <c r="C52" s="51">
        <v>-20.61</v>
      </c>
      <c r="D52" s="51">
        <v>-12.083529411764706</v>
      </c>
      <c r="E52" s="51">
        <v>-19.938000000000002</v>
      </c>
      <c r="F52" s="51">
        <v>-1.3617391304347826</v>
      </c>
      <c r="G52" s="51"/>
      <c r="H52" s="51">
        <v>-19.424999999999997</v>
      </c>
      <c r="I52" s="51"/>
      <c r="J52" s="51">
        <v>-15.433333333333332</v>
      </c>
      <c r="K52" s="51">
        <v>-39.97</v>
      </c>
      <c r="L52" s="51">
        <v>-32.700000000000003</v>
      </c>
      <c r="M52" s="51"/>
      <c r="N52" s="51"/>
      <c r="O52" s="51"/>
      <c r="P52" s="51"/>
      <c r="Q52" s="27"/>
      <c r="R52" s="27"/>
      <c r="S52" s="27"/>
    </row>
    <row r="53" spans="1:19" x14ac:dyDescent="0.25">
      <c r="A53" s="101"/>
      <c r="B53" s="53" t="s">
        <v>130</v>
      </c>
      <c r="C53" s="51">
        <v>-3.62</v>
      </c>
      <c r="D53" s="51">
        <v>-1.72</v>
      </c>
      <c r="E53" s="51">
        <v>-1.125</v>
      </c>
      <c r="F53" s="51">
        <v>1.0333333333333332</v>
      </c>
      <c r="G53" s="51">
        <v>-7.9674999999999994</v>
      </c>
      <c r="H53" s="51">
        <v>-13.38</v>
      </c>
      <c r="I53" s="51"/>
      <c r="J53" s="51">
        <v>-16.899999999999999</v>
      </c>
      <c r="K53" s="51"/>
      <c r="L53" s="51"/>
      <c r="M53" s="51"/>
      <c r="N53" s="51"/>
      <c r="O53" s="51"/>
      <c r="P53" s="51"/>
      <c r="Q53" s="27"/>
      <c r="R53" s="27"/>
      <c r="S53" s="27"/>
    </row>
    <row r="54" spans="1:19" x14ac:dyDescent="0.25">
      <c r="A54" s="101"/>
      <c r="B54" s="53" t="s">
        <v>208</v>
      </c>
      <c r="C54" s="51"/>
      <c r="D54" s="51">
        <v>-7.415</v>
      </c>
      <c r="E54" s="51"/>
      <c r="F54" s="51">
        <v>-13.52</v>
      </c>
      <c r="G54" s="51"/>
      <c r="H54" s="51">
        <v>-22.740000000000002</v>
      </c>
      <c r="I54" s="51"/>
      <c r="J54" s="51">
        <v>-29.340000000000003</v>
      </c>
      <c r="K54" s="51">
        <v>-34.629999999999995</v>
      </c>
      <c r="L54" s="51">
        <v>-38.369999999999997</v>
      </c>
      <c r="M54" s="51"/>
      <c r="N54" s="51">
        <v>-46.97</v>
      </c>
      <c r="O54" s="51"/>
      <c r="P54" s="51"/>
      <c r="Q54" s="27"/>
      <c r="R54" s="27"/>
      <c r="S54" s="27"/>
    </row>
    <row r="55" spans="1:19" x14ac:dyDescent="0.25">
      <c r="A55" s="101"/>
      <c r="B55" s="53" t="s">
        <v>149</v>
      </c>
      <c r="C55" s="51">
        <v>2.63</v>
      </c>
      <c r="D55" s="51">
        <v>-6.875</v>
      </c>
      <c r="E55" s="51"/>
      <c r="F55" s="51">
        <v>-16.22</v>
      </c>
      <c r="G55" s="51"/>
      <c r="H55" s="51">
        <v>-32.81</v>
      </c>
      <c r="I55" s="51"/>
      <c r="J55" s="51">
        <v>-13.43</v>
      </c>
      <c r="K55" s="51">
        <v>-14.01</v>
      </c>
      <c r="L55" s="51"/>
      <c r="M55" s="51"/>
      <c r="N55" s="51"/>
      <c r="O55" s="51"/>
      <c r="P55" s="51"/>
      <c r="Q55" s="27"/>
      <c r="R55" s="27"/>
      <c r="S55" s="27"/>
    </row>
    <row r="56" spans="1:19" x14ac:dyDescent="0.25">
      <c r="A56" s="101"/>
      <c r="B56" s="53" t="s">
        <v>147</v>
      </c>
      <c r="C56" s="51"/>
      <c r="D56" s="51">
        <v>-7.833333333333333</v>
      </c>
      <c r="E56" s="51"/>
      <c r="F56" s="51">
        <v>-9.8550000000000004</v>
      </c>
      <c r="G56" s="51">
        <v>-43.31</v>
      </c>
      <c r="H56" s="51">
        <v>-16.522500000000001</v>
      </c>
      <c r="I56" s="51">
        <v>-56.05</v>
      </c>
      <c r="J56" s="51">
        <v>-14.216666666666667</v>
      </c>
      <c r="K56" s="51">
        <v>-14.79</v>
      </c>
      <c r="L56" s="51"/>
      <c r="M56" s="51"/>
      <c r="N56" s="51"/>
      <c r="O56" s="51"/>
      <c r="P56" s="51"/>
      <c r="Q56" s="27"/>
      <c r="R56" s="27"/>
      <c r="S56" s="27"/>
    </row>
    <row r="57" spans="1:19" x14ac:dyDescent="0.25">
      <c r="A57" s="101"/>
      <c r="B57" s="53" t="s">
        <v>148</v>
      </c>
      <c r="C57" s="51"/>
      <c r="D57" s="51"/>
      <c r="E57" s="51"/>
      <c r="F57" s="51"/>
      <c r="G57" s="51"/>
      <c r="H57" s="51">
        <v>-14.28</v>
      </c>
      <c r="I57" s="51"/>
      <c r="J57" s="51">
        <v>-16.670000000000002</v>
      </c>
      <c r="K57" s="51">
        <v>-20.239999999999998</v>
      </c>
      <c r="L57" s="51"/>
      <c r="M57" s="51"/>
      <c r="N57" s="51"/>
      <c r="O57" s="51"/>
      <c r="P57" s="51">
        <v>-25</v>
      </c>
      <c r="Q57" s="27"/>
      <c r="R57" s="27"/>
      <c r="S57" s="27"/>
    </row>
    <row r="58" spans="1:19" x14ac:dyDescent="0.25">
      <c r="A58" s="51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27"/>
      <c r="R58" s="27"/>
      <c r="S58" s="27"/>
    </row>
    <row r="59" spans="1:19" x14ac:dyDescent="0.25">
      <c r="A59" s="101" t="s">
        <v>12</v>
      </c>
      <c r="B59" s="51" t="s">
        <v>202</v>
      </c>
      <c r="C59" s="51">
        <v>-16.318333333333332</v>
      </c>
      <c r="D59" s="51">
        <v>-12.69210526315789</v>
      </c>
      <c r="E59" s="51">
        <v>-31.052499999999998</v>
      </c>
      <c r="F59" s="51">
        <v>-5.5318000000000005</v>
      </c>
      <c r="G59" s="51"/>
      <c r="H59" s="51">
        <v>-17.875</v>
      </c>
      <c r="I59" s="51"/>
      <c r="J59" s="51">
        <v>-12.450000000000001</v>
      </c>
      <c r="K59" s="51">
        <v>-36.880000000000003</v>
      </c>
      <c r="L59" s="51">
        <v>-40.39</v>
      </c>
      <c r="M59" s="51"/>
      <c r="N59" s="51"/>
      <c r="O59" s="51"/>
      <c r="P59" s="51"/>
      <c r="Q59" s="27"/>
      <c r="R59" s="27"/>
      <c r="S59" s="27"/>
    </row>
    <row r="60" spans="1:19" x14ac:dyDescent="0.25">
      <c r="A60" s="101"/>
      <c r="B60" s="53" t="s">
        <v>130</v>
      </c>
      <c r="C60" s="51">
        <v>-5.09</v>
      </c>
      <c r="D60" s="51">
        <v>-5.746666666666667</v>
      </c>
      <c r="E60" s="51">
        <v>-5.33</v>
      </c>
      <c r="F60" s="51">
        <v>-5.27</v>
      </c>
      <c r="G60" s="51">
        <v>-11.76</v>
      </c>
      <c r="H60" s="51">
        <v>-14.39</v>
      </c>
      <c r="I60" s="51"/>
      <c r="J60" s="51">
        <v>-27.27</v>
      </c>
      <c r="K60" s="51"/>
      <c r="L60" s="51"/>
      <c r="M60" s="51"/>
      <c r="N60" s="51"/>
      <c r="O60" s="51"/>
      <c r="P60" s="51"/>
      <c r="Q60" s="27"/>
      <c r="R60" s="27"/>
      <c r="S60" s="27"/>
    </row>
    <row r="61" spans="1:19" x14ac:dyDescent="0.25">
      <c r="A61" s="101"/>
      <c r="B61" s="53" t="s">
        <v>208</v>
      </c>
      <c r="C61" s="51">
        <v>-17.295000000000002</v>
      </c>
      <c r="D61" s="51">
        <v>-10.23</v>
      </c>
      <c r="E61" s="51">
        <v>-21.91</v>
      </c>
      <c r="F61" s="51">
        <v>-22.327500000000001</v>
      </c>
      <c r="G61" s="51"/>
      <c r="H61" s="51">
        <v>-16.52</v>
      </c>
      <c r="I61" s="51"/>
      <c r="J61" s="51">
        <v>-12.42</v>
      </c>
      <c r="K61" s="51">
        <v>-19.594999999999999</v>
      </c>
      <c r="L61" s="51">
        <v>-7.92</v>
      </c>
      <c r="M61" s="51"/>
      <c r="N61" s="51">
        <v>-19.510000000000002</v>
      </c>
      <c r="O61" s="51"/>
      <c r="P61" s="51"/>
      <c r="Q61" s="27"/>
      <c r="R61" s="27"/>
      <c r="S61" s="27"/>
    </row>
    <row r="62" spans="1:19" x14ac:dyDescent="0.25">
      <c r="A62" s="101"/>
      <c r="B62" s="53" t="s">
        <v>149</v>
      </c>
      <c r="C62" s="51">
        <v>-1.21</v>
      </c>
      <c r="D62" s="51">
        <v>-6.8950000000000005</v>
      </c>
      <c r="E62" s="51"/>
      <c r="F62" s="51">
        <v>-25.35</v>
      </c>
      <c r="G62" s="51"/>
      <c r="H62" s="51">
        <v>-39.67</v>
      </c>
      <c r="I62" s="51"/>
      <c r="J62" s="51">
        <v>-26.27</v>
      </c>
      <c r="K62" s="51">
        <v>-26.95</v>
      </c>
      <c r="L62" s="51"/>
      <c r="M62" s="51"/>
      <c r="N62" s="51"/>
      <c r="O62" s="51"/>
      <c r="P62" s="51"/>
      <c r="Q62" s="27"/>
      <c r="R62" s="27"/>
      <c r="S62" s="27"/>
    </row>
    <row r="63" spans="1:19" x14ac:dyDescent="0.25">
      <c r="A63" s="101"/>
      <c r="B63" s="53" t="s">
        <v>147</v>
      </c>
      <c r="C63" s="51"/>
      <c r="D63" s="51">
        <v>-3.1266666666666669</v>
      </c>
      <c r="E63" s="51"/>
      <c r="F63" s="51">
        <v>3.6175000000000002</v>
      </c>
      <c r="G63" s="51">
        <v>-15.03</v>
      </c>
      <c r="H63" s="51">
        <v>-11.245000000000001</v>
      </c>
      <c r="I63" s="51">
        <v>-40.61</v>
      </c>
      <c r="J63" s="51">
        <v>-8.76</v>
      </c>
      <c r="K63" s="51">
        <v>-38.6</v>
      </c>
      <c r="L63" s="51"/>
      <c r="M63" s="51"/>
      <c r="N63" s="51"/>
      <c r="O63" s="51"/>
      <c r="P63" s="51"/>
      <c r="Q63" s="27"/>
      <c r="R63" s="27"/>
      <c r="S63" s="27"/>
    </row>
    <row r="64" spans="1:19" x14ac:dyDescent="0.25">
      <c r="A64" s="101"/>
      <c r="B64" s="53" t="s">
        <v>148</v>
      </c>
      <c r="C64" s="51"/>
      <c r="D64" s="51">
        <v>-2.94</v>
      </c>
      <c r="E64" s="51"/>
      <c r="F64" s="51">
        <v>-4.41</v>
      </c>
      <c r="G64" s="51"/>
      <c r="H64" s="51">
        <v>-5.88</v>
      </c>
      <c r="I64" s="51"/>
      <c r="J64" s="51">
        <v>-8.82</v>
      </c>
      <c r="K64" s="51">
        <v>-11.76</v>
      </c>
      <c r="L64" s="51"/>
      <c r="M64" s="51"/>
      <c r="N64" s="51"/>
      <c r="O64" s="51"/>
      <c r="P64" s="51">
        <v>10.29</v>
      </c>
      <c r="Q64" s="27"/>
      <c r="R64" s="27"/>
      <c r="S64" s="27"/>
    </row>
    <row r="65" spans="1:19" x14ac:dyDescent="0.25">
      <c r="A65" s="51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27"/>
      <c r="R65" s="27"/>
      <c r="S65" s="27"/>
    </row>
    <row r="66" spans="1:19" x14ac:dyDescent="0.25">
      <c r="A66" s="101" t="s">
        <v>13</v>
      </c>
      <c r="B66" s="51" t="s">
        <v>202</v>
      </c>
      <c r="C66" s="51">
        <v>-14.170000000000002</v>
      </c>
      <c r="D66" s="51">
        <v>-10.518000000000001</v>
      </c>
      <c r="E66" s="51">
        <v>-23.219000000000001</v>
      </c>
      <c r="F66" s="51">
        <v>-3.8190476190476192</v>
      </c>
      <c r="G66" s="51"/>
      <c r="H66" s="51"/>
      <c r="I66" s="51"/>
      <c r="J66" s="51">
        <v>-6.9849999999999994</v>
      </c>
      <c r="K66" s="51"/>
      <c r="L66" s="51"/>
      <c r="M66" s="51"/>
      <c r="N66" s="51"/>
      <c r="O66" s="51"/>
      <c r="P66" s="51"/>
      <c r="Q66" s="27"/>
      <c r="R66" s="27"/>
      <c r="S66" s="27"/>
    </row>
    <row r="67" spans="1:19" x14ac:dyDescent="0.25">
      <c r="A67" s="101"/>
      <c r="B67" s="53" t="s">
        <v>130</v>
      </c>
      <c r="C67" s="51"/>
      <c r="D67" s="51">
        <v>-6.25</v>
      </c>
      <c r="E67" s="51">
        <v>8.59</v>
      </c>
      <c r="F67" s="51">
        <v>-13.585999999999999</v>
      </c>
      <c r="G67" s="51">
        <v>3.12</v>
      </c>
      <c r="H67" s="51">
        <v>-18.515000000000001</v>
      </c>
      <c r="I67" s="51"/>
      <c r="J67" s="51">
        <v>-16.66</v>
      </c>
      <c r="K67" s="51"/>
      <c r="L67" s="51"/>
      <c r="M67" s="51"/>
      <c r="N67" s="51"/>
      <c r="O67" s="51"/>
      <c r="P67" s="51"/>
      <c r="Q67" s="27"/>
      <c r="R67" s="27"/>
      <c r="S67" s="27"/>
    </row>
    <row r="68" spans="1:19" x14ac:dyDescent="0.25">
      <c r="A68" s="101"/>
      <c r="B68" s="53" t="s">
        <v>208</v>
      </c>
      <c r="C68" s="51">
        <v>-9.8350000000000009</v>
      </c>
      <c r="D68" s="51">
        <v>-8.4024999999999999</v>
      </c>
      <c r="E68" s="51">
        <v>-21.064999999999998</v>
      </c>
      <c r="F68" s="51">
        <v>-20.752500000000005</v>
      </c>
      <c r="G68" s="51"/>
      <c r="H68" s="51">
        <v>-14.478333333333333</v>
      </c>
      <c r="I68" s="51"/>
      <c r="J68" s="51">
        <v>-16.45</v>
      </c>
      <c r="K68" s="51">
        <v>-23.23</v>
      </c>
      <c r="L68" s="51">
        <v>-13.52</v>
      </c>
      <c r="M68" s="51"/>
      <c r="N68" s="51">
        <v>-26.01</v>
      </c>
      <c r="O68" s="51"/>
      <c r="P68" s="51"/>
      <c r="Q68" s="27"/>
      <c r="R68" s="27"/>
      <c r="S68" s="27"/>
    </row>
    <row r="69" spans="1:19" x14ac:dyDescent="0.25">
      <c r="A69" s="101"/>
      <c r="B69" s="53" t="s">
        <v>149</v>
      </c>
      <c r="C69" s="51"/>
      <c r="D69" s="51">
        <v>-1.47</v>
      </c>
      <c r="E69" s="51"/>
      <c r="F69" s="51">
        <v>-6.65</v>
      </c>
      <c r="G69" s="51"/>
      <c r="H69" s="51">
        <v>-15.89</v>
      </c>
      <c r="I69" s="51"/>
      <c r="J69" s="51">
        <v>-18.3</v>
      </c>
      <c r="K69" s="51">
        <v>-22.36</v>
      </c>
      <c r="L69" s="51"/>
      <c r="M69" s="51"/>
      <c r="N69" s="51"/>
      <c r="O69" s="51"/>
      <c r="P69" s="51"/>
      <c r="Q69" s="27"/>
      <c r="R69" s="27"/>
      <c r="S69" s="27"/>
    </row>
    <row r="70" spans="1:19" x14ac:dyDescent="0.25">
      <c r="A70" s="101"/>
      <c r="B70" s="53" t="s">
        <v>147</v>
      </c>
      <c r="C70" s="51"/>
      <c r="D70" s="51">
        <v>-2.75</v>
      </c>
      <c r="E70" s="51"/>
      <c r="F70" s="51">
        <v>-9.4533333333333331</v>
      </c>
      <c r="G70" s="51">
        <v>-42.85</v>
      </c>
      <c r="H70" s="51">
        <v>-26.313333333333336</v>
      </c>
      <c r="I70" s="51">
        <v>-67.260000000000005</v>
      </c>
      <c r="J70" s="51">
        <v>-12.5</v>
      </c>
      <c r="K70" s="51">
        <v>-34.619999999999997</v>
      </c>
      <c r="L70" s="51"/>
      <c r="M70" s="51"/>
      <c r="N70" s="51"/>
      <c r="O70" s="51"/>
      <c r="P70" s="51"/>
      <c r="Q70" s="27"/>
      <c r="R70" s="27"/>
      <c r="S70" s="27"/>
    </row>
    <row r="71" spans="1:19" x14ac:dyDescent="0.25">
      <c r="A71" s="101"/>
      <c r="B71" s="53" t="s">
        <v>148</v>
      </c>
      <c r="C71" s="51"/>
      <c r="D71" s="51">
        <v>-7.5250000000000004</v>
      </c>
      <c r="E71" s="51"/>
      <c r="F71" s="51">
        <v>-10.574999999999999</v>
      </c>
      <c r="G71" s="51"/>
      <c r="H71" s="51">
        <v>-15.434999999999999</v>
      </c>
      <c r="I71" s="51"/>
      <c r="J71" s="51">
        <v>-10.74</v>
      </c>
      <c r="K71" s="51">
        <v>-23.07</v>
      </c>
      <c r="L71" s="51"/>
      <c r="M71" s="51"/>
      <c r="N71" s="51"/>
      <c r="O71" s="51"/>
      <c r="P71" s="51">
        <v>-25.64</v>
      </c>
      <c r="Q71" s="27"/>
      <c r="R71" s="27"/>
      <c r="S71" s="27"/>
    </row>
    <row r="72" spans="1:19" x14ac:dyDescent="0.25">
      <c r="A72" s="51"/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27"/>
      <c r="R72" s="27"/>
      <c r="S72" s="27"/>
    </row>
    <row r="73" spans="1:19" x14ac:dyDescent="0.25">
      <c r="A73" s="101" t="s">
        <v>14</v>
      </c>
      <c r="B73" s="51" t="s">
        <v>202</v>
      </c>
      <c r="C73" s="51">
        <v>-14.423999999999998</v>
      </c>
      <c r="D73" s="51">
        <v>-19.963333333333331</v>
      </c>
      <c r="E73" s="51">
        <v>-19.660999999999998</v>
      </c>
      <c r="F73" s="51"/>
      <c r="G73" s="51"/>
      <c r="H73" s="51"/>
      <c r="I73" s="51">
        <v>-1.085</v>
      </c>
      <c r="J73" s="51"/>
      <c r="K73" s="51"/>
      <c r="L73" s="51"/>
      <c r="M73" s="51"/>
      <c r="N73" s="51"/>
      <c r="O73" s="51"/>
      <c r="P73" s="51"/>
      <c r="Q73" s="27"/>
      <c r="R73" s="27"/>
      <c r="S73" s="27"/>
    </row>
    <row r="74" spans="1:19" x14ac:dyDescent="0.25">
      <c r="A74" s="101"/>
      <c r="B74" s="53" t="s">
        <v>130</v>
      </c>
      <c r="C74" s="51"/>
      <c r="D74" s="51">
        <v>2.29</v>
      </c>
      <c r="E74" s="51">
        <v>11.45</v>
      </c>
      <c r="F74" s="51">
        <v>-8.4075000000000006</v>
      </c>
      <c r="G74" s="51">
        <v>-6.87</v>
      </c>
      <c r="H74" s="51">
        <v>-19.75</v>
      </c>
      <c r="I74" s="51"/>
      <c r="J74" s="51"/>
      <c r="K74" s="51"/>
      <c r="L74" s="51"/>
      <c r="M74" s="51"/>
      <c r="N74" s="51"/>
      <c r="O74" s="51"/>
      <c r="P74" s="51"/>
      <c r="Q74" s="27"/>
      <c r="R74" s="27"/>
      <c r="S74" s="27"/>
    </row>
    <row r="75" spans="1:19" x14ac:dyDescent="0.25">
      <c r="A75" s="101"/>
      <c r="B75" s="53" t="s">
        <v>196</v>
      </c>
      <c r="C75" s="51">
        <v>-18.55</v>
      </c>
      <c r="D75" s="51">
        <v>-2.375</v>
      </c>
      <c r="E75" s="51"/>
      <c r="F75" s="51">
        <v>-11.53</v>
      </c>
      <c r="G75" s="51"/>
      <c r="H75" s="51">
        <v>-13.175000000000001</v>
      </c>
      <c r="I75" s="51">
        <v>-25.68</v>
      </c>
      <c r="J75" s="51">
        <v>8.56</v>
      </c>
      <c r="K75" s="51"/>
      <c r="L75" s="51"/>
      <c r="M75" s="51"/>
      <c r="N75" s="51"/>
      <c r="O75" s="51"/>
      <c r="P75" s="51"/>
      <c r="Q75" s="27"/>
      <c r="R75" s="27"/>
      <c r="S75" s="27"/>
    </row>
    <row r="76" spans="1:19" x14ac:dyDescent="0.25">
      <c r="A76" s="101"/>
      <c r="B76" s="53" t="s">
        <v>149</v>
      </c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27"/>
      <c r="R76" s="27"/>
      <c r="S76" s="27"/>
    </row>
    <row r="77" spans="1:19" x14ac:dyDescent="0.25">
      <c r="A77" s="101"/>
      <c r="B77" s="53" t="s">
        <v>147</v>
      </c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27"/>
      <c r="R77" s="27"/>
      <c r="S77" s="27"/>
    </row>
    <row r="78" spans="1:19" x14ac:dyDescent="0.25">
      <c r="A78" s="101"/>
      <c r="B78" s="53" t="s">
        <v>148</v>
      </c>
      <c r="C78" s="51"/>
      <c r="D78" s="51">
        <v>-3.58</v>
      </c>
      <c r="E78" s="51"/>
      <c r="F78" s="51">
        <v>-10.175000000000001</v>
      </c>
      <c r="G78" s="51"/>
      <c r="H78" s="51">
        <v>-13.490000000000002</v>
      </c>
      <c r="I78" s="51">
        <v>-10.1</v>
      </c>
      <c r="J78" s="51">
        <v>-15.27</v>
      </c>
      <c r="K78" s="51"/>
      <c r="L78" s="51"/>
      <c r="M78" s="51"/>
      <c r="N78" s="51"/>
      <c r="O78" s="51"/>
      <c r="P78" s="51"/>
      <c r="Q78" s="62"/>
      <c r="R78" s="27"/>
      <c r="S78" s="27"/>
    </row>
    <row r="79" spans="1:19" x14ac:dyDescent="0.25">
      <c r="A79" s="51"/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62"/>
      <c r="R79" s="27"/>
      <c r="S79" s="27"/>
    </row>
    <row r="80" spans="1:19" x14ac:dyDescent="0.25">
      <c r="A80" s="101" t="s">
        <v>22</v>
      </c>
      <c r="B80" s="51" t="s">
        <v>202</v>
      </c>
      <c r="C80" s="51"/>
      <c r="D80" s="51">
        <v>4</v>
      </c>
      <c r="E80" s="51"/>
      <c r="F80" s="51">
        <v>-1.3949999999999996</v>
      </c>
      <c r="G80" s="51"/>
      <c r="H80" s="51">
        <v>-10</v>
      </c>
      <c r="I80" s="51"/>
      <c r="J80" s="51"/>
      <c r="K80" s="51"/>
      <c r="L80" s="51"/>
      <c r="M80" s="51"/>
      <c r="N80" s="51"/>
      <c r="O80" s="51"/>
      <c r="P80" s="51"/>
      <c r="Q80" s="62"/>
      <c r="R80" s="27"/>
      <c r="S80" s="27"/>
    </row>
    <row r="81" spans="1:19" x14ac:dyDescent="0.25">
      <c r="A81" s="101"/>
      <c r="B81" s="53" t="s">
        <v>130</v>
      </c>
      <c r="C81" s="51"/>
      <c r="D81" s="51"/>
      <c r="E81" s="51"/>
      <c r="F81" s="51">
        <v>-17.64</v>
      </c>
      <c r="G81" s="51"/>
      <c r="H81" s="51">
        <v>-23.526666666666667</v>
      </c>
      <c r="I81" s="51"/>
      <c r="J81" s="51"/>
      <c r="K81" s="51"/>
      <c r="L81" s="51"/>
      <c r="M81" s="51"/>
      <c r="N81" s="51"/>
      <c r="O81" s="51"/>
      <c r="P81" s="51"/>
      <c r="Q81" s="62"/>
      <c r="R81" s="27"/>
      <c r="S81" s="27"/>
    </row>
    <row r="82" spans="1:19" x14ac:dyDescent="0.25">
      <c r="A82" s="101"/>
      <c r="B82" s="53" t="s">
        <v>208</v>
      </c>
      <c r="C82" s="51">
        <v>-6.87</v>
      </c>
      <c r="D82" s="51">
        <v>-12.16</v>
      </c>
      <c r="E82" s="51">
        <v>-21.59</v>
      </c>
      <c r="F82" s="51">
        <v>-40.51</v>
      </c>
      <c r="G82" s="51"/>
      <c r="H82" s="51">
        <v>-10.327500000000001</v>
      </c>
      <c r="I82" s="51"/>
      <c r="J82" s="51"/>
      <c r="K82" s="51"/>
      <c r="L82" s="51"/>
      <c r="M82" s="51"/>
      <c r="N82" s="51"/>
      <c r="O82" s="51"/>
      <c r="P82" s="51"/>
      <c r="Q82" s="62"/>
      <c r="R82" s="27"/>
      <c r="S82" s="27"/>
    </row>
    <row r="83" spans="1:19" x14ac:dyDescent="0.25">
      <c r="A83" s="101"/>
      <c r="B83" s="53" t="s">
        <v>149</v>
      </c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62"/>
      <c r="R83" s="27"/>
      <c r="S83" s="27"/>
    </row>
    <row r="84" spans="1:19" x14ac:dyDescent="0.25">
      <c r="A84" s="101"/>
      <c r="B84" s="53" t="s">
        <v>147</v>
      </c>
      <c r="C84" s="51">
        <v>-3.37</v>
      </c>
      <c r="D84" s="51"/>
      <c r="E84" s="51">
        <v>-6.75</v>
      </c>
      <c r="F84" s="51"/>
      <c r="G84" s="51">
        <v>-16.21</v>
      </c>
      <c r="H84" s="51">
        <v>-18.91</v>
      </c>
      <c r="I84" s="51"/>
      <c r="J84" s="51">
        <v>-26.35</v>
      </c>
      <c r="K84" s="51"/>
      <c r="L84" s="51"/>
      <c r="M84" s="51"/>
      <c r="N84" s="51"/>
      <c r="O84" s="51"/>
      <c r="P84" s="51"/>
      <c r="Q84" s="27"/>
      <c r="R84" s="27"/>
      <c r="S84" s="27"/>
    </row>
    <row r="85" spans="1:19" x14ac:dyDescent="0.25">
      <c r="A85" s="101"/>
      <c r="B85" s="53" t="s">
        <v>148</v>
      </c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27"/>
      <c r="R85" s="27"/>
      <c r="S85" s="27"/>
    </row>
    <row r="86" spans="1:19" x14ac:dyDescent="0.25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27"/>
      <c r="R86" s="27"/>
      <c r="S86" s="27"/>
    </row>
    <row r="87" spans="1:19" x14ac:dyDescent="0.25">
      <c r="A87" s="87" t="s">
        <v>72</v>
      </c>
      <c r="B87" s="51" t="s">
        <v>202</v>
      </c>
      <c r="C87" s="51">
        <v>-25.21</v>
      </c>
      <c r="D87" s="51">
        <v>-12.626363636363635</v>
      </c>
      <c r="E87" s="51">
        <v>-23.107499999999998</v>
      </c>
      <c r="F87" s="51">
        <v>-16.275555555555556</v>
      </c>
      <c r="G87" s="51"/>
      <c r="H87" s="51">
        <v>-21.07</v>
      </c>
      <c r="I87" s="51"/>
      <c r="J87" s="51">
        <v>-13.38</v>
      </c>
      <c r="K87" s="51">
        <v>-30.77</v>
      </c>
      <c r="L87" s="51">
        <v>-28.77</v>
      </c>
      <c r="M87" s="51"/>
      <c r="N87" s="51"/>
      <c r="O87" s="51"/>
      <c r="P87" s="51"/>
      <c r="Q87" s="27"/>
      <c r="R87" s="27"/>
      <c r="S87" s="27"/>
    </row>
    <row r="88" spans="1:19" x14ac:dyDescent="0.25">
      <c r="A88" s="87"/>
      <c r="B88" s="53" t="s">
        <v>130</v>
      </c>
      <c r="C88" s="51">
        <v>-4.3099999999999996</v>
      </c>
      <c r="D88" s="51">
        <v>-10.96</v>
      </c>
      <c r="E88" s="51">
        <v>-17.12</v>
      </c>
      <c r="F88" s="51">
        <v>48.61</v>
      </c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27"/>
      <c r="R88" s="27"/>
      <c r="S88" s="27"/>
    </row>
    <row r="89" spans="1:19" x14ac:dyDescent="0.25">
      <c r="A89" s="87"/>
      <c r="B89" s="53" t="s">
        <v>208</v>
      </c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27"/>
      <c r="R89" s="27"/>
      <c r="S89" s="27"/>
    </row>
    <row r="90" spans="1:19" x14ac:dyDescent="0.25">
      <c r="A90" s="87"/>
      <c r="B90" s="53" t="s">
        <v>149</v>
      </c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27"/>
      <c r="R90" s="27"/>
      <c r="S90" s="27"/>
    </row>
    <row r="91" spans="1:19" x14ac:dyDescent="0.25">
      <c r="A91" s="87"/>
      <c r="B91" s="53" t="s">
        <v>147</v>
      </c>
      <c r="C91" s="51"/>
      <c r="D91" s="51">
        <v>-7.79</v>
      </c>
      <c r="E91" s="51"/>
      <c r="F91" s="51">
        <v>-10.38</v>
      </c>
      <c r="G91" s="51"/>
      <c r="H91" s="51">
        <v>-7.79</v>
      </c>
      <c r="I91" s="51"/>
      <c r="J91" s="51">
        <v>-18.829999999999998</v>
      </c>
      <c r="K91" s="51"/>
      <c r="L91" s="51"/>
      <c r="M91" s="51"/>
      <c r="N91" s="51"/>
      <c r="O91" s="51"/>
      <c r="P91" s="51"/>
      <c r="Q91" s="27"/>
      <c r="R91" s="62"/>
      <c r="S91" s="27"/>
    </row>
    <row r="92" spans="1:19" x14ac:dyDescent="0.25">
      <c r="A92" s="87"/>
      <c r="B92" s="53" t="s">
        <v>148</v>
      </c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27"/>
      <c r="R92" s="62"/>
      <c r="S92" s="27"/>
    </row>
    <row r="93" spans="1:19" x14ac:dyDescent="0.25">
      <c r="A93" s="51"/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27"/>
      <c r="R93" s="62"/>
      <c r="S93" s="27"/>
    </row>
    <row r="94" spans="1:19" x14ac:dyDescent="0.25">
      <c r="A94" s="101" t="s">
        <v>23</v>
      </c>
      <c r="B94" s="51" t="s">
        <v>202</v>
      </c>
      <c r="C94" s="51">
        <v>-11.24</v>
      </c>
      <c r="D94" s="51">
        <v>-7.4822222222222212</v>
      </c>
      <c r="E94" s="51">
        <v>-17.155000000000001</v>
      </c>
      <c r="F94" s="51">
        <v>-4.7529999999999992</v>
      </c>
      <c r="G94" s="51"/>
      <c r="H94" s="51">
        <v>-18</v>
      </c>
      <c r="I94" s="51"/>
      <c r="J94" s="51"/>
      <c r="K94" s="51"/>
      <c r="L94" s="51"/>
      <c r="M94" s="51"/>
      <c r="N94" s="51"/>
      <c r="O94" s="51"/>
      <c r="P94" s="51"/>
      <c r="Q94" s="27"/>
      <c r="R94" s="62"/>
      <c r="S94" s="27"/>
    </row>
    <row r="95" spans="1:19" x14ac:dyDescent="0.25">
      <c r="A95" s="101"/>
      <c r="B95" s="53" t="s">
        <v>130</v>
      </c>
      <c r="C95" s="51">
        <v>-6.29</v>
      </c>
      <c r="D95" s="51">
        <v>-12.45</v>
      </c>
      <c r="E95" s="51">
        <v>-24.4</v>
      </c>
      <c r="F95" s="51">
        <v>48.57</v>
      </c>
      <c r="G95" s="51"/>
      <c r="H95" s="51">
        <v>-14.17</v>
      </c>
      <c r="I95" s="51"/>
      <c r="J95" s="51">
        <v>-23.88</v>
      </c>
      <c r="K95" s="51"/>
      <c r="L95" s="51"/>
      <c r="M95" s="51"/>
      <c r="N95" s="51"/>
      <c r="O95" s="51"/>
      <c r="P95" s="51"/>
      <c r="Q95" s="27"/>
      <c r="R95" s="62"/>
      <c r="S95" s="27"/>
    </row>
    <row r="96" spans="1:19" x14ac:dyDescent="0.25">
      <c r="A96" s="101"/>
      <c r="B96" s="53" t="s">
        <v>208</v>
      </c>
      <c r="C96" s="51">
        <v>-10.84</v>
      </c>
      <c r="D96" s="51">
        <v>-13.675000000000001</v>
      </c>
      <c r="E96" s="51">
        <v>-14.45</v>
      </c>
      <c r="F96" s="51">
        <v>-14.880000000000003</v>
      </c>
      <c r="G96" s="51"/>
      <c r="H96" s="51"/>
      <c r="I96" s="51"/>
      <c r="J96" s="51">
        <v>-1.83</v>
      </c>
      <c r="K96" s="51"/>
      <c r="L96" s="51">
        <v>-10.57</v>
      </c>
      <c r="M96" s="51"/>
      <c r="N96" s="51">
        <v>-21.83</v>
      </c>
      <c r="O96" s="51"/>
      <c r="P96" s="51"/>
      <c r="Q96" s="27"/>
      <c r="R96" s="62"/>
      <c r="S96" s="27"/>
    </row>
    <row r="97" spans="1:19" x14ac:dyDescent="0.25">
      <c r="A97" s="101"/>
      <c r="B97" s="53" t="s">
        <v>149</v>
      </c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27"/>
      <c r="R97" s="62"/>
      <c r="S97" s="27"/>
    </row>
    <row r="98" spans="1:19" x14ac:dyDescent="0.25">
      <c r="A98" s="101"/>
      <c r="B98" s="53" t="s">
        <v>147</v>
      </c>
      <c r="C98" s="51"/>
      <c r="D98" s="51">
        <v>-5.5749999999999993</v>
      </c>
      <c r="E98" s="51"/>
      <c r="F98" s="51">
        <v>3.6399999999999992</v>
      </c>
      <c r="G98" s="51">
        <v>-8.6300000000000008</v>
      </c>
      <c r="H98" s="51">
        <v>-13.43</v>
      </c>
      <c r="I98" s="51">
        <v>-36.69</v>
      </c>
      <c r="J98" s="51">
        <v>-9.3000000000000007</v>
      </c>
      <c r="K98" s="51">
        <v>-19.23</v>
      </c>
      <c r="L98" s="51"/>
      <c r="M98" s="51"/>
      <c r="N98" s="51"/>
      <c r="O98" s="51"/>
      <c r="P98" s="51"/>
      <c r="Q98" s="27"/>
      <c r="R98" s="62"/>
      <c r="S98" s="27"/>
    </row>
    <row r="99" spans="1:19" x14ac:dyDescent="0.25">
      <c r="A99" s="101"/>
      <c r="B99" s="53" t="s">
        <v>148</v>
      </c>
      <c r="C99" s="51"/>
      <c r="D99" s="51">
        <v>-4.58</v>
      </c>
      <c r="E99" s="51"/>
      <c r="F99" s="51">
        <v>-10.14</v>
      </c>
      <c r="G99" s="51"/>
      <c r="H99" s="51">
        <v>-7.36</v>
      </c>
      <c r="I99" s="51"/>
      <c r="J99" s="51">
        <v>-5.55</v>
      </c>
      <c r="K99" s="51"/>
      <c r="L99" s="51"/>
      <c r="M99" s="51"/>
      <c r="N99" s="51"/>
      <c r="O99" s="51"/>
      <c r="P99" s="51"/>
      <c r="Q99" s="27"/>
      <c r="R99" s="62"/>
      <c r="S99" s="27"/>
    </row>
    <row r="100" spans="1:19" x14ac:dyDescent="0.25">
      <c r="A100" s="51"/>
      <c r="B100" s="51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27"/>
      <c r="R100" s="62"/>
      <c r="S100" s="27"/>
    </row>
    <row r="101" spans="1:19" x14ac:dyDescent="0.25">
      <c r="A101" s="87" t="s">
        <v>35</v>
      </c>
      <c r="B101" s="51" t="s">
        <v>202</v>
      </c>
      <c r="C101" s="51"/>
      <c r="D101" s="51"/>
      <c r="E101" s="51"/>
      <c r="F101" s="51">
        <v>2.036</v>
      </c>
      <c r="G101" s="51"/>
      <c r="H101" s="51">
        <v>-13.14</v>
      </c>
      <c r="I101" s="51"/>
      <c r="J101" s="51"/>
      <c r="K101" s="51"/>
      <c r="L101" s="51"/>
      <c r="M101" s="51"/>
      <c r="N101" s="51"/>
      <c r="O101" s="51"/>
      <c r="P101" s="51"/>
      <c r="Q101" s="27"/>
      <c r="R101" s="62"/>
      <c r="S101" s="27"/>
    </row>
    <row r="102" spans="1:19" x14ac:dyDescent="0.25">
      <c r="A102" s="87"/>
      <c r="B102" s="53" t="s">
        <v>130</v>
      </c>
      <c r="C102" s="51">
        <v>-1.69</v>
      </c>
      <c r="D102" s="51">
        <v>-11.03</v>
      </c>
      <c r="E102" s="51">
        <v>-16.97</v>
      </c>
      <c r="F102" s="51">
        <v>29.33</v>
      </c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27"/>
      <c r="R102" s="62"/>
      <c r="S102" s="27"/>
    </row>
    <row r="103" spans="1:19" x14ac:dyDescent="0.25">
      <c r="A103" s="87"/>
      <c r="B103" s="53" t="s">
        <v>208</v>
      </c>
      <c r="C103" s="51">
        <v>1.9600000000000002</v>
      </c>
      <c r="D103" s="51">
        <v>-8.23</v>
      </c>
      <c r="E103" s="51">
        <v>-21.265000000000001</v>
      </c>
      <c r="F103" s="51">
        <v>-28.523333333333337</v>
      </c>
      <c r="G103" s="51">
        <v>-14.915000000000001</v>
      </c>
      <c r="H103" s="51">
        <v>-33.94</v>
      </c>
      <c r="I103" s="51">
        <v>-29.775000000000002</v>
      </c>
      <c r="J103" s="51"/>
      <c r="K103" s="51"/>
      <c r="L103" s="51"/>
      <c r="M103" s="51"/>
      <c r="N103" s="51"/>
      <c r="O103" s="51"/>
      <c r="P103" s="51"/>
      <c r="Q103" s="27"/>
      <c r="R103" s="27"/>
      <c r="S103" s="27"/>
    </row>
    <row r="104" spans="1:19" x14ac:dyDescent="0.25">
      <c r="A104" s="87"/>
      <c r="B104" s="53" t="s">
        <v>149</v>
      </c>
      <c r="C104" s="51">
        <v>-1.21</v>
      </c>
      <c r="D104" s="51">
        <v>-12.19</v>
      </c>
      <c r="E104" s="51"/>
      <c r="F104" s="51">
        <v>-29.26</v>
      </c>
      <c r="G104" s="51">
        <v>-43.9</v>
      </c>
      <c r="H104" s="51"/>
      <c r="I104" s="51"/>
      <c r="J104" s="51"/>
      <c r="K104" s="51"/>
      <c r="L104" s="51"/>
      <c r="M104" s="51"/>
      <c r="N104" s="51"/>
      <c r="O104" s="51"/>
      <c r="P104" s="51"/>
      <c r="Q104" s="27"/>
      <c r="R104" s="27"/>
      <c r="S104" s="27"/>
    </row>
    <row r="105" spans="1:19" x14ac:dyDescent="0.25">
      <c r="A105" s="87"/>
      <c r="B105" s="53" t="s">
        <v>147</v>
      </c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27"/>
      <c r="R105" s="27"/>
      <c r="S105" s="27"/>
    </row>
    <row r="106" spans="1:19" x14ac:dyDescent="0.25">
      <c r="A106" s="87"/>
      <c r="B106" s="53" t="s">
        <v>148</v>
      </c>
      <c r="C106" s="51">
        <v>-7.23</v>
      </c>
      <c r="D106" s="51"/>
      <c r="E106" s="51">
        <v>-3.61</v>
      </c>
      <c r="F106" s="51">
        <v>-7.22</v>
      </c>
      <c r="G106" s="51">
        <v>-1.87</v>
      </c>
      <c r="H106" s="51"/>
      <c r="I106" s="51"/>
      <c r="J106" s="51"/>
      <c r="K106" s="51"/>
      <c r="L106" s="51"/>
      <c r="M106" s="51"/>
      <c r="N106" s="51"/>
      <c r="O106" s="51"/>
      <c r="P106" s="51"/>
      <c r="Q106" s="27"/>
      <c r="R106" s="27"/>
      <c r="S106" s="27"/>
    </row>
    <row r="107" spans="1:19" x14ac:dyDescent="0.25">
      <c r="A107" s="51"/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27"/>
      <c r="R107" s="27"/>
      <c r="S107" s="27"/>
    </row>
    <row r="108" spans="1:19" x14ac:dyDescent="0.25">
      <c r="A108" s="101" t="s">
        <v>34</v>
      </c>
      <c r="B108" s="51" t="s">
        <v>202</v>
      </c>
      <c r="C108" s="51">
        <v>-19.718749999999996</v>
      </c>
      <c r="D108" s="51">
        <v>-12.099230769230768</v>
      </c>
      <c r="E108" s="51">
        <v>-18.318750000000001</v>
      </c>
      <c r="F108" s="51">
        <v>-9.6833333333333336</v>
      </c>
      <c r="G108" s="51"/>
      <c r="H108" s="51"/>
      <c r="I108" s="51"/>
      <c r="J108" s="51">
        <v>-9.7100000000000009</v>
      </c>
      <c r="K108" s="51"/>
      <c r="L108" s="51"/>
      <c r="M108" s="51"/>
      <c r="N108" s="51"/>
      <c r="O108" s="51"/>
      <c r="P108" s="51"/>
      <c r="Q108" s="27"/>
      <c r="R108" s="27"/>
      <c r="S108" s="27"/>
    </row>
    <row r="109" spans="1:19" x14ac:dyDescent="0.25">
      <c r="A109" s="101"/>
      <c r="B109" s="53" t="s">
        <v>130</v>
      </c>
      <c r="C109" s="51"/>
      <c r="D109" s="51">
        <v>1.0250000000000004</v>
      </c>
      <c r="E109" s="51">
        <v>7.29</v>
      </c>
      <c r="F109" s="51">
        <v>-1.96</v>
      </c>
      <c r="G109" s="51">
        <v>-5.0999999999999996</v>
      </c>
      <c r="H109" s="51">
        <v>-14.18</v>
      </c>
      <c r="I109" s="51"/>
      <c r="J109" s="51">
        <v>-14.18</v>
      </c>
      <c r="K109" s="51"/>
      <c r="L109" s="51"/>
      <c r="M109" s="51"/>
      <c r="N109" s="51"/>
      <c r="O109" s="51"/>
      <c r="P109" s="51"/>
      <c r="Q109" s="62"/>
      <c r="R109" s="27"/>
      <c r="S109" s="27"/>
    </row>
    <row r="110" spans="1:19" x14ac:dyDescent="0.25">
      <c r="A110" s="101"/>
      <c r="B110" s="53" t="s">
        <v>208</v>
      </c>
      <c r="C110" s="51"/>
      <c r="D110" s="51">
        <v>-4.4050000000000002</v>
      </c>
      <c r="E110" s="51"/>
      <c r="F110" s="51">
        <v>-15.71</v>
      </c>
      <c r="G110" s="51"/>
      <c r="H110" s="51">
        <v>-18.04</v>
      </c>
      <c r="I110" s="51"/>
      <c r="J110" s="51">
        <v>-38.61</v>
      </c>
      <c r="K110" s="51">
        <v>-29.524999999999999</v>
      </c>
      <c r="L110" s="51"/>
      <c r="M110" s="51"/>
      <c r="N110" s="51"/>
      <c r="O110" s="51"/>
      <c r="P110" s="51"/>
      <c r="Q110" s="62"/>
      <c r="R110" s="27"/>
      <c r="S110" s="27"/>
    </row>
    <row r="111" spans="1:19" x14ac:dyDescent="0.25">
      <c r="A111" s="101"/>
      <c r="B111" s="53" t="s">
        <v>149</v>
      </c>
      <c r="C111" s="51">
        <v>-3.84</v>
      </c>
      <c r="D111" s="51">
        <v>-7.69</v>
      </c>
      <c r="E111" s="51"/>
      <c r="F111" s="51">
        <v>-17.95</v>
      </c>
      <c r="G111" s="51"/>
      <c r="H111" s="51">
        <v>-48.72</v>
      </c>
      <c r="I111" s="51"/>
      <c r="J111" s="51"/>
      <c r="K111" s="51"/>
      <c r="L111" s="51"/>
      <c r="M111" s="51"/>
      <c r="N111" s="51"/>
      <c r="O111" s="51"/>
      <c r="P111" s="51"/>
      <c r="Q111" s="62"/>
      <c r="R111" s="27"/>
      <c r="S111" s="27"/>
    </row>
    <row r="112" spans="1:19" x14ac:dyDescent="0.25">
      <c r="A112" s="101"/>
      <c r="B112" s="53" t="s">
        <v>147</v>
      </c>
      <c r="C112" s="51"/>
      <c r="D112" s="51">
        <v>-6.2266666666666666</v>
      </c>
      <c r="E112" s="51"/>
      <c r="F112" s="51">
        <v>-10.392500000000002</v>
      </c>
      <c r="G112" s="51">
        <v>-26.14</v>
      </c>
      <c r="H112" s="51">
        <v>-16.392499999999998</v>
      </c>
      <c r="I112" s="51">
        <v>-52.28</v>
      </c>
      <c r="J112" s="51">
        <v>-16.41333333333333</v>
      </c>
      <c r="K112" s="51">
        <v>-18.71</v>
      </c>
      <c r="L112" s="51"/>
      <c r="M112" s="51"/>
      <c r="N112" s="51"/>
      <c r="O112" s="51"/>
      <c r="P112" s="51"/>
      <c r="Q112" s="62"/>
      <c r="R112" s="27"/>
      <c r="S112" s="27"/>
    </row>
    <row r="113" spans="1:19" x14ac:dyDescent="0.25">
      <c r="A113" s="101"/>
      <c r="B113" s="53" t="s">
        <v>148</v>
      </c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62"/>
      <c r="R113" s="27"/>
      <c r="S113" s="27"/>
    </row>
    <row r="114" spans="1:19" x14ac:dyDescent="0.25">
      <c r="A114" s="51"/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62"/>
      <c r="R114" s="27"/>
      <c r="S114" s="27"/>
    </row>
    <row r="115" spans="1:19" x14ac:dyDescent="0.25">
      <c r="A115" s="101" t="s">
        <v>76</v>
      </c>
      <c r="B115" s="51" t="s">
        <v>202</v>
      </c>
      <c r="C115" s="51"/>
      <c r="D115" s="51">
        <v>-7.7966666666666669</v>
      </c>
      <c r="E115" s="51"/>
      <c r="F115" s="51">
        <v>-13.461666666666666</v>
      </c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62"/>
      <c r="R115" s="27"/>
      <c r="S115" s="27"/>
    </row>
    <row r="116" spans="1:19" x14ac:dyDescent="0.25">
      <c r="A116" s="101"/>
      <c r="B116" s="53" t="s">
        <v>130</v>
      </c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62"/>
      <c r="R116" s="27"/>
      <c r="S116" s="27"/>
    </row>
    <row r="117" spans="1:19" x14ac:dyDescent="0.25">
      <c r="A117" s="101"/>
      <c r="B117" s="53" t="s">
        <v>208</v>
      </c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62"/>
      <c r="R117" s="27"/>
      <c r="S117" s="27"/>
    </row>
    <row r="118" spans="1:19" x14ac:dyDescent="0.25">
      <c r="A118" s="101"/>
      <c r="B118" s="53" t="s">
        <v>149</v>
      </c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62"/>
      <c r="R118" s="27"/>
      <c r="S118" s="27"/>
    </row>
    <row r="119" spans="1:19" x14ac:dyDescent="0.25">
      <c r="A119" s="101"/>
      <c r="B119" s="53" t="s">
        <v>147</v>
      </c>
      <c r="C119" s="51">
        <v>-10.27</v>
      </c>
      <c r="D119" s="51"/>
      <c r="E119" s="51">
        <v>-12.32</v>
      </c>
      <c r="F119" s="51"/>
      <c r="G119" s="51">
        <v>-23.97</v>
      </c>
      <c r="H119" s="51">
        <v>-25.34</v>
      </c>
      <c r="I119" s="51">
        <v>-33.56</v>
      </c>
      <c r="J119" s="51"/>
      <c r="K119" s="51"/>
      <c r="L119" s="51"/>
      <c r="M119" s="51"/>
      <c r="N119" s="51"/>
      <c r="O119" s="51"/>
      <c r="P119" s="51"/>
      <c r="Q119" s="62"/>
      <c r="R119" s="27"/>
      <c r="S119" s="27"/>
    </row>
    <row r="120" spans="1:19" x14ac:dyDescent="0.25">
      <c r="A120" s="101"/>
      <c r="B120" s="53" t="s">
        <v>148</v>
      </c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62"/>
      <c r="R120" s="27"/>
      <c r="S120" s="27"/>
    </row>
    <row r="121" spans="1:19" x14ac:dyDescent="0.25">
      <c r="A121" s="51"/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27"/>
      <c r="R121" s="27"/>
      <c r="S121" s="27"/>
    </row>
    <row r="122" spans="1:19" x14ac:dyDescent="0.25">
      <c r="A122" s="87" t="s">
        <v>15</v>
      </c>
      <c r="B122" s="51" t="s">
        <v>202</v>
      </c>
      <c r="C122" s="51">
        <v>-22.23</v>
      </c>
      <c r="D122" s="51">
        <v>-8.9299999999999979</v>
      </c>
      <c r="E122" s="51">
        <v>-17.795000000000002</v>
      </c>
      <c r="F122" s="51">
        <v>-9.0575757575757567</v>
      </c>
      <c r="G122" s="51">
        <v>-18.967142857142857</v>
      </c>
      <c r="H122" s="51">
        <v>-26.130000000000003</v>
      </c>
      <c r="I122" s="51"/>
      <c r="J122" s="51">
        <v>-14.696666666666667</v>
      </c>
      <c r="K122" s="51">
        <v>-49.2</v>
      </c>
      <c r="L122" s="51">
        <v>-44.65</v>
      </c>
      <c r="M122" s="51"/>
      <c r="N122" s="51"/>
      <c r="O122" s="51"/>
      <c r="P122" s="51"/>
    </row>
    <row r="123" spans="1:19" x14ac:dyDescent="0.25">
      <c r="A123" s="87"/>
      <c r="B123" s="53" t="s">
        <v>130</v>
      </c>
      <c r="C123" s="51">
        <v>-0.73</v>
      </c>
      <c r="D123" s="51">
        <v>-1.1166666666666665</v>
      </c>
      <c r="E123" s="51">
        <v>-3.1100000000000003</v>
      </c>
      <c r="F123" s="51">
        <v>-12.201666666666668</v>
      </c>
      <c r="G123" s="51">
        <v>-8.27</v>
      </c>
      <c r="H123" s="51">
        <v>-20.852499999999999</v>
      </c>
      <c r="I123" s="51"/>
      <c r="J123" s="51">
        <v>-21.67</v>
      </c>
      <c r="K123" s="51"/>
      <c r="L123" s="51"/>
      <c r="M123" s="51"/>
      <c r="N123" s="51"/>
      <c r="O123" s="51"/>
      <c r="P123" s="51"/>
    </row>
    <row r="124" spans="1:19" x14ac:dyDescent="0.25">
      <c r="A124" s="87"/>
      <c r="B124" s="53" t="s">
        <v>196</v>
      </c>
      <c r="C124" s="51">
        <v>-8.9550000000000001</v>
      </c>
      <c r="D124" s="51">
        <v>-9.5625</v>
      </c>
      <c r="E124" s="51">
        <v>-19.03</v>
      </c>
      <c r="F124" s="51">
        <v>-19.914999999999999</v>
      </c>
      <c r="G124" s="51"/>
      <c r="H124" s="51">
        <v>-16.841666666666665</v>
      </c>
      <c r="I124" s="51"/>
      <c r="J124" s="51">
        <v>-16.899999999999999</v>
      </c>
      <c r="K124" s="51">
        <v>-27.994999999999997</v>
      </c>
      <c r="L124" s="51">
        <v>-13.33</v>
      </c>
      <c r="M124" s="51"/>
      <c r="N124" s="51">
        <v>-35.17</v>
      </c>
      <c r="O124" s="51"/>
      <c r="P124" s="51"/>
    </row>
    <row r="125" spans="1:19" x14ac:dyDescent="0.25">
      <c r="A125" s="87"/>
      <c r="B125" s="53" t="s">
        <v>149</v>
      </c>
      <c r="C125" s="51">
        <v>0</v>
      </c>
      <c r="D125" s="51">
        <v>-3.8995000000000002</v>
      </c>
      <c r="E125" s="51"/>
      <c r="F125" s="51">
        <v>-12.945</v>
      </c>
      <c r="G125" s="51"/>
      <c r="H125" s="51">
        <v>-25.46</v>
      </c>
      <c r="I125" s="51"/>
      <c r="J125" s="51">
        <v>-19.010000000000002</v>
      </c>
      <c r="K125" s="51">
        <v>-35.32</v>
      </c>
      <c r="L125" s="51"/>
      <c r="M125" s="51"/>
      <c r="N125" s="51"/>
      <c r="O125" s="51"/>
      <c r="P125" s="51"/>
    </row>
    <row r="126" spans="1:19" x14ac:dyDescent="0.25">
      <c r="A126" s="87"/>
      <c r="B126" s="53" t="s">
        <v>147</v>
      </c>
      <c r="C126" s="51"/>
      <c r="D126" s="51">
        <v>-7.2566666666666668</v>
      </c>
      <c r="E126" s="51"/>
      <c r="F126" s="51">
        <v>-4.9575000000000014</v>
      </c>
      <c r="G126" s="51">
        <v>-12.97</v>
      </c>
      <c r="H126" s="51">
        <v>-17.045000000000002</v>
      </c>
      <c r="I126" s="51">
        <v>-44.27</v>
      </c>
      <c r="J126" s="51">
        <v>-17.946666666666669</v>
      </c>
      <c r="K126" s="51">
        <v>-26.2</v>
      </c>
      <c r="L126" s="51"/>
      <c r="M126" s="51"/>
      <c r="N126" s="51"/>
      <c r="O126" s="51"/>
      <c r="P126" s="51"/>
    </row>
    <row r="127" spans="1:19" x14ac:dyDescent="0.25">
      <c r="A127" s="87"/>
      <c r="B127" s="53" t="s">
        <v>148</v>
      </c>
      <c r="C127" s="51">
        <v>-4.9399999999999995</v>
      </c>
      <c r="D127" s="51"/>
      <c r="E127" s="51">
        <v>-5.835</v>
      </c>
      <c r="F127" s="51"/>
      <c r="G127" s="51">
        <v>-8.31</v>
      </c>
      <c r="H127" s="51"/>
      <c r="I127" s="51">
        <v>-5.5549999999999997</v>
      </c>
      <c r="J127" s="51">
        <v>-12.64</v>
      </c>
      <c r="K127" s="51"/>
      <c r="L127" s="51"/>
      <c r="M127" s="51"/>
      <c r="N127" s="51"/>
      <c r="O127" s="51">
        <v>-17.28</v>
      </c>
      <c r="P127" s="51"/>
    </row>
    <row r="129" spans="1:16" x14ac:dyDescent="0.25">
      <c r="B129" s="86" t="s">
        <v>205</v>
      </c>
      <c r="C129" s="86"/>
      <c r="D129" s="86"/>
      <c r="E129" s="86"/>
      <c r="F129" s="86"/>
      <c r="G129" s="86"/>
      <c r="H129" s="86"/>
      <c r="I129" s="86"/>
      <c r="J129" s="86"/>
      <c r="K129" s="86"/>
      <c r="L129" s="86"/>
      <c r="M129" s="86"/>
      <c r="N129" s="86"/>
    </row>
    <row r="130" spans="1:16" x14ac:dyDescent="0.25">
      <c r="A130" s="87" t="s">
        <v>201</v>
      </c>
      <c r="B130" s="53" t="s">
        <v>129</v>
      </c>
      <c r="C130" s="51"/>
      <c r="D130" s="51">
        <v>-14.741250000000001</v>
      </c>
      <c r="E130" s="51"/>
      <c r="F130" s="51">
        <v>-5.8500000000000005</v>
      </c>
      <c r="G130" s="51"/>
      <c r="H130" s="51">
        <v>-32.635000000000005</v>
      </c>
      <c r="I130" s="51"/>
      <c r="J130" s="51">
        <v>-12.47</v>
      </c>
      <c r="K130" s="51">
        <v>-17.399999999999999</v>
      </c>
      <c r="L130" s="51">
        <v>-18.11</v>
      </c>
      <c r="M130" s="51"/>
      <c r="N130" s="51"/>
      <c r="O130" s="51"/>
      <c r="P130" s="51"/>
    </row>
    <row r="131" spans="1:16" x14ac:dyDescent="0.25">
      <c r="A131" s="87"/>
      <c r="B131" s="53" t="s">
        <v>206</v>
      </c>
      <c r="C131" s="51"/>
      <c r="D131" s="51">
        <v>-3.98</v>
      </c>
      <c r="E131" s="51"/>
      <c r="F131" s="51">
        <v>-10.63</v>
      </c>
      <c r="G131" s="51"/>
      <c r="H131" s="51">
        <v>-18.37</v>
      </c>
      <c r="I131" s="51"/>
      <c r="J131" s="51">
        <v>-26.29</v>
      </c>
      <c r="K131" s="51"/>
      <c r="L131" s="51"/>
      <c r="M131" s="51"/>
      <c r="N131" s="51"/>
      <c r="O131" s="51"/>
      <c r="P131" s="51"/>
    </row>
    <row r="132" spans="1:16" x14ac:dyDescent="0.25">
      <c r="A132" s="87"/>
      <c r="B132" s="53" t="s">
        <v>207</v>
      </c>
      <c r="C132" s="51"/>
      <c r="D132" s="51">
        <v>0.72</v>
      </c>
      <c r="E132" s="51"/>
      <c r="F132" s="51">
        <v>-8.33</v>
      </c>
      <c r="G132" s="51"/>
      <c r="H132" s="51">
        <v>-16.329999999999998</v>
      </c>
      <c r="I132" s="51"/>
      <c r="J132" s="51">
        <v>-20.83</v>
      </c>
      <c r="K132" s="51">
        <v>-24</v>
      </c>
      <c r="L132" s="51"/>
      <c r="M132" s="51"/>
      <c r="N132" s="51"/>
      <c r="O132" s="51"/>
      <c r="P132" s="51"/>
    </row>
    <row r="133" spans="1:16" x14ac:dyDescent="0.25">
      <c r="A133" s="87"/>
      <c r="B133" s="53" t="s">
        <v>208</v>
      </c>
      <c r="C133" s="51"/>
      <c r="D133" s="51">
        <v>-5.43</v>
      </c>
      <c r="E133" s="51">
        <v>-5.4200000000000008</v>
      </c>
      <c r="F133" s="51">
        <v>-9.77</v>
      </c>
      <c r="G133" s="51">
        <v>-5.4</v>
      </c>
      <c r="H133" s="51">
        <v>-15.265000000000001</v>
      </c>
      <c r="I133" s="51"/>
      <c r="J133" s="51">
        <v>-23.967999999999996</v>
      </c>
      <c r="K133" s="51"/>
      <c r="L133" s="51"/>
      <c r="M133" s="51"/>
      <c r="N133" s="51"/>
      <c r="O133" s="51"/>
      <c r="P133" s="51"/>
    </row>
    <row r="134" spans="1:16" x14ac:dyDescent="0.25">
      <c r="A134" s="87"/>
      <c r="B134" s="53" t="s">
        <v>209</v>
      </c>
      <c r="C134" s="51"/>
      <c r="D134" s="51">
        <v>24.99</v>
      </c>
      <c r="E134" s="51"/>
      <c r="F134" s="51">
        <v>56.25</v>
      </c>
      <c r="G134" s="51"/>
      <c r="H134" s="51">
        <v>35.4</v>
      </c>
      <c r="I134" s="51"/>
      <c r="J134" s="51">
        <v>24.99</v>
      </c>
      <c r="K134" s="51">
        <v>6</v>
      </c>
      <c r="L134" s="51"/>
      <c r="M134" s="51"/>
      <c r="N134" s="51"/>
      <c r="O134" s="51"/>
      <c r="P134" s="51"/>
    </row>
    <row r="135" spans="1:16" x14ac:dyDescent="0.25">
      <c r="A135" s="87"/>
      <c r="B135" s="53" t="s">
        <v>187</v>
      </c>
      <c r="C135" s="51"/>
      <c r="D135" s="51">
        <v>-6.8366666666666669</v>
      </c>
      <c r="E135" s="51">
        <v>-25.49</v>
      </c>
      <c r="F135" s="51">
        <v>-9.5637499999999989</v>
      </c>
      <c r="G135" s="51">
        <v>-10.79</v>
      </c>
      <c r="H135" s="51">
        <v>-19.53</v>
      </c>
      <c r="I135" s="51">
        <v>-17.93</v>
      </c>
      <c r="J135" s="51">
        <v>-25.962499999999999</v>
      </c>
      <c r="K135" s="51">
        <v>-42.7</v>
      </c>
      <c r="L135" s="51">
        <v>-49.814285714285724</v>
      </c>
      <c r="M135" s="51"/>
      <c r="N135" s="51"/>
      <c r="O135" s="51"/>
      <c r="P135" s="51"/>
    </row>
    <row r="136" spans="1:16" x14ac:dyDescent="0.25">
      <c r="A136" s="87"/>
      <c r="B136" s="53" t="s">
        <v>188</v>
      </c>
      <c r="C136" s="51"/>
      <c r="D136" s="51">
        <v>-16.285</v>
      </c>
      <c r="E136" s="51"/>
      <c r="F136" s="51">
        <v>-23.259999999999998</v>
      </c>
      <c r="G136" s="51"/>
      <c r="H136" s="51">
        <v>-27.885000000000002</v>
      </c>
      <c r="I136" s="51"/>
      <c r="J136" s="51">
        <v>-31.38</v>
      </c>
      <c r="K136" s="51">
        <v>-20.22</v>
      </c>
      <c r="L136" s="51"/>
      <c r="M136" s="51"/>
      <c r="N136" s="51"/>
      <c r="O136" s="51"/>
      <c r="P136" s="51">
        <v>23.59</v>
      </c>
    </row>
    <row r="137" spans="1:16" x14ac:dyDescent="0.25">
      <c r="A137" s="51"/>
      <c r="B137" s="51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</row>
    <row r="138" spans="1:16" x14ac:dyDescent="0.25">
      <c r="A138" s="87" t="s">
        <v>39</v>
      </c>
      <c r="B138" s="53" t="s">
        <v>129</v>
      </c>
      <c r="C138" s="51">
        <v>-1.385</v>
      </c>
      <c r="D138" s="51">
        <v>-2.3610000000000002</v>
      </c>
      <c r="E138" s="51"/>
      <c r="F138" s="51">
        <v>-9.3610000000000007</v>
      </c>
      <c r="G138" s="51"/>
      <c r="H138" s="51">
        <v>-16.218888888888884</v>
      </c>
      <c r="I138" s="51"/>
      <c r="J138" s="51">
        <v>-21.59</v>
      </c>
      <c r="K138" s="51">
        <v>-23.92</v>
      </c>
      <c r="L138" s="51">
        <v>-23.78</v>
      </c>
      <c r="M138" s="51"/>
      <c r="N138" s="51"/>
      <c r="O138" s="51"/>
      <c r="P138" s="51"/>
    </row>
    <row r="139" spans="1:16" x14ac:dyDescent="0.25">
      <c r="A139" s="87"/>
      <c r="B139" s="53" t="s">
        <v>206</v>
      </c>
      <c r="C139" s="51"/>
      <c r="D139" s="51">
        <v>0</v>
      </c>
      <c r="E139" s="51"/>
      <c r="F139" s="51">
        <v>-4.08</v>
      </c>
      <c r="G139" s="51"/>
      <c r="H139" s="51">
        <v>-12.24</v>
      </c>
      <c r="I139" s="51"/>
      <c r="J139" s="51">
        <v>-12.24</v>
      </c>
      <c r="K139" s="51"/>
      <c r="L139" s="51"/>
      <c r="M139" s="51"/>
      <c r="N139" s="51"/>
      <c r="O139" s="51"/>
      <c r="P139" s="51"/>
    </row>
    <row r="140" spans="1:16" x14ac:dyDescent="0.25">
      <c r="A140" s="87"/>
      <c r="B140" s="53" t="s">
        <v>207</v>
      </c>
      <c r="C140" s="51">
        <v>0</v>
      </c>
      <c r="D140" s="51">
        <v>-7.8400000000000007</v>
      </c>
      <c r="E140" s="51"/>
      <c r="F140" s="51">
        <v>-13.91</v>
      </c>
      <c r="G140" s="51"/>
      <c r="H140" s="51">
        <v>-20.274999999999999</v>
      </c>
      <c r="I140" s="51"/>
      <c r="J140" s="51">
        <v>-24.75</v>
      </c>
      <c r="K140" s="51">
        <v>-28.71</v>
      </c>
      <c r="L140" s="51"/>
      <c r="M140" s="51"/>
      <c r="N140" s="51"/>
      <c r="O140" s="51"/>
      <c r="P140" s="51"/>
    </row>
    <row r="141" spans="1:16" x14ac:dyDescent="0.25">
      <c r="A141" s="87"/>
      <c r="B141" s="53" t="s">
        <v>208</v>
      </c>
      <c r="C141" s="51">
        <v>-4.97</v>
      </c>
      <c r="D141" s="51">
        <v>-4.4266666666666667</v>
      </c>
      <c r="E141" s="51">
        <v>-4.8</v>
      </c>
      <c r="F141" s="51">
        <v>-7.8483333333333336</v>
      </c>
      <c r="G141" s="51">
        <v>-11.11</v>
      </c>
      <c r="H141" s="51">
        <v>-17.329999999999998</v>
      </c>
      <c r="I141" s="51"/>
      <c r="J141" s="51">
        <v>-23.56</v>
      </c>
      <c r="K141" s="51">
        <v>-38.020000000000003</v>
      </c>
      <c r="L141" s="51"/>
      <c r="M141" s="51"/>
      <c r="N141" s="51"/>
      <c r="O141" s="51"/>
      <c r="P141" s="51"/>
    </row>
    <row r="142" spans="1:16" x14ac:dyDescent="0.25">
      <c r="A142" s="87"/>
      <c r="B142" s="53" t="s">
        <v>209</v>
      </c>
      <c r="C142" s="51"/>
      <c r="D142" s="51">
        <v>18.18</v>
      </c>
      <c r="E142" s="51"/>
      <c r="F142" s="51">
        <v>41.1</v>
      </c>
      <c r="G142" s="51"/>
      <c r="H142" s="51">
        <v>38.729999999999997</v>
      </c>
      <c r="I142" s="51"/>
      <c r="J142" s="51">
        <v>31.62</v>
      </c>
      <c r="K142" s="51">
        <v>1.56</v>
      </c>
      <c r="L142" s="51"/>
      <c r="M142" s="51"/>
      <c r="N142" s="51"/>
      <c r="O142" s="51"/>
      <c r="P142" s="51"/>
    </row>
    <row r="143" spans="1:16" x14ac:dyDescent="0.25">
      <c r="A143" s="87"/>
      <c r="B143" s="53" t="s">
        <v>187</v>
      </c>
      <c r="C143" s="51"/>
      <c r="D143" s="51">
        <v>-7.5366666666666662</v>
      </c>
      <c r="E143" s="51">
        <v>-44.18</v>
      </c>
      <c r="F143" s="51">
        <v>-12.222222222222223</v>
      </c>
      <c r="G143" s="51">
        <v>-8.4499999999999993</v>
      </c>
      <c r="H143" s="51">
        <v>-25.576000000000001</v>
      </c>
      <c r="I143" s="51">
        <v>-13.61</v>
      </c>
      <c r="J143" s="51">
        <v>-38.552499999999995</v>
      </c>
      <c r="K143" s="51">
        <v>-43.33</v>
      </c>
      <c r="L143" s="51">
        <v>-49.397142857142853</v>
      </c>
      <c r="M143" s="51"/>
      <c r="N143" s="51"/>
      <c r="O143" s="51"/>
      <c r="P143" s="51"/>
    </row>
    <row r="144" spans="1:16" x14ac:dyDescent="0.25">
      <c r="A144" s="87"/>
      <c r="B144" s="53" t="s">
        <v>188</v>
      </c>
      <c r="C144" s="51"/>
      <c r="D144" s="51">
        <v>-19.745000000000001</v>
      </c>
      <c r="E144" s="51"/>
      <c r="F144" s="51">
        <v>-29.22</v>
      </c>
      <c r="G144" s="51"/>
      <c r="H144" s="51">
        <v>-36.260000000000005</v>
      </c>
      <c r="I144" s="51"/>
      <c r="J144" s="51">
        <v>-41.95</v>
      </c>
      <c r="K144" s="51">
        <v>-28.26</v>
      </c>
      <c r="L144" s="51"/>
      <c r="M144" s="51"/>
      <c r="N144" s="51"/>
      <c r="O144" s="51"/>
      <c r="P144" s="51"/>
    </row>
    <row r="145" spans="1:16" x14ac:dyDescent="0.25">
      <c r="A145" s="51"/>
      <c r="B145" s="51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</row>
    <row r="146" spans="1:16" x14ac:dyDescent="0.25">
      <c r="A146" s="101" t="s">
        <v>67</v>
      </c>
      <c r="B146" s="53" t="s">
        <v>129</v>
      </c>
      <c r="C146" s="51"/>
      <c r="D146" s="51">
        <v>10.235714285714286</v>
      </c>
      <c r="E146" s="51"/>
      <c r="F146" s="51">
        <v>0.29499999999999993</v>
      </c>
      <c r="G146" s="51"/>
      <c r="H146" s="51"/>
      <c r="I146" s="51"/>
      <c r="J146" s="51"/>
      <c r="K146" s="51"/>
      <c r="L146" s="51"/>
      <c r="M146" s="51"/>
      <c r="N146" s="51"/>
      <c r="O146" s="51"/>
      <c r="P146" s="51"/>
    </row>
    <row r="147" spans="1:16" x14ac:dyDescent="0.25">
      <c r="A147" s="101"/>
      <c r="B147" s="53" t="s">
        <v>208</v>
      </c>
      <c r="C147" s="51">
        <v>-8.3350000000000009</v>
      </c>
      <c r="D147" s="51">
        <v>-7.2249999999999996</v>
      </c>
      <c r="E147" s="51">
        <v>-3.3333333333333335</v>
      </c>
      <c r="F147" s="51">
        <v>-3.4699999999999993</v>
      </c>
      <c r="G147" s="51">
        <v>0.71499999999999997</v>
      </c>
      <c r="H147" s="51"/>
      <c r="I147" s="51"/>
      <c r="J147" s="51"/>
      <c r="K147" s="51"/>
      <c r="L147" s="51"/>
      <c r="M147" s="51"/>
      <c r="N147" s="51"/>
      <c r="O147" s="51"/>
      <c r="P147" s="51"/>
    </row>
    <row r="148" spans="1:16" x14ac:dyDescent="0.25">
      <c r="A148" s="51"/>
      <c r="B148" s="51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</row>
    <row r="149" spans="1:16" x14ac:dyDescent="0.25">
      <c r="A149" s="101" t="s">
        <v>29</v>
      </c>
      <c r="B149" s="53" t="s">
        <v>129</v>
      </c>
      <c r="C149" s="51"/>
      <c r="D149" s="51">
        <v>108.45500000000001</v>
      </c>
      <c r="E149" s="51"/>
      <c r="F149" s="51">
        <v>186.125</v>
      </c>
      <c r="G149" s="51"/>
      <c r="H149" s="51"/>
      <c r="I149" s="51"/>
      <c r="J149" s="51"/>
      <c r="K149" s="51"/>
      <c r="L149" s="51"/>
      <c r="M149" s="51"/>
      <c r="N149" s="51"/>
      <c r="O149" s="51"/>
      <c r="P149" s="51"/>
    </row>
    <row r="150" spans="1:16" x14ac:dyDescent="0.25">
      <c r="A150" s="101"/>
      <c r="B150" s="53" t="s">
        <v>208</v>
      </c>
      <c r="C150" s="51">
        <v>6.44</v>
      </c>
      <c r="D150" s="51">
        <v>47.6</v>
      </c>
      <c r="E150" s="51">
        <v>62.816666666666663</v>
      </c>
      <c r="F150" s="51">
        <v>42.05</v>
      </c>
      <c r="G150" s="51">
        <v>47.782000000000004</v>
      </c>
      <c r="H150" s="51"/>
      <c r="I150" s="51">
        <v>222.16</v>
      </c>
      <c r="J150" s="51"/>
      <c r="K150" s="51"/>
      <c r="L150" s="51"/>
      <c r="M150" s="51"/>
      <c r="N150" s="51"/>
      <c r="O150" s="51"/>
      <c r="P150" s="51"/>
    </row>
    <row r="151" spans="1:16" x14ac:dyDescent="0.25">
      <c r="A151" s="51"/>
      <c r="B151" s="51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</row>
    <row r="152" spans="1:16" x14ac:dyDescent="0.25">
      <c r="A152" s="105" t="s">
        <v>32</v>
      </c>
      <c r="B152" s="53" t="s">
        <v>129</v>
      </c>
      <c r="C152" s="51"/>
      <c r="D152" s="51">
        <v>-4.8899999999999997</v>
      </c>
      <c r="E152" s="51"/>
      <c r="F152" s="51">
        <v>-6.9649999999999999</v>
      </c>
      <c r="G152" s="51"/>
      <c r="H152" s="51"/>
      <c r="I152" s="51"/>
      <c r="J152" s="51"/>
      <c r="K152" s="51"/>
      <c r="L152" s="51"/>
      <c r="M152" s="51"/>
      <c r="N152" s="51"/>
      <c r="O152" s="51"/>
      <c r="P152" s="51"/>
    </row>
    <row r="153" spans="1:16" x14ac:dyDescent="0.25">
      <c r="A153" s="106"/>
      <c r="B153" s="53" t="s">
        <v>208</v>
      </c>
      <c r="C153" s="51"/>
      <c r="D153" s="51">
        <v>-2.105</v>
      </c>
      <c r="E153" s="51">
        <v>6.3866666666666676</v>
      </c>
      <c r="F153" s="51">
        <v>-3.9</v>
      </c>
      <c r="G153" s="51">
        <v>0.52833333333333243</v>
      </c>
      <c r="H153" s="51">
        <v>9.2799999999999994</v>
      </c>
      <c r="I153" s="51"/>
      <c r="J153" s="51"/>
      <c r="K153" s="51"/>
      <c r="L153" s="51"/>
      <c r="M153" s="51"/>
      <c r="N153" s="51"/>
      <c r="O153" s="51"/>
      <c r="P153" s="51"/>
    </row>
    <row r="154" spans="1:16" x14ac:dyDescent="0.25">
      <c r="A154" s="51"/>
      <c r="B154" s="51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</row>
    <row r="155" spans="1:16" x14ac:dyDescent="0.25">
      <c r="A155" s="101" t="s">
        <v>33</v>
      </c>
      <c r="B155" s="53" t="s">
        <v>129</v>
      </c>
      <c r="C155" s="51"/>
      <c r="D155" s="51">
        <v>88.465000000000003</v>
      </c>
      <c r="E155" s="51"/>
      <c r="F155" s="51">
        <v>166.57499999999999</v>
      </c>
      <c r="G155" s="51"/>
      <c r="H155" s="51"/>
      <c r="I155" s="51"/>
      <c r="J155" s="51"/>
      <c r="K155" s="51"/>
      <c r="L155" s="51"/>
      <c r="M155" s="51"/>
      <c r="N155" s="51"/>
      <c r="O155" s="51"/>
      <c r="P155" s="51"/>
    </row>
    <row r="156" spans="1:16" x14ac:dyDescent="0.25">
      <c r="A156" s="101"/>
      <c r="B156" s="53" t="s">
        <v>208</v>
      </c>
      <c r="C156" s="51">
        <v>-5.1950000000000003</v>
      </c>
      <c r="D156" s="51">
        <v>28.064999999999998</v>
      </c>
      <c r="E156" s="51">
        <v>58.346666666666671</v>
      </c>
      <c r="F156" s="51">
        <v>43.646666666666668</v>
      </c>
      <c r="G156" s="51">
        <v>102.09</v>
      </c>
      <c r="H156" s="51"/>
      <c r="I156" s="51"/>
      <c r="J156" s="51"/>
      <c r="K156" s="51"/>
      <c r="L156" s="51"/>
      <c r="M156" s="51"/>
      <c r="N156" s="51"/>
      <c r="O156" s="51"/>
      <c r="P156" s="51"/>
    </row>
    <row r="157" spans="1:16" x14ac:dyDescent="0.25">
      <c r="A157" s="51"/>
      <c r="B157" s="51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</row>
    <row r="158" spans="1:16" x14ac:dyDescent="0.25">
      <c r="A158" s="101" t="s">
        <v>210</v>
      </c>
      <c r="B158" s="53" t="s">
        <v>129</v>
      </c>
      <c r="C158" s="51"/>
      <c r="D158" s="51">
        <v>-57.4</v>
      </c>
      <c r="E158" s="51"/>
      <c r="F158" s="51">
        <v>-34.11</v>
      </c>
      <c r="G158" s="51"/>
      <c r="H158" s="51">
        <v>-43.72</v>
      </c>
      <c r="I158" s="51"/>
      <c r="J158" s="51">
        <v>-35.71</v>
      </c>
      <c r="K158" s="51">
        <v>-42.85</v>
      </c>
      <c r="L158" s="51">
        <v>-35.78</v>
      </c>
      <c r="M158" s="51"/>
      <c r="N158" s="51"/>
      <c r="O158" s="51"/>
      <c r="P158" s="51"/>
    </row>
    <row r="159" spans="1:16" x14ac:dyDescent="0.25">
      <c r="A159" s="101"/>
      <c r="B159" s="53" t="s">
        <v>187</v>
      </c>
      <c r="C159" s="51"/>
      <c r="D159" s="51">
        <v>2.25</v>
      </c>
      <c r="E159" s="51">
        <v>-10.66</v>
      </c>
      <c r="F159" s="51">
        <v>0.7</v>
      </c>
      <c r="G159" s="51"/>
      <c r="H159" s="51">
        <v>-10.945</v>
      </c>
      <c r="I159" s="51"/>
      <c r="J159" s="51">
        <v>-17.734999999999999</v>
      </c>
      <c r="K159" s="51">
        <v>0.54</v>
      </c>
      <c r="L159" s="51"/>
      <c r="M159" s="51"/>
      <c r="N159" s="51"/>
      <c r="O159" s="51"/>
      <c r="P159" s="51"/>
    </row>
    <row r="160" spans="1:16" x14ac:dyDescent="0.25">
      <c r="A160" s="51"/>
      <c r="B160" s="51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</row>
    <row r="161" spans="1:16" x14ac:dyDescent="0.25">
      <c r="A161" s="101" t="s">
        <v>21</v>
      </c>
      <c r="B161" s="53" t="s">
        <v>129</v>
      </c>
      <c r="C161" s="51"/>
      <c r="D161" s="51">
        <v>98.490000000000009</v>
      </c>
      <c r="E161" s="51"/>
      <c r="F161" s="51">
        <v>165.97500000000002</v>
      </c>
      <c r="G161" s="51"/>
      <c r="H161" s="51"/>
      <c r="I161" s="51"/>
      <c r="J161" s="51"/>
      <c r="K161" s="51"/>
      <c r="L161" s="51"/>
      <c r="M161" s="51"/>
      <c r="N161" s="51"/>
      <c r="O161" s="51"/>
      <c r="P161" s="51"/>
    </row>
    <row r="162" spans="1:16" x14ac:dyDescent="0.25">
      <c r="A162" s="101"/>
      <c r="B162" s="53" t="s">
        <v>208</v>
      </c>
      <c r="C162" s="51">
        <v>3.9449999999999998</v>
      </c>
      <c r="D162" s="51">
        <v>38.585000000000001</v>
      </c>
      <c r="E162" s="51">
        <v>52.93</v>
      </c>
      <c r="F162" s="51">
        <v>46.269999999999996</v>
      </c>
      <c r="G162" s="51"/>
      <c r="H162" s="51"/>
      <c r="I162" s="51"/>
      <c r="J162" s="51"/>
      <c r="K162" s="51"/>
      <c r="L162" s="51"/>
      <c r="M162" s="51"/>
      <c r="N162" s="51"/>
      <c r="O162" s="51"/>
      <c r="P162" s="51"/>
    </row>
  </sheetData>
  <mergeCells count="28">
    <mergeCell ref="A80:A85"/>
    <mergeCell ref="A3:A9"/>
    <mergeCell ref="A11:A17"/>
    <mergeCell ref="A19:A25"/>
    <mergeCell ref="A27:A33"/>
    <mergeCell ref="A35:A41"/>
    <mergeCell ref="A43:A49"/>
    <mergeCell ref="B51:L51"/>
    <mergeCell ref="A52:A57"/>
    <mergeCell ref="A59:A64"/>
    <mergeCell ref="A66:A71"/>
    <mergeCell ref="A73:A78"/>
    <mergeCell ref="A155:A156"/>
    <mergeCell ref="A158:A159"/>
    <mergeCell ref="A161:A162"/>
    <mergeCell ref="C2:O2"/>
    <mergeCell ref="B129:N129"/>
    <mergeCell ref="A130:A136"/>
    <mergeCell ref="A138:A144"/>
    <mergeCell ref="A146:A147"/>
    <mergeCell ref="A149:A150"/>
    <mergeCell ref="A152:A153"/>
    <mergeCell ref="A87:A92"/>
    <mergeCell ref="A94:A99"/>
    <mergeCell ref="A101:A106"/>
    <mergeCell ref="A108:A113"/>
    <mergeCell ref="A115:A120"/>
    <mergeCell ref="A122:A1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Composition Composite Bread</vt:lpstr>
      <vt:lpstr>Sensory Properties</vt:lpstr>
      <vt:lpstr>Composition 100%Bread</vt:lpstr>
      <vt:lpstr>Ingredients 100% Bread</vt:lpstr>
      <vt:lpstr>Baking Conditions 100% Bread</vt:lpstr>
      <vt:lpstr>Physical &amp; Text. Char Composite</vt:lpstr>
      <vt:lpstr>Physical &amp; Text, Char 100%Bread</vt:lpstr>
      <vt:lpstr>Statistics on Wheat</vt:lpstr>
      <vt:lpstr>Data Per Type of Plant</vt:lpstr>
      <vt:lpstr>Proofing VS Specific Volume</vt:lpstr>
      <vt:lpstr>First Proofing</vt:lpstr>
      <vt:lpstr>Final Proofing</vt:lpstr>
      <vt:lpstr>Statistics on Production</vt:lpstr>
      <vt:lpstr>Statistics Wheat Import.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2023-10-09T04:31:12Z</dcterms:created>
  <dcterms:modified xsi:type="dcterms:W3CDTF">2024-04-08T11:30:47Z</dcterms:modified>
</cp:coreProperties>
</file>