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MRL\OneDrive - University of Pittsburgh\Desktop\Ongoing Projects\BOBCAT EV Contraception\mIR Seq data\"/>
    </mc:Choice>
  </mc:AlternateContent>
  <xr:revisionPtr revIDLastSave="0" documentId="13_ncr:1_{A906E053-CD40-47C2-8F5A-E459EE5032C8}" xr6:coauthVersionLast="47" xr6:coauthVersionMax="47" xr10:uidLastSave="{00000000-0000-0000-0000-000000000000}"/>
  <bookViews>
    <workbookView xWindow="0" yWindow="0" windowWidth="14400" windowHeight="15600" activeTab="1" xr2:uid="{C1B28822-A3ED-4F6A-AAC4-D8DE461360EA}"/>
  </bookViews>
  <sheets>
    <sheet name="Up and down" sheetId="1" r:id="rId1"/>
    <sheet name="Exercise_top chang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J18" i="2"/>
  <c r="N14" i="2"/>
  <c r="F15" i="2"/>
  <c r="J17" i="2"/>
  <c r="N13" i="2"/>
  <c r="B36" i="2"/>
  <c r="C35" i="2"/>
  <c r="B35" i="2"/>
</calcChain>
</file>

<file path=xl/sharedStrings.xml><?xml version="1.0" encoding="utf-8"?>
<sst xmlns="http://schemas.openxmlformats.org/spreadsheetml/2006/main" count="476" uniqueCount="168">
  <si>
    <t>** miRs with sig P and Fold change</t>
  </si>
  <si>
    <t>FOL higher (7)</t>
  </si>
  <si>
    <t>FOL lower (13)</t>
  </si>
  <si>
    <t>FOL lower (29)</t>
  </si>
  <si>
    <t>Up (17)</t>
  </si>
  <si>
    <t>Up (9)</t>
  </si>
  <si>
    <t>Down (3)</t>
  </si>
  <si>
    <t>Pill Higher (12)</t>
  </si>
  <si>
    <t>Pill Higher (6)</t>
  </si>
  <si>
    <t>Down (2)</t>
  </si>
  <si>
    <t>Up (10)</t>
  </si>
  <si>
    <t>Down (0)</t>
  </si>
  <si>
    <t>OFF higher (10)</t>
  </si>
  <si>
    <t>OFF lower (1)</t>
  </si>
  <si>
    <t>OFF higher (6)</t>
  </si>
  <si>
    <t>OFF lower (10)</t>
  </si>
  <si>
    <t>OFF Pre vs ON Pre (11 diff)</t>
  </si>
  <si>
    <t>OFF Post vs ON Post (16 diff)</t>
  </si>
  <si>
    <t>FOL Post vs Luteal Post (20 diff)</t>
  </si>
  <si>
    <t>LUT Post vs pre (12 diff)</t>
  </si>
  <si>
    <t>IUD Post vs pre (10)</t>
  </si>
  <si>
    <t>hsa-miR-1246</t>
  </si>
  <si>
    <t>hsa-miR-1-3p</t>
  </si>
  <si>
    <t>hsa-miR-3611</t>
  </si>
  <si>
    <t>hsa-miR-196a-5p</t>
  </si>
  <si>
    <t>hsa-miR-362-5p</t>
  </si>
  <si>
    <t>hsa-miR-378a-3p</t>
  </si>
  <si>
    <t>hsa-miR-100-5p</t>
  </si>
  <si>
    <t>hsa-miR-99a-5p</t>
  </si>
  <si>
    <t>hsa-miR-3124-5p</t>
  </si>
  <si>
    <t>hsa-miR-483-5p</t>
  </si>
  <si>
    <t>hsa-miR-4433b-3p</t>
  </si>
  <si>
    <t>hsa-miR-1290</t>
  </si>
  <si>
    <t>hsa-miR-374a-5p</t>
  </si>
  <si>
    <t>hsa-miR-484</t>
  </si>
  <si>
    <t>hsa-miR-184</t>
  </si>
  <si>
    <t>hsa-miR-122-5p</t>
  </si>
  <si>
    <t>hsa-miR-629-5p</t>
  </si>
  <si>
    <t>hsa-miR-34a-5p</t>
  </si>
  <si>
    <t>hsa-miR-95-3p</t>
  </si>
  <si>
    <t>hsa-miR-141-3p</t>
  </si>
  <si>
    <t>hsa-miR-31-5p</t>
  </si>
  <si>
    <t>hsa-miR-204-5p</t>
  </si>
  <si>
    <t>hsa-miR-12136</t>
  </si>
  <si>
    <t>hsa-miR-203a-3p</t>
  </si>
  <si>
    <t>hsa-miR-139-5p</t>
  </si>
  <si>
    <t>hsa-miR-126-5p</t>
  </si>
  <si>
    <t>hsa-miR-126-3p</t>
  </si>
  <si>
    <t>hsa-miR-10b-5p</t>
  </si>
  <si>
    <t>hsa-miR-10a-5p</t>
  </si>
  <si>
    <t>hsa-miR-30a-5p</t>
  </si>
  <si>
    <t>hsa-miR-423-3p</t>
  </si>
  <si>
    <t>hsa-miR-30a-3p</t>
  </si>
  <si>
    <t>hsa-miR-3960</t>
  </si>
  <si>
    <t>hsa-miR-339-5p</t>
  </si>
  <si>
    <t>hsa-miR-125b-5p</t>
  </si>
  <si>
    <t>hsa-miR-375-3p</t>
  </si>
  <si>
    <t>hsa-miR-4732-5p</t>
  </si>
  <si>
    <t>hsa-miR-200c-3p</t>
  </si>
  <si>
    <t>hsa-miR-204-3p</t>
  </si>
  <si>
    <t>hsa-miR-486-5p</t>
  </si>
  <si>
    <t>hsa-miR-574-5p</t>
  </si>
  <si>
    <t>hsa-miR-148b-3p</t>
  </si>
  <si>
    <t>hsa-miR-335-5p</t>
  </si>
  <si>
    <t>hsa-miR-376b-3p</t>
  </si>
  <si>
    <t>hsa-miR-27b-3p</t>
  </si>
  <si>
    <t>hsa-miR-432-5p</t>
  </si>
  <si>
    <t>hsa-miR-17-5p</t>
  </si>
  <si>
    <t>hsa-miR-3613-5p</t>
  </si>
  <si>
    <t>hsa-miR-1299</t>
  </si>
  <si>
    <t>hsa-miR-205-5p</t>
  </si>
  <si>
    <t>hsa-let-7b-5p</t>
  </si>
  <si>
    <t>hsa-miR-3928-3p</t>
  </si>
  <si>
    <t>hsa-miR-33a-5p</t>
  </si>
  <si>
    <t>hsa-miR-493-3p</t>
  </si>
  <si>
    <t>hsa-miR-382-5p</t>
  </si>
  <si>
    <t>hsa-miR-19b-3p</t>
  </si>
  <si>
    <t>hsa-miR-494-5p</t>
  </si>
  <si>
    <t>hsa-miR-584-5p</t>
  </si>
  <si>
    <t>hsa-miR-485-5p</t>
  </si>
  <si>
    <t>hsa-miR-423-5p</t>
  </si>
  <si>
    <t>hsa-miR-127-3p</t>
  </si>
  <si>
    <t>hsa-miR-548d-5p</t>
  </si>
  <si>
    <t>hsa-miR-5584-5p</t>
  </si>
  <si>
    <t>hsa-miR-766-5p</t>
  </si>
  <si>
    <t>hsa-miR-877-5p</t>
  </si>
  <si>
    <t>hsa-miR-1249-3p</t>
  </si>
  <si>
    <t>hsa-miR-664a-3p</t>
  </si>
  <si>
    <t>hsa-miR-338-3p</t>
  </si>
  <si>
    <t>hsa-miR-29a-3p</t>
  </si>
  <si>
    <t>hsa-miR-30e-5p</t>
  </si>
  <si>
    <t>hsa-miR-576-5p</t>
  </si>
  <si>
    <t>hsa-miR-1180-3p</t>
  </si>
  <si>
    <t>FOL higher (8)</t>
  </si>
  <si>
    <t>FOL Pre vs Luteal Pre (37 diff)</t>
  </si>
  <si>
    <t>hsa-miR-6734-5p</t>
  </si>
  <si>
    <t>hsa-miR-5187-5p</t>
  </si>
  <si>
    <t>hsa-miR-205-3p</t>
  </si>
  <si>
    <t>Down (15)</t>
  </si>
  <si>
    <t>hsa-miR-30d-5p</t>
  </si>
  <si>
    <t>hsa-miR-450a-5p</t>
  </si>
  <si>
    <t>hsa-miR-29c-3p</t>
  </si>
  <si>
    <t>hsa-miR-1283</t>
  </si>
  <si>
    <t>hsa-miR-106a-5p</t>
  </si>
  <si>
    <t>hsa-miR-5586-3p</t>
  </si>
  <si>
    <t>hsa-miR-3174</t>
  </si>
  <si>
    <t>hsa-miR-3667-5p</t>
  </si>
  <si>
    <t>hsa-miR-326</t>
  </si>
  <si>
    <t>hsa-miR-6809-5p</t>
  </si>
  <si>
    <t>hsa-miR-144-3p</t>
  </si>
  <si>
    <t>hsa-let-7d-3p</t>
  </si>
  <si>
    <t>hsa-miR-206</t>
  </si>
  <si>
    <t>hsa-miR-192-5p</t>
  </si>
  <si>
    <t>hsa-miR-299-5p</t>
  </si>
  <si>
    <t>hsa-miR-1306-5p</t>
  </si>
  <si>
    <t>hsa-miR-194-5p</t>
  </si>
  <si>
    <t>hsa-miR-32-5p</t>
  </si>
  <si>
    <t>hsa-miR-138-5p</t>
  </si>
  <si>
    <t>hsa-miR-299-3p</t>
  </si>
  <si>
    <t>hsa-miR-28-5p</t>
  </si>
  <si>
    <t>hsa-miR-181a-5p</t>
  </si>
  <si>
    <t>hsa-miR-181b-5p</t>
  </si>
  <si>
    <t>hsa-miR-548j-5p</t>
  </si>
  <si>
    <t>hsa-miR-6516-5p</t>
  </si>
  <si>
    <t>hsa-miR-548k</t>
  </si>
  <si>
    <t>hsa-miR-92b-3p</t>
  </si>
  <si>
    <t>hsa-miR-181d-5p</t>
  </si>
  <si>
    <t>hsa-miR-363-3p</t>
  </si>
  <si>
    <t>hsa-miR-451a</t>
  </si>
  <si>
    <t>Pill Lower (16)</t>
  </si>
  <si>
    <t>hsa-miR-186-5p</t>
  </si>
  <si>
    <t>hsa-miR-142-5p</t>
  </si>
  <si>
    <t>hsa-miR-125a-5p</t>
  </si>
  <si>
    <t>hsa-miR-1277-5p</t>
  </si>
  <si>
    <t>hsa-miR-27a-3p</t>
  </si>
  <si>
    <t>hsa-miR-29b-3p</t>
  </si>
  <si>
    <t>hsa-miR-499a-5p</t>
  </si>
  <si>
    <t>hsa-miR-570-3p</t>
  </si>
  <si>
    <t>hsa-miR-140-3p</t>
  </si>
  <si>
    <t>hsa-miR-3157-5p</t>
  </si>
  <si>
    <t>hsa-miR-193b-5p</t>
  </si>
  <si>
    <t>hsa-miR-377-3p</t>
  </si>
  <si>
    <t>hsa-miR-660-5p</t>
  </si>
  <si>
    <t>hsa-miR-30c-2-3p</t>
  </si>
  <si>
    <t>hsa-miR-532-5p</t>
  </si>
  <si>
    <t>hsa-miR-590-5p</t>
  </si>
  <si>
    <t>hsa-miR-516a-5p</t>
  </si>
  <si>
    <t>Pill Lower (35)</t>
  </si>
  <si>
    <t>Pill Pre vs IUD Pre (28)</t>
  </si>
  <si>
    <t>hsa-miR-486-3p</t>
  </si>
  <si>
    <t>hsa-miR-99b-3p</t>
  </si>
  <si>
    <t>hsa-miR-424-5p</t>
  </si>
  <si>
    <t>hsa-miR-222-3p</t>
  </si>
  <si>
    <t>hsa-miR-505-5p</t>
  </si>
  <si>
    <t>Up (12)</t>
  </si>
  <si>
    <t>Pill Post vs IUD Post (41)</t>
  </si>
  <si>
    <t>hsa-miR-5010-5p</t>
  </si>
  <si>
    <t>Pill Post vs pre (14)</t>
  </si>
  <si>
    <t>hsa-miR-93-3p</t>
  </si>
  <si>
    <t>hsa-miR-502-3p</t>
  </si>
  <si>
    <t>FOL Post vs pre (32 diff)</t>
  </si>
  <si>
    <t>Top 100?</t>
  </si>
  <si>
    <t>Top 20?</t>
  </si>
  <si>
    <t>Yes</t>
  </si>
  <si>
    <t>No</t>
  </si>
  <si>
    <t>Top 20</t>
  </si>
  <si>
    <t>Number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</si>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</sst>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4" fillId="0" borderId="0" xfId="0" applyFont="1"/>
    <xf numFmtId="0" fontId="4" fillId="0" borderId="0" xfId="0" applyFont="1" applyAlignment="1">
      <alignment horizontal="center" vertical="center"/>
    </xf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560-CA5D-4535-815F-D44067B4123D}">
  <dimension ref="A1:AC38"/>
  <sheetViews>
    <sheetView topLeftCell="U1" workbookViewId="0">
      <selection sqref="A1:AC1048576"/>
    </sheetView>
  </sheetViews>
  <sheetFormatPr defaultRowHeight="15" x14ac:dyDescent="0.25"/>
  <cols>
    <col min="1" max="1" width="16.28515625" bestFit="1" customWidth="1"/>
    <col min="2" max="2" width="16.140625" bestFit="1" customWidth="1"/>
    <col min="3" max="3" width="13.5703125" customWidth="1"/>
    <col min="4" max="4" width="16.28515625" bestFit="1" customWidth="1"/>
    <col min="5" max="5" width="15.28515625" bestFit="1" customWidth="1"/>
    <col min="7" max="7" width="16.140625" bestFit="1" customWidth="1"/>
    <col min="8" max="8" width="15.140625" customWidth="1"/>
    <col min="10" max="10" width="16.28515625" bestFit="1" customWidth="1"/>
    <col min="11" max="11" width="13.5703125" bestFit="1" customWidth="1"/>
    <col min="13" max="13" width="13.28515625" bestFit="1" customWidth="1"/>
    <col min="14" max="14" width="13.5703125" bestFit="1" customWidth="1"/>
    <col min="16" max="16" width="16.28515625" bestFit="1" customWidth="1"/>
    <col min="17" max="17" width="15.28515625" customWidth="1"/>
    <col min="19" max="19" width="14" bestFit="1" customWidth="1"/>
    <col min="20" max="20" width="13.42578125" bestFit="1" customWidth="1"/>
    <col min="22" max="22" width="16.28515625" bestFit="1" customWidth="1"/>
    <col min="23" max="23" width="16.85546875" bestFit="1" customWidth="1"/>
    <col min="25" max="25" width="16.85546875" bestFit="1" customWidth="1"/>
    <col min="26" max="26" width="16.140625" bestFit="1" customWidth="1"/>
    <col min="28" max="28" width="16.28515625" bestFit="1" customWidth="1"/>
  </cols>
  <sheetData>
    <row r="1" spans="1:29" x14ac:dyDescent="0.25">
      <c r="B1" s="4" t="s">
        <v>0</v>
      </c>
      <c r="C1" s="4"/>
      <c r="D1" s="4"/>
      <c r="E1" s="4"/>
      <c r="G1" s="3"/>
      <c r="H1" s="3"/>
      <c r="I1" s="3"/>
      <c r="J1" s="3"/>
    </row>
    <row r="2" spans="1:29" x14ac:dyDescent="0.25">
      <c r="A2" s="3" t="s">
        <v>16</v>
      </c>
      <c r="B2" s="3"/>
      <c r="C2" s="1"/>
      <c r="D2" s="3" t="s">
        <v>17</v>
      </c>
      <c r="E2" s="3"/>
      <c r="G2" s="3" t="s">
        <v>18</v>
      </c>
      <c r="H2" s="3"/>
      <c r="J2" s="3" t="s">
        <v>94</v>
      </c>
      <c r="K2" s="3"/>
      <c r="M2" s="3" t="s">
        <v>160</v>
      </c>
      <c r="N2" s="3"/>
      <c r="P2" s="3" t="s">
        <v>19</v>
      </c>
      <c r="Q2" s="3"/>
      <c r="S2" s="3" t="s">
        <v>148</v>
      </c>
      <c r="T2" s="3"/>
      <c r="V2" s="3" t="s">
        <v>155</v>
      </c>
      <c r="W2" s="3"/>
      <c r="Y2" s="3" t="s">
        <v>157</v>
      </c>
      <c r="Z2" s="3"/>
      <c r="AB2" s="3" t="s">
        <v>20</v>
      </c>
      <c r="AC2" s="3"/>
    </row>
    <row r="3" spans="1:29" x14ac:dyDescent="0.25">
      <c r="A3" t="s">
        <v>12</v>
      </c>
      <c r="B3" t="s">
        <v>13</v>
      </c>
      <c r="D3" t="s">
        <v>14</v>
      </c>
      <c r="E3" t="s">
        <v>15</v>
      </c>
      <c r="G3" t="s">
        <v>1</v>
      </c>
      <c r="H3" t="s">
        <v>2</v>
      </c>
      <c r="J3" t="s">
        <v>93</v>
      </c>
      <c r="K3" t="s">
        <v>3</v>
      </c>
      <c r="M3" t="s">
        <v>4</v>
      </c>
      <c r="N3" t="s">
        <v>98</v>
      </c>
      <c r="P3" t="s">
        <v>5</v>
      </c>
      <c r="Q3" t="s">
        <v>6</v>
      </c>
      <c r="S3" t="s">
        <v>7</v>
      </c>
      <c r="T3" t="s">
        <v>129</v>
      </c>
      <c r="V3" t="s">
        <v>8</v>
      </c>
      <c r="W3" t="s">
        <v>147</v>
      </c>
      <c r="Y3" t="s">
        <v>154</v>
      </c>
      <c r="Z3" t="s">
        <v>9</v>
      </c>
      <c r="AB3" t="s">
        <v>10</v>
      </c>
      <c r="AC3" t="s">
        <v>11</v>
      </c>
    </row>
    <row r="4" spans="1:29" x14ac:dyDescent="0.25">
      <c r="A4" t="s">
        <v>21</v>
      </c>
      <c r="B4" t="s">
        <v>29</v>
      </c>
      <c r="D4" t="s">
        <v>33</v>
      </c>
      <c r="E4" t="s">
        <v>32</v>
      </c>
      <c r="G4" t="s">
        <v>40</v>
      </c>
      <c r="H4" t="s">
        <v>45</v>
      </c>
      <c r="J4" t="s">
        <v>86</v>
      </c>
      <c r="K4" t="s">
        <v>23</v>
      </c>
      <c r="M4" t="s">
        <v>45</v>
      </c>
      <c r="N4" t="s">
        <v>21</v>
      </c>
      <c r="P4" t="s">
        <v>40</v>
      </c>
      <c r="Q4" t="s">
        <v>36</v>
      </c>
      <c r="S4" t="s">
        <v>119</v>
      </c>
      <c r="T4" t="s">
        <v>35</v>
      </c>
      <c r="V4" t="s">
        <v>122</v>
      </c>
      <c r="W4" t="s">
        <v>130</v>
      </c>
      <c r="Y4" t="s">
        <v>22</v>
      </c>
      <c r="Z4" t="s">
        <v>80</v>
      </c>
      <c r="AB4" t="s">
        <v>35</v>
      </c>
    </row>
    <row r="5" spans="1:29" x14ac:dyDescent="0.25">
      <c r="A5" t="s">
        <v>22</v>
      </c>
      <c r="D5" t="s">
        <v>28</v>
      </c>
      <c r="E5" t="s">
        <v>35</v>
      </c>
      <c r="G5" t="s">
        <v>56</v>
      </c>
      <c r="H5" t="s">
        <v>46</v>
      </c>
      <c r="J5" t="s">
        <v>87</v>
      </c>
      <c r="K5" t="s">
        <v>22</v>
      </c>
      <c r="M5" t="s">
        <v>46</v>
      </c>
      <c r="N5" t="s">
        <v>71</v>
      </c>
      <c r="P5" t="s">
        <v>43</v>
      </c>
      <c r="Q5" t="s">
        <v>48</v>
      </c>
      <c r="S5" t="s">
        <v>120</v>
      </c>
      <c r="T5" t="s">
        <v>70</v>
      </c>
      <c r="V5" t="s">
        <v>124</v>
      </c>
      <c r="W5" t="s">
        <v>131</v>
      </c>
      <c r="Y5" t="s">
        <v>40</v>
      </c>
      <c r="Z5" t="s">
        <v>156</v>
      </c>
      <c r="AB5" t="s">
        <v>32</v>
      </c>
    </row>
    <row r="6" spans="1:29" x14ac:dyDescent="0.25">
      <c r="A6" t="s">
        <v>23</v>
      </c>
      <c r="D6" t="s">
        <v>34</v>
      </c>
      <c r="E6" t="s">
        <v>36</v>
      </c>
      <c r="G6" t="s">
        <v>57</v>
      </c>
      <c r="H6" t="s">
        <v>47</v>
      </c>
      <c r="J6" t="s">
        <v>88</v>
      </c>
      <c r="K6" t="s">
        <v>62</v>
      </c>
      <c r="M6" t="s">
        <v>47</v>
      </c>
      <c r="N6" t="s">
        <v>23</v>
      </c>
      <c r="P6" t="s">
        <v>59</v>
      </c>
      <c r="Q6" t="s">
        <v>109</v>
      </c>
      <c r="S6" t="s">
        <v>28</v>
      </c>
      <c r="T6" t="s">
        <v>36</v>
      </c>
      <c r="V6" t="s">
        <v>28</v>
      </c>
      <c r="W6" t="s">
        <v>90</v>
      </c>
      <c r="Y6" t="s">
        <v>90</v>
      </c>
      <c r="AB6" t="s">
        <v>44</v>
      </c>
    </row>
    <row r="7" spans="1:29" x14ac:dyDescent="0.25">
      <c r="A7" t="s">
        <v>24</v>
      </c>
      <c r="D7" t="s">
        <v>26</v>
      </c>
      <c r="E7" t="s">
        <v>37</v>
      </c>
      <c r="G7" t="s">
        <v>58</v>
      </c>
      <c r="H7" t="s">
        <v>28</v>
      </c>
      <c r="J7" t="s">
        <v>89</v>
      </c>
      <c r="K7" t="s">
        <v>63</v>
      </c>
      <c r="M7" t="s">
        <v>28</v>
      </c>
      <c r="N7" t="s">
        <v>80</v>
      </c>
      <c r="P7" t="s">
        <v>103</v>
      </c>
      <c r="S7" t="s">
        <v>121</v>
      </c>
      <c r="T7" t="s">
        <v>110</v>
      </c>
      <c r="V7" t="s">
        <v>149</v>
      </c>
      <c r="W7" t="s">
        <v>46</v>
      </c>
      <c r="Y7" t="s">
        <v>143</v>
      </c>
      <c r="AB7" t="s">
        <v>38</v>
      </c>
    </row>
    <row r="8" spans="1:29" x14ac:dyDescent="0.25">
      <c r="A8" t="s">
        <v>25</v>
      </c>
      <c r="D8" t="s">
        <v>27</v>
      </c>
      <c r="E8" t="s">
        <v>38</v>
      </c>
      <c r="G8" t="s">
        <v>59</v>
      </c>
      <c r="H8" t="s">
        <v>48</v>
      </c>
      <c r="J8" t="s">
        <v>90</v>
      </c>
      <c r="K8" t="s">
        <v>21</v>
      </c>
      <c r="M8" t="s">
        <v>99</v>
      </c>
      <c r="N8" t="s">
        <v>62</v>
      </c>
      <c r="P8" t="s">
        <v>104</v>
      </c>
      <c r="S8" t="s">
        <v>122</v>
      </c>
      <c r="T8" t="s">
        <v>38</v>
      </c>
      <c r="V8" t="s">
        <v>58</v>
      </c>
      <c r="W8" t="s">
        <v>36</v>
      </c>
      <c r="Y8" t="s">
        <v>150</v>
      </c>
      <c r="AB8" t="s">
        <v>24</v>
      </c>
    </row>
    <row r="9" spans="1:29" x14ac:dyDescent="0.25">
      <c r="A9" t="s">
        <v>26</v>
      </c>
      <c r="D9" t="s">
        <v>43</v>
      </c>
      <c r="E9" t="s">
        <v>39</v>
      </c>
      <c r="G9" t="s">
        <v>60</v>
      </c>
      <c r="H9" t="s">
        <v>49</v>
      </c>
      <c r="J9" t="s">
        <v>60</v>
      </c>
      <c r="K9" t="s">
        <v>24</v>
      </c>
      <c r="M9" t="s">
        <v>55</v>
      </c>
      <c r="N9" t="s">
        <v>65</v>
      </c>
      <c r="P9" t="s">
        <v>105</v>
      </c>
      <c r="S9" t="s">
        <v>123</v>
      </c>
      <c r="T9" t="s">
        <v>44</v>
      </c>
      <c r="V9" t="s">
        <v>126</v>
      </c>
      <c r="W9" t="s">
        <v>132</v>
      </c>
      <c r="Y9" t="s">
        <v>51</v>
      </c>
      <c r="AB9" t="s">
        <v>22</v>
      </c>
    </row>
    <row r="10" spans="1:29" x14ac:dyDescent="0.25">
      <c r="A10" t="s">
        <v>27</v>
      </c>
      <c r="E10" t="s">
        <v>40</v>
      </c>
      <c r="G10" t="s">
        <v>61</v>
      </c>
      <c r="H10" t="s">
        <v>50</v>
      </c>
      <c r="J10" t="s">
        <v>91</v>
      </c>
      <c r="K10" t="s">
        <v>64</v>
      </c>
      <c r="M10" t="s">
        <v>48</v>
      </c>
      <c r="N10" t="s">
        <v>68</v>
      </c>
      <c r="P10" t="s">
        <v>106</v>
      </c>
      <c r="S10" t="s">
        <v>124</v>
      </c>
      <c r="T10" t="s">
        <v>32</v>
      </c>
      <c r="W10" t="s">
        <v>37</v>
      </c>
      <c r="Y10" t="s">
        <v>151</v>
      </c>
      <c r="AB10" t="s">
        <v>30</v>
      </c>
    </row>
    <row r="11" spans="1:29" x14ac:dyDescent="0.25">
      <c r="A11" t="s">
        <v>28</v>
      </c>
      <c r="E11" t="s">
        <v>41</v>
      </c>
      <c r="H11" t="s">
        <v>51</v>
      </c>
      <c r="J11" t="s">
        <v>92</v>
      </c>
      <c r="K11" t="s">
        <v>65</v>
      </c>
      <c r="M11" t="s">
        <v>88</v>
      </c>
      <c r="N11" t="s">
        <v>95</v>
      </c>
      <c r="P11" t="s">
        <v>107</v>
      </c>
      <c r="S11" t="s">
        <v>27</v>
      </c>
      <c r="T11" t="s">
        <v>111</v>
      </c>
      <c r="W11" t="s">
        <v>89</v>
      </c>
      <c r="Y11" t="s">
        <v>37</v>
      </c>
      <c r="AB11" t="s">
        <v>58</v>
      </c>
    </row>
    <row r="12" spans="1:29" x14ac:dyDescent="0.25">
      <c r="A12" t="s">
        <v>30</v>
      </c>
      <c r="E12" t="s">
        <v>42</v>
      </c>
      <c r="H12" t="s">
        <v>52</v>
      </c>
      <c r="K12" t="s">
        <v>66</v>
      </c>
      <c r="M12" t="s">
        <v>100</v>
      </c>
      <c r="N12" t="s">
        <v>96</v>
      </c>
      <c r="P12" t="s">
        <v>108</v>
      </c>
      <c r="S12" t="s">
        <v>125</v>
      </c>
      <c r="T12" t="s">
        <v>24</v>
      </c>
      <c r="W12" t="s">
        <v>76</v>
      </c>
      <c r="Y12" t="s">
        <v>152</v>
      </c>
      <c r="AB12" t="s">
        <v>158</v>
      </c>
    </row>
    <row r="13" spans="1:29" x14ac:dyDescent="0.25">
      <c r="A13" t="s">
        <v>31</v>
      </c>
      <c r="E13" t="s">
        <v>44</v>
      </c>
      <c r="H13" t="s">
        <v>53</v>
      </c>
      <c r="K13" t="s">
        <v>67</v>
      </c>
      <c r="M13" t="s">
        <v>34</v>
      </c>
      <c r="N13" t="s">
        <v>22</v>
      </c>
      <c r="S13" t="s">
        <v>126</v>
      </c>
      <c r="T13" t="s">
        <v>112</v>
      </c>
      <c r="W13" t="s">
        <v>133</v>
      </c>
      <c r="Y13" t="s">
        <v>144</v>
      </c>
      <c r="AB13" t="s">
        <v>159</v>
      </c>
    </row>
    <row r="14" spans="1:29" x14ac:dyDescent="0.25">
      <c r="H14" t="s">
        <v>54</v>
      </c>
      <c r="K14" t="s">
        <v>68</v>
      </c>
      <c r="M14" t="s">
        <v>49</v>
      </c>
      <c r="N14" t="s">
        <v>66</v>
      </c>
      <c r="S14" t="s">
        <v>127</v>
      </c>
      <c r="T14" t="s">
        <v>113</v>
      </c>
      <c r="W14" t="s">
        <v>101</v>
      </c>
      <c r="Y14" t="s">
        <v>153</v>
      </c>
    </row>
    <row r="15" spans="1:29" x14ac:dyDescent="0.25">
      <c r="H15" t="s">
        <v>24</v>
      </c>
      <c r="K15" t="s">
        <v>69</v>
      </c>
      <c r="M15" t="s">
        <v>86</v>
      </c>
      <c r="N15" t="s">
        <v>41</v>
      </c>
      <c r="S15" t="s">
        <v>128</v>
      </c>
      <c r="T15" t="s">
        <v>114</v>
      </c>
      <c r="W15" t="s">
        <v>39</v>
      </c>
      <c r="Y15" t="s">
        <v>133</v>
      </c>
    </row>
    <row r="16" spans="1:29" x14ac:dyDescent="0.25">
      <c r="H16" t="s">
        <v>55</v>
      </c>
      <c r="K16" t="s">
        <v>70</v>
      </c>
      <c r="M16" t="s">
        <v>89</v>
      </c>
      <c r="N16" t="s">
        <v>97</v>
      </c>
      <c r="T16" t="s">
        <v>115</v>
      </c>
      <c r="W16" t="s">
        <v>134</v>
      </c>
    </row>
    <row r="17" spans="1:23" x14ac:dyDescent="0.25">
      <c r="K17" t="s">
        <v>71</v>
      </c>
      <c r="M17" t="s">
        <v>101</v>
      </c>
      <c r="N17" t="s">
        <v>75</v>
      </c>
      <c r="T17" t="s">
        <v>116</v>
      </c>
      <c r="W17" t="s">
        <v>135</v>
      </c>
    </row>
    <row r="18" spans="1:23" x14ac:dyDescent="0.25">
      <c r="K18" t="s">
        <v>72</v>
      </c>
      <c r="M18" t="s">
        <v>54</v>
      </c>
      <c r="N18" t="s">
        <v>44</v>
      </c>
      <c r="T18" t="s">
        <v>117</v>
      </c>
      <c r="W18" t="s">
        <v>136</v>
      </c>
    </row>
    <row r="19" spans="1:23" x14ac:dyDescent="0.25">
      <c r="K19" t="s">
        <v>73</v>
      </c>
      <c r="M19" t="s">
        <v>102</v>
      </c>
      <c r="T19" t="s">
        <v>118</v>
      </c>
      <c r="W19" t="s">
        <v>40</v>
      </c>
    </row>
    <row r="20" spans="1:23" x14ac:dyDescent="0.25">
      <c r="K20" t="s">
        <v>74</v>
      </c>
      <c r="M20" t="s">
        <v>50</v>
      </c>
      <c r="W20" t="s">
        <v>137</v>
      </c>
    </row>
    <row r="21" spans="1:23" x14ac:dyDescent="0.25">
      <c r="K21" t="s">
        <v>75</v>
      </c>
      <c r="W21" t="s">
        <v>22</v>
      </c>
    </row>
    <row r="22" spans="1:23" x14ac:dyDescent="0.25">
      <c r="A22" s="2"/>
      <c r="K22" t="s">
        <v>76</v>
      </c>
      <c r="W22" t="s">
        <v>138</v>
      </c>
    </row>
    <row r="23" spans="1:23" x14ac:dyDescent="0.25">
      <c r="K23" t="s">
        <v>77</v>
      </c>
      <c r="W23" t="s">
        <v>115</v>
      </c>
    </row>
    <row r="24" spans="1:23" x14ac:dyDescent="0.25">
      <c r="K24" t="s">
        <v>78</v>
      </c>
      <c r="W24" t="s">
        <v>139</v>
      </c>
    </row>
    <row r="25" spans="1:23" x14ac:dyDescent="0.25">
      <c r="K25" t="s">
        <v>43</v>
      </c>
      <c r="W25" t="s">
        <v>109</v>
      </c>
    </row>
    <row r="26" spans="1:23" x14ac:dyDescent="0.25">
      <c r="K26" t="s">
        <v>84</v>
      </c>
      <c r="W26" t="s">
        <v>140</v>
      </c>
    </row>
    <row r="27" spans="1:23" x14ac:dyDescent="0.25">
      <c r="K27" t="s">
        <v>85</v>
      </c>
      <c r="W27" t="s">
        <v>55</v>
      </c>
    </row>
    <row r="28" spans="1:23" x14ac:dyDescent="0.25">
      <c r="K28" t="s">
        <v>79</v>
      </c>
      <c r="W28" t="s">
        <v>141</v>
      </c>
    </row>
    <row r="29" spans="1:23" x14ac:dyDescent="0.25">
      <c r="K29" t="s">
        <v>80</v>
      </c>
      <c r="W29" t="s">
        <v>50</v>
      </c>
    </row>
    <row r="30" spans="1:23" x14ac:dyDescent="0.25">
      <c r="K30" t="s">
        <v>81</v>
      </c>
      <c r="W30" t="s">
        <v>42</v>
      </c>
    </row>
    <row r="31" spans="1:23" x14ac:dyDescent="0.25">
      <c r="K31" t="s">
        <v>82</v>
      </c>
      <c r="W31" t="s">
        <v>142</v>
      </c>
    </row>
    <row r="32" spans="1:23" x14ac:dyDescent="0.25">
      <c r="K32" t="s">
        <v>83</v>
      </c>
      <c r="W32" t="s">
        <v>143</v>
      </c>
    </row>
    <row r="33" spans="23:23" x14ac:dyDescent="0.25">
      <c r="W33" t="s">
        <v>144</v>
      </c>
    </row>
    <row r="34" spans="23:23" x14ac:dyDescent="0.25">
      <c r="W34" t="s">
        <v>145</v>
      </c>
    </row>
    <row r="35" spans="23:23" x14ac:dyDescent="0.25">
      <c r="W35" t="s">
        <v>43</v>
      </c>
    </row>
    <row r="36" spans="23:23" x14ac:dyDescent="0.25">
      <c r="W36" t="s">
        <v>146</v>
      </c>
    </row>
    <row r="37" spans="23:23" x14ac:dyDescent="0.25">
      <c r="W37" t="s">
        <v>102</v>
      </c>
    </row>
    <row r="38" spans="23:23" x14ac:dyDescent="0.25">
      <c r="W38" t="s">
        <v>116</v>
      </c>
    </row>
  </sheetData>
  <mergeCells count="12">
    <mergeCell ref="B1:E1"/>
    <mergeCell ref="G2:H2"/>
    <mergeCell ref="G1:J1"/>
    <mergeCell ref="J2:K2"/>
    <mergeCell ref="M2:N2"/>
    <mergeCell ref="V2:W2"/>
    <mergeCell ref="Y2:Z2"/>
    <mergeCell ref="AB2:AC2"/>
    <mergeCell ref="A2:B2"/>
    <mergeCell ref="D2:E2"/>
    <mergeCell ref="P2:Q2"/>
    <mergeCell ref="S2:T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98D9F-B50A-4DB8-A432-E55CE1F014D9}">
  <dimension ref="A2:O36"/>
  <sheetViews>
    <sheetView tabSelected="1" topLeftCell="E1" workbookViewId="0">
      <selection activeCell="F17" sqref="F17"/>
    </sheetView>
  </sheetViews>
  <sheetFormatPr defaultRowHeight="15" x14ac:dyDescent="0.25"/>
  <cols>
    <col min="1" max="1" width="21.7109375" bestFit="1" customWidth="1"/>
    <col min="2" max="4" width="16.28515625" customWidth="1"/>
    <col min="5" max="5" width="16.28515625" bestFit="1" customWidth="1"/>
    <col min="9" max="9" width="16.85546875" bestFit="1" customWidth="1"/>
    <col min="13" max="13" width="16.28515625" bestFit="1" customWidth="1"/>
  </cols>
  <sheetData>
    <row r="2" spans="1:15" x14ac:dyDescent="0.25">
      <c r="A2" s="1" t="s">
        <v>160</v>
      </c>
      <c r="B2" s="1" t="s">
        <v>161</v>
      </c>
      <c r="C2" s="1" t="s">
        <v>162</v>
      </c>
      <c r="D2" s="1"/>
      <c r="E2" s="1" t="s">
        <v>19</v>
      </c>
      <c r="F2" s="1" t="s">
        <v>161</v>
      </c>
      <c r="G2" s="1" t="s">
        <v>165</v>
      </c>
      <c r="I2" s="1" t="s">
        <v>157</v>
      </c>
      <c r="J2" s="1" t="s">
        <v>161</v>
      </c>
      <c r="K2" s="1" t="s">
        <v>165</v>
      </c>
      <c r="M2" s="8" t="s">
        <v>20</v>
      </c>
      <c r="N2" s="1" t="s">
        <v>161</v>
      </c>
      <c r="O2" s="1" t="s">
        <v>165</v>
      </c>
    </row>
    <row r="3" spans="1:15" x14ac:dyDescent="0.25">
      <c r="A3" t="s">
        <v>45</v>
      </c>
      <c r="B3" s="6" t="s">
        <v>163</v>
      </c>
      <c r="C3" s="6" t="s">
        <v>164</v>
      </c>
      <c r="E3" t="s">
        <v>40</v>
      </c>
      <c r="F3" t="s">
        <v>164</v>
      </c>
      <c r="G3" t="s">
        <v>164</v>
      </c>
      <c r="I3" t="s">
        <v>22</v>
      </c>
      <c r="J3" t="s">
        <v>163</v>
      </c>
      <c r="K3" t="s">
        <v>164</v>
      </c>
      <c r="M3" t="s">
        <v>35</v>
      </c>
      <c r="N3" t="s">
        <v>164</v>
      </c>
      <c r="O3" t="s">
        <v>164</v>
      </c>
    </row>
    <row r="4" spans="1:15" x14ac:dyDescent="0.25">
      <c r="A4" t="s">
        <v>46</v>
      </c>
      <c r="B4" s="6" t="s">
        <v>163</v>
      </c>
      <c r="C4" s="6" t="s">
        <v>163</v>
      </c>
      <c r="E4" t="s">
        <v>43</v>
      </c>
      <c r="F4" t="s">
        <v>164</v>
      </c>
      <c r="G4" t="s">
        <v>164</v>
      </c>
      <c r="I4" t="s">
        <v>40</v>
      </c>
      <c r="J4" t="s">
        <v>164</v>
      </c>
      <c r="K4" t="s">
        <v>164</v>
      </c>
      <c r="M4" t="s">
        <v>32</v>
      </c>
      <c r="N4" t="s">
        <v>164</v>
      </c>
      <c r="O4" t="s">
        <v>164</v>
      </c>
    </row>
    <row r="5" spans="1:15" x14ac:dyDescent="0.25">
      <c r="A5" t="s">
        <v>47</v>
      </c>
      <c r="B5" s="6" t="s">
        <v>163</v>
      </c>
      <c r="C5" s="6" t="s">
        <v>163</v>
      </c>
      <c r="E5" t="s">
        <v>59</v>
      </c>
      <c r="F5" t="s">
        <v>164</v>
      </c>
      <c r="G5" t="s">
        <v>164</v>
      </c>
      <c r="I5" t="s">
        <v>90</v>
      </c>
      <c r="J5" t="s">
        <v>163</v>
      </c>
      <c r="K5" t="s">
        <v>164</v>
      </c>
      <c r="M5" t="s">
        <v>44</v>
      </c>
      <c r="N5" t="s">
        <v>164</v>
      </c>
      <c r="O5" t="s">
        <v>164</v>
      </c>
    </row>
    <row r="6" spans="1:15" x14ac:dyDescent="0.25">
      <c r="A6" t="s">
        <v>28</v>
      </c>
      <c r="B6" s="6" t="s">
        <v>164</v>
      </c>
      <c r="C6" s="6" t="s">
        <v>164</v>
      </c>
      <c r="E6" t="s">
        <v>103</v>
      </c>
      <c r="F6" t="s">
        <v>164</v>
      </c>
      <c r="G6" t="s">
        <v>164</v>
      </c>
      <c r="I6" t="s">
        <v>143</v>
      </c>
      <c r="J6" t="s">
        <v>164</v>
      </c>
      <c r="K6" t="s">
        <v>164</v>
      </c>
      <c r="M6" t="s">
        <v>38</v>
      </c>
      <c r="N6" t="s">
        <v>164</v>
      </c>
      <c r="O6" t="s">
        <v>164</v>
      </c>
    </row>
    <row r="7" spans="1:15" x14ac:dyDescent="0.25">
      <c r="A7" t="s">
        <v>99</v>
      </c>
      <c r="B7" s="6" t="s">
        <v>163</v>
      </c>
      <c r="C7" s="6" t="s">
        <v>164</v>
      </c>
      <c r="E7" t="s">
        <v>104</v>
      </c>
      <c r="F7" t="s">
        <v>164</v>
      </c>
      <c r="G7" t="s">
        <v>164</v>
      </c>
      <c r="I7" t="s">
        <v>150</v>
      </c>
      <c r="J7" t="s">
        <v>164</v>
      </c>
      <c r="K7" t="s">
        <v>164</v>
      </c>
      <c r="M7" t="s">
        <v>24</v>
      </c>
      <c r="N7" t="s">
        <v>164</v>
      </c>
      <c r="O7" t="s">
        <v>164</v>
      </c>
    </row>
    <row r="8" spans="1:15" x14ac:dyDescent="0.25">
      <c r="A8" t="s">
        <v>55</v>
      </c>
      <c r="B8" s="6" t="s">
        <v>164</v>
      </c>
      <c r="C8" s="6" t="s">
        <v>164</v>
      </c>
      <c r="E8" t="s">
        <v>105</v>
      </c>
      <c r="F8" t="s">
        <v>164</v>
      </c>
      <c r="G8" t="s">
        <v>164</v>
      </c>
      <c r="I8" t="s">
        <v>51</v>
      </c>
      <c r="J8" t="s">
        <v>163</v>
      </c>
      <c r="K8" t="s">
        <v>164</v>
      </c>
      <c r="M8" t="s">
        <v>22</v>
      </c>
      <c r="N8" t="s">
        <v>163</v>
      </c>
      <c r="O8" t="s">
        <v>164</v>
      </c>
    </row>
    <row r="9" spans="1:15" x14ac:dyDescent="0.25">
      <c r="A9" t="s">
        <v>48</v>
      </c>
      <c r="B9" s="6" t="s">
        <v>164</v>
      </c>
      <c r="C9" s="6" t="s">
        <v>164</v>
      </c>
      <c r="E9" t="s">
        <v>106</v>
      </c>
      <c r="F9" t="s">
        <v>164</v>
      </c>
      <c r="G9" t="s">
        <v>164</v>
      </c>
      <c r="I9" t="s">
        <v>151</v>
      </c>
      <c r="J9" t="s">
        <v>164</v>
      </c>
      <c r="K9" t="s">
        <v>164</v>
      </c>
      <c r="M9" t="s">
        <v>30</v>
      </c>
      <c r="N9" t="s">
        <v>164</v>
      </c>
      <c r="O9" t="s">
        <v>164</v>
      </c>
    </row>
    <row r="10" spans="1:15" x14ac:dyDescent="0.25">
      <c r="A10" t="s">
        <v>88</v>
      </c>
      <c r="B10" s="6" t="s">
        <v>164</v>
      </c>
      <c r="C10" s="6" t="s">
        <v>164</v>
      </c>
      <c r="E10" t="s">
        <v>107</v>
      </c>
      <c r="F10" t="s">
        <v>164</v>
      </c>
      <c r="G10" t="s">
        <v>164</v>
      </c>
      <c r="I10" t="s">
        <v>37</v>
      </c>
      <c r="J10" t="s">
        <v>164</v>
      </c>
      <c r="K10" t="s">
        <v>164</v>
      </c>
      <c r="M10" t="s">
        <v>58</v>
      </c>
      <c r="N10" t="s">
        <v>163</v>
      </c>
      <c r="O10" t="s">
        <v>164</v>
      </c>
    </row>
    <row r="11" spans="1:15" x14ac:dyDescent="0.25">
      <c r="A11" t="s">
        <v>100</v>
      </c>
      <c r="B11" s="6" t="s">
        <v>164</v>
      </c>
      <c r="C11" s="6" t="s">
        <v>164</v>
      </c>
      <c r="E11" t="s">
        <v>108</v>
      </c>
      <c r="F11" t="s">
        <v>164</v>
      </c>
      <c r="G11" t="s">
        <v>164</v>
      </c>
      <c r="I11" t="s">
        <v>152</v>
      </c>
      <c r="J11" t="s">
        <v>164</v>
      </c>
      <c r="K11" t="s">
        <v>164</v>
      </c>
      <c r="M11" t="s">
        <v>158</v>
      </c>
      <c r="N11" t="s">
        <v>163</v>
      </c>
      <c r="O11" t="s">
        <v>164</v>
      </c>
    </row>
    <row r="12" spans="1:15" x14ac:dyDescent="0.25">
      <c r="A12" t="s">
        <v>34</v>
      </c>
      <c r="B12" s="6" t="s">
        <v>164</v>
      </c>
      <c r="C12" s="6" t="s">
        <v>164</v>
      </c>
      <c r="E12" s="5" t="s">
        <v>36</v>
      </c>
      <c r="F12" s="5" t="s">
        <v>164</v>
      </c>
      <c r="G12" s="5" t="s">
        <v>164</v>
      </c>
      <c r="I12" t="s">
        <v>144</v>
      </c>
      <c r="J12" t="s">
        <v>164</v>
      </c>
      <c r="K12" t="s">
        <v>164</v>
      </c>
      <c r="M12" t="s">
        <v>159</v>
      </c>
      <c r="N12" t="s">
        <v>164</v>
      </c>
      <c r="O12" t="s">
        <v>164</v>
      </c>
    </row>
    <row r="13" spans="1:15" x14ac:dyDescent="0.25">
      <c r="A13" t="s">
        <v>49</v>
      </c>
      <c r="B13" s="6" t="s">
        <v>163</v>
      </c>
      <c r="C13" s="10" t="s">
        <v>164</v>
      </c>
      <c r="E13" s="5" t="s">
        <v>48</v>
      </c>
      <c r="F13" s="5" t="s">
        <v>164</v>
      </c>
      <c r="G13" s="5" t="s">
        <v>164</v>
      </c>
      <c r="I13" t="s">
        <v>153</v>
      </c>
      <c r="J13" t="s">
        <v>164</v>
      </c>
      <c r="K13" t="s">
        <v>164</v>
      </c>
      <c r="M13" s="9" t="s">
        <v>166</v>
      </c>
      <c r="N13">
        <f>COUNTIF(N3:N12, "Yes")</f>
        <v>3</v>
      </c>
      <c r="O13">
        <v>0</v>
      </c>
    </row>
    <row r="14" spans="1:15" x14ac:dyDescent="0.25">
      <c r="A14" t="s">
        <v>86</v>
      </c>
      <c r="B14" s="6" t="s">
        <v>164</v>
      </c>
      <c r="C14" s="10" t="s">
        <v>164</v>
      </c>
      <c r="E14" s="5" t="s">
        <v>109</v>
      </c>
      <c r="F14" s="5" t="s">
        <v>163</v>
      </c>
      <c r="G14" s="5" t="s">
        <v>164</v>
      </c>
      <c r="I14" t="s">
        <v>133</v>
      </c>
      <c r="J14" t="s">
        <v>164</v>
      </c>
      <c r="K14" t="s">
        <v>164</v>
      </c>
      <c r="M14" s="9" t="s">
        <v>167</v>
      </c>
      <c r="N14" s="11">
        <f>N13/10</f>
        <v>0.3</v>
      </c>
    </row>
    <row r="15" spans="1:15" x14ac:dyDescent="0.25">
      <c r="A15" t="s">
        <v>89</v>
      </c>
      <c r="B15" s="6" t="s">
        <v>163</v>
      </c>
      <c r="C15" s="10" t="s">
        <v>164</v>
      </c>
      <c r="E15" s="9" t="s">
        <v>166</v>
      </c>
      <c r="F15">
        <f>COUNTIF(F3:F14, "Yes")</f>
        <v>1</v>
      </c>
      <c r="G15">
        <v>0</v>
      </c>
      <c r="I15" s="5" t="s">
        <v>80</v>
      </c>
      <c r="J15" s="5" t="s">
        <v>163</v>
      </c>
      <c r="K15" s="5" t="s">
        <v>163</v>
      </c>
    </row>
    <row r="16" spans="1:15" x14ac:dyDescent="0.25">
      <c r="A16" t="s">
        <v>101</v>
      </c>
      <c r="B16" s="6" t="s">
        <v>163</v>
      </c>
      <c r="C16" s="10" t="s">
        <v>164</v>
      </c>
      <c r="E16" s="9" t="s">
        <v>167</v>
      </c>
      <c r="F16" s="11">
        <f>F15/12</f>
        <v>8.3333333333333329E-2</v>
      </c>
      <c r="I16" s="5" t="s">
        <v>156</v>
      </c>
      <c r="J16" s="5" t="s">
        <v>164</v>
      </c>
      <c r="K16" t="s">
        <v>164</v>
      </c>
    </row>
    <row r="17" spans="1:11" x14ac:dyDescent="0.25">
      <c r="A17" t="s">
        <v>54</v>
      </c>
      <c r="B17" s="6" t="s">
        <v>164</v>
      </c>
      <c r="C17" s="10" t="s">
        <v>164</v>
      </c>
      <c r="I17" s="9" t="s">
        <v>166</v>
      </c>
      <c r="J17">
        <f>COUNTIF(J3:J16, "Yes")</f>
        <v>4</v>
      </c>
      <c r="K17">
        <v>1</v>
      </c>
    </row>
    <row r="18" spans="1:11" x14ac:dyDescent="0.25">
      <c r="A18" t="s">
        <v>102</v>
      </c>
      <c r="B18" s="6" t="s">
        <v>164</v>
      </c>
      <c r="C18" s="10" t="s">
        <v>164</v>
      </c>
      <c r="I18" s="9" t="s">
        <v>167</v>
      </c>
      <c r="J18" s="11">
        <f>J17/14</f>
        <v>0.2857142857142857</v>
      </c>
    </row>
    <row r="19" spans="1:11" x14ac:dyDescent="0.25">
      <c r="A19" t="s">
        <v>50</v>
      </c>
      <c r="B19" s="6" t="s">
        <v>163</v>
      </c>
      <c r="C19" s="10" t="s">
        <v>164</v>
      </c>
    </row>
    <row r="20" spans="1:11" x14ac:dyDescent="0.25">
      <c r="A20" s="5" t="s">
        <v>21</v>
      </c>
      <c r="B20" s="7" t="s">
        <v>164</v>
      </c>
      <c r="C20" s="10" t="s">
        <v>164</v>
      </c>
      <c r="D20" s="5"/>
    </row>
    <row r="21" spans="1:11" x14ac:dyDescent="0.25">
      <c r="A21" s="5" t="s">
        <v>71</v>
      </c>
      <c r="B21" s="7" t="s">
        <v>163</v>
      </c>
      <c r="C21" s="7" t="s">
        <v>163</v>
      </c>
      <c r="D21" s="5"/>
    </row>
    <row r="22" spans="1:11" x14ac:dyDescent="0.25">
      <c r="A22" s="5" t="s">
        <v>23</v>
      </c>
      <c r="B22" s="7" t="s">
        <v>164</v>
      </c>
      <c r="C22" s="7" t="s">
        <v>164</v>
      </c>
      <c r="D22" s="5"/>
    </row>
    <row r="23" spans="1:11" x14ac:dyDescent="0.25">
      <c r="A23" s="5" t="s">
        <v>80</v>
      </c>
      <c r="B23" s="7" t="s">
        <v>163</v>
      </c>
      <c r="C23" s="7" t="s">
        <v>163</v>
      </c>
      <c r="D23" s="5"/>
    </row>
    <row r="24" spans="1:11" x14ac:dyDescent="0.25">
      <c r="A24" s="5" t="s">
        <v>62</v>
      </c>
      <c r="B24" s="7" t="s">
        <v>164</v>
      </c>
      <c r="C24" s="7" t="s">
        <v>164</v>
      </c>
      <c r="D24" s="5"/>
    </row>
    <row r="25" spans="1:11" x14ac:dyDescent="0.25">
      <c r="A25" s="5" t="s">
        <v>65</v>
      </c>
      <c r="B25" s="7" t="s">
        <v>164</v>
      </c>
      <c r="C25" s="7" t="s">
        <v>164</v>
      </c>
      <c r="D25" s="5"/>
    </row>
    <row r="26" spans="1:11" x14ac:dyDescent="0.25">
      <c r="A26" s="5" t="s">
        <v>68</v>
      </c>
      <c r="B26" s="7" t="s">
        <v>164</v>
      </c>
      <c r="C26" s="7" t="s">
        <v>164</v>
      </c>
      <c r="D26" s="5"/>
    </row>
    <row r="27" spans="1:11" x14ac:dyDescent="0.25">
      <c r="A27" s="5" t="s">
        <v>95</v>
      </c>
      <c r="B27" s="7" t="s">
        <v>164</v>
      </c>
      <c r="C27" s="7" t="s">
        <v>164</v>
      </c>
      <c r="D27" s="5"/>
    </row>
    <row r="28" spans="1:11" x14ac:dyDescent="0.25">
      <c r="A28" s="5" t="s">
        <v>96</v>
      </c>
      <c r="B28" s="7" t="s">
        <v>164</v>
      </c>
      <c r="C28" s="7" t="s">
        <v>164</v>
      </c>
      <c r="D28" s="5"/>
    </row>
    <row r="29" spans="1:11" x14ac:dyDescent="0.25">
      <c r="A29" s="5" t="s">
        <v>22</v>
      </c>
      <c r="B29" s="7" t="s">
        <v>163</v>
      </c>
      <c r="C29" s="7" t="s">
        <v>164</v>
      </c>
      <c r="D29" s="5"/>
    </row>
    <row r="30" spans="1:11" x14ac:dyDescent="0.25">
      <c r="A30" s="5" t="s">
        <v>66</v>
      </c>
      <c r="B30" s="7" t="s">
        <v>163</v>
      </c>
      <c r="C30" s="7" t="s">
        <v>164</v>
      </c>
      <c r="D30" s="5"/>
    </row>
    <row r="31" spans="1:11" x14ac:dyDescent="0.25">
      <c r="A31" s="5" t="s">
        <v>41</v>
      </c>
      <c r="B31" s="7" t="s">
        <v>164</v>
      </c>
      <c r="C31" s="7" t="s">
        <v>164</v>
      </c>
      <c r="D31" s="5"/>
    </row>
    <row r="32" spans="1:11" x14ac:dyDescent="0.25">
      <c r="A32" s="5" t="s">
        <v>97</v>
      </c>
      <c r="B32" s="7" t="s">
        <v>164</v>
      </c>
      <c r="C32" s="7" t="s">
        <v>164</v>
      </c>
      <c r="D32" s="5"/>
    </row>
    <row r="33" spans="1:4" x14ac:dyDescent="0.25">
      <c r="A33" s="5" t="s">
        <v>75</v>
      </c>
      <c r="B33" s="7" t="s">
        <v>163</v>
      </c>
      <c r="C33" s="7" t="s">
        <v>164</v>
      </c>
      <c r="D33" s="5"/>
    </row>
    <row r="34" spans="1:4" x14ac:dyDescent="0.25">
      <c r="A34" s="5" t="s">
        <v>44</v>
      </c>
      <c r="B34" s="7" t="s">
        <v>163</v>
      </c>
      <c r="C34" s="7" t="s">
        <v>164</v>
      </c>
      <c r="D34" s="5"/>
    </row>
    <row r="35" spans="1:4" x14ac:dyDescent="0.25">
      <c r="A35" s="9" t="s">
        <v>166</v>
      </c>
      <c r="B35">
        <f>COUNTIF(B3:B34, "Yes")</f>
        <v>14</v>
      </c>
      <c r="C35">
        <f>COUNTIF(C3:C34, "Yes")</f>
        <v>4</v>
      </c>
    </row>
    <row r="36" spans="1:4" x14ac:dyDescent="0.25">
      <c r="A36" s="9" t="s">
        <v>167</v>
      </c>
      <c r="B36" s="11">
        <f>B35/33</f>
        <v>0.42424242424242425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 and down</vt:lpstr>
      <vt:lpstr>Exercise_top changes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Kargl, Christopher Kenneth</dc:creator>
  <cp:lastModifiedBy>Kargl, Christopher Kenneth</cp:lastModifiedBy>
  <dcterms:created xsi:type="dcterms:W3CDTF">2024-06-28T18:41:16Z</dcterms:created>
  <dcterms:modified xsi:type="dcterms:W3CDTF">2024-08-07T16:50:22Z</dcterms:modified>
</cp:coreProperties>
</file>