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artmouth-my.sharepoint.com/personal/f006jgg_dartmouth_edu/Documents/Documents/Dartmouth PhD/PhD_ResearchProjects/Project1_Granite_Basalt_Roundness/Manuscript_1/Manuscript_Data/"/>
    </mc:Choice>
  </mc:AlternateContent>
  <xr:revisionPtr revIDLastSave="0" documentId="8_{0A78B4CE-618D-5344-8E5F-5FCA5AD83F7C}" xr6:coauthVersionLast="47" xr6:coauthVersionMax="47" xr10:uidLastSave="{00000000-0000-0000-0000-000000000000}"/>
  <bookViews>
    <workbookView xWindow="1500" yWindow="1320" windowWidth="27640" windowHeight="16940" xr2:uid="{EB44B8C5-1336-A549-90E5-66B81342FBC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</calcChain>
</file>

<file path=xl/sharedStrings.xml><?xml version="1.0" encoding="utf-8"?>
<sst xmlns="http://schemas.openxmlformats.org/spreadsheetml/2006/main" count="41" uniqueCount="17">
  <si>
    <t>Metric</t>
  </si>
  <si>
    <t>Model Fit</t>
  </si>
  <si>
    <t>Fitted Data</t>
  </si>
  <si>
    <t>a</t>
  </si>
  <si>
    <t>SE</t>
  </si>
  <si>
    <t>b</t>
  </si>
  <si>
    <t>Roundness</t>
  </si>
  <si>
    <t>Logarthmic</t>
  </si>
  <si>
    <t>Globe Fan (Granite)</t>
  </si>
  <si>
    <t>Lucy Gray (Basalt)</t>
  </si>
  <si>
    <t>Lucy Gray (Granite)</t>
  </si>
  <si>
    <t>Rotating Drum (Basalt)</t>
  </si>
  <si>
    <t>Rotating Drum (Granite)</t>
  </si>
  <si>
    <t>Circularity</t>
  </si>
  <si>
    <t>Exponential</t>
  </si>
  <si>
    <r>
      <t>R</t>
    </r>
    <r>
      <rPr>
        <b/>
        <vertAlign val="superscript"/>
        <sz val="12"/>
        <color theme="1"/>
        <rFont val="Aptos Narrow (Body)"/>
      </rPr>
      <t>2</t>
    </r>
  </si>
  <si>
    <r>
      <t>D</t>
    </r>
    <r>
      <rPr>
        <vertAlign val="subscript"/>
        <sz val="12"/>
        <color theme="1"/>
        <rFont val="Aptos Narrow (Body)"/>
      </rPr>
      <t>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</si>
</sst>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vertAlign val="superscript"/>
      <sz val="12"/>
      <color theme="1"/>
      <name val="Aptos Narrow (Body)"/>
    </font>
    <font>
      <vertAlign val="subscript"/>
      <sz val="12"/>
      <color theme="1"/>
      <name val="Aptos Narrow (Body)"/>
    </font>
    <font>
      <sz val="12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0" borderId="0" xfId="0" applyFont="1"/>
    <xf numFmtId="0" fontId="0" fillId="4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/>
    <xf numFmtId="164" fontId="0" fillId="2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5" fontId="0" fillId="2" borderId="9" xfId="0" applyNumberFormat="1" applyFont="1" applyFill="1" applyBorder="1" applyAlignment="1">
      <alignment horizontal="center"/>
    </xf>
    <xf numFmtId="0" fontId="0" fillId="4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/>
    <xf numFmtId="165" fontId="0" fillId="2" borderId="13" xfId="0" applyNumberFormat="1" applyFont="1" applyFill="1" applyBorder="1" applyAlignment="1">
      <alignment horizontal="center" vertical="center"/>
    </xf>
    <xf numFmtId="164" fontId="0" fillId="2" borderId="14" xfId="0" applyNumberFormat="1" applyFont="1" applyFill="1" applyBorder="1" applyAlignment="1">
      <alignment horizontal="center" vertical="center"/>
    </xf>
    <xf numFmtId="2" fontId="0" fillId="2" borderId="14" xfId="0" applyNumberFormat="1" applyFont="1" applyFill="1" applyBorder="1" applyAlignment="1">
      <alignment horizontal="center" vertical="center"/>
    </xf>
    <xf numFmtId="165" fontId="0" fillId="2" borderId="14" xfId="0" applyNumberFormat="1" applyFont="1" applyFill="1" applyBorder="1" applyAlignment="1">
      <alignment horizontal="center" vertical="center"/>
    </xf>
    <xf numFmtId="165" fontId="0" fillId="2" borderId="15" xfId="0" applyNumberFormat="1" applyFont="1" applyFill="1" applyBorder="1" applyAlignment="1">
      <alignment horizontal="center" vertical="center"/>
    </xf>
    <xf numFmtId="165" fontId="0" fillId="2" borderId="16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2" fontId="0" fillId="2" borderId="0" xfId="0" applyNumberFormat="1" applyFont="1" applyFill="1" applyAlignment="1">
      <alignment horizontal="center" vertical="center"/>
    </xf>
    <xf numFmtId="165" fontId="0" fillId="2" borderId="0" xfId="0" applyNumberFormat="1" applyFont="1" applyFill="1" applyAlignment="1">
      <alignment horizontal="center" vertical="center"/>
    </xf>
    <xf numFmtId="165" fontId="0" fillId="2" borderId="9" xfId="0" applyNumberFormat="1" applyFont="1" applyFill="1" applyBorder="1" applyAlignment="1">
      <alignment horizontal="center" vertical="center"/>
    </xf>
    <xf numFmtId="165" fontId="0" fillId="2" borderId="17" xfId="0" applyNumberFormat="1" applyFont="1" applyFill="1" applyBorder="1" applyAlignment="1">
      <alignment horizontal="center" vertical="center"/>
    </xf>
    <xf numFmtId="164" fontId="0" fillId="2" borderId="18" xfId="0" applyNumberFormat="1" applyFont="1" applyFill="1" applyBorder="1" applyAlignment="1">
      <alignment horizontal="center" vertical="center"/>
    </xf>
    <xf numFmtId="2" fontId="0" fillId="2" borderId="18" xfId="0" applyNumberFormat="1" applyFont="1" applyFill="1" applyBorder="1" applyAlignment="1">
      <alignment horizontal="center" vertical="center"/>
    </xf>
    <xf numFmtId="165" fontId="0" fillId="2" borderId="18" xfId="0" applyNumberFormat="1" applyFont="1" applyFill="1" applyBorder="1" applyAlignment="1">
      <alignment horizontal="center" vertical="center"/>
    </xf>
    <xf numFmtId="165" fontId="0" fillId="2" borderId="19" xfId="0" applyNumberFormat="1" applyFont="1" applyFill="1" applyBorder="1" applyAlignment="1">
      <alignment horizontal="center" vertical="center"/>
    </xf>
    <xf numFmtId="0" fontId="4" fillId="3" borderId="8" xfId="0" applyFont="1" applyFill="1" applyBorder="1"/>
    <xf numFmtId="2" fontId="0" fillId="2" borderId="13" xfId="0" applyNumberFormat="1" applyFont="1" applyFill="1" applyBorder="1" applyAlignment="1">
      <alignment horizontal="center" vertical="center"/>
    </xf>
    <xf numFmtId="2" fontId="0" fillId="2" borderId="16" xfId="0" applyNumberFormat="1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4" fillId="3" borderId="22" xfId="0" applyFont="1" applyFill="1" applyBorder="1"/>
    <xf numFmtId="2" fontId="0" fillId="2" borderId="23" xfId="0" applyNumberFormat="1" applyFont="1" applyFill="1" applyBorder="1" applyAlignment="1">
      <alignment horizontal="center" vertical="center"/>
    </xf>
    <xf numFmtId="164" fontId="0" fillId="2" borderId="24" xfId="0" applyNumberFormat="1" applyFont="1" applyFill="1" applyBorder="1" applyAlignment="1">
      <alignment horizontal="center" vertical="center"/>
    </xf>
    <xf numFmtId="2" fontId="0" fillId="2" borderId="24" xfId="0" applyNumberFormat="1" applyFont="1" applyFill="1" applyBorder="1" applyAlignment="1">
      <alignment horizontal="center" vertical="center"/>
    </xf>
    <xf numFmtId="165" fontId="0" fillId="2" borderId="24" xfId="0" applyNumberFormat="1" applyFont="1" applyFill="1" applyBorder="1" applyAlignment="1">
      <alignment horizontal="center" vertical="center"/>
    </xf>
    <xf numFmtId="165" fontId="0" fillId="2" borderId="2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83E6-2902-DA4F-92F9-4DCE4C4B02DC}">
  <dimension ref="A1:H16"/>
  <sheetViews>
    <sheetView tabSelected="1" workbookViewId="0">
      <selection activeCell="I21" sqref="I21"/>
    </sheetView>
  </sheetViews>
  <sheetFormatPr baseColWidth="10" defaultRowHeight="16" x14ac:dyDescent="0.2"/>
  <cols>
    <col min="1" max="1" width="11.5" style="6" customWidth="1"/>
    <col min="2" max="2" width="16.1640625" style="6" customWidth="1"/>
    <col min="3" max="3" width="22.5" style="6" customWidth="1"/>
    <col min="4" max="8" width="7.6640625" style="6" customWidth="1"/>
    <col min="9" max="16384" width="10.83203125" style="6"/>
  </cols>
  <sheetData>
    <row r="1" spans="1:8" ht="20" thickBot="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4</v>
      </c>
      <c r="H1" s="5" t="s">
        <v>15</v>
      </c>
    </row>
    <row r="2" spans="1:8" x14ac:dyDescent="0.2">
      <c r="A2" s="7" t="s">
        <v>6</v>
      </c>
      <c r="B2" s="8" t="s">
        <v>7</v>
      </c>
      <c r="C2" s="9" t="s">
        <v>8</v>
      </c>
      <c r="D2" s="10">
        <v>2.8570000000000002E-2</v>
      </c>
      <c r="E2" s="10">
        <v>2.9850000000000015E-3</v>
      </c>
      <c r="F2" s="11">
        <v>0.32029999999999997</v>
      </c>
      <c r="G2" s="12">
        <v>3.7999999999999978E-3</v>
      </c>
      <c r="H2" s="13">
        <v>0.86570000000000003</v>
      </c>
    </row>
    <row r="3" spans="1:8" x14ac:dyDescent="0.2">
      <c r="A3" s="14"/>
      <c r="B3" s="8" t="s">
        <v>7</v>
      </c>
      <c r="C3" s="9" t="s">
        <v>9</v>
      </c>
      <c r="D3" s="10">
        <v>4.8419999999999998E-2</v>
      </c>
      <c r="E3" s="10">
        <v>1.1319999999999998E-2</v>
      </c>
      <c r="F3" s="11">
        <v>0.37069999999999997</v>
      </c>
      <c r="G3" s="12">
        <v>2.0949999999999996E-2</v>
      </c>
      <c r="H3" s="13">
        <v>0.60029999999999994</v>
      </c>
    </row>
    <row r="4" spans="1:8" x14ac:dyDescent="0.2">
      <c r="A4" s="14"/>
      <c r="B4" s="8" t="s">
        <v>7</v>
      </c>
      <c r="C4" s="9" t="s">
        <v>10</v>
      </c>
      <c r="D4" s="10">
        <v>3.4229999999999997E-2</v>
      </c>
      <c r="E4" s="10">
        <v>7.2749999999999985E-3</v>
      </c>
      <c r="F4" s="11">
        <v>0.33429999999999999</v>
      </c>
      <c r="G4" s="12">
        <v>1.344999999999999E-2</v>
      </c>
      <c r="H4" s="13">
        <v>0.63639999999999997</v>
      </c>
    </row>
    <row r="5" spans="1:8" x14ac:dyDescent="0.2">
      <c r="A5" s="14"/>
      <c r="B5" s="8" t="s">
        <v>7</v>
      </c>
      <c r="C5" s="9" t="s">
        <v>11</v>
      </c>
      <c r="D5" s="10">
        <v>3.8789999999999998E-2</v>
      </c>
      <c r="E5" s="10">
        <v>1.2749999999999984E-3</v>
      </c>
      <c r="F5" s="11">
        <v>0.31819999999999998</v>
      </c>
      <c r="G5" s="12">
        <v>2.7999999999999969E-3</v>
      </c>
      <c r="H5" s="13">
        <v>0.9375</v>
      </c>
    </row>
    <row r="6" spans="1:8" x14ac:dyDescent="0.2">
      <c r="A6" s="14"/>
      <c r="B6" s="15" t="s">
        <v>7</v>
      </c>
      <c r="C6" s="16" t="s">
        <v>12</v>
      </c>
      <c r="D6" s="10">
        <v>2.8410000000000001E-2</v>
      </c>
      <c r="E6" s="10">
        <v>7.6500000000000005E-4</v>
      </c>
      <c r="F6" s="11">
        <v>0.31190000000000001</v>
      </c>
      <c r="G6" s="12">
        <v>1.6500000000000126E-3</v>
      </c>
      <c r="H6" s="13">
        <v>0.95779999999999998</v>
      </c>
    </row>
    <row r="7" spans="1:8" x14ac:dyDescent="0.2">
      <c r="A7" s="14" t="s">
        <v>13</v>
      </c>
      <c r="B7" s="8" t="s">
        <v>7</v>
      </c>
      <c r="C7" s="9" t="s">
        <v>8</v>
      </c>
      <c r="D7" s="17">
        <v>7.4120000000000005E-2</v>
      </c>
      <c r="E7" s="18">
        <f>(D7-0.04961)/2</f>
        <v>1.2255000000000002E-2</v>
      </c>
      <c r="F7" s="19">
        <v>0.68269999999999997</v>
      </c>
      <c r="G7" s="20">
        <f>(F7-0.6213)/2</f>
        <v>3.0700000000000005E-2</v>
      </c>
      <c r="H7" s="21">
        <v>0.73670000000000002</v>
      </c>
    </row>
    <row r="8" spans="1:8" x14ac:dyDescent="0.2">
      <c r="A8" s="14"/>
      <c r="B8" s="8" t="s">
        <v>7</v>
      </c>
      <c r="C8" s="9" t="s">
        <v>9</v>
      </c>
      <c r="D8" s="22">
        <v>6.7640000000000006E-2</v>
      </c>
      <c r="E8" s="23">
        <f>(D8-0.04144)/2</f>
        <v>1.3100000000000004E-2</v>
      </c>
      <c r="F8" s="24">
        <v>0.62290000000000001</v>
      </c>
      <c r="G8" s="25">
        <f>(F8-0.547)/2</f>
        <v>3.7949999999999984E-2</v>
      </c>
      <c r="H8" s="26">
        <v>0.75439999999999996</v>
      </c>
    </row>
    <row r="9" spans="1:8" x14ac:dyDescent="0.2">
      <c r="A9" s="14"/>
      <c r="B9" s="8" t="s">
        <v>7</v>
      </c>
      <c r="C9" s="9" t="s">
        <v>10</v>
      </c>
      <c r="D9" s="22">
        <v>6.5350000000000005E-2</v>
      </c>
      <c r="E9" s="23">
        <f>(D9-0.04418)/2</f>
        <v>1.0585000000000004E-2</v>
      </c>
      <c r="F9" s="24">
        <v>0.60189999999999999</v>
      </c>
      <c r="G9" s="25">
        <f>(F9-0.5405)/2</f>
        <v>3.0700000000000005E-2</v>
      </c>
      <c r="H9" s="26">
        <v>0.69269999999999998</v>
      </c>
    </row>
    <row r="10" spans="1:8" x14ac:dyDescent="0.2">
      <c r="A10" s="14"/>
      <c r="B10" s="8" t="s">
        <v>7</v>
      </c>
      <c r="C10" s="9" t="s">
        <v>11</v>
      </c>
      <c r="D10" s="22">
        <v>0.1434</v>
      </c>
      <c r="E10" s="23">
        <f>(D10-0.1357)/2</f>
        <v>3.8500000000000062E-3</v>
      </c>
      <c r="F10" s="24">
        <v>0.71279999999999999</v>
      </c>
      <c r="G10" s="25">
        <f>(F10-0.7011)/2</f>
        <v>5.8500000000000218E-3</v>
      </c>
      <c r="H10" s="26">
        <v>0.97860000000000003</v>
      </c>
    </row>
    <row r="11" spans="1:8" x14ac:dyDescent="0.2">
      <c r="A11" s="14"/>
      <c r="B11" s="15" t="s">
        <v>7</v>
      </c>
      <c r="C11" s="16" t="s">
        <v>12</v>
      </c>
      <c r="D11" s="27">
        <v>0.13869999999999999</v>
      </c>
      <c r="E11" s="28">
        <f>(D11-0.136)/2</f>
        <v>1.3499999999999901E-3</v>
      </c>
      <c r="F11" s="29">
        <v>0.65990000000000004</v>
      </c>
      <c r="G11" s="30">
        <f>(F11-0.6557)/2</f>
        <v>2.1000000000000463E-3</v>
      </c>
      <c r="H11" s="31">
        <v>0.99719999999999998</v>
      </c>
    </row>
    <row r="12" spans="1:8" x14ac:dyDescent="0.2">
      <c r="A12" s="14" t="s">
        <v>16</v>
      </c>
      <c r="B12" s="8" t="s">
        <v>14</v>
      </c>
      <c r="C12" s="32" t="s">
        <v>8</v>
      </c>
      <c r="D12" s="33">
        <v>22.2</v>
      </c>
      <c r="E12" s="18">
        <f>(D12-19.34)/2</f>
        <v>1.4299999999999997</v>
      </c>
      <c r="F12" s="19">
        <v>5.1149999999999998E-3</v>
      </c>
      <c r="G12" s="20">
        <f>(F12--0.03534)/2</f>
        <v>2.0227500000000002E-2</v>
      </c>
      <c r="H12" s="21">
        <v>4.0000000000000001E-3</v>
      </c>
    </row>
    <row r="13" spans="1:8" x14ac:dyDescent="0.2">
      <c r="A13" s="14"/>
      <c r="B13" s="8" t="s">
        <v>14</v>
      </c>
      <c r="C13" s="32" t="s">
        <v>9</v>
      </c>
      <c r="D13" s="34">
        <v>36.119999999999997</v>
      </c>
      <c r="E13" s="23">
        <f>(D13-28.96)/2</f>
        <v>3.5799999999999983</v>
      </c>
      <c r="F13" s="24">
        <v>-5.2330000000000002E-2</v>
      </c>
      <c r="G13" s="25">
        <f>(F13-(-0.08644))/2</f>
        <v>1.7055000000000001E-2</v>
      </c>
      <c r="H13" s="26">
        <v>0.40150000000000002</v>
      </c>
    </row>
    <row r="14" spans="1:8" x14ac:dyDescent="0.2">
      <c r="A14" s="14"/>
      <c r="B14" s="8" t="s">
        <v>14</v>
      </c>
      <c r="C14" s="32" t="s">
        <v>10</v>
      </c>
      <c r="D14" s="34">
        <v>37.44</v>
      </c>
      <c r="E14" s="23">
        <f>(D14-32.45)/2</f>
        <v>2.4949999999999974</v>
      </c>
      <c r="F14" s="24">
        <v>-6.5579999999999999E-2</v>
      </c>
      <c r="G14" s="25">
        <f>(F14-(-0.08944))/2</f>
        <v>1.1930000000000003E-2</v>
      </c>
      <c r="H14" s="26">
        <v>0.69279999999999997</v>
      </c>
    </row>
    <row r="15" spans="1:8" x14ac:dyDescent="0.2">
      <c r="A15" s="14"/>
      <c r="B15" s="8" t="s">
        <v>7</v>
      </c>
      <c r="C15" s="32" t="s">
        <v>11</v>
      </c>
      <c r="D15" s="34">
        <v>-1.1919999999999999</v>
      </c>
      <c r="E15" s="23">
        <f>(D15-(-1.27))/2</f>
        <v>3.9000000000000035E-2</v>
      </c>
      <c r="F15" s="24">
        <v>20.78</v>
      </c>
      <c r="G15" s="25">
        <f>(F15-20.66)/2</f>
        <v>6.0000000000000497E-2</v>
      </c>
      <c r="H15" s="26">
        <v>0.97289999999999999</v>
      </c>
    </row>
    <row r="16" spans="1:8" ht="17" thickBot="1" x14ac:dyDescent="0.25">
      <c r="A16" s="35"/>
      <c r="B16" s="36" t="s">
        <v>7</v>
      </c>
      <c r="C16" s="37" t="s">
        <v>12</v>
      </c>
      <c r="D16" s="38">
        <v>-0.86990000000000001</v>
      </c>
      <c r="E16" s="39">
        <f>(D16-(-0.9617))/2</f>
        <v>4.5899999999999996E-2</v>
      </c>
      <c r="F16" s="40">
        <v>20.89</v>
      </c>
      <c r="G16" s="41">
        <f>(F16-20.76)/2</f>
        <v>6.4999999999999503E-2</v>
      </c>
      <c r="H16" s="42">
        <v>0.9284</v>
      </c>
    </row>
  </sheetData>
  <mergeCells count="3">
    <mergeCell ref="A2:A6"/>
    <mergeCell ref="A7:A11"/>
    <mergeCell ref="A12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Rogers</dc:creator>
  <cp:lastModifiedBy>Emma Rogers</cp:lastModifiedBy>
  <dcterms:created xsi:type="dcterms:W3CDTF">2025-04-16T17:48:56Z</dcterms:created>
  <dcterms:modified xsi:type="dcterms:W3CDTF">2025-04-16T17:49:47Z</dcterms:modified>
</cp:coreProperties>
</file>