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个人相关\YAO\东北大学\论文初稿\RCS\"/>
    </mc:Choice>
  </mc:AlternateContent>
  <xr:revisionPtr revIDLastSave="0" documentId="13_ncr:1_{8BAC0492-9472-4E39-BE96-1D8AF17B58F2}" xr6:coauthVersionLast="47" xr6:coauthVersionMax="47" xr10:uidLastSave="{00000000-0000-0000-0000-000000000000}"/>
  <bookViews>
    <workbookView xWindow="-108" yWindow="-108" windowWidth="30936" windowHeight="18696" firstSheet="2" activeTab="8" xr2:uid="{9428F717-D9B9-471E-BF60-8B42989F50F4}"/>
  </bookViews>
  <sheets>
    <sheet name="EC&amp;TOC" sheetId="1" r:id="rId1"/>
    <sheet name="pore size distribution" sheetId="2" r:id="rId2"/>
    <sheet name="model LIB pH effect" sheetId="3" r:id="rId3"/>
    <sheet name="model LIB pressure effect" sheetId="4" r:id="rId4"/>
    <sheet name="LIB leachate separation" sheetId="5" r:id="rId5"/>
    <sheet name="sedimentation" sheetId="6" r:id="rId6"/>
    <sheet name="zeta potential" sheetId="7" r:id="rId7"/>
    <sheet name="XPS" sheetId="8" r:id="rId8"/>
    <sheet name="XRD" sheetId="9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9" i="6" l="1"/>
  <c r="G23" i="6"/>
  <c r="G24" i="6" s="1"/>
  <c r="F23" i="6"/>
  <c r="F24" i="6" s="1"/>
  <c r="E23" i="6"/>
  <c r="E24" i="6" s="1"/>
  <c r="D23" i="6"/>
  <c r="D24" i="6" s="1"/>
  <c r="C23" i="6"/>
  <c r="C24" i="6" s="1"/>
  <c r="B23" i="6"/>
  <c r="B24" i="6" s="1"/>
  <c r="G6" i="6"/>
  <c r="G7" i="6" s="1"/>
  <c r="F6" i="6"/>
  <c r="F7" i="6" s="1"/>
  <c r="E6" i="6"/>
  <c r="E7" i="6" s="1"/>
  <c r="D6" i="6"/>
  <c r="D7" i="6" s="1"/>
  <c r="C6" i="6"/>
  <c r="C7" i="6" s="1"/>
  <c r="B6" i="6"/>
  <c r="B7" i="6" s="1"/>
  <c r="L11" i="6"/>
  <c r="W20" i="5"/>
  <c r="U20" i="5"/>
  <c r="S20" i="5"/>
  <c r="Q20" i="5"/>
  <c r="O20" i="5"/>
  <c r="M20" i="5"/>
  <c r="AC20" i="5" s="1"/>
  <c r="I20" i="5"/>
  <c r="H20" i="5"/>
  <c r="G20" i="5"/>
  <c r="W19" i="5"/>
  <c r="U19" i="5"/>
  <c r="S19" i="5"/>
  <c r="Q19" i="5"/>
  <c r="O19" i="5"/>
  <c r="M19" i="5"/>
  <c r="AC19" i="5" s="1"/>
  <c r="I19" i="5"/>
  <c r="H19" i="5"/>
  <c r="G19" i="5"/>
  <c r="W18" i="5"/>
  <c r="U18" i="5"/>
  <c r="S18" i="5"/>
  <c r="Q18" i="5"/>
  <c r="O18" i="5"/>
  <c r="M18" i="5"/>
  <c r="AC18" i="5" s="1"/>
  <c r="I18" i="5"/>
  <c r="H18" i="5"/>
  <c r="G18" i="5"/>
  <c r="W17" i="5"/>
  <c r="U17" i="5"/>
  <c r="S17" i="5"/>
  <c r="Q17" i="5"/>
  <c r="O17" i="5"/>
  <c r="M17" i="5"/>
  <c r="AC17" i="5" s="1"/>
  <c r="I17" i="5"/>
  <c r="H17" i="5"/>
  <c r="G17" i="5"/>
  <c r="W8" i="5"/>
  <c r="U8" i="5"/>
  <c r="S8" i="5"/>
  <c r="Q8" i="5"/>
  <c r="O8" i="5"/>
  <c r="M8" i="5"/>
  <c r="AC8" i="5" s="1"/>
  <c r="I8" i="5"/>
  <c r="H8" i="5"/>
  <c r="G8" i="5"/>
  <c r="W7" i="5"/>
  <c r="U7" i="5"/>
  <c r="S7" i="5"/>
  <c r="Q7" i="5"/>
  <c r="O7" i="5"/>
  <c r="M7" i="5"/>
  <c r="I7" i="5"/>
  <c r="H7" i="5"/>
  <c r="G7" i="5"/>
  <c r="AC6" i="5"/>
  <c r="AB6" i="5"/>
  <c r="AA6" i="5"/>
  <c r="W6" i="5"/>
  <c r="U6" i="5"/>
  <c r="S6" i="5"/>
  <c r="Q6" i="5"/>
  <c r="O6" i="5"/>
  <c r="M6" i="5"/>
  <c r="Z6" i="5" s="1"/>
  <c r="I6" i="5"/>
  <c r="H6" i="5"/>
  <c r="G6" i="5"/>
  <c r="AB5" i="5"/>
  <c r="AA5" i="5"/>
  <c r="Z5" i="5"/>
  <c r="W5" i="5"/>
  <c r="U5" i="5"/>
  <c r="S5" i="5"/>
  <c r="AC5" i="5" s="1"/>
  <c r="Q5" i="5"/>
  <c r="O5" i="5"/>
  <c r="M5" i="5"/>
  <c r="I5" i="5"/>
  <c r="H5" i="5"/>
  <c r="G5" i="5"/>
  <c r="AE10" i="4"/>
  <c r="AE9" i="4"/>
  <c r="AE8" i="4"/>
  <c r="AE7" i="4"/>
  <c r="AE6" i="4"/>
  <c r="AE5" i="4"/>
  <c r="AG10" i="4"/>
  <c r="AG9" i="4"/>
  <c r="AG8" i="4"/>
  <c r="AG7" i="4"/>
  <c r="AG6" i="4"/>
  <c r="AG5" i="4"/>
  <c r="AG50" i="4"/>
  <c r="AE50" i="4"/>
  <c r="AC50" i="4"/>
  <c r="T50" i="4"/>
  <c r="R50" i="4"/>
  <c r="P50" i="4"/>
  <c r="W50" i="4" s="1"/>
  <c r="O50" i="4"/>
  <c r="I50" i="4"/>
  <c r="Z50" i="4" s="1"/>
  <c r="H50" i="4"/>
  <c r="G50" i="4"/>
  <c r="AG49" i="4"/>
  <c r="AE49" i="4"/>
  <c r="AC49" i="4"/>
  <c r="Z49" i="4"/>
  <c r="Y49" i="4"/>
  <c r="T49" i="4"/>
  <c r="R49" i="4"/>
  <c r="P49" i="4"/>
  <c r="O49" i="4"/>
  <c r="I49" i="4"/>
  <c r="H49" i="4"/>
  <c r="G49" i="4"/>
  <c r="AG48" i="4"/>
  <c r="AE48" i="4"/>
  <c r="AC48" i="4"/>
  <c r="T48" i="4"/>
  <c r="R48" i="4"/>
  <c r="P48" i="4"/>
  <c r="W48" i="4" s="1"/>
  <c r="O48" i="4"/>
  <c r="I48" i="4"/>
  <c r="Z48" i="4" s="1"/>
  <c r="H48" i="4"/>
  <c r="G48" i="4"/>
  <c r="AG47" i="4"/>
  <c r="AE47" i="4"/>
  <c r="AC47" i="4"/>
  <c r="T47" i="4"/>
  <c r="R47" i="4"/>
  <c r="P47" i="4"/>
  <c r="W47" i="4" s="1"/>
  <c r="O47" i="4"/>
  <c r="I47" i="4"/>
  <c r="Z47" i="4" s="1"/>
  <c r="H47" i="4"/>
  <c r="G47" i="4"/>
  <c r="AG46" i="4"/>
  <c r="AE46" i="4"/>
  <c r="AC46" i="4"/>
  <c r="Z46" i="4"/>
  <c r="W46" i="4"/>
  <c r="T46" i="4"/>
  <c r="R46" i="4"/>
  <c r="V46" i="4" s="1"/>
  <c r="P46" i="4"/>
  <c r="O46" i="4"/>
  <c r="I46" i="4"/>
  <c r="Y46" i="4" s="1"/>
  <c r="H46" i="4"/>
  <c r="G46" i="4"/>
  <c r="AG45" i="4"/>
  <c r="AE45" i="4"/>
  <c r="AC45" i="4"/>
  <c r="Z45" i="4"/>
  <c r="Y45" i="4"/>
  <c r="V45" i="4"/>
  <c r="T45" i="4"/>
  <c r="U45" i="4" s="1"/>
  <c r="R45" i="4"/>
  <c r="P45" i="4"/>
  <c r="O45" i="4"/>
  <c r="X45" i="4" s="1"/>
  <c r="J45" i="4" s="1"/>
  <c r="I45" i="4"/>
  <c r="H45" i="4"/>
  <c r="G45" i="4"/>
  <c r="AG37" i="4"/>
  <c r="AE37" i="4"/>
  <c r="AC37" i="4"/>
  <c r="T37" i="4"/>
  <c r="R37" i="4"/>
  <c r="P37" i="4"/>
  <c r="W37" i="4" s="1"/>
  <c r="O37" i="4"/>
  <c r="I37" i="4"/>
  <c r="Z37" i="4" s="1"/>
  <c r="H37" i="4"/>
  <c r="G37" i="4"/>
  <c r="AG36" i="4"/>
  <c r="AE36" i="4"/>
  <c r="AC36" i="4"/>
  <c r="T36" i="4"/>
  <c r="R36" i="4"/>
  <c r="P36" i="4"/>
  <c r="V36" i="4" s="1"/>
  <c r="O36" i="4"/>
  <c r="I36" i="4"/>
  <c r="Z36" i="4" s="1"/>
  <c r="H36" i="4"/>
  <c r="G36" i="4"/>
  <c r="AG35" i="4"/>
  <c r="AE35" i="4"/>
  <c r="AC35" i="4"/>
  <c r="T35" i="4"/>
  <c r="R35" i="4"/>
  <c r="P35" i="4"/>
  <c r="O35" i="4"/>
  <c r="I35" i="4"/>
  <c r="Z35" i="4" s="1"/>
  <c r="H35" i="4"/>
  <c r="G35" i="4"/>
  <c r="AG34" i="4"/>
  <c r="AE34" i="4"/>
  <c r="AC34" i="4"/>
  <c r="T34" i="4"/>
  <c r="R34" i="4"/>
  <c r="P34" i="4"/>
  <c r="W34" i="4" s="1"/>
  <c r="O34" i="4"/>
  <c r="I34" i="4"/>
  <c r="Y34" i="4" s="1"/>
  <c r="H34" i="4"/>
  <c r="G34" i="4"/>
  <c r="AG33" i="4"/>
  <c r="AE33" i="4"/>
  <c r="AC33" i="4"/>
  <c r="T33" i="4"/>
  <c r="R33" i="4"/>
  <c r="P33" i="4"/>
  <c r="V33" i="4" s="1"/>
  <c r="O33" i="4"/>
  <c r="I33" i="4"/>
  <c r="Y33" i="4" s="1"/>
  <c r="H33" i="4"/>
  <c r="G33" i="4"/>
  <c r="AG32" i="4"/>
  <c r="AE32" i="4"/>
  <c r="AC32" i="4"/>
  <c r="T32" i="4"/>
  <c r="R32" i="4"/>
  <c r="P32" i="4"/>
  <c r="O32" i="4"/>
  <c r="I32" i="4"/>
  <c r="Z32" i="4" s="1"/>
  <c r="H32" i="4"/>
  <c r="G32" i="4"/>
  <c r="AG31" i="4"/>
  <c r="AE31" i="4"/>
  <c r="AC31" i="4"/>
  <c r="T31" i="4"/>
  <c r="R31" i="4"/>
  <c r="P31" i="4"/>
  <c r="W31" i="4" s="1"/>
  <c r="O31" i="4"/>
  <c r="I31" i="4"/>
  <c r="Z31" i="4" s="1"/>
  <c r="H31" i="4"/>
  <c r="G31" i="4"/>
  <c r="AG23" i="4"/>
  <c r="AE23" i="4"/>
  <c r="AC23" i="4"/>
  <c r="T23" i="4"/>
  <c r="R23" i="4"/>
  <c r="P23" i="4"/>
  <c r="V23" i="4" s="1"/>
  <c r="O23" i="4"/>
  <c r="I23" i="4"/>
  <c r="Z23" i="4" s="1"/>
  <c r="H23" i="4"/>
  <c r="G23" i="4"/>
  <c r="AG22" i="4"/>
  <c r="AE22" i="4"/>
  <c r="AC22" i="4"/>
  <c r="T22" i="4"/>
  <c r="R22" i="4"/>
  <c r="P22" i="4"/>
  <c r="U22" i="4" s="1"/>
  <c r="O22" i="4"/>
  <c r="I22" i="4"/>
  <c r="Z22" i="4" s="1"/>
  <c r="H22" i="4"/>
  <c r="G22" i="4"/>
  <c r="AG21" i="4"/>
  <c r="AE21" i="4"/>
  <c r="AC21" i="4"/>
  <c r="T21" i="4"/>
  <c r="R21" i="4"/>
  <c r="P21" i="4"/>
  <c r="O21" i="4"/>
  <c r="X21" i="4" s="1"/>
  <c r="J21" i="4" s="1"/>
  <c r="I21" i="4"/>
  <c r="Z21" i="4" s="1"/>
  <c r="H21" i="4"/>
  <c r="G21" i="4"/>
  <c r="AG20" i="4"/>
  <c r="AE20" i="4"/>
  <c r="AC20" i="4"/>
  <c r="T20" i="4"/>
  <c r="R20" i="4"/>
  <c r="P20" i="4"/>
  <c r="W20" i="4" s="1"/>
  <c r="O20" i="4"/>
  <c r="X20" i="4" s="1"/>
  <c r="I20" i="4"/>
  <c r="Y20" i="4" s="1"/>
  <c r="H20" i="4"/>
  <c r="G20" i="4"/>
  <c r="AG19" i="4"/>
  <c r="AE19" i="4"/>
  <c r="AC19" i="4"/>
  <c r="T19" i="4"/>
  <c r="R19" i="4"/>
  <c r="P19" i="4"/>
  <c r="V19" i="4" s="1"/>
  <c r="O19" i="4"/>
  <c r="I19" i="4"/>
  <c r="Z19" i="4" s="1"/>
  <c r="H19" i="4"/>
  <c r="G19" i="4"/>
  <c r="AG18" i="4"/>
  <c r="AE18" i="4"/>
  <c r="AC18" i="4"/>
  <c r="T18" i="4"/>
  <c r="R18" i="4"/>
  <c r="P18" i="4"/>
  <c r="O18" i="4"/>
  <c r="I18" i="4"/>
  <c r="Z18" i="4" s="1"/>
  <c r="H18" i="4"/>
  <c r="G18" i="4"/>
  <c r="AC10" i="4"/>
  <c r="T10" i="4"/>
  <c r="R10" i="4"/>
  <c r="P10" i="4"/>
  <c r="O10" i="4"/>
  <c r="I10" i="4"/>
  <c r="Z10" i="4" s="1"/>
  <c r="H10" i="4"/>
  <c r="G10" i="4"/>
  <c r="AC9" i="4"/>
  <c r="T9" i="4"/>
  <c r="R9" i="4"/>
  <c r="P9" i="4"/>
  <c r="O9" i="4"/>
  <c r="I9" i="4"/>
  <c r="Z9" i="4" s="1"/>
  <c r="H9" i="4"/>
  <c r="G9" i="4"/>
  <c r="AC8" i="4"/>
  <c r="T8" i="4"/>
  <c r="R8" i="4"/>
  <c r="P8" i="4"/>
  <c r="O8" i="4"/>
  <c r="I8" i="4"/>
  <c r="Z8" i="4" s="1"/>
  <c r="H8" i="4"/>
  <c r="G8" i="4"/>
  <c r="AC7" i="4"/>
  <c r="T7" i="4"/>
  <c r="R7" i="4"/>
  <c r="P7" i="4"/>
  <c r="O7" i="4"/>
  <c r="I7" i="4"/>
  <c r="Z7" i="4" s="1"/>
  <c r="H7" i="4"/>
  <c r="G7" i="4"/>
  <c r="AC6" i="4"/>
  <c r="T6" i="4"/>
  <c r="R6" i="4"/>
  <c r="P6" i="4"/>
  <c r="O6" i="4"/>
  <c r="I6" i="4"/>
  <c r="Z6" i="4" s="1"/>
  <c r="H6" i="4"/>
  <c r="G6" i="4"/>
  <c r="AC5" i="4"/>
  <c r="T5" i="4"/>
  <c r="R5" i="4"/>
  <c r="P5" i="4"/>
  <c r="O5" i="4"/>
  <c r="I5" i="4"/>
  <c r="Z5" i="4" s="1"/>
  <c r="H5" i="4"/>
  <c r="G5" i="4"/>
  <c r="AI96" i="3"/>
  <c r="AF96" i="3"/>
  <c r="AH96" i="3" s="1"/>
  <c r="AB96" i="3"/>
  <c r="Z96" i="3"/>
  <c r="X96" i="3"/>
  <c r="V96" i="3"/>
  <c r="U96" i="3"/>
  <c r="Q96" i="3"/>
  <c r="O96" i="3"/>
  <c r="M96" i="3"/>
  <c r="K96" i="3"/>
  <c r="I96" i="3"/>
  <c r="H96" i="3"/>
  <c r="G96" i="3"/>
  <c r="AI95" i="3"/>
  <c r="AF95" i="3"/>
  <c r="AH95" i="3" s="1"/>
  <c r="AB95" i="3"/>
  <c r="Z95" i="3"/>
  <c r="X95" i="3"/>
  <c r="V95" i="3"/>
  <c r="U95" i="3"/>
  <c r="Q95" i="3"/>
  <c r="O95" i="3"/>
  <c r="S95" i="3" s="1"/>
  <c r="M95" i="3"/>
  <c r="K95" i="3"/>
  <c r="I95" i="3"/>
  <c r="H95" i="3"/>
  <c r="G95" i="3"/>
  <c r="AI94" i="3"/>
  <c r="AF94" i="3"/>
  <c r="AH94" i="3" s="1"/>
  <c r="AB94" i="3"/>
  <c r="Z94" i="3"/>
  <c r="X94" i="3"/>
  <c r="V94" i="3"/>
  <c r="U94" i="3"/>
  <c r="Q94" i="3"/>
  <c r="T94" i="3" s="1"/>
  <c r="O94" i="3"/>
  <c r="M94" i="3"/>
  <c r="K94" i="3"/>
  <c r="I94" i="3"/>
  <c r="H94" i="3"/>
  <c r="G94" i="3"/>
  <c r="AI93" i="3"/>
  <c r="AF93" i="3"/>
  <c r="AH93" i="3" s="1"/>
  <c r="AB93" i="3"/>
  <c r="Z93" i="3"/>
  <c r="X93" i="3"/>
  <c r="V93" i="3"/>
  <c r="U93" i="3"/>
  <c r="Q93" i="3"/>
  <c r="O93" i="3"/>
  <c r="M93" i="3"/>
  <c r="S93" i="3" s="1"/>
  <c r="K93" i="3"/>
  <c r="I93" i="3"/>
  <c r="H93" i="3"/>
  <c r="G93" i="3"/>
  <c r="AI92" i="3"/>
  <c r="AF92" i="3"/>
  <c r="AH92" i="3" s="1"/>
  <c r="AB92" i="3"/>
  <c r="Z92" i="3"/>
  <c r="X92" i="3"/>
  <c r="V92" i="3"/>
  <c r="U92" i="3"/>
  <c r="Q92" i="3"/>
  <c r="O92" i="3"/>
  <c r="M92" i="3"/>
  <c r="T92" i="3" s="1"/>
  <c r="K92" i="3"/>
  <c r="I92" i="3"/>
  <c r="H92" i="3"/>
  <c r="G92" i="3"/>
  <c r="AI85" i="3"/>
  <c r="AF85" i="3"/>
  <c r="AH85" i="3" s="1"/>
  <c r="AB85" i="3"/>
  <c r="Z85" i="3"/>
  <c r="X85" i="3"/>
  <c r="V85" i="3"/>
  <c r="U85" i="3"/>
  <c r="Q85" i="3"/>
  <c r="O85" i="3"/>
  <c r="M85" i="3"/>
  <c r="T85" i="3" s="1"/>
  <c r="K85" i="3"/>
  <c r="I85" i="3"/>
  <c r="H85" i="3"/>
  <c r="G85" i="3"/>
  <c r="AI84" i="3"/>
  <c r="AF84" i="3"/>
  <c r="AH84" i="3" s="1"/>
  <c r="AB84" i="3"/>
  <c r="Z84" i="3"/>
  <c r="X84" i="3"/>
  <c r="V84" i="3"/>
  <c r="U84" i="3"/>
  <c r="Q84" i="3"/>
  <c r="O84" i="3"/>
  <c r="M84" i="3"/>
  <c r="K84" i="3"/>
  <c r="I84" i="3"/>
  <c r="H84" i="3"/>
  <c r="G84" i="3"/>
  <c r="AI83" i="3"/>
  <c r="AF83" i="3"/>
  <c r="AH83" i="3" s="1"/>
  <c r="AB83" i="3"/>
  <c r="Z83" i="3"/>
  <c r="X83" i="3"/>
  <c r="V83" i="3"/>
  <c r="U83" i="3"/>
  <c r="T83" i="3"/>
  <c r="Q83" i="3"/>
  <c r="O83" i="3"/>
  <c r="M83" i="3"/>
  <c r="R83" i="3" s="1"/>
  <c r="K83" i="3"/>
  <c r="I83" i="3"/>
  <c r="H83" i="3"/>
  <c r="G83" i="3"/>
  <c r="AI82" i="3"/>
  <c r="AF82" i="3"/>
  <c r="AH82" i="3" s="1"/>
  <c r="AB82" i="3"/>
  <c r="Z82" i="3"/>
  <c r="X82" i="3"/>
  <c r="V82" i="3"/>
  <c r="U82" i="3"/>
  <c r="Q82" i="3"/>
  <c r="O82" i="3"/>
  <c r="M82" i="3"/>
  <c r="K82" i="3"/>
  <c r="I82" i="3"/>
  <c r="H82" i="3"/>
  <c r="G82" i="3"/>
  <c r="AI81" i="3"/>
  <c r="AF81" i="3"/>
  <c r="AH81" i="3" s="1"/>
  <c r="AB81" i="3"/>
  <c r="Z81" i="3"/>
  <c r="X81" i="3"/>
  <c r="V81" i="3"/>
  <c r="U81" i="3"/>
  <c r="Q81" i="3"/>
  <c r="T81" i="3" s="1"/>
  <c r="O81" i="3"/>
  <c r="S81" i="3" s="1"/>
  <c r="M81" i="3"/>
  <c r="K81" i="3"/>
  <c r="I81" i="3"/>
  <c r="H81" i="3"/>
  <c r="G81" i="3"/>
  <c r="AI73" i="3"/>
  <c r="AF73" i="3"/>
  <c r="AH73" i="3" s="1"/>
  <c r="AB73" i="3"/>
  <c r="Z73" i="3"/>
  <c r="X73" i="3"/>
  <c r="V73" i="3"/>
  <c r="U73" i="3"/>
  <c r="Q73" i="3"/>
  <c r="T73" i="3" s="1"/>
  <c r="O73" i="3"/>
  <c r="M73" i="3"/>
  <c r="K73" i="3"/>
  <c r="I73" i="3"/>
  <c r="H73" i="3"/>
  <c r="G73" i="3"/>
  <c r="AI72" i="3"/>
  <c r="AF72" i="3"/>
  <c r="AH72" i="3" s="1"/>
  <c r="AB72" i="3"/>
  <c r="Z72" i="3"/>
  <c r="X72" i="3"/>
  <c r="V72" i="3"/>
  <c r="U72" i="3"/>
  <c r="Q72" i="3"/>
  <c r="O72" i="3"/>
  <c r="M72" i="3"/>
  <c r="T72" i="3" s="1"/>
  <c r="K72" i="3"/>
  <c r="I72" i="3"/>
  <c r="H72" i="3"/>
  <c r="G72" i="3"/>
  <c r="AI71" i="3"/>
  <c r="AF71" i="3"/>
  <c r="AB71" i="3"/>
  <c r="Z71" i="3"/>
  <c r="X71" i="3"/>
  <c r="V71" i="3"/>
  <c r="U71" i="3"/>
  <c r="Q71" i="3"/>
  <c r="O71" i="3"/>
  <c r="M71" i="3"/>
  <c r="R71" i="3" s="1"/>
  <c r="K71" i="3"/>
  <c r="I71" i="3"/>
  <c r="H71" i="3"/>
  <c r="G71" i="3"/>
  <c r="AI70" i="3"/>
  <c r="AF70" i="3"/>
  <c r="AB70" i="3"/>
  <c r="Z70" i="3"/>
  <c r="X70" i="3"/>
  <c r="V70" i="3"/>
  <c r="U70" i="3"/>
  <c r="Q70" i="3"/>
  <c r="O70" i="3"/>
  <c r="M70" i="3"/>
  <c r="T70" i="3" s="1"/>
  <c r="K70" i="3"/>
  <c r="I70" i="3"/>
  <c r="H70" i="3"/>
  <c r="G70" i="3"/>
  <c r="AI69" i="3"/>
  <c r="AF69" i="3"/>
  <c r="AH69" i="3" s="1"/>
  <c r="AB69" i="3"/>
  <c r="Z69" i="3"/>
  <c r="X69" i="3"/>
  <c r="V69" i="3"/>
  <c r="U69" i="3"/>
  <c r="Q69" i="3"/>
  <c r="O69" i="3"/>
  <c r="M69" i="3"/>
  <c r="K69" i="3"/>
  <c r="I69" i="3"/>
  <c r="H69" i="3"/>
  <c r="G69" i="3"/>
  <c r="AI62" i="3"/>
  <c r="AF62" i="3"/>
  <c r="AH62" i="3" s="1"/>
  <c r="AB62" i="3"/>
  <c r="Z62" i="3"/>
  <c r="X62" i="3"/>
  <c r="V62" i="3"/>
  <c r="U62" i="3"/>
  <c r="T62" i="3"/>
  <c r="Q62" i="3"/>
  <c r="O62" i="3"/>
  <c r="M62" i="3"/>
  <c r="R62" i="3" s="1"/>
  <c r="K62" i="3"/>
  <c r="I62" i="3"/>
  <c r="H62" i="3"/>
  <c r="G62" i="3"/>
  <c r="AI61" i="3"/>
  <c r="AF61" i="3"/>
  <c r="AH61" i="3" s="1"/>
  <c r="AB61" i="3"/>
  <c r="Z61" i="3"/>
  <c r="X61" i="3"/>
  <c r="V61" i="3"/>
  <c r="U61" i="3"/>
  <c r="Q61" i="3"/>
  <c r="O61" i="3"/>
  <c r="M61" i="3"/>
  <c r="K61" i="3"/>
  <c r="I61" i="3"/>
  <c r="H61" i="3"/>
  <c r="G61" i="3"/>
  <c r="AI60" i="3"/>
  <c r="AF60" i="3"/>
  <c r="AH60" i="3" s="1"/>
  <c r="AB60" i="3"/>
  <c r="Z60" i="3"/>
  <c r="X60" i="3"/>
  <c r="V60" i="3"/>
  <c r="U60" i="3"/>
  <c r="Q60" i="3"/>
  <c r="O60" i="3"/>
  <c r="S60" i="3" s="1"/>
  <c r="M60" i="3"/>
  <c r="K60" i="3"/>
  <c r="I60" i="3"/>
  <c r="H60" i="3"/>
  <c r="G60" i="3"/>
  <c r="AI59" i="3"/>
  <c r="AF59" i="3"/>
  <c r="AH59" i="3" s="1"/>
  <c r="AB59" i="3"/>
  <c r="Z59" i="3"/>
  <c r="X59" i="3"/>
  <c r="V59" i="3"/>
  <c r="U59" i="3"/>
  <c r="Q59" i="3"/>
  <c r="T59" i="3" s="1"/>
  <c r="O59" i="3"/>
  <c r="M59" i="3"/>
  <c r="K59" i="3"/>
  <c r="I59" i="3"/>
  <c r="H59" i="3"/>
  <c r="G59" i="3"/>
  <c r="AI58" i="3"/>
  <c r="AF58" i="3"/>
  <c r="AH58" i="3" s="1"/>
  <c r="AB58" i="3"/>
  <c r="Z58" i="3"/>
  <c r="X58" i="3"/>
  <c r="V58" i="3"/>
  <c r="U58" i="3"/>
  <c r="Q58" i="3"/>
  <c r="O58" i="3"/>
  <c r="M58" i="3"/>
  <c r="S58" i="3" s="1"/>
  <c r="K58" i="3"/>
  <c r="I58" i="3"/>
  <c r="H58" i="3"/>
  <c r="G58" i="3"/>
  <c r="AI51" i="3"/>
  <c r="AF51" i="3"/>
  <c r="AH51" i="3" s="1"/>
  <c r="AB51" i="3"/>
  <c r="Z51" i="3"/>
  <c r="X51" i="3"/>
  <c r="V51" i="3"/>
  <c r="U51" i="3"/>
  <c r="Q51" i="3"/>
  <c r="O51" i="3"/>
  <c r="M51" i="3"/>
  <c r="S51" i="3" s="1"/>
  <c r="K51" i="3"/>
  <c r="I51" i="3"/>
  <c r="H51" i="3"/>
  <c r="G51" i="3"/>
  <c r="AI50" i="3"/>
  <c r="AF50" i="3"/>
  <c r="AH50" i="3" s="1"/>
  <c r="AB50" i="3"/>
  <c r="Z50" i="3"/>
  <c r="X50" i="3"/>
  <c r="V50" i="3"/>
  <c r="U50" i="3"/>
  <c r="Q50" i="3"/>
  <c r="O50" i="3"/>
  <c r="M50" i="3"/>
  <c r="T50" i="3" s="1"/>
  <c r="K50" i="3"/>
  <c r="I50" i="3"/>
  <c r="H50" i="3"/>
  <c r="G50" i="3"/>
  <c r="AI49" i="3"/>
  <c r="AF49" i="3"/>
  <c r="AH49" i="3" s="1"/>
  <c r="AB49" i="3"/>
  <c r="Z49" i="3"/>
  <c r="X49" i="3"/>
  <c r="V49" i="3"/>
  <c r="U49" i="3"/>
  <c r="Q49" i="3"/>
  <c r="O49" i="3"/>
  <c r="M49" i="3"/>
  <c r="K49" i="3"/>
  <c r="I49" i="3"/>
  <c r="H49" i="3"/>
  <c r="G49" i="3"/>
  <c r="AI48" i="3"/>
  <c r="AF48" i="3"/>
  <c r="AH48" i="3" s="1"/>
  <c r="AB48" i="3"/>
  <c r="Z48" i="3"/>
  <c r="X48" i="3"/>
  <c r="V48" i="3"/>
  <c r="U48" i="3"/>
  <c r="T48" i="3"/>
  <c r="Q48" i="3"/>
  <c r="O48" i="3"/>
  <c r="M48" i="3"/>
  <c r="R48" i="3" s="1"/>
  <c r="K48" i="3"/>
  <c r="I48" i="3"/>
  <c r="H48" i="3"/>
  <c r="G48" i="3"/>
  <c r="AI47" i="3"/>
  <c r="AF47" i="3"/>
  <c r="AH47" i="3" s="1"/>
  <c r="AB47" i="3"/>
  <c r="Z47" i="3"/>
  <c r="X47" i="3"/>
  <c r="V47" i="3"/>
  <c r="U47" i="3"/>
  <c r="Q47" i="3"/>
  <c r="O47" i="3"/>
  <c r="M47" i="3"/>
  <c r="K47" i="3"/>
  <c r="I47" i="3"/>
  <c r="H47" i="3"/>
  <c r="G47" i="3"/>
  <c r="AI41" i="3"/>
  <c r="AF41" i="3"/>
  <c r="AH41" i="3" s="1"/>
  <c r="AB41" i="3"/>
  <c r="Z41" i="3"/>
  <c r="X41" i="3"/>
  <c r="V41" i="3"/>
  <c r="U41" i="3"/>
  <c r="Q41" i="3"/>
  <c r="T41" i="3" s="1"/>
  <c r="O41" i="3"/>
  <c r="S41" i="3" s="1"/>
  <c r="M41" i="3"/>
  <c r="K41" i="3"/>
  <c r="I41" i="3"/>
  <c r="H41" i="3"/>
  <c r="G41" i="3"/>
  <c r="AI40" i="3"/>
  <c r="AF40" i="3"/>
  <c r="AH40" i="3" s="1"/>
  <c r="AB40" i="3"/>
  <c r="Z40" i="3"/>
  <c r="X40" i="3"/>
  <c r="V40" i="3"/>
  <c r="U40" i="3"/>
  <c r="Q40" i="3"/>
  <c r="T40" i="3" s="1"/>
  <c r="O40" i="3"/>
  <c r="M40" i="3"/>
  <c r="K40" i="3"/>
  <c r="I40" i="3"/>
  <c r="H40" i="3"/>
  <c r="G40" i="3"/>
  <c r="AI39" i="3"/>
  <c r="AF39" i="3"/>
  <c r="AH39" i="3" s="1"/>
  <c r="AB39" i="3"/>
  <c r="Z39" i="3"/>
  <c r="X39" i="3"/>
  <c r="V39" i="3"/>
  <c r="U39" i="3"/>
  <c r="Q39" i="3"/>
  <c r="O39" i="3"/>
  <c r="M39" i="3"/>
  <c r="T39" i="3" s="1"/>
  <c r="K39" i="3"/>
  <c r="I39" i="3"/>
  <c r="H39" i="3"/>
  <c r="G39" i="3"/>
  <c r="AI38" i="3"/>
  <c r="AF38" i="3"/>
  <c r="AB38" i="3"/>
  <c r="Z38" i="3"/>
  <c r="X38" i="3"/>
  <c r="V38" i="3"/>
  <c r="U38" i="3"/>
  <c r="Q38" i="3"/>
  <c r="O38" i="3"/>
  <c r="M38" i="3"/>
  <c r="T38" i="3" s="1"/>
  <c r="K38" i="3"/>
  <c r="I38" i="3"/>
  <c r="H38" i="3"/>
  <c r="G38" i="3"/>
  <c r="AI37" i="3"/>
  <c r="AF37" i="3"/>
  <c r="AB37" i="3"/>
  <c r="Z37" i="3"/>
  <c r="X37" i="3"/>
  <c r="V37" i="3"/>
  <c r="U37" i="3"/>
  <c r="Q37" i="3"/>
  <c r="O37" i="3"/>
  <c r="M37" i="3"/>
  <c r="T37" i="3" s="1"/>
  <c r="K37" i="3"/>
  <c r="I37" i="3"/>
  <c r="H37" i="3"/>
  <c r="G37" i="3"/>
  <c r="AI31" i="3"/>
  <c r="AF31" i="3"/>
  <c r="AH31" i="3" s="1"/>
  <c r="AB31" i="3"/>
  <c r="Z31" i="3"/>
  <c r="X31" i="3"/>
  <c r="V31" i="3"/>
  <c r="U31" i="3"/>
  <c r="Q31" i="3"/>
  <c r="O31" i="3"/>
  <c r="M31" i="3"/>
  <c r="K31" i="3"/>
  <c r="I31" i="3"/>
  <c r="H31" i="3"/>
  <c r="G31" i="3"/>
  <c r="AI30" i="3"/>
  <c r="AF30" i="3"/>
  <c r="AH30" i="3" s="1"/>
  <c r="AB30" i="3"/>
  <c r="Z30" i="3"/>
  <c r="X30" i="3"/>
  <c r="V30" i="3"/>
  <c r="U30" i="3"/>
  <c r="T30" i="3"/>
  <c r="Q30" i="3"/>
  <c r="O30" i="3"/>
  <c r="M30" i="3"/>
  <c r="R30" i="3" s="1"/>
  <c r="K30" i="3"/>
  <c r="I30" i="3"/>
  <c r="H30" i="3"/>
  <c r="G30" i="3"/>
  <c r="AI29" i="3"/>
  <c r="AF29" i="3"/>
  <c r="AH29" i="3" s="1"/>
  <c r="AB29" i="3"/>
  <c r="Z29" i="3"/>
  <c r="X29" i="3"/>
  <c r="V29" i="3"/>
  <c r="U29" i="3"/>
  <c r="Q29" i="3"/>
  <c r="O29" i="3"/>
  <c r="M29" i="3"/>
  <c r="K29" i="3"/>
  <c r="I29" i="3"/>
  <c r="H29" i="3"/>
  <c r="G29" i="3"/>
  <c r="AI28" i="3"/>
  <c r="AF28" i="3"/>
  <c r="AH28" i="3" s="1"/>
  <c r="AB28" i="3"/>
  <c r="Z28" i="3"/>
  <c r="X28" i="3"/>
  <c r="V28" i="3"/>
  <c r="U28" i="3"/>
  <c r="Q28" i="3"/>
  <c r="T28" i="3" s="1"/>
  <c r="O28" i="3"/>
  <c r="S28" i="3" s="1"/>
  <c r="M28" i="3"/>
  <c r="K28" i="3"/>
  <c r="I28" i="3"/>
  <c r="H28" i="3"/>
  <c r="G28" i="3"/>
  <c r="AI27" i="3"/>
  <c r="AF27" i="3"/>
  <c r="AH27" i="3" s="1"/>
  <c r="AB27" i="3"/>
  <c r="Z27" i="3"/>
  <c r="X27" i="3"/>
  <c r="V27" i="3"/>
  <c r="U27" i="3"/>
  <c r="Q27" i="3"/>
  <c r="T27" i="3" s="1"/>
  <c r="O27" i="3"/>
  <c r="M27" i="3"/>
  <c r="K27" i="3"/>
  <c r="I27" i="3"/>
  <c r="H27" i="3"/>
  <c r="G27" i="3"/>
  <c r="G16" i="3"/>
  <c r="G5" i="3"/>
  <c r="AI20" i="3"/>
  <c r="AF20" i="3"/>
  <c r="AB20" i="3"/>
  <c r="Z20" i="3"/>
  <c r="X20" i="3"/>
  <c r="V20" i="3"/>
  <c r="U20" i="3"/>
  <c r="Q20" i="3"/>
  <c r="O20" i="3"/>
  <c r="M20" i="3"/>
  <c r="K20" i="3"/>
  <c r="I20" i="3"/>
  <c r="H20" i="3"/>
  <c r="G20" i="3"/>
  <c r="AI19" i="3"/>
  <c r="AF19" i="3"/>
  <c r="AH19" i="3" s="1"/>
  <c r="AB19" i="3"/>
  <c r="Z19" i="3"/>
  <c r="X19" i="3"/>
  <c r="V19" i="3"/>
  <c r="U19" i="3"/>
  <c r="Q19" i="3"/>
  <c r="O19" i="3"/>
  <c r="M19" i="3"/>
  <c r="S19" i="3" s="1"/>
  <c r="K19" i="3"/>
  <c r="I19" i="3"/>
  <c r="H19" i="3"/>
  <c r="G19" i="3"/>
  <c r="AI18" i="3"/>
  <c r="AF18" i="3"/>
  <c r="AH18" i="3" s="1"/>
  <c r="AB18" i="3"/>
  <c r="Z18" i="3"/>
  <c r="X18" i="3"/>
  <c r="V18" i="3"/>
  <c r="U18" i="3"/>
  <c r="Q18" i="3"/>
  <c r="O18" i="3"/>
  <c r="M18" i="3"/>
  <c r="S18" i="3" s="1"/>
  <c r="K18" i="3"/>
  <c r="I18" i="3"/>
  <c r="H18" i="3"/>
  <c r="G18" i="3"/>
  <c r="AI17" i="3"/>
  <c r="AF17" i="3"/>
  <c r="AH17" i="3" s="1"/>
  <c r="AB17" i="3"/>
  <c r="Z17" i="3"/>
  <c r="X17" i="3"/>
  <c r="V17" i="3"/>
  <c r="U17" i="3"/>
  <c r="Q17" i="3"/>
  <c r="O17" i="3"/>
  <c r="M17" i="3"/>
  <c r="T17" i="3" s="1"/>
  <c r="K17" i="3"/>
  <c r="I17" i="3"/>
  <c r="H17" i="3"/>
  <c r="G17" i="3"/>
  <c r="AI16" i="3"/>
  <c r="AF16" i="3"/>
  <c r="AH16" i="3" s="1"/>
  <c r="AB16" i="3"/>
  <c r="Z16" i="3"/>
  <c r="X16" i="3"/>
  <c r="V16" i="3"/>
  <c r="U16" i="3"/>
  <c r="Q16" i="3"/>
  <c r="O16" i="3"/>
  <c r="M16" i="3"/>
  <c r="S16" i="3" s="1"/>
  <c r="K16" i="3"/>
  <c r="I16" i="3"/>
  <c r="H16" i="3"/>
  <c r="AI9" i="3"/>
  <c r="AF9" i="3"/>
  <c r="AH9" i="3" s="1"/>
  <c r="AB9" i="3"/>
  <c r="Z9" i="3"/>
  <c r="X9" i="3"/>
  <c r="V9" i="3"/>
  <c r="U9" i="3"/>
  <c r="Q9" i="3"/>
  <c r="O9" i="3"/>
  <c r="M9" i="3"/>
  <c r="S9" i="3" s="1"/>
  <c r="K9" i="3"/>
  <c r="I9" i="3"/>
  <c r="H9" i="3"/>
  <c r="G9" i="3"/>
  <c r="AI8" i="3"/>
  <c r="AF8" i="3"/>
  <c r="AH8" i="3" s="1"/>
  <c r="AB8" i="3"/>
  <c r="Z8" i="3"/>
  <c r="X8" i="3"/>
  <c r="V8" i="3"/>
  <c r="U8" i="3"/>
  <c r="Q8" i="3"/>
  <c r="O8" i="3"/>
  <c r="M8" i="3"/>
  <c r="T8" i="3" s="1"/>
  <c r="K8" i="3"/>
  <c r="I8" i="3"/>
  <c r="H8" i="3"/>
  <c r="G8" i="3"/>
  <c r="AI7" i="3"/>
  <c r="AF7" i="3"/>
  <c r="AH7" i="3" s="1"/>
  <c r="AB7" i="3"/>
  <c r="Z7" i="3"/>
  <c r="X7" i="3"/>
  <c r="V7" i="3"/>
  <c r="U7" i="3"/>
  <c r="Q7" i="3"/>
  <c r="O7" i="3"/>
  <c r="M7" i="3"/>
  <c r="R7" i="3" s="1"/>
  <c r="K7" i="3"/>
  <c r="I7" i="3"/>
  <c r="H7" i="3"/>
  <c r="G7" i="3"/>
  <c r="AI6" i="3"/>
  <c r="AF6" i="3"/>
  <c r="AH6" i="3" s="1"/>
  <c r="AB6" i="3"/>
  <c r="Z6" i="3"/>
  <c r="X6" i="3"/>
  <c r="V6" i="3"/>
  <c r="U6" i="3"/>
  <c r="Q6" i="3"/>
  <c r="O6" i="3"/>
  <c r="M6" i="3"/>
  <c r="K6" i="3"/>
  <c r="I6" i="3"/>
  <c r="H6" i="3"/>
  <c r="G6" i="3"/>
  <c r="AI5" i="3"/>
  <c r="AF5" i="3"/>
  <c r="AH5" i="3" s="1"/>
  <c r="AB5" i="3"/>
  <c r="Z5" i="3"/>
  <c r="X5" i="3"/>
  <c r="V5" i="3"/>
  <c r="U5" i="3"/>
  <c r="Q5" i="3"/>
  <c r="O5" i="3"/>
  <c r="M5" i="3"/>
  <c r="T5" i="3" s="1"/>
  <c r="K5" i="3"/>
  <c r="I5" i="3"/>
  <c r="H5" i="3"/>
  <c r="G6" i="1"/>
  <c r="G7" i="1"/>
  <c r="G8" i="1"/>
  <c r="G9" i="1"/>
  <c r="G10" i="1"/>
  <c r="G11" i="1"/>
  <c r="G12" i="1"/>
  <c r="G5" i="1"/>
  <c r="I199" i="1"/>
  <c r="G199" i="1"/>
  <c r="I198" i="1"/>
  <c r="G198" i="1"/>
  <c r="I197" i="1"/>
  <c r="G197" i="1"/>
  <c r="I196" i="1"/>
  <c r="G196" i="1"/>
  <c r="I187" i="1"/>
  <c r="G187" i="1"/>
  <c r="I186" i="1"/>
  <c r="G186" i="1"/>
  <c r="I185" i="1"/>
  <c r="G185" i="1"/>
  <c r="I184" i="1"/>
  <c r="G184" i="1"/>
  <c r="I175" i="1"/>
  <c r="G175" i="1"/>
  <c r="I174" i="1"/>
  <c r="G174" i="1"/>
  <c r="I173" i="1"/>
  <c r="G173" i="1"/>
  <c r="I172" i="1"/>
  <c r="G172" i="1"/>
  <c r="I163" i="1"/>
  <c r="G163" i="1"/>
  <c r="I162" i="1"/>
  <c r="G162" i="1"/>
  <c r="I161" i="1"/>
  <c r="G161" i="1"/>
  <c r="I160" i="1"/>
  <c r="G160" i="1"/>
  <c r="I151" i="1"/>
  <c r="G151" i="1"/>
  <c r="I150" i="1"/>
  <c r="G150" i="1"/>
  <c r="I149" i="1"/>
  <c r="G149" i="1"/>
  <c r="I148" i="1"/>
  <c r="G148" i="1"/>
  <c r="I139" i="1"/>
  <c r="G139" i="1"/>
  <c r="I138" i="1"/>
  <c r="G138" i="1"/>
  <c r="I137" i="1"/>
  <c r="G137" i="1"/>
  <c r="I136" i="1"/>
  <c r="G136" i="1"/>
  <c r="I127" i="1"/>
  <c r="G127" i="1"/>
  <c r="I126" i="1"/>
  <c r="G126" i="1"/>
  <c r="I125" i="1"/>
  <c r="G125" i="1"/>
  <c r="I124" i="1"/>
  <c r="G124" i="1"/>
  <c r="I115" i="1"/>
  <c r="G115" i="1"/>
  <c r="I114" i="1"/>
  <c r="G114" i="1"/>
  <c r="I113" i="1"/>
  <c r="G113" i="1"/>
  <c r="I112" i="1"/>
  <c r="G112" i="1"/>
  <c r="I103" i="1"/>
  <c r="H103" i="1"/>
  <c r="G103" i="1"/>
  <c r="I102" i="1"/>
  <c r="H102" i="1"/>
  <c r="G102" i="1"/>
  <c r="I101" i="1"/>
  <c r="H101" i="1"/>
  <c r="G101" i="1"/>
  <c r="I100" i="1"/>
  <c r="H100" i="1"/>
  <c r="G100" i="1"/>
  <c r="I91" i="1"/>
  <c r="H91" i="1"/>
  <c r="G91" i="1"/>
  <c r="I90" i="1"/>
  <c r="H90" i="1"/>
  <c r="G90" i="1"/>
  <c r="I89" i="1"/>
  <c r="H89" i="1"/>
  <c r="G89" i="1"/>
  <c r="I88" i="1"/>
  <c r="G88" i="1"/>
  <c r="H88" i="1" s="1"/>
  <c r="I80" i="1"/>
  <c r="H80" i="1"/>
  <c r="G80" i="1"/>
  <c r="I79" i="1"/>
  <c r="H79" i="1"/>
  <c r="G79" i="1"/>
  <c r="I78" i="1"/>
  <c r="H78" i="1"/>
  <c r="G78" i="1"/>
  <c r="I77" i="1"/>
  <c r="G77" i="1"/>
  <c r="H77" i="1" s="1"/>
  <c r="I69" i="1"/>
  <c r="G69" i="1"/>
  <c r="H69" i="1" s="1"/>
  <c r="I68" i="1"/>
  <c r="H68" i="1"/>
  <c r="G68" i="1"/>
  <c r="I67" i="1"/>
  <c r="H67" i="1"/>
  <c r="G67" i="1"/>
  <c r="I66" i="1"/>
  <c r="G66" i="1"/>
  <c r="H66" i="1" s="1"/>
  <c r="I57" i="1"/>
  <c r="G57" i="1"/>
  <c r="H57" i="1" s="1"/>
  <c r="I56" i="1"/>
  <c r="G56" i="1"/>
  <c r="H56" i="1" s="1"/>
  <c r="I55" i="1"/>
  <c r="H55" i="1"/>
  <c r="G55" i="1"/>
  <c r="I54" i="1"/>
  <c r="G54" i="1"/>
  <c r="H54" i="1" s="1"/>
  <c r="I45" i="1"/>
  <c r="G45" i="1"/>
  <c r="H45" i="1" s="1"/>
  <c r="I44" i="1"/>
  <c r="G44" i="1"/>
  <c r="H44" i="1" s="1"/>
  <c r="I43" i="1"/>
  <c r="G43" i="1"/>
  <c r="H43" i="1" s="1"/>
  <c r="I42" i="1"/>
  <c r="H42" i="1"/>
  <c r="G42" i="1"/>
  <c r="I34" i="1"/>
  <c r="G34" i="1"/>
  <c r="H34" i="1" s="1"/>
  <c r="I33" i="1"/>
  <c r="G33" i="1"/>
  <c r="H33" i="1" s="1"/>
  <c r="I32" i="1"/>
  <c r="G32" i="1"/>
  <c r="H32" i="1" s="1"/>
  <c r="I31" i="1"/>
  <c r="G31" i="1"/>
  <c r="H31" i="1" s="1"/>
  <c r="I23" i="1"/>
  <c r="G23" i="1"/>
  <c r="H23" i="1" s="1"/>
  <c r="I22" i="1"/>
  <c r="G22" i="1"/>
  <c r="H22" i="1" s="1"/>
  <c r="I21" i="1"/>
  <c r="G21" i="1"/>
  <c r="H21" i="1" s="1"/>
  <c r="I20" i="1"/>
  <c r="H20" i="1"/>
  <c r="G20" i="1"/>
  <c r="H12" i="1"/>
  <c r="H11" i="1"/>
  <c r="H10" i="1"/>
  <c r="H9" i="1"/>
  <c r="H8" i="1"/>
  <c r="H7" i="1"/>
  <c r="H6" i="1"/>
  <c r="H5" i="1"/>
  <c r="AB7" i="5" l="1"/>
  <c r="Z7" i="5"/>
  <c r="AC7" i="5"/>
  <c r="Z17" i="5"/>
  <c r="AA17" i="5"/>
  <c r="AB17" i="5"/>
  <c r="Z18" i="5"/>
  <c r="Z19" i="5"/>
  <c r="Z20" i="5"/>
  <c r="AA18" i="5"/>
  <c r="AA19" i="5"/>
  <c r="AA20" i="5"/>
  <c r="AB18" i="5"/>
  <c r="AB19" i="5"/>
  <c r="AB20" i="5"/>
  <c r="Z8" i="5"/>
  <c r="AA8" i="5"/>
  <c r="AB8" i="5"/>
  <c r="AA7" i="5"/>
  <c r="V21" i="4"/>
  <c r="W21" i="4"/>
  <c r="U48" i="4"/>
  <c r="W6" i="4"/>
  <c r="W8" i="4"/>
  <c r="W10" i="4"/>
  <c r="U20" i="4"/>
  <c r="U34" i="4"/>
  <c r="W19" i="4"/>
  <c r="Z20" i="4"/>
  <c r="W33" i="4"/>
  <c r="V35" i="4"/>
  <c r="V20" i="4"/>
  <c r="U47" i="4"/>
  <c r="Y21" i="4"/>
  <c r="V34" i="4"/>
  <c r="W5" i="4"/>
  <c r="W7" i="4"/>
  <c r="W9" i="4"/>
  <c r="W18" i="4"/>
  <c r="U32" i="4"/>
  <c r="W45" i="4"/>
  <c r="W49" i="4"/>
  <c r="W35" i="4"/>
  <c r="X37" i="4"/>
  <c r="X23" i="4"/>
  <c r="Z34" i="4"/>
  <c r="X22" i="4"/>
  <c r="Y22" i="4"/>
  <c r="Y32" i="4"/>
  <c r="X32" i="4"/>
  <c r="J32" i="4" s="1"/>
  <c r="Z33" i="4"/>
  <c r="X31" i="4"/>
  <c r="X36" i="4"/>
  <c r="X18" i="4"/>
  <c r="X19" i="4"/>
  <c r="J19" i="4" s="1"/>
  <c r="X47" i="4"/>
  <c r="Y19" i="4"/>
  <c r="Y36" i="4"/>
  <c r="Y18" i="4"/>
  <c r="X50" i="4"/>
  <c r="X35" i="4"/>
  <c r="J35" i="4" s="1"/>
  <c r="Y35" i="4"/>
  <c r="Y47" i="4"/>
  <c r="X33" i="4"/>
  <c r="J33" i="4" s="1"/>
  <c r="X34" i="4"/>
  <c r="J34" i="4" s="1"/>
  <c r="X46" i="4"/>
  <c r="J46" i="4" s="1"/>
  <c r="X49" i="4"/>
  <c r="V47" i="4"/>
  <c r="V48" i="4"/>
  <c r="U49" i="4"/>
  <c r="X48" i="4"/>
  <c r="V49" i="4"/>
  <c r="Y48" i="4"/>
  <c r="U50" i="4"/>
  <c r="V50" i="4"/>
  <c r="Y50" i="4"/>
  <c r="U46" i="4"/>
  <c r="J37" i="4"/>
  <c r="J36" i="4"/>
  <c r="J31" i="4"/>
  <c r="W36" i="4"/>
  <c r="V37" i="4"/>
  <c r="U31" i="4"/>
  <c r="Y37" i="4"/>
  <c r="V31" i="4"/>
  <c r="U35" i="4"/>
  <c r="U36" i="4"/>
  <c r="U37" i="4"/>
  <c r="V32" i="4"/>
  <c r="Y31" i="4"/>
  <c r="W32" i="4"/>
  <c r="U33" i="4"/>
  <c r="J18" i="4"/>
  <c r="J23" i="4"/>
  <c r="J22" i="4"/>
  <c r="Y23" i="4"/>
  <c r="V22" i="4"/>
  <c r="W22" i="4"/>
  <c r="W23" i="4"/>
  <c r="J20" i="4"/>
  <c r="U21" i="4"/>
  <c r="U18" i="4"/>
  <c r="U23" i="4"/>
  <c r="V18" i="4"/>
  <c r="U19" i="4"/>
  <c r="X5" i="4"/>
  <c r="J5" i="4" s="1"/>
  <c r="X7" i="4"/>
  <c r="J7" i="4" s="1"/>
  <c r="X9" i="4"/>
  <c r="J9" i="4" s="1"/>
  <c r="X6" i="4"/>
  <c r="J6" i="4" s="1"/>
  <c r="X8" i="4"/>
  <c r="J8" i="4" s="1"/>
  <c r="X10" i="4"/>
  <c r="J10" i="4"/>
  <c r="U5" i="4"/>
  <c r="U6" i="4"/>
  <c r="U7" i="4"/>
  <c r="U8" i="4"/>
  <c r="U9" i="4"/>
  <c r="U10" i="4"/>
  <c r="V5" i="4"/>
  <c r="V6" i="4"/>
  <c r="V7" i="4"/>
  <c r="V8" i="4"/>
  <c r="V9" i="4"/>
  <c r="V10" i="4"/>
  <c r="Y5" i="4"/>
  <c r="Y6" i="4"/>
  <c r="Y7" i="4"/>
  <c r="Y8" i="4"/>
  <c r="Y9" i="4"/>
  <c r="Y10" i="4"/>
  <c r="S71" i="3"/>
  <c r="S69" i="3"/>
  <c r="T71" i="3"/>
  <c r="T29" i="3"/>
  <c r="T31" i="3"/>
  <c r="R61" i="3"/>
  <c r="T69" i="3"/>
  <c r="T96" i="3"/>
  <c r="R38" i="3"/>
  <c r="S38" i="3"/>
  <c r="S31" i="3"/>
  <c r="T20" i="3"/>
  <c r="S27" i="3"/>
  <c r="S30" i="3"/>
  <c r="S59" i="3"/>
  <c r="S62" i="3"/>
  <c r="S94" i="3"/>
  <c r="T6" i="3"/>
  <c r="R16" i="3"/>
  <c r="T18" i="3"/>
  <c r="AH37" i="3"/>
  <c r="AH38" i="3"/>
  <c r="R51" i="3"/>
  <c r="AH70" i="3"/>
  <c r="AH71" i="3"/>
  <c r="R92" i="3"/>
  <c r="R60" i="3"/>
  <c r="R95" i="3"/>
  <c r="T9" i="3"/>
  <c r="S92" i="3"/>
  <c r="S7" i="3"/>
  <c r="T16" i="3"/>
  <c r="S49" i="3"/>
  <c r="T51" i="3"/>
  <c r="S84" i="3"/>
  <c r="T7" i="3"/>
  <c r="T47" i="3"/>
  <c r="T49" i="3"/>
  <c r="T82" i="3"/>
  <c r="T84" i="3"/>
  <c r="R19" i="3"/>
  <c r="AH20" i="3"/>
  <c r="S40" i="3"/>
  <c r="S48" i="3"/>
  <c r="S73" i="3"/>
  <c r="S83" i="3"/>
  <c r="R28" i="3"/>
  <c r="R31" i="3"/>
  <c r="R69" i="3"/>
  <c r="R39" i="3"/>
  <c r="T60" i="3"/>
  <c r="R72" i="3"/>
  <c r="T95" i="3"/>
  <c r="S39" i="3"/>
  <c r="R47" i="3"/>
  <c r="S72" i="3"/>
  <c r="R82" i="3"/>
  <c r="S47" i="3"/>
  <c r="R50" i="3"/>
  <c r="S82" i="3"/>
  <c r="R85" i="3"/>
  <c r="R27" i="3"/>
  <c r="S50" i="3"/>
  <c r="R59" i="3"/>
  <c r="S85" i="3"/>
  <c r="R94" i="3"/>
  <c r="R41" i="3"/>
  <c r="R81" i="3"/>
  <c r="R96" i="3"/>
  <c r="S29" i="3"/>
  <c r="R37" i="3"/>
  <c r="T58" i="3"/>
  <c r="S61" i="3"/>
  <c r="R70" i="3"/>
  <c r="T93" i="3"/>
  <c r="S96" i="3"/>
  <c r="R49" i="3"/>
  <c r="R84" i="3"/>
  <c r="R58" i="3"/>
  <c r="R93" i="3"/>
  <c r="R29" i="3"/>
  <c r="S37" i="3"/>
  <c r="R40" i="3"/>
  <c r="T61" i="3"/>
  <c r="S70" i="3"/>
  <c r="R73" i="3"/>
  <c r="T19" i="3"/>
  <c r="R6" i="3"/>
  <c r="S6" i="3"/>
  <c r="R9" i="3"/>
  <c r="R18" i="3"/>
  <c r="S5" i="3"/>
  <c r="R8" i="3"/>
  <c r="S8" i="3"/>
  <c r="R17" i="3"/>
  <c r="S17" i="3"/>
  <c r="R20" i="3"/>
  <c r="S20" i="3"/>
  <c r="R5" i="3"/>
  <c r="J47" i="4" l="1"/>
  <c r="J49" i="4"/>
  <c r="J50" i="4"/>
  <c r="J48" i="4"/>
</calcChain>
</file>

<file path=xl/sharedStrings.xml><?xml version="1.0" encoding="utf-8"?>
<sst xmlns="http://schemas.openxmlformats.org/spreadsheetml/2006/main" count="1554" uniqueCount="135">
  <si>
    <t>Permeate</t>
    <phoneticPr fontId="2" type="noConversion"/>
  </si>
  <si>
    <t>Pure Water Permeability</t>
    <phoneticPr fontId="2" type="noConversion"/>
  </si>
  <si>
    <t>Flux</t>
    <phoneticPr fontId="2" type="noConversion"/>
  </si>
  <si>
    <t>Rejection</t>
  </si>
  <si>
    <t>min</t>
    <phoneticPr fontId="2" type="noConversion"/>
  </si>
  <si>
    <t>g</t>
    <phoneticPr fontId="2" type="noConversion"/>
  </si>
  <si>
    <t>Mpa</t>
    <phoneticPr fontId="2" type="noConversion"/>
  </si>
  <si>
    <t>uS/cm</t>
  </si>
  <si>
    <t>[LMH/bar]</t>
  </si>
  <si>
    <t>LMH</t>
    <phoneticPr fontId="2" type="noConversion"/>
  </si>
  <si>
    <t>%</t>
    <phoneticPr fontId="2" type="noConversion"/>
  </si>
  <si>
    <t>NF270-1</t>
    <phoneticPr fontId="2" type="noConversion"/>
  </si>
  <si>
    <t>NF270-2</t>
    <phoneticPr fontId="2" type="noConversion"/>
  </si>
  <si>
    <t>NF1000-1</t>
    <phoneticPr fontId="2" type="noConversion"/>
  </si>
  <si>
    <t>NF1000-2</t>
    <phoneticPr fontId="2" type="noConversion"/>
  </si>
  <si>
    <t>NF1000-EDA-2</t>
    <phoneticPr fontId="2" type="noConversion"/>
  </si>
  <si>
    <t>ppm</t>
    <phoneticPr fontId="2" type="noConversion"/>
  </si>
  <si>
    <t>MgSO4</t>
    <phoneticPr fontId="2" type="noConversion"/>
  </si>
  <si>
    <t>NF1000</t>
    <phoneticPr fontId="2" type="noConversion"/>
  </si>
  <si>
    <t>NF1000-EDA</t>
    <phoneticPr fontId="2" type="noConversion"/>
  </si>
  <si>
    <t>NF270</t>
    <phoneticPr fontId="2" type="noConversion"/>
  </si>
  <si>
    <t>NF270-EDA</t>
    <phoneticPr fontId="2" type="noConversion"/>
  </si>
  <si>
    <t>NaCl</t>
    <phoneticPr fontId="2" type="noConversion"/>
  </si>
  <si>
    <t>Ethylene Glycol</t>
  </si>
  <si>
    <t>1,2-Propanediol</t>
  </si>
  <si>
    <t>Glycerol</t>
  </si>
  <si>
    <t>D-(+)-Glucose</t>
  </si>
  <si>
    <t>PEG</t>
    <phoneticPr fontId="2" type="noConversion"/>
  </si>
  <si>
    <t>Feed</t>
    <phoneticPr fontId="2" type="noConversion"/>
  </si>
  <si>
    <t>DI water</t>
    <phoneticPr fontId="2" type="noConversion"/>
  </si>
  <si>
    <t>membrane</t>
    <phoneticPr fontId="2" type="noConversion"/>
  </si>
  <si>
    <t>area(m2)</t>
    <phoneticPr fontId="2" type="noConversion"/>
  </si>
  <si>
    <t>samplingtime</t>
    <phoneticPr fontId="2" type="noConversion"/>
  </si>
  <si>
    <t>memrbane</t>
    <phoneticPr fontId="2" type="noConversion"/>
  </si>
  <si>
    <t>NF270-EDA-1</t>
    <phoneticPr fontId="2" type="noConversion"/>
  </si>
  <si>
    <t>NF270-EDA-2</t>
    <phoneticPr fontId="2" type="noConversion"/>
  </si>
  <si>
    <t>NF1000-EDA-1</t>
    <phoneticPr fontId="2" type="noConversion"/>
  </si>
  <si>
    <t>Na2SO4</t>
    <phoneticPr fontId="2" type="noConversion"/>
  </si>
  <si>
    <t>MgCl2</t>
    <phoneticPr fontId="2" type="noConversion"/>
  </si>
  <si>
    <t>S</t>
    <phoneticPr fontId="2" type="noConversion"/>
  </si>
  <si>
    <t>pressure</t>
    <phoneticPr fontId="2" type="noConversion"/>
  </si>
  <si>
    <t>C(feed)</t>
    <phoneticPr fontId="2" type="noConversion"/>
  </si>
  <si>
    <t>C(permate)</t>
    <phoneticPr fontId="2" type="noConversion"/>
  </si>
  <si>
    <t>feed</t>
    <phoneticPr fontId="2" type="noConversion"/>
  </si>
  <si>
    <t>Full-width at half-maximum (FWHM)</t>
    <phoneticPr fontId="2" type="noConversion"/>
  </si>
  <si>
    <t>Mean Pore radius (nm)</t>
    <phoneticPr fontId="2" type="noConversion"/>
  </si>
  <si>
    <t>Pore diameter (nm)</t>
    <phoneticPr fontId="2" type="noConversion"/>
  </si>
  <si>
    <t>Probability function Density</t>
    <phoneticPr fontId="2" type="noConversion"/>
  </si>
  <si>
    <t>Li</t>
    <phoneticPr fontId="2" type="noConversion"/>
  </si>
  <si>
    <t>℃</t>
    <phoneticPr fontId="2" type="noConversion"/>
  </si>
  <si>
    <t>透過液</t>
    <phoneticPr fontId="2" type="noConversion"/>
  </si>
  <si>
    <t>Li/Ni</t>
    <phoneticPr fontId="2" type="noConversion"/>
  </si>
  <si>
    <t>Li/Co</t>
    <phoneticPr fontId="2" type="noConversion"/>
  </si>
  <si>
    <t>原液</t>
    <phoneticPr fontId="2" type="noConversion"/>
  </si>
  <si>
    <t>㏗</t>
    <phoneticPr fontId="2" type="noConversion"/>
  </si>
  <si>
    <t>pH(practical)</t>
    <phoneticPr fontId="2" type="noConversion"/>
  </si>
  <si>
    <t>Permeability</t>
  </si>
  <si>
    <t>Jv</t>
    <phoneticPr fontId="2" type="noConversion"/>
  </si>
  <si>
    <t>Ni</t>
    <phoneticPr fontId="2" type="noConversion"/>
  </si>
  <si>
    <t>Co</t>
    <phoneticPr fontId="2" type="noConversion"/>
  </si>
  <si>
    <t>SO42-</t>
    <phoneticPr fontId="2" type="noConversion"/>
  </si>
  <si>
    <t>-</t>
    <phoneticPr fontId="2" type="noConversion"/>
  </si>
  <si>
    <t>m/s</t>
    <phoneticPr fontId="2" type="noConversion"/>
  </si>
  <si>
    <t>mg/L</t>
    <phoneticPr fontId="2" type="noConversion"/>
  </si>
  <si>
    <t>mol/L</t>
    <phoneticPr fontId="2" type="noConversion"/>
  </si>
  <si>
    <t>％</t>
    <phoneticPr fontId="2" type="noConversion"/>
  </si>
  <si>
    <t>permeate ㏗</t>
    <phoneticPr fontId="2" type="noConversion"/>
  </si>
  <si>
    <t>temperature</t>
    <phoneticPr fontId="2" type="noConversion"/>
  </si>
  <si>
    <t>Li passage ratio</t>
    <phoneticPr fontId="2" type="noConversion"/>
  </si>
  <si>
    <t>Nipassage ratio</t>
    <phoneticPr fontId="2" type="noConversion"/>
  </si>
  <si>
    <t>Copassage ratio</t>
    <phoneticPr fontId="2" type="noConversion"/>
  </si>
  <si>
    <t>permeate</t>
    <phoneticPr fontId="2" type="noConversion"/>
  </si>
  <si>
    <t>S（Li/Ni）</t>
    <phoneticPr fontId="2" type="noConversion"/>
  </si>
  <si>
    <t>S(Li/Co)</t>
    <phoneticPr fontId="2" type="noConversion"/>
  </si>
  <si>
    <t>SO4 passage ratio</t>
    <phoneticPr fontId="2" type="noConversion"/>
  </si>
  <si>
    <t>Pressure
(Mpa)</t>
    <phoneticPr fontId="2" type="noConversion"/>
  </si>
  <si>
    <t>Li Permeability</t>
    <phoneticPr fontId="2" type="noConversion"/>
  </si>
  <si>
    <t>LMH/bar</t>
    <phoneticPr fontId="2" type="noConversion"/>
  </si>
  <si>
    <t>mol/(m-2•h•bar)</t>
    <phoneticPr fontId="2" type="noConversion"/>
  </si>
  <si>
    <t>mmol/L</t>
    <phoneticPr fontId="2" type="noConversion"/>
  </si>
  <si>
    <t>mol/(m-2•h)</t>
    <phoneticPr fontId="2" type="noConversion"/>
  </si>
  <si>
    <t xml:space="preserve">Nipassgae ratio </t>
    <phoneticPr fontId="2" type="noConversion"/>
  </si>
  <si>
    <t xml:space="preserve">Copassgae ratio </t>
    <phoneticPr fontId="2" type="noConversion"/>
  </si>
  <si>
    <t>presurre</t>
    <phoneticPr fontId="2" type="noConversion"/>
  </si>
  <si>
    <r>
      <t>J</t>
    </r>
    <r>
      <rPr>
        <vertAlign val="subscript"/>
        <sz val="11"/>
        <color theme="1"/>
        <rFont val="MS PGothic"/>
        <family val="3"/>
        <charset val="128"/>
      </rPr>
      <t>Li</t>
    </r>
    <phoneticPr fontId="2" type="noConversion"/>
  </si>
  <si>
    <r>
      <t>J</t>
    </r>
    <r>
      <rPr>
        <vertAlign val="subscript"/>
        <sz val="11"/>
        <color theme="1"/>
        <rFont val="MS PGothic"/>
        <family val="3"/>
        <charset val="128"/>
      </rPr>
      <t>ni</t>
    </r>
    <phoneticPr fontId="2" type="noConversion"/>
  </si>
  <si>
    <r>
      <t>J</t>
    </r>
    <r>
      <rPr>
        <vertAlign val="subscript"/>
        <sz val="11"/>
        <color theme="1"/>
        <rFont val="MS PGothic"/>
        <family val="3"/>
        <charset val="128"/>
      </rPr>
      <t>Co</t>
    </r>
    <phoneticPr fontId="2" type="noConversion"/>
  </si>
  <si>
    <t>sampling time</t>
    <phoneticPr fontId="2" type="noConversion"/>
  </si>
  <si>
    <t xml:space="preserve">Li passgae ratio </t>
    <phoneticPr fontId="2" type="noConversion"/>
  </si>
  <si>
    <t>NCM</t>
    <phoneticPr fontId="2" type="noConversion"/>
  </si>
  <si>
    <t>not leachated</t>
    <phoneticPr fontId="2" type="noConversion"/>
  </si>
  <si>
    <t>S(Li/Ni)</t>
    <phoneticPr fontId="2" type="noConversion"/>
  </si>
  <si>
    <t>S(Li/Mn)</t>
    <phoneticPr fontId="2" type="noConversion"/>
  </si>
  <si>
    <t>Mn</t>
    <phoneticPr fontId="2" type="noConversion"/>
  </si>
  <si>
    <t>Al</t>
    <phoneticPr fontId="2" type="noConversion"/>
  </si>
  <si>
    <t>Cu</t>
    <phoneticPr fontId="2" type="noConversion"/>
  </si>
  <si>
    <t>Fe</t>
    <phoneticPr fontId="2" type="noConversion"/>
  </si>
  <si>
    <t>temperture</t>
    <phoneticPr fontId="2" type="noConversion"/>
  </si>
  <si>
    <t>Lipassage ratio</t>
    <phoneticPr fontId="2" type="noConversion"/>
  </si>
  <si>
    <t>Mnpassage ratio</t>
    <phoneticPr fontId="2" type="noConversion"/>
  </si>
  <si>
    <t>Alpassage ratio</t>
    <phoneticPr fontId="2" type="noConversion"/>
  </si>
  <si>
    <t>Cupassage ratio</t>
    <phoneticPr fontId="2" type="noConversion"/>
  </si>
  <si>
    <t>LIB leachate</t>
    <phoneticPr fontId="2" type="noConversion"/>
  </si>
  <si>
    <t>permeate pH</t>
    <phoneticPr fontId="2" type="noConversion"/>
  </si>
  <si>
    <t>product (g)</t>
    <phoneticPr fontId="2" type="noConversion"/>
  </si>
  <si>
    <t>recovery</t>
    <phoneticPr fontId="2" type="noConversion"/>
  </si>
  <si>
    <t>Li2CO3 product</t>
    <phoneticPr fontId="2" type="noConversion"/>
  </si>
  <si>
    <t>1st permeate</t>
    <phoneticPr fontId="2" type="noConversion"/>
  </si>
  <si>
    <t>1st permeate product</t>
    <phoneticPr fontId="2" type="noConversion"/>
  </si>
  <si>
    <t>concentrated</t>
    <phoneticPr fontId="2" type="noConversion"/>
  </si>
  <si>
    <t>mol concentration (mol/L)</t>
    <phoneticPr fontId="2" type="noConversion"/>
  </si>
  <si>
    <t>production</t>
    <phoneticPr fontId="2" type="noConversion"/>
  </si>
  <si>
    <t>Li2CO3 in dissolved solution</t>
    <phoneticPr fontId="2" type="noConversion"/>
  </si>
  <si>
    <t>Li2CO3 purity</t>
    <phoneticPr fontId="2" type="noConversion"/>
  </si>
  <si>
    <t>Li2CO3 content</t>
    <phoneticPr fontId="2" type="noConversion"/>
  </si>
  <si>
    <t>dish+membrane+product (g)</t>
    <phoneticPr fontId="2" type="noConversion"/>
  </si>
  <si>
    <t>dish+membrane (g)</t>
    <phoneticPr fontId="2" type="noConversion"/>
  </si>
  <si>
    <t>1st Li2CO3 (2.5g/L)</t>
    <phoneticPr fontId="2" type="noConversion"/>
  </si>
  <si>
    <t>concentration</t>
    <phoneticPr fontId="2" type="noConversion"/>
  </si>
  <si>
    <t>1rd permeate</t>
    <phoneticPr fontId="2" type="noConversion"/>
  </si>
  <si>
    <t>2rd permeate product</t>
    <phoneticPr fontId="2" type="noConversion"/>
  </si>
  <si>
    <t>pH</t>
  </si>
  <si>
    <t>ZetaPotential</t>
  </si>
  <si>
    <t>dU/dP</t>
  </si>
  <si>
    <t>Asymmetry</t>
  </si>
  <si>
    <t>correlation (chi^2)</t>
  </si>
  <si>
    <t>-</t>
  </si>
  <si>
    <t>V</t>
  </si>
  <si>
    <t>V/Pa</t>
  </si>
  <si>
    <t>BE</t>
  </si>
  <si>
    <t>Intensity</t>
  </si>
  <si>
    <t>Li2CO3 product from 1st permeate</t>
    <phoneticPr fontId="2" type="noConversion"/>
  </si>
  <si>
    <t>degree</t>
    <phoneticPr fontId="2" type="noConversion"/>
  </si>
  <si>
    <t>Li2CO3 product from 2rd permeate</t>
    <phoneticPr fontId="2" type="noConversion"/>
  </si>
  <si>
    <t>peak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</si>
</sst>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_ "/>
    <numFmt numFmtId="178" formatCode="0.00000_ "/>
  </numFmts>
  <fonts count="7">
    <font>
      <sz val="11"/>
      <color theme="1"/>
      <name val="等线"/>
      <family val="2"/>
      <charset val="134"/>
      <scheme val="minor"/>
    </font>
    <font>
      <sz val="11"/>
      <color theme="1"/>
      <name val="MS Gothic"/>
      <family val="3"/>
      <charset val="128"/>
    </font>
    <font>
      <sz val="9"/>
      <name val="等线"/>
      <family val="2"/>
      <charset val="134"/>
      <scheme val="minor"/>
    </font>
    <font>
      <sz val="11"/>
      <color theme="1"/>
      <name val="DengXian"/>
      <family val="3"/>
      <charset val="134"/>
    </font>
    <font>
      <sz val="11"/>
      <color theme="0"/>
      <name val="MS Gothic"/>
      <family val="3"/>
      <charset val="128"/>
    </font>
    <font>
      <sz val="11"/>
      <color theme="1"/>
      <name val="MS PGothic"/>
      <family val="3"/>
      <charset val="128"/>
    </font>
    <font>
      <vertAlign val="subscript"/>
      <sz val="11"/>
      <color theme="1"/>
      <name val="MS P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>
      <alignment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1" fontId="5" fillId="0" borderId="1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1" fontId="5" fillId="0" borderId="0" xfId="0" applyNumberFormat="1" applyFont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11" fontId="5" fillId="0" borderId="1" xfId="0" applyNumberFormat="1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&#20010;&#20154;&#30456;&#20851;\YAO\&#19996;&#21271;&#22823;&#23398;\&#35838;&#39064;&#30456;&#20851;\&#30005;&#27744;&#22238;&#25910;\700ppmLi&#27169;&#25311;&#28342;&#28082;\700ppm&#27169;&#25311;&#28342;&#28082;-2.xlsx" TargetMode="External"/><Relationship Id="rId1" Type="http://schemas.openxmlformats.org/officeDocument/2006/relationships/externalLinkPath" Target="/&#20010;&#20154;&#30456;&#20851;/YAO/&#19996;&#21271;&#22823;&#23398;/&#35838;&#39064;&#30456;&#20851;/&#30005;&#27744;&#22238;&#25910;/700ppmLi&#27169;&#25311;&#28342;&#28082;/700ppm&#27169;&#25311;&#28342;&#28082;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B model solution"/>
      <sheetName val="EC"/>
      <sheetName val="pore size distribution"/>
      <sheetName val="pH effect"/>
      <sheetName val="pressure efect"/>
      <sheetName val="leachate separation"/>
      <sheetName val="sedimentation"/>
      <sheetName val="Sheet2"/>
      <sheetName val="Sheet1"/>
    </sheetNames>
    <sheetDataSet>
      <sheetData sheetId="0">
        <row r="3">
          <cell r="G3">
            <v>6.9409999999999998</v>
          </cell>
          <cell r="H3">
            <v>58.69</v>
          </cell>
          <cell r="I3">
            <v>58.933199999999999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1D391-0A9E-478C-B8E9-9F9E94FB5306}">
  <dimension ref="A1:I199"/>
  <sheetViews>
    <sheetView workbookViewId="0">
      <selection activeCell="A26" sqref="A26:XFD26"/>
    </sheetView>
  </sheetViews>
  <sheetFormatPr defaultRowHeight="13.2"/>
  <cols>
    <col min="1" max="16384" width="8.88671875" style="13"/>
  </cols>
  <sheetData>
    <row r="1" spans="1:9" s="1" customFormat="1">
      <c r="A1" s="1" t="s">
        <v>28</v>
      </c>
      <c r="B1" s="1" t="s">
        <v>29</v>
      </c>
      <c r="F1" s="1" t="s">
        <v>31</v>
      </c>
      <c r="G1" s="1">
        <v>8.0409600000000002E-4</v>
      </c>
    </row>
    <row r="2" spans="1:9" s="3" customFormat="1"/>
    <row r="3" spans="1:9" s="3" customFormat="1" ht="26.4">
      <c r="A3" s="39" t="s">
        <v>33</v>
      </c>
      <c r="B3" s="5" t="s">
        <v>32</v>
      </c>
      <c r="C3" s="2" t="s">
        <v>0</v>
      </c>
      <c r="D3" s="2" t="s">
        <v>40</v>
      </c>
      <c r="E3" s="2" t="s">
        <v>41</v>
      </c>
      <c r="F3" s="2" t="s">
        <v>42</v>
      </c>
      <c r="G3" s="2" t="s">
        <v>1</v>
      </c>
      <c r="H3" s="2" t="s">
        <v>2</v>
      </c>
      <c r="I3" s="2" t="s">
        <v>3</v>
      </c>
    </row>
    <row r="4" spans="1:9" s="3" customFormat="1">
      <c r="A4" s="40"/>
      <c r="B4" s="5" t="s">
        <v>4</v>
      </c>
      <c r="C4" s="2" t="s">
        <v>5</v>
      </c>
      <c r="D4" s="2" t="s">
        <v>6</v>
      </c>
      <c r="E4" s="2" t="s">
        <v>7</v>
      </c>
      <c r="F4" s="2" t="s">
        <v>7</v>
      </c>
      <c r="G4" s="2" t="s">
        <v>8</v>
      </c>
      <c r="H4" s="2" t="s">
        <v>9</v>
      </c>
      <c r="I4" s="5" t="s">
        <v>10</v>
      </c>
    </row>
    <row r="5" spans="1:9" s="3" customFormat="1">
      <c r="A5" s="2" t="s">
        <v>11</v>
      </c>
      <c r="B5" s="6">
        <v>15</v>
      </c>
      <c r="C5" s="6">
        <v>31.9</v>
      </c>
      <c r="D5" s="6">
        <v>1.01</v>
      </c>
      <c r="E5" s="7"/>
      <c r="F5" s="7"/>
      <c r="G5" s="2">
        <f>(C5/1000)/(B5/60)/$G$1/(D5*10)</f>
        <v>15.711635633477385</v>
      </c>
      <c r="H5" s="2">
        <f>G5*D5*10</f>
        <v>158.68751989812159</v>
      </c>
      <c r="I5" s="7"/>
    </row>
    <row r="6" spans="1:9" s="3" customFormat="1">
      <c r="A6" s="2" t="s">
        <v>12</v>
      </c>
      <c r="B6" s="6">
        <v>15</v>
      </c>
      <c r="C6" s="6">
        <v>32.799999999999997</v>
      </c>
      <c r="D6" s="6">
        <v>1.01</v>
      </c>
      <c r="E6" s="7"/>
      <c r="F6" s="7"/>
      <c r="G6" s="2">
        <f t="shared" ref="G6:G12" si="0">(C6/1000)/(B6/60)/$G$1/(D6*10)</f>
        <v>16.154910620001829</v>
      </c>
      <c r="H6" s="2">
        <f t="shared" ref="H6:H12" si="1">G6*D6*10</f>
        <v>163.16459726201845</v>
      </c>
      <c r="I6" s="7"/>
    </row>
    <row r="7" spans="1:9" s="3" customFormat="1">
      <c r="A7" s="2" t="s">
        <v>13</v>
      </c>
      <c r="B7" s="6">
        <v>15</v>
      </c>
      <c r="C7" s="6">
        <v>26.3</v>
      </c>
      <c r="D7" s="6">
        <v>1.01</v>
      </c>
      <c r="E7" s="7"/>
      <c r="F7" s="7"/>
      <c r="G7" s="2">
        <f t="shared" si="0"/>
        <v>12.953480161769759</v>
      </c>
      <c r="H7" s="2">
        <f t="shared" si="1"/>
        <v>130.83014963387458</v>
      </c>
      <c r="I7" s="7"/>
    </row>
    <row r="8" spans="1:9" s="3" customFormat="1">
      <c r="A8" s="2" t="s">
        <v>14</v>
      </c>
      <c r="B8" s="6">
        <v>15</v>
      </c>
      <c r="C8" s="6">
        <v>25.9</v>
      </c>
      <c r="D8" s="6">
        <v>1.01</v>
      </c>
      <c r="E8" s="7"/>
      <c r="F8" s="7"/>
      <c r="G8" s="2">
        <f t="shared" si="0"/>
        <v>12.756469056647786</v>
      </c>
      <c r="H8" s="2">
        <f t="shared" si="1"/>
        <v>128.84033747214264</v>
      </c>
      <c r="I8" s="7"/>
    </row>
    <row r="9" spans="1:9" s="3" customFormat="1">
      <c r="A9" s="2" t="s">
        <v>34</v>
      </c>
      <c r="B9" s="6">
        <v>15</v>
      </c>
      <c r="C9" s="6">
        <v>33.200000000000003</v>
      </c>
      <c r="D9" s="6">
        <v>1.01</v>
      </c>
      <c r="E9" s="7"/>
      <c r="F9" s="7"/>
      <c r="G9" s="2">
        <f t="shared" si="0"/>
        <v>16.351921725123802</v>
      </c>
      <c r="H9" s="2">
        <f t="shared" si="1"/>
        <v>165.15440942375039</v>
      </c>
      <c r="I9" s="7"/>
    </row>
    <row r="10" spans="1:9" s="3" customFormat="1">
      <c r="A10" s="2" t="s">
        <v>35</v>
      </c>
      <c r="B10" s="6">
        <v>15</v>
      </c>
      <c r="C10" s="6">
        <v>32.1</v>
      </c>
      <c r="D10" s="6">
        <v>1.01</v>
      </c>
      <c r="E10" s="7"/>
      <c r="F10" s="7"/>
      <c r="G10" s="2">
        <f t="shared" si="0"/>
        <v>15.810141186038376</v>
      </c>
      <c r="H10" s="2">
        <f t="shared" si="1"/>
        <v>159.6824259789876</v>
      </c>
      <c r="I10" s="7"/>
    </row>
    <row r="11" spans="1:9" s="3" customFormat="1">
      <c r="A11" s="2" t="s">
        <v>36</v>
      </c>
      <c r="B11" s="6">
        <v>15</v>
      </c>
      <c r="C11" s="6">
        <v>25.9</v>
      </c>
      <c r="D11" s="6">
        <v>1.01</v>
      </c>
      <c r="E11" s="7"/>
      <c r="F11" s="7"/>
      <c r="G11" s="2">
        <f t="shared" si="0"/>
        <v>12.756469056647786</v>
      </c>
      <c r="H11" s="2">
        <f t="shared" si="1"/>
        <v>128.84033747214264</v>
      </c>
      <c r="I11" s="7"/>
    </row>
    <row r="12" spans="1:9" s="3" customFormat="1">
      <c r="A12" s="2" t="s">
        <v>15</v>
      </c>
      <c r="B12" s="6">
        <v>15</v>
      </c>
      <c r="C12" s="6">
        <v>25.6</v>
      </c>
      <c r="D12" s="6">
        <v>1.01</v>
      </c>
      <c r="E12" s="7"/>
      <c r="F12" s="7"/>
      <c r="G12" s="2">
        <f t="shared" si="0"/>
        <v>12.608710727806306</v>
      </c>
      <c r="H12" s="2">
        <f t="shared" si="1"/>
        <v>127.3479783508437</v>
      </c>
      <c r="I12" s="7"/>
    </row>
    <row r="13" spans="1:9" s="8" customFormat="1"/>
    <row r="14" spans="1:9" s="9" customFormat="1"/>
    <row r="15" spans="1:9" s="3" customFormat="1" ht="13.8">
      <c r="A15" s="14"/>
    </row>
    <row r="16" spans="1:9" s="1" customFormat="1" ht="13.8">
      <c r="A16" s="4" t="s">
        <v>43</v>
      </c>
      <c r="B16" s="1">
        <v>2000</v>
      </c>
      <c r="C16" s="1" t="s">
        <v>16</v>
      </c>
      <c r="D16" s="1" t="s">
        <v>17</v>
      </c>
      <c r="F16" s="1" t="s">
        <v>31</v>
      </c>
      <c r="G16" s="1">
        <v>8.0409600000000002E-4</v>
      </c>
    </row>
    <row r="17" spans="1:9" s="3" customFormat="1"/>
    <row r="18" spans="1:9" s="3" customFormat="1" ht="26.4">
      <c r="A18" s="39" t="s">
        <v>33</v>
      </c>
      <c r="B18" s="5" t="s">
        <v>32</v>
      </c>
      <c r="C18" s="2" t="s">
        <v>0</v>
      </c>
      <c r="D18" s="2" t="s">
        <v>40</v>
      </c>
      <c r="E18" s="2" t="s">
        <v>41</v>
      </c>
      <c r="F18" s="2" t="s">
        <v>42</v>
      </c>
      <c r="G18" s="2" t="s">
        <v>1</v>
      </c>
      <c r="H18" s="2" t="s">
        <v>2</v>
      </c>
      <c r="I18" s="2" t="s">
        <v>3</v>
      </c>
    </row>
    <row r="19" spans="1:9" s="3" customFormat="1">
      <c r="A19" s="40"/>
      <c r="B19" s="5" t="s">
        <v>4</v>
      </c>
      <c r="C19" s="2" t="s">
        <v>5</v>
      </c>
      <c r="D19" s="2" t="s">
        <v>6</v>
      </c>
      <c r="E19" s="2" t="s">
        <v>7</v>
      </c>
      <c r="F19" s="2" t="s">
        <v>7</v>
      </c>
      <c r="G19" s="2" t="s">
        <v>8</v>
      </c>
      <c r="H19" s="2" t="s">
        <v>9</v>
      </c>
      <c r="I19" s="5" t="s">
        <v>10</v>
      </c>
    </row>
    <row r="20" spans="1:9" s="3" customFormat="1">
      <c r="A20" s="2" t="s">
        <v>18</v>
      </c>
      <c r="B20" s="6">
        <v>20</v>
      </c>
      <c r="C20" s="6">
        <v>12.7</v>
      </c>
      <c r="D20" s="10">
        <v>1</v>
      </c>
      <c r="E20" s="6">
        <v>2090</v>
      </c>
      <c r="F20" s="6">
        <v>25</v>
      </c>
      <c r="G20" s="2">
        <f t="shared" ref="G20:G23" si="2">(C20/1000)/(B20/60)/$G$1/(D20*10)</f>
        <v>4.7382402101241645</v>
      </c>
      <c r="H20" s="2">
        <f>G20*D20*10</f>
        <v>47.382402101241645</v>
      </c>
      <c r="I20" s="11">
        <f t="shared" ref="I20:I23" si="3">(E20-F20)/E20*100</f>
        <v>98.803827751196167</v>
      </c>
    </row>
    <row r="21" spans="1:9" s="3" customFormat="1">
      <c r="A21" s="2" t="s">
        <v>19</v>
      </c>
      <c r="B21" s="6">
        <v>20</v>
      </c>
      <c r="C21" s="6">
        <v>12.3</v>
      </c>
      <c r="D21" s="10">
        <v>1.01</v>
      </c>
      <c r="E21" s="6">
        <v>2090</v>
      </c>
      <c r="F21" s="6">
        <v>32</v>
      </c>
      <c r="G21" s="2">
        <f t="shared" si="2"/>
        <v>4.5435686118755143</v>
      </c>
      <c r="H21" s="2">
        <f t="shared" ref="H21:H23" si="4">G21*D21*10</f>
        <v>45.890042979942692</v>
      </c>
      <c r="I21" s="11">
        <f t="shared" si="3"/>
        <v>98.4688995215311</v>
      </c>
    </row>
    <row r="22" spans="1:9" s="3" customFormat="1">
      <c r="A22" s="2" t="s">
        <v>20</v>
      </c>
      <c r="B22" s="6">
        <v>20</v>
      </c>
      <c r="C22" s="6">
        <v>14.6</v>
      </c>
      <c r="D22" s="10">
        <v>1.01</v>
      </c>
      <c r="E22" s="6">
        <v>2050</v>
      </c>
      <c r="F22" s="6">
        <v>91</v>
      </c>
      <c r="G22" s="2">
        <f t="shared" si="2"/>
        <v>5.3931790027140254</v>
      </c>
      <c r="H22" s="2">
        <f t="shared" si="4"/>
        <v>54.471107927411651</v>
      </c>
      <c r="I22" s="11">
        <f t="shared" si="3"/>
        <v>95.560975609756099</v>
      </c>
    </row>
    <row r="23" spans="1:9" s="3" customFormat="1">
      <c r="A23" s="2" t="s">
        <v>21</v>
      </c>
      <c r="B23" s="6">
        <v>20</v>
      </c>
      <c r="C23" s="6">
        <v>15.6</v>
      </c>
      <c r="D23" s="10">
        <v>1.01</v>
      </c>
      <c r="E23" s="6">
        <v>2070</v>
      </c>
      <c r="F23" s="6">
        <v>73</v>
      </c>
      <c r="G23" s="2">
        <f t="shared" si="2"/>
        <v>5.7625748248177251</v>
      </c>
      <c r="H23" s="2">
        <f t="shared" si="4"/>
        <v>58.202005730659025</v>
      </c>
      <c r="I23" s="11">
        <f t="shared" si="3"/>
        <v>96.473429951690832</v>
      </c>
    </row>
    <row r="24" spans="1:9" s="3" customFormat="1"/>
    <row r="25" spans="1:9" s="3" customFormat="1"/>
    <row r="26" spans="1:9" s="3" customFormat="1" ht="13.8">
      <c r="A26" s="14"/>
    </row>
    <row r="27" spans="1:9" s="3" customFormat="1" ht="13.8">
      <c r="A27" s="4" t="s">
        <v>43</v>
      </c>
      <c r="B27" s="1">
        <v>2000</v>
      </c>
      <c r="C27" s="1" t="s">
        <v>16</v>
      </c>
      <c r="D27" s="1" t="s">
        <v>37</v>
      </c>
      <c r="E27" s="1"/>
      <c r="F27" s="1" t="s">
        <v>31</v>
      </c>
      <c r="G27" s="1">
        <v>8.0409600000000002E-4</v>
      </c>
      <c r="H27" s="1"/>
      <c r="I27" s="1"/>
    </row>
    <row r="28" spans="1:9" s="3" customFormat="1"/>
    <row r="29" spans="1:9" s="3" customFormat="1" ht="26.4">
      <c r="A29" s="39" t="s">
        <v>33</v>
      </c>
      <c r="B29" s="5" t="s">
        <v>32</v>
      </c>
      <c r="C29" s="2" t="s">
        <v>0</v>
      </c>
      <c r="D29" s="2" t="s">
        <v>40</v>
      </c>
      <c r="E29" s="2" t="s">
        <v>41</v>
      </c>
      <c r="F29" s="2" t="s">
        <v>42</v>
      </c>
      <c r="G29" s="2" t="s">
        <v>1</v>
      </c>
      <c r="H29" s="2" t="s">
        <v>2</v>
      </c>
      <c r="I29" s="2" t="s">
        <v>3</v>
      </c>
    </row>
    <row r="30" spans="1:9" s="3" customFormat="1">
      <c r="A30" s="40"/>
      <c r="B30" s="5" t="s">
        <v>4</v>
      </c>
      <c r="C30" s="2" t="s">
        <v>5</v>
      </c>
      <c r="D30" s="2" t="s">
        <v>6</v>
      </c>
      <c r="E30" s="2" t="s">
        <v>7</v>
      </c>
      <c r="F30" s="2" t="s">
        <v>7</v>
      </c>
      <c r="G30" s="2" t="s">
        <v>8</v>
      </c>
      <c r="H30" s="2" t="s">
        <v>9</v>
      </c>
      <c r="I30" s="5" t="s">
        <v>10</v>
      </c>
    </row>
    <row r="31" spans="1:9" s="3" customFormat="1">
      <c r="A31" s="2" t="s">
        <v>18</v>
      </c>
      <c r="B31" s="6">
        <v>20</v>
      </c>
      <c r="C31" s="6">
        <v>13.3</v>
      </c>
      <c r="D31" s="10">
        <v>1</v>
      </c>
      <c r="E31" s="6">
        <v>2460</v>
      </c>
      <c r="F31" s="6">
        <v>82</v>
      </c>
      <c r="G31" s="2">
        <f t="shared" ref="G31" si="5">(C31/1000)/(B31/60)/$G$1/(D31*10)</f>
        <v>4.9620940783190068</v>
      </c>
      <c r="H31" s="2">
        <f>G31*D31*10</f>
        <v>49.620940783190065</v>
      </c>
      <c r="I31" s="11">
        <f t="shared" ref="I31:I34" si="6">(E31-F31)/E31*100</f>
        <v>96.666666666666671</v>
      </c>
    </row>
    <row r="32" spans="1:9" s="3" customFormat="1">
      <c r="A32" s="2" t="s">
        <v>19</v>
      </c>
      <c r="B32" s="6">
        <v>20</v>
      </c>
      <c r="C32" s="6">
        <v>12.8</v>
      </c>
      <c r="D32" s="10">
        <v>1.01</v>
      </c>
      <c r="E32" s="6">
        <v>2530</v>
      </c>
      <c r="F32" s="6">
        <v>153</v>
      </c>
      <c r="G32" s="2">
        <f>(C32/1000)/(B32/60)/$G$1/(D32*10)</f>
        <v>4.728266522927365</v>
      </c>
      <c r="H32" s="2">
        <f t="shared" ref="H32:H34" si="7">G32*D32*10</f>
        <v>47.755491881566385</v>
      </c>
      <c r="I32" s="11">
        <f t="shared" si="6"/>
        <v>93.952569169960469</v>
      </c>
    </row>
    <row r="33" spans="1:9" s="3" customFormat="1">
      <c r="A33" s="2" t="s">
        <v>20</v>
      </c>
      <c r="B33" s="6">
        <v>20</v>
      </c>
      <c r="C33" s="6">
        <v>15.1</v>
      </c>
      <c r="D33" s="10">
        <v>1.02</v>
      </c>
      <c r="E33" s="6">
        <v>2570</v>
      </c>
      <c r="F33" s="6">
        <v>41</v>
      </c>
      <c r="G33" s="2">
        <f t="shared" ref="G33:G34" si="8">(C33/1000)/(B33/60)/$G$1/(D33*10)</f>
        <v>5.5231918459838569</v>
      </c>
      <c r="H33" s="2">
        <f t="shared" si="7"/>
        <v>56.336556829035338</v>
      </c>
      <c r="I33" s="11">
        <f t="shared" si="6"/>
        <v>98.404669260700388</v>
      </c>
    </row>
    <row r="34" spans="1:9" s="3" customFormat="1">
      <c r="A34" s="2" t="s">
        <v>21</v>
      </c>
      <c r="B34" s="6">
        <v>20</v>
      </c>
      <c r="C34" s="6">
        <v>16.2</v>
      </c>
      <c r="D34" s="10">
        <v>1</v>
      </c>
      <c r="E34" s="6">
        <v>2530</v>
      </c>
      <c r="F34" s="6">
        <v>324</v>
      </c>
      <c r="G34" s="2">
        <f t="shared" si="8"/>
        <v>6.0440544412607444</v>
      </c>
      <c r="H34" s="2">
        <f t="shared" si="7"/>
        <v>60.440544412607444</v>
      </c>
      <c r="I34" s="11">
        <f t="shared" si="6"/>
        <v>87.193675889328063</v>
      </c>
    </row>
    <row r="35" spans="1:9" s="3" customFormat="1"/>
    <row r="36" spans="1:9" s="3" customFormat="1"/>
    <row r="37" spans="1:9" s="3" customFormat="1" ht="13.8">
      <c r="A37" s="14"/>
    </row>
    <row r="38" spans="1:9" s="3" customFormat="1" ht="13.8">
      <c r="A38" s="4" t="s">
        <v>43</v>
      </c>
      <c r="B38" s="1">
        <v>2000</v>
      </c>
      <c r="C38" s="1" t="s">
        <v>16</v>
      </c>
      <c r="D38" s="1" t="s">
        <v>38</v>
      </c>
      <c r="E38" s="1"/>
      <c r="F38" s="1" t="s">
        <v>31</v>
      </c>
      <c r="G38" s="1">
        <v>8.0409600000000002E-4</v>
      </c>
      <c r="H38" s="1"/>
      <c r="I38" s="1"/>
    </row>
    <row r="39" spans="1:9" s="3" customFormat="1"/>
    <row r="40" spans="1:9" s="3" customFormat="1" ht="26.4">
      <c r="A40" s="39" t="s">
        <v>33</v>
      </c>
      <c r="B40" s="5" t="s">
        <v>32</v>
      </c>
      <c r="C40" s="2" t="s">
        <v>0</v>
      </c>
      <c r="D40" s="2" t="s">
        <v>40</v>
      </c>
      <c r="E40" s="2" t="s">
        <v>41</v>
      </c>
      <c r="F40" s="2" t="s">
        <v>42</v>
      </c>
      <c r="G40" s="2" t="s">
        <v>1</v>
      </c>
      <c r="H40" s="2" t="s">
        <v>2</v>
      </c>
      <c r="I40" s="2" t="s">
        <v>3</v>
      </c>
    </row>
    <row r="41" spans="1:9" s="3" customFormat="1">
      <c r="A41" s="40"/>
      <c r="B41" s="5" t="s">
        <v>4</v>
      </c>
      <c r="C41" s="2" t="s">
        <v>5</v>
      </c>
      <c r="D41" s="2" t="s">
        <v>6</v>
      </c>
      <c r="E41" s="2" t="s">
        <v>7</v>
      </c>
      <c r="F41" s="2" t="s">
        <v>7</v>
      </c>
      <c r="G41" s="2" t="s">
        <v>8</v>
      </c>
      <c r="H41" s="2" t="s">
        <v>9</v>
      </c>
      <c r="I41" s="5" t="s">
        <v>10</v>
      </c>
    </row>
    <row r="42" spans="1:9" s="3" customFormat="1">
      <c r="A42" s="2" t="s">
        <v>18</v>
      </c>
      <c r="B42" s="6">
        <v>20</v>
      </c>
      <c r="C42" s="12">
        <v>11</v>
      </c>
      <c r="D42" s="10">
        <v>1</v>
      </c>
      <c r="E42" s="6">
        <v>3520</v>
      </c>
      <c r="F42" s="6">
        <v>136</v>
      </c>
      <c r="G42" s="2">
        <f t="shared" ref="G42" si="9">(C42/1000)/(B42/60)/$G$1/(D42*10)</f>
        <v>4.1039875835721116</v>
      </c>
      <c r="H42" s="2">
        <f>G42*D42*10</f>
        <v>41.039875835721119</v>
      </c>
      <c r="I42" s="11">
        <f t="shared" ref="I42:I45" si="10">(E42-F42)/E42*100</f>
        <v>96.136363636363626</v>
      </c>
    </row>
    <row r="43" spans="1:9" s="3" customFormat="1">
      <c r="A43" s="2" t="s">
        <v>19</v>
      </c>
      <c r="B43" s="6">
        <v>20</v>
      </c>
      <c r="C43" s="12">
        <v>10.9</v>
      </c>
      <c r="D43" s="10">
        <v>1</v>
      </c>
      <c r="E43" s="6">
        <v>3620</v>
      </c>
      <c r="F43" s="6">
        <v>98</v>
      </c>
      <c r="G43" s="2">
        <f>(C43/1000)/(B43/60)/$G$1/(D43*10)</f>
        <v>4.0666786055396376</v>
      </c>
      <c r="H43" s="2">
        <f t="shared" ref="H43:H45" si="11">G43*D43*10</f>
        <v>40.666786055396372</v>
      </c>
      <c r="I43" s="11">
        <f t="shared" si="10"/>
        <v>97.292817679558013</v>
      </c>
    </row>
    <row r="44" spans="1:9" s="3" customFormat="1">
      <c r="A44" s="2" t="s">
        <v>20</v>
      </c>
      <c r="B44" s="6">
        <v>20</v>
      </c>
      <c r="C44" s="12">
        <v>16.399999999999999</v>
      </c>
      <c r="D44" s="10">
        <v>1.01</v>
      </c>
      <c r="E44" s="6">
        <v>3670</v>
      </c>
      <c r="F44" s="6">
        <v>2920</v>
      </c>
      <c r="G44" s="2">
        <f t="shared" ref="G44:G45" si="12">(C44/1000)/(B44/60)/$G$1/(D44*10)</f>
        <v>6.0580914825006849</v>
      </c>
      <c r="H44" s="2">
        <f t="shared" si="11"/>
        <v>61.186723973256917</v>
      </c>
      <c r="I44" s="11">
        <f t="shared" si="10"/>
        <v>20.435967302452315</v>
      </c>
    </row>
    <row r="45" spans="1:9" s="3" customFormat="1">
      <c r="A45" s="2" t="s">
        <v>21</v>
      </c>
      <c r="B45" s="6">
        <v>20</v>
      </c>
      <c r="C45" s="6">
        <v>13.8</v>
      </c>
      <c r="D45" s="10">
        <v>1.01</v>
      </c>
      <c r="E45" s="6">
        <v>3620</v>
      </c>
      <c r="F45" s="6">
        <v>314</v>
      </c>
      <c r="G45" s="2">
        <f t="shared" si="12"/>
        <v>5.0976623450310656</v>
      </c>
      <c r="H45" s="2">
        <f t="shared" si="11"/>
        <v>51.486389684813759</v>
      </c>
      <c r="I45" s="11">
        <f t="shared" si="10"/>
        <v>91.325966850828735</v>
      </c>
    </row>
    <row r="46" spans="1:9" s="3" customFormat="1"/>
    <row r="47" spans="1:9" s="3" customFormat="1"/>
    <row r="48" spans="1:9" s="3" customFormat="1"/>
    <row r="49" spans="1:9" s="3" customFormat="1" ht="13.8">
      <c r="A49" s="14"/>
    </row>
    <row r="50" spans="1:9" s="3" customFormat="1" ht="13.8">
      <c r="A50" s="4" t="s">
        <v>43</v>
      </c>
      <c r="B50" s="1">
        <v>2000</v>
      </c>
      <c r="C50" s="1" t="s">
        <v>16</v>
      </c>
      <c r="D50" s="1" t="s">
        <v>22</v>
      </c>
      <c r="E50" s="1"/>
      <c r="F50" s="1" t="s">
        <v>31</v>
      </c>
      <c r="G50" s="1">
        <v>8.0409600000000002E-4</v>
      </c>
      <c r="H50" s="1"/>
      <c r="I50" s="1"/>
    </row>
    <row r="51" spans="1:9" s="3" customFormat="1"/>
    <row r="52" spans="1:9" s="3" customFormat="1" ht="26.4">
      <c r="A52" s="39" t="s">
        <v>33</v>
      </c>
      <c r="B52" s="5" t="s">
        <v>32</v>
      </c>
      <c r="C52" s="2" t="s">
        <v>0</v>
      </c>
      <c r="D52" s="2" t="s">
        <v>40</v>
      </c>
      <c r="E52" s="2" t="s">
        <v>41</v>
      </c>
      <c r="F52" s="2" t="s">
        <v>42</v>
      </c>
      <c r="G52" s="2" t="s">
        <v>1</v>
      </c>
      <c r="H52" s="2" t="s">
        <v>2</v>
      </c>
      <c r="I52" s="2" t="s">
        <v>3</v>
      </c>
    </row>
    <row r="53" spans="1:9" s="3" customFormat="1">
      <c r="A53" s="40"/>
      <c r="B53" s="5" t="s">
        <v>4</v>
      </c>
      <c r="C53" s="2" t="s">
        <v>5</v>
      </c>
      <c r="D53" s="2" t="s">
        <v>6</v>
      </c>
      <c r="E53" s="2" t="s">
        <v>7</v>
      </c>
      <c r="F53" s="2" t="s">
        <v>7</v>
      </c>
      <c r="G53" s="2" t="s">
        <v>8</v>
      </c>
      <c r="H53" s="2" t="s">
        <v>9</v>
      </c>
      <c r="I53" s="5" t="s">
        <v>10</v>
      </c>
    </row>
    <row r="54" spans="1:9" s="3" customFormat="1">
      <c r="A54" s="2" t="s">
        <v>18</v>
      </c>
      <c r="B54" s="6">
        <v>20</v>
      </c>
      <c r="C54" s="6">
        <v>18.5</v>
      </c>
      <c r="D54" s="6">
        <v>1.02</v>
      </c>
      <c r="E54" s="6">
        <v>3600</v>
      </c>
      <c r="F54" s="6">
        <v>2560</v>
      </c>
      <c r="G54" s="2">
        <f t="shared" ref="G54" si="13">(C54/1000)/(B54/60)/$G$1/(D54*10)</f>
        <v>6.7668244470663153</v>
      </c>
      <c r="H54" s="2">
        <f>G54*D54*10</f>
        <v>69.021609360076411</v>
      </c>
      <c r="I54" s="11">
        <f t="shared" ref="I54:I57" si="14">(E54-F54)/E54*100</f>
        <v>28.888888888888886</v>
      </c>
    </row>
    <row r="55" spans="1:9" s="3" customFormat="1">
      <c r="A55" s="2" t="s">
        <v>19</v>
      </c>
      <c r="B55" s="6">
        <v>20</v>
      </c>
      <c r="C55" s="6">
        <v>17.600000000000001</v>
      </c>
      <c r="D55" s="6">
        <v>1.01</v>
      </c>
      <c r="E55" s="6">
        <v>3450</v>
      </c>
      <c r="F55" s="6">
        <v>2560</v>
      </c>
      <c r="G55" s="2">
        <f>(C55/1000)/(B55/60)/$G$1/(D55*10)</f>
        <v>6.5013664690251272</v>
      </c>
      <c r="H55" s="2">
        <f t="shared" ref="H55:H57" si="15">G55*D55*10</f>
        <v>65.663801337153785</v>
      </c>
      <c r="I55" s="11">
        <f t="shared" si="14"/>
        <v>25.79710144927536</v>
      </c>
    </row>
    <row r="56" spans="1:9" s="3" customFormat="1">
      <c r="A56" s="2" t="s">
        <v>20</v>
      </c>
      <c r="B56" s="6">
        <v>20</v>
      </c>
      <c r="C56" s="6">
        <v>32</v>
      </c>
      <c r="D56" s="6">
        <v>1.01</v>
      </c>
      <c r="E56" s="6">
        <v>3850</v>
      </c>
      <c r="F56" s="6">
        <v>3240</v>
      </c>
      <c r="G56" s="2">
        <f t="shared" ref="G56:G57" si="16">(C56/1000)/(B56/60)/$G$1/(D56*10)</f>
        <v>11.820666307318412</v>
      </c>
      <c r="H56" s="2">
        <f t="shared" si="15"/>
        <v>119.38872970391597</v>
      </c>
      <c r="I56" s="11">
        <f t="shared" si="14"/>
        <v>15.844155844155845</v>
      </c>
    </row>
    <row r="57" spans="1:9" s="3" customFormat="1">
      <c r="A57" s="2" t="s">
        <v>21</v>
      </c>
      <c r="B57" s="6">
        <v>20</v>
      </c>
      <c r="C57" s="6">
        <v>26.5</v>
      </c>
      <c r="D57" s="6">
        <v>1.01</v>
      </c>
      <c r="E57" s="6">
        <v>3680</v>
      </c>
      <c r="F57" s="6">
        <v>3190</v>
      </c>
      <c r="G57" s="2">
        <f t="shared" si="16"/>
        <v>9.7889892857480589</v>
      </c>
      <c r="H57" s="2">
        <f t="shared" si="15"/>
        <v>98.868791786055397</v>
      </c>
      <c r="I57" s="11">
        <f t="shared" si="14"/>
        <v>13.315217391304349</v>
      </c>
    </row>
    <row r="58" spans="1:9" s="3" customFormat="1"/>
    <row r="59" spans="1:9" s="3" customFormat="1"/>
    <row r="60" spans="1:9" s="3" customFormat="1"/>
    <row r="61" spans="1:9" s="3" customFormat="1" ht="13.8">
      <c r="A61" s="14"/>
    </row>
    <row r="62" spans="1:9" s="1" customFormat="1" ht="13.8">
      <c r="A62" s="4" t="s">
        <v>43</v>
      </c>
      <c r="B62" s="1">
        <v>2000</v>
      </c>
      <c r="C62" s="1" t="s">
        <v>16</v>
      </c>
      <c r="D62" s="1" t="s">
        <v>17</v>
      </c>
      <c r="F62" s="1" t="s">
        <v>31</v>
      </c>
      <c r="G62" s="1">
        <v>8.0409600000000002E-4</v>
      </c>
    </row>
    <row r="63" spans="1:9" s="3" customFormat="1"/>
    <row r="64" spans="1:9" s="3" customFormat="1" ht="26.4">
      <c r="A64" s="39" t="s">
        <v>33</v>
      </c>
      <c r="B64" s="5" t="s">
        <v>32</v>
      </c>
      <c r="C64" s="2" t="s">
        <v>0</v>
      </c>
      <c r="D64" s="2" t="s">
        <v>40</v>
      </c>
      <c r="E64" s="2" t="s">
        <v>41</v>
      </c>
      <c r="F64" s="2" t="s">
        <v>42</v>
      </c>
      <c r="G64" s="2" t="s">
        <v>1</v>
      </c>
      <c r="H64" s="2" t="s">
        <v>2</v>
      </c>
      <c r="I64" s="2" t="s">
        <v>3</v>
      </c>
    </row>
    <row r="65" spans="1:9" s="3" customFormat="1">
      <c r="A65" s="40"/>
      <c r="B65" s="5" t="s">
        <v>4</v>
      </c>
      <c r="C65" s="2" t="s">
        <v>5</v>
      </c>
      <c r="D65" s="2" t="s">
        <v>6</v>
      </c>
      <c r="E65" s="2" t="s">
        <v>7</v>
      </c>
      <c r="F65" s="2" t="s">
        <v>7</v>
      </c>
      <c r="G65" s="2" t="s">
        <v>8</v>
      </c>
      <c r="H65" s="2" t="s">
        <v>9</v>
      </c>
      <c r="I65" s="5" t="s">
        <v>10</v>
      </c>
    </row>
    <row r="66" spans="1:9" s="3" customFormat="1">
      <c r="A66" s="2" t="s">
        <v>18</v>
      </c>
      <c r="B66" s="6">
        <v>20</v>
      </c>
      <c r="C66" s="6">
        <v>12.3</v>
      </c>
      <c r="D66" s="6">
        <v>1.02</v>
      </c>
      <c r="E66" s="6">
        <v>2190</v>
      </c>
      <c r="F66" s="6">
        <v>33</v>
      </c>
      <c r="G66" s="2">
        <f t="shared" ref="G66:G69" si="17">(C66/1000)/(B66/60)/$G$1/(D66*10)</f>
        <v>4.499023821563009</v>
      </c>
      <c r="H66" s="2">
        <f>G66*D66*10</f>
        <v>45.890042979942692</v>
      </c>
      <c r="I66" s="11">
        <f t="shared" ref="I66:I69" si="18">(E66-F66)/E66*100</f>
        <v>98.493150684931507</v>
      </c>
    </row>
    <row r="67" spans="1:9" s="3" customFormat="1">
      <c r="A67" s="2" t="s">
        <v>19</v>
      </c>
      <c r="B67" s="6">
        <v>20</v>
      </c>
      <c r="C67" s="6">
        <v>12.1</v>
      </c>
      <c r="D67" s="6">
        <v>1.01</v>
      </c>
      <c r="E67" s="6">
        <v>1894</v>
      </c>
      <c r="F67" s="6">
        <v>28</v>
      </c>
      <c r="G67" s="2">
        <f t="shared" si="17"/>
        <v>4.4696894474547744</v>
      </c>
      <c r="H67" s="2">
        <f t="shared" ref="H67:H69" si="19">G67*D67*10</f>
        <v>45.143863419293226</v>
      </c>
      <c r="I67" s="11">
        <f t="shared" si="18"/>
        <v>98.521647307286159</v>
      </c>
    </row>
    <row r="68" spans="1:9" s="3" customFormat="1">
      <c r="A68" s="2" t="s">
        <v>20</v>
      </c>
      <c r="B68" s="6">
        <v>20</v>
      </c>
      <c r="C68" s="6">
        <v>15.5</v>
      </c>
      <c r="D68" s="6">
        <v>1.01</v>
      </c>
      <c r="E68" s="6">
        <v>2280</v>
      </c>
      <c r="F68" s="6">
        <v>89</v>
      </c>
      <c r="G68" s="2">
        <f t="shared" si="17"/>
        <v>5.7256352426073551</v>
      </c>
      <c r="H68" s="2">
        <f t="shared" si="19"/>
        <v>57.828915950334292</v>
      </c>
      <c r="I68" s="11">
        <f t="shared" si="18"/>
        <v>96.096491228070178</v>
      </c>
    </row>
    <row r="69" spans="1:9" s="3" customFormat="1">
      <c r="A69" s="2" t="s">
        <v>21</v>
      </c>
      <c r="B69" s="6">
        <v>20</v>
      </c>
      <c r="C69" s="6">
        <v>17.2</v>
      </c>
      <c r="D69" s="6">
        <v>1.05</v>
      </c>
      <c r="E69" s="6">
        <v>2290</v>
      </c>
      <c r="F69" s="6">
        <v>54</v>
      </c>
      <c r="G69" s="2">
        <f t="shared" si="17"/>
        <v>6.1115659253195069</v>
      </c>
      <c r="H69" s="2">
        <f t="shared" si="19"/>
        <v>64.171442215854825</v>
      </c>
      <c r="I69" s="11">
        <f t="shared" si="18"/>
        <v>97.641921397379917</v>
      </c>
    </row>
    <row r="70" spans="1:9" s="3" customFormat="1"/>
    <row r="71" spans="1:9" s="3" customFormat="1"/>
    <row r="72" spans="1:9" s="3" customFormat="1" ht="13.8">
      <c r="A72" s="14"/>
    </row>
    <row r="73" spans="1:9" s="3" customFormat="1" ht="13.8">
      <c r="A73" s="4" t="s">
        <v>43</v>
      </c>
      <c r="B73" s="1">
        <v>2000</v>
      </c>
      <c r="C73" s="1" t="s">
        <v>16</v>
      </c>
      <c r="D73" s="1" t="s">
        <v>37</v>
      </c>
      <c r="E73" s="1"/>
      <c r="F73" s="1" t="s">
        <v>31</v>
      </c>
      <c r="G73" s="1">
        <v>8.0409600000000002E-4</v>
      </c>
      <c r="H73" s="1"/>
      <c r="I73" s="1"/>
    </row>
    <row r="74" spans="1:9" s="3" customFormat="1"/>
    <row r="75" spans="1:9" s="3" customFormat="1" ht="26.4">
      <c r="A75" s="39" t="s">
        <v>33</v>
      </c>
      <c r="B75" s="5" t="s">
        <v>32</v>
      </c>
      <c r="C75" s="2" t="s">
        <v>0</v>
      </c>
      <c r="D75" s="2" t="s">
        <v>40</v>
      </c>
      <c r="E75" s="2" t="s">
        <v>41</v>
      </c>
      <c r="F75" s="2" t="s">
        <v>42</v>
      </c>
      <c r="G75" s="2" t="s">
        <v>1</v>
      </c>
      <c r="H75" s="2" t="s">
        <v>2</v>
      </c>
      <c r="I75" s="2" t="s">
        <v>3</v>
      </c>
    </row>
    <row r="76" spans="1:9" s="3" customFormat="1">
      <c r="A76" s="40"/>
      <c r="B76" s="5" t="s">
        <v>4</v>
      </c>
      <c r="C76" s="2" t="s">
        <v>5</v>
      </c>
      <c r="D76" s="2" t="s">
        <v>6</v>
      </c>
      <c r="E76" s="2" t="s">
        <v>7</v>
      </c>
      <c r="F76" s="2" t="s">
        <v>7</v>
      </c>
      <c r="G76" s="2" t="s">
        <v>8</v>
      </c>
      <c r="H76" s="2" t="s">
        <v>9</v>
      </c>
      <c r="I76" s="5" t="s">
        <v>10</v>
      </c>
    </row>
    <row r="77" spans="1:9" s="3" customFormat="1">
      <c r="A77" s="2" t="s">
        <v>18</v>
      </c>
      <c r="B77" s="6">
        <v>20</v>
      </c>
      <c r="C77" s="6">
        <v>13.7</v>
      </c>
      <c r="D77" s="10">
        <v>1.02</v>
      </c>
      <c r="E77" s="6">
        <v>2520</v>
      </c>
      <c r="F77" s="6">
        <v>89</v>
      </c>
      <c r="G77" s="2">
        <f t="shared" ref="G77" si="20">(C77/1000)/(B77/60)/$G$1/(D77*10)</f>
        <v>5.0111078337734325</v>
      </c>
      <c r="H77" s="2">
        <f>G77*D77*10</f>
        <v>51.113299904489011</v>
      </c>
      <c r="I77" s="11">
        <f t="shared" ref="I77:I80" si="21">(E77-F77)/E77*100</f>
        <v>96.468253968253975</v>
      </c>
    </row>
    <row r="78" spans="1:9" s="3" customFormat="1">
      <c r="A78" s="2" t="s">
        <v>19</v>
      </c>
      <c r="B78" s="6">
        <v>20</v>
      </c>
      <c r="C78" s="6">
        <v>13.1</v>
      </c>
      <c r="D78" s="10">
        <v>1.01</v>
      </c>
      <c r="E78" s="6">
        <v>2550</v>
      </c>
      <c r="F78" s="6">
        <v>156</v>
      </c>
      <c r="G78" s="2">
        <f>(C78/1000)/(B78/60)/$G$1/(D78*10)</f>
        <v>4.839085269558475</v>
      </c>
      <c r="H78" s="2">
        <f t="shared" ref="H78:H80" si="22">G78*D78*10</f>
        <v>48.874761222540599</v>
      </c>
      <c r="I78" s="11">
        <f t="shared" si="21"/>
        <v>93.882352941176478</v>
      </c>
    </row>
    <row r="79" spans="1:9" s="3" customFormat="1">
      <c r="A79" s="2" t="s">
        <v>20</v>
      </c>
      <c r="B79" s="6">
        <v>20</v>
      </c>
      <c r="C79" s="6">
        <v>15.7</v>
      </c>
      <c r="D79" s="10">
        <v>1.02</v>
      </c>
      <c r="E79" s="6">
        <v>2560</v>
      </c>
      <c r="F79" s="6">
        <v>39</v>
      </c>
      <c r="G79" s="2">
        <f t="shared" ref="G79:G80" si="23">(C79/1000)/(B79/60)/$G$1/(D79*10)</f>
        <v>5.7426564226454673</v>
      </c>
      <c r="H79" s="2">
        <f t="shared" si="22"/>
        <v>58.575095510983772</v>
      </c>
      <c r="I79" s="11">
        <f t="shared" si="21"/>
        <v>98.4765625</v>
      </c>
    </row>
    <row r="80" spans="1:9" s="3" customFormat="1">
      <c r="A80" s="2" t="s">
        <v>21</v>
      </c>
      <c r="B80" s="6">
        <v>20</v>
      </c>
      <c r="C80" s="6">
        <v>16.100000000000001</v>
      </c>
      <c r="D80" s="10">
        <v>1</v>
      </c>
      <c r="E80" s="6">
        <v>2560</v>
      </c>
      <c r="F80" s="6">
        <v>341</v>
      </c>
      <c r="G80" s="2">
        <f t="shared" si="23"/>
        <v>6.0067454632282713</v>
      </c>
      <c r="H80" s="2">
        <f t="shared" si="22"/>
        <v>60.067454632282711</v>
      </c>
      <c r="I80" s="11">
        <f t="shared" si="21"/>
        <v>86.6796875</v>
      </c>
    </row>
    <row r="81" spans="1:9" s="3" customFormat="1"/>
    <row r="82" spans="1:9" s="3" customFormat="1"/>
    <row r="83" spans="1:9" s="3" customFormat="1" ht="13.8">
      <c r="A83" s="14"/>
    </row>
    <row r="84" spans="1:9" s="3" customFormat="1" ht="13.8">
      <c r="A84" s="4" t="s">
        <v>43</v>
      </c>
      <c r="B84" s="1">
        <v>2000</v>
      </c>
      <c r="C84" s="1" t="s">
        <v>16</v>
      </c>
      <c r="D84" s="1" t="s">
        <v>38</v>
      </c>
      <c r="E84" s="1"/>
      <c r="F84" s="1" t="s">
        <v>31</v>
      </c>
      <c r="G84" s="1">
        <v>8.0409600000000002E-4</v>
      </c>
      <c r="H84" s="1"/>
      <c r="I84" s="1"/>
    </row>
    <row r="85" spans="1:9" s="3" customFormat="1"/>
    <row r="86" spans="1:9" s="3" customFormat="1" ht="26.4">
      <c r="A86" s="39" t="s">
        <v>33</v>
      </c>
      <c r="B86" s="5" t="s">
        <v>32</v>
      </c>
      <c r="C86" s="2" t="s">
        <v>0</v>
      </c>
      <c r="D86" s="2" t="s">
        <v>40</v>
      </c>
      <c r="E86" s="2" t="s">
        <v>41</v>
      </c>
      <c r="F86" s="2" t="s">
        <v>42</v>
      </c>
      <c r="G86" s="2" t="s">
        <v>1</v>
      </c>
      <c r="H86" s="2" t="s">
        <v>2</v>
      </c>
      <c r="I86" s="2" t="s">
        <v>3</v>
      </c>
    </row>
    <row r="87" spans="1:9" s="3" customFormat="1">
      <c r="A87" s="40"/>
      <c r="B87" s="5" t="s">
        <v>4</v>
      </c>
      <c r="C87" s="2" t="s">
        <v>5</v>
      </c>
      <c r="D87" s="2" t="s">
        <v>6</v>
      </c>
      <c r="E87" s="2" t="s">
        <v>7</v>
      </c>
      <c r="F87" s="2" t="s">
        <v>7</v>
      </c>
      <c r="G87" s="2" t="s">
        <v>8</v>
      </c>
      <c r="H87" s="2" t="s">
        <v>9</v>
      </c>
      <c r="I87" s="5" t="s">
        <v>10</v>
      </c>
    </row>
    <row r="88" spans="1:9" s="3" customFormat="1">
      <c r="A88" s="2" t="s">
        <v>18</v>
      </c>
      <c r="B88" s="6">
        <v>20</v>
      </c>
      <c r="C88" s="12">
        <v>11.4</v>
      </c>
      <c r="D88" s="10">
        <v>1.01</v>
      </c>
      <c r="E88" s="6">
        <v>3620</v>
      </c>
      <c r="F88" s="6">
        <v>141</v>
      </c>
      <c r="G88" s="2">
        <f>(C88/1000)/(B88/60)/$G$1/(D88*10)</f>
        <v>4.2111123719821846</v>
      </c>
      <c r="H88" s="2">
        <f>G88*D88*10</f>
        <v>42.532234957020066</v>
      </c>
      <c r="I88" s="11">
        <f t="shared" ref="I88:I91" si="24">(E88-F88)/E88*100</f>
        <v>96.104972375690608</v>
      </c>
    </row>
    <row r="89" spans="1:9" s="3" customFormat="1">
      <c r="A89" s="2" t="s">
        <v>19</v>
      </c>
      <c r="B89" s="6">
        <v>20</v>
      </c>
      <c r="C89" s="12">
        <v>10.7</v>
      </c>
      <c r="D89" s="10">
        <v>1.01</v>
      </c>
      <c r="E89" s="6">
        <v>3620</v>
      </c>
      <c r="F89" s="6">
        <v>93</v>
      </c>
      <c r="G89" s="2">
        <f>(C89/1000)/(B89/60)/$G$1/(D89*10)</f>
        <v>3.9525352965095939</v>
      </c>
      <c r="H89" s="2">
        <f t="shared" ref="H89:H91" si="25">G89*D89*10</f>
        <v>39.920606494746899</v>
      </c>
      <c r="I89" s="11">
        <f t="shared" si="24"/>
        <v>97.430939226519342</v>
      </c>
    </row>
    <row r="90" spans="1:9" s="3" customFormat="1">
      <c r="A90" s="2" t="s">
        <v>20</v>
      </c>
      <c r="B90" s="6">
        <v>20</v>
      </c>
      <c r="C90" s="12">
        <v>16.3</v>
      </c>
      <c r="D90" s="10">
        <v>1.02</v>
      </c>
      <c r="E90" s="6">
        <v>3650</v>
      </c>
      <c r="F90" s="6">
        <v>2980</v>
      </c>
      <c r="G90" s="2">
        <f t="shared" ref="G90:G91" si="26">(C90/1000)/(B90/60)/$G$1/(D90*10)</f>
        <v>5.9621209993070776</v>
      </c>
      <c r="H90" s="2">
        <f t="shared" si="25"/>
        <v>60.813634192932192</v>
      </c>
      <c r="I90" s="11">
        <f t="shared" si="24"/>
        <v>18.356164383561644</v>
      </c>
    </row>
    <row r="91" spans="1:9" s="3" customFormat="1">
      <c r="A91" s="2" t="s">
        <v>21</v>
      </c>
      <c r="B91" s="6">
        <v>20</v>
      </c>
      <c r="C91" s="6">
        <v>14.1</v>
      </c>
      <c r="D91" s="10">
        <v>1.01</v>
      </c>
      <c r="E91" s="6">
        <v>3630</v>
      </c>
      <c r="F91" s="6">
        <v>298</v>
      </c>
      <c r="G91" s="2">
        <f t="shared" si="26"/>
        <v>5.2084810916621755</v>
      </c>
      <c r="H91" s="2">
        <f t="shared" si="25"/>
        <v>52.605659025787972</v>
      </c>
      <c r="I91" s="11">
        <f t="shared" si="24"/>
        <v>91.790633608815426</v>
      </c>
    </row>
    <row r="92" spans="1:9" s="3" customFormat="1"/>
    <row r="93" spans="1:9" s="3" customFormat="1"/>
    <row r="94" spans="1:9" s="3" customFormat="1"/>
    <row r="95" spans="1:9" s="3" customFormat="1" ht="13.8">
      <c r="A95" s="14"/>
    </row>
    <row r="96" spans="1:9" s="3" customFormat="1" ht="13.8">
      <c r="A96" s="4" t="s">
        <v>43</v>
      </c>
      <c r="B96" s="1">
        <v>2000</v>
      </c>
      <c r="C96" s="1" t="s">
        <v>16</v>
      </c>
      <c r="D96" s="1" t="s">
        <v>22</v>
      </c>
      <c r="E96" s="1"/>
      <c r="F96" s="1" t="s">
        <v>31</v>
      </c>
      <c r="G96" s="1">
        <v>8.0409600000000002E-4</v>
      </c>
      <c r="H96" s="1"/>
      <c r="I96" s="1"/>
    </row>
    <row r="97" spans="1:9" s="3" customFormat="1"/>
    <row r="98" spans="1:9" s="3" customFormat="1" ht="26.4">
      <c r="A98" s="39" t="s">
        <v>33</v>
      </c>
      <c r="B98" s="5" t="s">
        <v>32</v>
      </c>
      <c r="C98" s="2" t="s">
        <v>0</v>
      </c>
      <c r="D98" s="2" t="s">
        <v>40</v>
      </c>
      <c r="E98" s="2" t="s">
        <v>41</v>
      </c>
      <c r="F98" s="2" t="s">
        <v>42</v>
      </c>
      <c r="G98" s="2" t="s">
        <v>1</v>
      </c>
      <c r="H98" s="2" t="s">
        <v>2</v>
      </c>
      <c r="I98" s="2" t="s">
        <v>3</v>
      </c>
    </row>
    <row r="99" spans="1:9" s="3" customFormat="1">
      <c r="A99" s="40"/>
      <c r="B99" s="5" t="s">
        <v>4</v>
      </c>
      <c r="C99" s="2" t="s">
        <v>5</v>
      </c>
      <c r="D99" s="2" t="s">
        <v>6</v>
      </c>
      <c r="E99" s="2" t="s">
        <v>7</v>
      </c>
      <c r="F99" s="2" t="s">
        <v>7</v>
      </c>
      <c r="G99" s="2" t="s">
        <v>8</v>
      </c>
      <c r="H99" s="2" t="s">
        <v>9</v>
      </c>
      <c r="I99" s="5" t="s">
        <v>10</v>
      </c>
    </row>
    <row r="100" spans="1:9" s="3" customFormat="1">
      <c r="A100" s="2" t="s">
        <v>18</v>
      </c>
      <c r="B100" s="6">
        <v>20</v>
      </c>
      <c r="C100" s="6">
        <v>19.100000000000001</v>
      </c>
      <c r="D100" s="6">
        <v>1.04</v>
      </c>
      <c r="E100" s="6">
        <v>3710</v>
      </c>
      <c r="F100" s="6">
        <v>2580</v>
      </c>
      <c r="G100" s="2">
        <f t="shared" ref="G100" si="27">(C100/1000)/(B100/60)/$G$1/(D100*10)</f>
        <v>6.851937311733157</v>
      </c>
      <c r="H100" s="2">
        <f>G100*D100*10</f>
        <v>71.260148042024838</v>
      </c>
      <c r="I100" s="11">
        <f t="shared" ref="I100:I103" si="28">(E100-F100)/E100*100</f>
        <v>30.458221024258759</v>
      </c>
    </row>
    <row r="101" spans="1:9" s="3" customFormat="1">
      <c r="A101" s="2" t="s">
        <v>19</v>
      </c>
      <c r="B101" s="6">
        <v>20</v>
      </c>
      <c r="C101" s="6">
        <v>17.8</v>
      </c>
      <c r="D101" s="6">
        <v>1.01</v>
      </c>
      <c r="E101" s="6">
        <v>3690</v>
      </c>
      <c r="F101" s="6">
        <v>2680</v>
      </c>
      <c r="G101" s="2">
        <f>(C101/1000)/(B101/60)/$G$1/(D101*10)</f>
        <v>6.5752456334458671</v>
      </c>
      <c r="H101" s="2">
        <f t="shared" ref="H101:H103" si="29">G101*D101*10</f>
        <v>66.409980897803266</v>
      </c>
      <c r="I101" s="11">
        <f t="shared" si="28"/>
        <v>27.371273712737125</v>
      </c>
    </row>
    <row r="102" spans="1:9" s="3" customFormat="1">
      <c r="A102" s="2" t="s">
        <v>20</v>
      </c>
      <c r="B102" s="6">
        <v>20</v>
      </c>
      <c r="C102" s="6">
        <v>32.200000000000003</v>
      </c>
      <c r="D102" s="6">
        <v>1.02</v>
      </c>
      <c r="E102" s="6">
        <v>3810</v>
      </c>
      <c r="F102" s="6">
        <v>3310</v>
      </c>
      <c r="G102" s="2">
        <f t="shared" ref="G102:G103" si="30">(C102/1000)/(B102/60)/$G$1/(D102*10)</f>
        <v>11.777932280839748</v>
      </c>
      <c r="H102" s="2">
        <f t="shared" si="29"/>
        <v>120.13490926456542</v>
      </c>
      <c r="I102" s="11">
        <f t="shared" si="28"/>
        <v>13.123359580052494</v>
      </c>
    </row>
    <row r="103" spans="1:9" s="3" customFormat="1">
      <c r="A103" s="2" t="s">
        <v>21</v>
      </c>
      <c r="B103" s="6">
        <v>20</v>
      </c>
      <c r="C103" s="6">
        <v>27.1</v>
      </c>
      <c r="D103" s="6">
        <v>1.01</v>
      </c>
      <c r="E103" s="6">
        <v>3680</v>
      </c>
      <c r="F103" s="6">
        <v>3250</v>
      </c>
      <c r="G103" s="2">
        <f t="shared" si="30"/>
        <v>10.010626779010281</v>
      </c>
      <c r="H103" s="2">
        <f t="shared" si="29"/>
        <v>101.10733046800384</v>
      </c>
      <c r="I103" s="11">
        <f t="shared" si="28"/>
        <v>11.684782608695652</v>
      </c>
    </row>
    <row r="104" spans="1:9" s="3" customFormat="1"/>
    <row r="105" spans="1:9" s="3" customFormat="1"/>
    <row r="106" spans="1:9" s="3" customFormat="1"/>
    <row r="107" spans="1:9" s="3" customFormat="1" ht="13.8">
      <c r="A107" s="14"/>
    </row>
    <row r="108" spans="1:9" s="3" customFormat="1" ht="13.8">
      <c r="A108" s="4" t="s">
        <v>43</v>
      </c>
      <c r="B108" s="1">
        <v>300</v>
      </c>
      <c r="C108" s="1" t="s">
        <v>16</v>
      </c>
      <c r="D108" s="1" t="s">
        <v>23</v>
      </c>
      <c r="E108" s="1">
        <v>62.07</v>
      </c>
      <c r="F108" s="1" t="s">
        <v>31</v>
      </c>
      <c r="G108" s="1">
        <v>8.0409600000000002E-4</v>
      </c>
      <c r="H108" s="1"/>
      <c r="I108" s="1"/>
    </row>
    <row r="109" spans="1:9" s="3" customFormat="1"/>
    <row r="110" spans="1:9" s="3" customFormat="1" ht="26.4">
      <c r="A110" s="39" t="s">
        <v>33</v>
      </c>
      <c r="B110" s="5" t="s">
        <v>32</v>
      </c>
      <c r="C110" s="2" t="s">
        <v>0</v>
      </c>
      <c r="D110" s="2" t="s">
        <v>40</v>
      </c>
      <c r="E110" s="2" t="s">
        <v>41</v>
      </c>
      <c r="F110" s="2" t="s">
        <v>42</v>
      </c>
      <c r="G110" s="2" t="s">
        <v>1</v>
      </c>
      <c r="H110" s="2" t="s">
        <v>2</v>
      </c>
      <c r="I110" s="2" t="s">
        <v>3</v>
      </c>
    </row>
    <row r="111" spans="1:9" s="3" customFormat="1">
      <c r="A111" s="40"/>
      <c r="B111" s="5" t="s">
        <v>4</v>
      </c>
      <c r="C111" s="2" t="s">
        <v>5</v>
      </c>
      <c r="D111" s="2" t="s">
        <v>6</v>
      </c>
      <c r="E111" s="2" t="s">
        <v>7</v>
      </c>
      <c r="F111" s="2" t="s">
        <v>7</v>
      </c>
      <c r="G111" s="2" t="s">
        <v>8</v>
      </c>
      <c r="H111" s="2" t="s">
        <v>9</v>
      </c>
      <c r="I111" s="5" t="s">
        <v>10</v>
      </c>
    </row>
    <row r="112" spans="1:9" s="3" customFormat="1">
      <c r="A112" s="2" t="s">
        <v>18</v>
      </c>
      <c r="B112" s="6">
        <v>20</v>
      </c>
      <c r="C112" s="6">
        <v>22.9</v>
      </c>
      <c r="D112" s="6">
        <v>1.01</v>
      </c>
      <c r="E112" s="6">
        <v>128.57999999999998</v>
      </c>
      <c r="F112" s="6">
        <v>123.46</v>
      </c>
      <c r="G112" s="2">
        <f t="shared" ref="G112" si="31">(C112/1000)/(B112/60)/$G$1/(D112*10)</f>
        <v>8.45916432617474</v>
      </c>
      <c r="H112" s="2"/>
      <c r="I112" s="11">
        <f t="shared" ref="I112:I115" si="32">(E112-F112)/E112*100</f>
        <v>3.9819567584383195</v>
      </c>
    </row>
    <row r="113" spans="1:9" s="3" customFormat="1">
      <c r="A113" s="2" t="s">
        <v>19</v>
      </c>
      <c r="B113" s="6">
        <v>20</v>
      </c>
      <c r="C113" s="6">
        <v>20.5</v>
      </c>
      <c r="D113" s="6">
        <v>1.01</v>
      </c>
      <c r="E113" s="6">
        <v>123.57</v>
      </c>
      <c r="F113" s="6">
        <v>118.42</v>
      </c>
      <c r="G113" s="2">
        <f>(C113/1000)/(B113/60)/$G$1/(D113*10)</f>
        <v>7.5726143531258572</v>
      </c>
      <c r="H113" s="2"/>
      <c r="I113" s="11">
        <f t="shared" si="32"/>
        <v>4.16767823905478</v>
      </c>
    </row>
    <row r="114" spans="1:9" s="3" customFormat="1">
      <c r="A114" s="2" t="s">
        <v>20</v>
      </c>
      <c r="B114" s="6">
        <v>20</v>
      </c>
      <c r="C114" s="6">
        <v>42.8</v>
      </c>
      <c r="D114" s="6">
        <v>1.02</v>
      </c>
      <c r="E114" s="6">
        <v>125.23</v>
      </c>
      <c r="F114" s="6">
        <v>123.46</v>
      </c>
      <c r="G114" s="2">
        <f t="shared" ref="G114:G115" si="33">(C114/1000)/(B114/60)/$G$1/(D114*10)</f>
        <v>15.65513980186153</v>
      </c>
      <c r="H114" s="2"/>
      <c r="I114" s="11">
        <f t="shared" si="32"/>
        <v>1.4133993452048312</v>
      </c>
    </row>
    <row r="115" spans="1:9" s="3" customFormat="1">
      <c r="A115" s="2" t="s">
        <v>21</v>
      </c>
      <c r="B115" s="6">
        <v>20</v>
      </c>
      <c r="C115" s="6">
        <v>30.5</v>
      </c>
      <c r="D115" s="6">
        <v>1.01</v>
      </c>
      <c r="E115" s="6">
        <v>123.78</v>
      </c>
      <c r="F115" s="6">
        <v>117.48</v>
      </c>
      <c r="G115" s="2">
        <f t="shared" si="33"/>
        <v>11.266572574162861</v>
      </c>
      <c r="H115" s="2"/>
      <c r="I115" s="11">
        <f t="shared" si="32"/>
        <v>5.0896752302472104</v>
      </c>
    </row>
    <row r="116" spans="1:9" s="3" customFormat="1"/>
    <row r="117" spans="1:9" s="3" customFormat="1"/>
    <row r="118" spans="1:9" s="3" customFormat="1"/>
    <row r="119" spans="1:9" s="3" customFormat="1" ht="13.8">
      <c r="A119" s="14"/>
    </row>
    <row r="120" spans="1:9" s="3" customFormat="1" ht="13.8">
      <c r="A120" s="4" t="s">
        <v>43</v>
      </c>
      <c r="B120" s="1">
        <v>300</v>
      </c>
      <c r="C120" s="1" t="s">
        <v>16</v>
      </c>
      <c r="D120" s="1" t="s">
        <v>24</v>
      </c>
      <c r="E120" s="1">
        <v>76.09</v>
      </c>
      <c r="F120" s="1" t="s">
        <v>31</v>
      </c>
      <c r="G120" s="1">
        <v>8.0409600000000002E-4</v>
      </c>
      <c r="H120" s="1"/>
      <c r="I120" s="1"/>
    </row>
    <row r="121" spans="1:9" s="3" customFormat="1"/>
    <row r="122" spans="1:9" s="3" customFormat="1" ht="26.4">
      <c r="A122" s="39" t="s">
        <v>33</v>
      </c>
      <c r="B122" s="5" t="s">
        <v>32</v>
      </c>
      <c r="C122" s="2" t="s">
        <v>0</v>
      </c>
      <c r="D122" s="2" t="s">
        <v>40</v>
      </c>
      <c r="E122" s="2" t="s">
        <v>41</v>
      </c>
      <c r="F122" s="2" t="s">
        <v>42</v>
      </c>
      <c r="G122" s="2" t="s">
        <v>1</v>
      </c>
      <c r="H122" s="2" t="s">
        <v>2</v>
      </c>
      <c r="I122" s="2" t="s">
        <v>3</v>
      </c>
    </row>
    <row r="123" spans="1:9" s="3" customFormat="1">
      <c r="A123" s="40"/>
      <c r="B123" s="5" t="s">
        <v>4</v>
      </c>
      <c r="C123" s="2" t="s">
        <v>5</v>
      </c>
      <c r="D123" s="2" t="s">
        <v>6</v>
      </c>
      <c r="E123" s="2" t="s">
        <v>7</v>
      </c>
      <c r="F123" s="2" t="s">
        <v>7</v>
      </c>
      <c r="G123" s="2" t="s">
        <v>8</v>
      </c>
      <c r="H123" s="2" t="s">
        <v>9</v>
      </c>
      <c r="I123" s="5" t="s">
        <v>10</v>
      </c>
    </row>
    <row r="124" spans="1:9" s="3" customFormat="1">
      <c r="A124" s="2" t="s">
        <v>18</v>
      </c>
      <c r="B124" s="6">
        <v>20</v>
      </c>
      <c r="C124" s="6">
        <v>21</v>
      </c>
      <c r="D124" s="10">
        <v>1</v>
      </c>
      <c r="E124" s="6">
        <v>149.79</v>
      </c>
      <c r="F124" s="6">
        <v>136.44</v>
      </c>
      <c r="G124" s="2">
        <f t="shared" ref="G124" si="34">(C124/1000)/(B124/60)/$G$1/(D124*10)</f>
        <v>7.8348853868194848</v>
      </c>
      <c r="H124" s="2"/>
      <c r="I124" s="11">
        <f t="shared" ref="I124:I127" si="35">(E124-F124)/E124*100</f>
        <v>8.912477468455835</v>
      </c>
    </row>
    <row r="125" spans="1:9" s="3" customFormat="1">
      <c r="A125" s="2" t="s">
        <v>19</v>
      </c>
      <c r="B125" s="6">
        <v>20</v>
      </c>
      <c r="C125" s="6">
        <v>20.100000000000001</v>
      </c>
      <c r="D125" s="10">
        <v>1.01</v>
      </c>
      <c r="E125" s="6">
        <v>149.60999999999999</v>
      </c>
      <c r="F125" s="6">
        <v>132.72</v>
      </c>
      <c r="G125" s="2">
        <f>(C125/1000)/(B125/60)/$G$1/(D125*10)</f>
        <v>7.4248560242843764</v>
      </c>
      <c r="H125" s="2"/>
      <c r="I125" s="11">
        <f t="shared" si="35"/>
        <v>11.289352316021649</v>
      </c>
    </row>
    <row r="126" spans="1:9" s="3" customFormat="1">
      <c r="A126" s="2" t="s">
        <v>20</v>
      </c>
      <c r="B126" s="6">
        <v>20</v>
      </c>
      <c r="C126" s="6">
        <v>42.5</v>
      </c>
      <c r="D126" s="10">
        <v>1.01</v>
      </c>
      <c r="E126" s="6">
        <v>149.78</v>
      </c>
      <c r="F126" s="6">
        <v>141.54</v>
      </c>
      <c r="G126" s="2">
        <f t="shared" ref="G126:G127" si="36">(C126/1000)/(B126/60)/$G$1/(D126*10)</f>
        <v>15.699322439407268</v>
      </c>
      <c r="H126" s="2"/>
      <c r="I126" s="11">
        <f t="shared" si="35"/>
        <v>5.5014020563493187</v>
      </c>
    </row>
    <row r="127" spans="1:9" s="3" customFormat="1">
      <c r="A127" s="2" t="s">
        <v>21</v>
      </c>
      <c r="B127" s="6">
        <v>20</v>
      </c>
      <c r="C127" s="6">
        <v>33.1</v>
      </c>
      <c r="D127" s="10">
        <v>1.04</v>
      </c>
      <c r="E127" s="6">
        <v>149.84</v>
      </c>
      <c r="F127" s="6">
        <v>141.54</v>
      </c>
      <c r="G127" s="2">
        <f t="shared" si="36"/>
        <v>11.874299739181545</v>
      </c>
      <c r="H127" s="2"/>
      <c r="I127" s="11">
        <f t="shared" si="35"/>
        <v>5.539241857981855</v>
      </c>
    </row>
    <row r="128" spans="1:9" s="3" customFormat="1"/>
    <row r="129" spans="1:9" s="3" customFormat="1"/>
    <row r="130" spans="1:9" s="3" customFormat="1"/>
    <row r="131" spans="1:9" s="3" customFormat="1" ht="13.8">
      <c r="A131" s="14"/>
    </row>
    <row r="132" spans="1:9" s="3" customFormat="1" ht="13.8">
      <c r="A132" s="4" t="s">
        <v>43</v>
      </c>
      <c r="B132" s="1">
        <v>300</v>
      </c>
      <c r="C132" s="1" t="s">
        <v>16</v>
      </c>
      <c r="D132" s="1" t="s">
        <v>25</v>
      </c>
      <c r="E132" s="1">
        <v>92.09</v>
      </c>
      <c r="F132" s="1" t="s">
        <v>31</v>
      </c>
      <c r="G132" s="1">
        <v>8.0409600000000002E-4</v>
      </c>
      <c r="H132" s="1"/>
      <c r="I132" s="1"/>
    </row>
    <row r="133" spans="1:9" s="3" customFormat="1"/>
    <row r="134" spans="1:9" s="3" customFormat="1" ht="26.4">
      <c r="A134" s="39" t="s">
        <v>33</v>
      </c>
      <c r="B134" s="5" t="s">
        <v>32</v>
      </c>
      <c r="C134" s="2" t="s">
        <v>0</v>
      </c>
      <c r="D134" s="2" t="s">
        <v>40</v>
      </c>
      <c r="E134" s="2" t="s">
        <v>41</v>
      </c>
      <c r="F134" s="2" t="s">
        <v>42</v>
      </c>
      <c r="G134" s="2" t="s">
        <v>1</v>
      </c>
      <c r="H134" s="2" t="s">
        <v>2</v>
      </c>
      <c r="I134" s="2" t="s">
        <v>3</v>
      </c>
    </row>
    <row r="135" spans="1:9" s="3" customFormat="1">
      <c r="A135" s="40"/>
      <c r="B135" s="5" t="s">
        <v>4</v>
      </c>
      <c r="C135" s="2" t="s">
        <v>5</v>
      </c>
      <c r="D135" s="2" t="s">
        <v>6</v>
      </c>
      <c r="E135" s="2" t="s">
        <v>7</v>
      </c>
      <c r="F135" s="2" t="s">
        <v>7</v>
      </c>
      <c r="G135" s="2" t="s">
        <v>8</v>
      </c>
      <c r="H135" s="2" t="s">
        <v>9</v>
      </c>
      <c r="I135" s="5" t="s">
        <v>10</v>
      </c>
    </row>
    <row r="136" spans="1:9" s="3" customFormat="1">
      <c r="A136" s="2" t="s">
        <v>18</v>
      </c>
      <c r="B136" s="6">
        <v>20</v>
      </c>
      <c r="C136" s="6">
        <v>22.7</v>
      </c>
      <c r="D136" s="6">
        <v>1.01</v>
      </c>
      <c r="E136" s="6">
        <v>120.14999999999999</v>
      </c>
      <c r="F136" s="6">
        <v>110.16</v>
      </c>
      <c r="G136" s="2">
        <f t="shared" ref="G136" si="37">(C136/1000)/(B136/60)/$G$1/(D136*10)</f>
        <v>8.3852851617539965</v>
      </c>
      <c r="H136" s="2"/>
      <c r="I136" s="11">
        <f t="shared" ref="I136:I139" si="38">(E136-F136)/E136*100</f>
        <v>8.31460674157303</v>
      </c>
    </row>
    <row r="137" spans="1:9" s="3" customFormat="1">
      <c r="A137" s="2" t="s">
        <v>19</v>
      </c>
      <c r="B137" s="6">
        <v>20</v>
      </c>
      <c r="C137" s="6">
        <v>20.2</v>
      </c>
      <c r="D137" s="6">
        <v>1.01</v>
      </c>
      <c r="E137" s="6">
        <v>120.87</v>
      </c>
      <c r="F137" s="6">
        <v>102.46</v>
      </c>
      <c r="G137" s="2">
        <f>(C137/1000)/(B137/60)/$G$1/(D137*10)</f>
        <v>7.4617956064947473</v>
      </c>
      <c r="H137" s="2"/>
      <c r="I137" s="11">
        <f t="shared" si="38"/>
        <v>15.231240175395062</v>
      </c>
    </row>
    <row r="138" spans="1:9" s="3" customFormat="1">
      <c r="A138" s="2" t="s">
        <v>20</v>
      </c>
      <c r="B138" s="6">
        <v>20</v>
      </c>
      <c r="C138" s="6">
        <v>38.299999999999997</v>
      </c>
      <c r="D138" s="6">
        <v>1.01</v>
      </c>
      <c r="E138" s="6">
        <v>120.67</v>
      </c>
      <c r="F138" s="6">
        <v>118.5</v>
      </c>
      <c r="G138" s="2">
        <f t="shared" ref="G138:G139" si="39">(C138/1000)/(B138/60)/$G$1/(D138*10)</f>
        <v>14.147859986571721</v>
      </c>
      <c r="H138" s="2"/>
      <c r="I138" s="11">
        <f t="shared" si="38"/>
        <v>1.7982928648379894</v>
      </c>
    </row>
    <row r="139" spans="1:9" s="3" customFormat="1">
      <c r="A139" s="2" t="s">
        <v>21</v>
      </c>
      <c r="B139" s="6">
        <v>20</v>
      </c>
      <c r="C139" s="6">
        <v>30.2</v>
      </c>
      <c r="D139" s="6">
        <v>1.02</v>
      </c>
      <c r="E139" s="6">
        <v>120.93</v>
      </c>
      <c r="F139" s="6">
        <v>114.2</v>
      </c>
      <c r="G139" s="2">
        <f t="shared" si="39"/>
        <v>11.046383691967714</v>
      </c>
      <c r="H139" s="2"/>
      <c r="I139" s="11">
        <f t="shared" si="38"/>
        <v>5.5652030100057912</v>
      </c>
    </row>
    <row r="140" spans="1:9" s="3" customFormat="1"/>
    <row r="141" spans="1:9" s="3" customFormat="1"/>
    <row r="142" spans="1:9" s="3" customFormat="1"/>
    <row r="143" spans="1:9" s="3" customFormat="1" ht="13.8">
      <c r="A143" s="14"/>
    </row>
    <row r="144" spans="1:9" s="3" customFormat="1" ht="13.8">
      <c r="A144" s="4" t="s">
        <v>43</v>
      </c>
      <c r="B144" s="1">
        <v>300</v>
      </c>
      <c r="C144" s="1" t="s">
        <v>16</v>
      </c>
      <c r="D144" s="1" t="s">
        <v>26</v>
      </c>
      <c r="E144" s="1">
        <v>180.16</v>
      </c>
      <c r="F144" s="1" t="s">
        <v>31</v>
      </c>
      <c r="G144" s="1">
        <v>8.0409600000000002E-4</v>
      </c>
      <c r="H144" s="1"/>
      <c r="I144" s="1"/>
    </row>
    <row r="145" spans="1:9" s="3" customFormat="1"/>
    <row r="146" spans="1:9" s="3" customFormat="1" ht="26.4">
      <c r="A146" s="39" t="s">
        <v>33</v>
      </c>
      <c r="B146" s="5" t="s">
        <v>32</v>
      </c>
      <c r="C146" s="2" t="s">
        <v>0</v>
      </c>
      <c r="D146" s="2" t="s">
        <v>40</v>
      </c>
      <c r="E146" s="2" t="s">
        <v>41</v>
      </c>
      <c r="F146" s="2" t="s">
        <v>42</v>
      </c>
      <c r="G146" s="2" t="s">
        <v>1</v>
      </c>
      <c r="H146" s="2" t="s">
        <v>2</v>
      </c>
      <c r="I146" s="2" t="s">
        <v>3</v>
      </c>
    </row>
    <row r="147" spans="1:9" s="3" customFormat="1">
      <c r="A147" s="40"/>
      <c r="B147" s="5" t="s">
        <v>4</v>
      </c>
      <c r="C147" s="2" t="s">
        <v>5</v>
      </c>
      <c r="D147" s="2" t="s">
        <v>6</v>
      </c>
      <c r="E147" s="2" t="s">
        <v>7</v>
      </c>
      <c r="F147" s="2" t="s">
        <v>7</v>
      </c>
      <c r="G147" s="2" t="s">
        <v>8</v>
      </c>
      <c r="H147" s="2" t="s">
        <v>9</v>
      </c>
      <c r="I147" s="5" t="s">
        <v>10</v>
      </c>
    </row>
    <row r="148" spans="1:9" s="3" customFormat="1">
      <c r="A148" s="2" t="s">
        <v>18</v>
      </c>
      <c r="B148" s="6">
        <v>20</v>
      </c>
      <c r="C148" s="6">
        <v>21</v>
      </c>
      <c r="D148" s="6">
        <v>1.03</v>
      </c>
      <c r="E148" s="6">
        <v>130.35</v>
      </c>
      <c r="F148" s="6">
        <v>43.58</v>
      </c>
      <c r="G148" s="2">
        <f t="shared" ref="G148" si="40">(C148/1000)/(B148/60)/$G$1/(D148*10)</f>
        <v>7.6066848415723154</v>
      </c>
      <c r="H148" s="2"/>
      <c r="I148" s="11">
        <f t="shared" ref="I148:I151" si="41">(E148-F148)/E148*100</f>
        <v>66.566935174530101</v>
      </c>
    </row>
    <row r="149" spans="1:9" s="3" customFormat="1">
      <c r="A149" s="2" t="s">
        <v>19</v>
      </c>
      <c r="B149" s="6">
        <v>20</v>
      </c>
      <c r="C149" s="6">
        <v>20.100000000000001</v>
      </c>
      <c r="D149" s="6">
        <v>1.02</v>
      </c>
      <c r="E149" s="6">
        <v>127.95</v>
      </c>
      <c r="F149" s="6">
        <v>38.82</v>
      </c>
      <c r="G149" s="2">
        <f>(C149/1000)/(B149/60)/$G$1/(D149*10)</f>
        <v>7.3520633181639417</v>
      </c>
      <c r="H149" s="2"/>
      <c r="I149" s="11">
        <f t="shared" si="41"/>
        <v>69.66002344665884</v>
      </c>
    </row>
    <row r="150" spans="1:9" s="3" customFormat="1">
      <c r="A150" s="2" t="s">
        <v>20</v>
      </c>
      <c r="B150" s="6">
        <v>20</v>
      </c>
      <c r="C150" s="6">
        <v>36.799999999999997</v>
      </c>
      <c r="D150" s="6">
        <v>1.01</v>
      </c>
      <c r="E150" s="6">
        <v>127.88</v>
      </c>
      <c r="F150" s="6">
        <v>82.95</v>
      </c>
      <c r="G150" s="2">
        <f t="shared" ref="G150:G151" si="42">(C150/1000)/(B150/60)/$G$1/(D150*10)</f>
        <v>13.593766253416172</v>
      </c>
      <c r="H150" s="2"/>
      <c r="I150" s="11">
        <f t="shared" si="41"/>
        <v>35.134501094776347</v>
      </c>
    </row>
    <row r="151" spans="1:9" s="3" customFormat="1">
      <c r="A151" s="2" t="s">
        <v>21</v>
      </c>
      <c r="B151" s="6">
        <v>20</v>
      </c>
      <c r="C151" s="6">
        <v>25.6</v>
      </c>
      <c r="D151" s="6">
        <v>1.01</v>
      </c>
      <c r="E151" s="6">
        <v>127.96</v>
      </c>
      <c r="F151" s="6">
        <v>55.99</v>
      </c>
      <c r="G151" s="2">
        <f t="shared" si="42"/>
        <v>9.4565330458547301</v>
      </c>
      <c r="H151" s="2"/>
      <c r="I151" s="11">
        <f t="shared" si="41"/>
        <v>56.244138793372933</v>
      </c>
    </row>
    <row r="152" spans="1:9" s="3" customFormat="1"/>
    <row r="153" spans="1:9" s="3" customFormat="1"/>
    <row r="154" spans="1:9" s="3" customFormat="1"/>
    <row r="155" spans="1:9" s="3" customFormat="1" ht="13.8">
      <c r="A155" s="14"/>
    </row>
    <row r="156" spans="1:9" s="3" customFormat="1" ht="13.8">
      <c r="A156" s="4" t="s">
        <v>43</v>
      </c>
      <c r="B156" s="1">
        <v>300</v>
      </c>
      <c r="C156" s="1" t="s">
        <v>16</v>
      </c>
      <c r="D156" s="1" t="s">
        <v>27</v>
      </c>
      <c r="E156" s="1">
        <v>200</v>
      </c>
      <c r="F156" s="1" t="s">
        <v>31</v>
      </c>
      <c r="G156" s="1">
        <v>8.0409600000000002E-4</v>
      </c>
      <c r="H156" s="1"/>
      <c r="I156" s="1"/>
    </row>
    <row r="157" spans="1:9" s="3" customFormat="1"/>
    <row r="158" spans="1:9" s="3" customFormat="1" ht="26.4">
      <c r="A158" s="39" t="s">
        <v>33</v>
      </c>
      <c r="B158" s="5" t="s">
        <v>32</v>
      </c>
      <c r="C158" s="2" t="s">
        <v>0</v>
      </c>
      <c r="D158" s="2" t="s">
        <v>40</v>
      </c>
      <c r="E158" s="2" t="s">
        <v>41</v>
      </c>
      <c r="F158" s="2" t="s">
        <v>42</v>
      </c>
      <c r="G158" s="2" t="s">
        <v>1</v>
      </c>
      <c r="H158" s="2" t="s">
        <v>2</v>
      </c>
      <c r="I158" s="2" t="s">
        <v>3</v>
      </c>
    </row>
    <row r="159" spans="1:9" s="3" customFormat="1">
      <c r="A159" s="40"/>
      <c r="B159" s="5" t="s">
        <v>4</v>
      </c>
      <c r="C159" s="2" t="s">
        <v>5</v>
      </c>
      <c r="D159" s="2" t="s">
        <v>6</v>
      </c>
      <c r="E159" s="2" t="s">
        <v>7</v>
      </c>
      <c r="F159" s="2" t="s">
        <v>7</v>
      </c>
      <c r="G159" s="2" t="s">
        <v>8</v>
      </c>
      <c r="H159" s="2" t="s">
        <v>9</v>
      </c>
      <c r="I159" s="5" t="s">
        <v>10</v>
      </c>
    </row>
    <row r="160" spans="1:9" s="3" customFormat="1">
      <c r="A160" s="2" t="s">
        <v>18</v>
      </c>
      <c r="B160" s="6">
        <v>20</v>
      </c>
      <c r="C160" s="6">
        <v>18.7</v>
      </c>
      <c r="D160" s="6">
        <v>1.01</v>
      </c>
      <c r="E160" s="6">
        <v>163.04</v>
      </c>
      <c r="F160" s="6">
        <v>58.14</v>
      </c>
      <c r="G160" s="2">
        <f t="shared" ref="G160" si="43">(C160/1000)/(B160/60)/$G$1/(D160*10)</f>
        <v>6.9077018733391959</v>
      </c>
      <c r="H160" s="2"/>
      <c r="I160" s="11">
        <f t="shared" ref="I160:I163" si="44">(E160-F160)/E160*100</f>
        <v>64.340039254170762</v>
      </c>
    </row>
    <row r="161" spans="1:9" s="3" customFormat="1">
      <c r="A161" s="2" t="s">
        <v>19</v>
      </c>
      <c r="B161" s="6">
        <v>20</v>
      </c>
      <c r="C161" s="6">
        <v>19</v>
      </c>
      <c r="D161" s="6">
        <v>1.01</v>
      </c>
      <c r="E161" s="6">
        <v>163.04</v>
      </c>
      <c r="F161" s="6">
        <v>61.1</v>
      </c>
      <c r="G161" s="2">
        <f>(C161/1000)/(B161/60)/$G$1/(D161*10)</f>
        <v>7.0185206199703059</v>
      </c>
      <c r="H161" s="2"/>
      <c r="I161" s="11">
        <f t="shared" si="44"/>
        <v>62.524533856722272</v>
      </c>
    </row>
    <row r="162" spans="1:9" s="3" customFormat="1">
      <c r="A162" s="2" t="s">
        <v>20</v>
      </c>
      <c r="B162" s="6">
        <v>20</v>
      </c>
      <c r="C162" s="6">
        <v>27.3</v>
      </c>
      <c r="D162" s="6">
        <v>1.01</v>
      </c>
      <c r="E162" s="6">
        <v>163.04</v>
      </c>
      <c r="F162" s="6">
        <v>95.73</v>
      </c>
      <c r="G162" s="2">
        <f t="shared" ref="G162:G163" si="45">(C162/1000)/(B162/60)/$G$1/(D162*10)</f>
        <v>10.08450594343102</v>
      </c>
      <c r="H162" s="2"/>
      <c r="I162" s="11">
        <f t="shared" si="44"/>
        <v>41.284347399411182</v>
      </c>
    </row>
    <row r="163" spans="1:9" s="3" customFormat="1">
      <c r="A163" s="2" t="s">
        <v>21</v>
      </c>
      <c r="B163" s="6">
        <v>20</v>
      </c>
      <c r="C163" s="6">
        <v>26</v>
      </c>
      <c r="D163" s="6">
        <v>1.01</v>
      </c>
      <c r="E163" s="6">
        <v>163.04</v>
      </c>
      <c r="F163" s="6">
        <v>88.89</v>
      </c>
      <c r="G163" s="2">
        <f t="shared" si="45"/>
        <v>9.6042913746962082</v>
      </c>
      <c r="H163" s="2"/>
      <c r="I163" s="11">
        <f t="shared" si="44"/>
        <v>45.479636898920504</v>
      </c>
    </row>
    <row r="164" spans="1:9" s="3" customFormat="1"/>
    <row r="165" spans="1:9" s="3" customFormat="1"/>
    <row r="166" spans="1:9" s="3" customFormat="1"/>
    <row r="167" spans="1:9" s="3" customFormat="1" ht="13.8">
      <c r="A167" s="14"/>
    </row>
    <row r="168" spans="1:9" s="3" customFormat="1" ht="13.8">
      <c r="A168" s="4" t="s">
        <v>43</v>
      </c>
      <c r="B168" s="1">
        <v>300</v>
      </c>
      <c r="C168" s="1" t="s">
        <v>16</v>
      </c>
      <c r="D168" s="1" t="s">
        <v>27</v>
      </c>
      <c r="E168" s="1">
        <v>300</v>
      </c>
      <c r="F168" s="1" t="s">
        <v>31</v>
      </c>
      <c r="G168" s="1">
        <v>8.0409600000000002E-4</v>
      </c>
      <c r="H168" s="1"/>
      <c r="I168" s="1"/>
    </row>
    <row r="169" spans="1:9" s="3" customFormat="1"/>
    <row r="170" spans="1:9" s="3" customFormat="1" ht="26.4">
      <c r="A170" s="39" t="s">
        <v>33</v>
      </c>
      <c r="B170" s="5" t="s">
        <v>32</v>
      </c>
      <c r="C170" s="2" t="s">
        <v>0</v>
      </c>
      <c r="D170" s="2" t="s">
        <v>40</v>
      </c>
      <c r="E170" s="2" t="s">
        <v>41</v>
      </c>
      <c r="F170" s="2" t="s">
        <v>42</v>
      </c>
      <c r="G170" s="2" t="s">
        <v>1</v>
      </c>
      <c r="H170" s="2" t="s">
        <v>2</v>
      </c>
      <c r="I170" s="2" t="s">
        <v>3</v>
      </c>
    </row>
    <row r="171" spans="1:9" s="3" customFormat="1">
      <c r="A171" s="40"/>
      <c r="B171" s="5" t="s">
        <v>4</v>
      </c>
      <c r="C171" s="2" t="s">
        <v>5</v>
      </c>
      <c r="D171" s="2" t="s">
        <v>6</v>
      </c>
      <c r="E171" s="2" t="s">
        <v>7</v>
      </c>
      <c r="F171" s="2" t="s">
        <v>7</v>
      </c>
      <c r="G171" s="2" t="s">
        <v>8</v>
      </c>
      <c r="H171" s="2" t="s">
        <v>9</v>
      </c>
      <c r="I171" s="5" t="s">
        <v>10</v>
      </c>
    </row>
    <row r="172" spans="1:9" s="3" customFormat="1">
      <c r="A172" s="2" t="s">
        <v>18</v>
      </c>
      <c r="B172" s="6">
        <v>20</v>
      </c>
      <c r="C172" s="6">
        <v>18.600000000000001</v>
      </c>
      <c r="D172" s="6">
        <v>1</v>
      </c>
      <c r="E172" s="6">
        <v>175.72</v>
      </c>
      <c r="F172" s="6">
        <v>19.39</v>
      </c>
      <c r="G172" s="2">
        <f t="shared" ref="G172" si="46">(C172/1000)/(B172/60)/$G$1/(D172*10)</f>
        <v>6.9394699140401155</v>
      </c>
      <c r="H172" s="2"/>
      <c r="I172" s="11">
        <f t="shared" ref="I172:I175" si="47">(E172-F172)/E172*100</f>
        <v>88.965399499203272</v>
      </c>
    </row>
    <row r="173" spans="1:9" s="3" customFormat="1">
      <c r="A173" s="2" t="s">
        <v>19</v>
      </c>
      <c r="B173" s="6">
        <v>20</v>
      </c>
      <c r="C173" s="6">
        <v>18.7</v>
      </c>
      <c r="D173" s="6">
        <v>1.01</v>
      </c>
      <c r="E173" s="6">
        <v>175.72</v>
      </c>
      <c r="F173" s="6">
        <v>21.76</v>
      </c>
      <c r="G173" s="2">
        <f>(C173/1000)/(B173/60)/$G$1/(D173*10)</f>
        <v>6.9077018733391959</v>
      </c>
      <c r="H173" s="2"/>
      <c r="I173" s="11">
        <f t="shared" si="47"/>
        <v>87.616662872752116</v>
      </c>
    </row>
    <row r="174" spans="1:9" s="3" customFormat="1">
      <c r="A174" s="2" t="s">
        <v>20</v>
      </c>
      <c r="B174" s="6">
        <v>20</v>
      </c>
      <c r="C174" s="6">
        <v>25.5</v>
      </c>
      <c r="D174" s="6">
        <v>1.01</v>
      </c>
      <c r="E174" s="6">
        <v>175.72</v>
      </c>
      <c r="F174" s="6">
        <v>48.42</v>
      </c>
      <c r="G174" s="2">
        <f t="shared" ref="G174:G175" si="48">(C174/1000)/(B174/60)/$G$1/(D174*10)</f>
        <v>9.4195934636443592</v>
      </c>
      <c r="H174" s="2"/>
      <c r="I174" s="11">
        <f t="shared" si="47"/>
        <v>72.444798543136812</v>
      </c>
    </row>
    <row r="175" spans="1:9" s="3" customFormat="1">
      <c r="A175" s="2" t="s">
        <v>21</v>
      </c>
      <c r="B175" s="6">
        <v>20</v>
      </c>
      <c r="C175" s="6">
        <v>26</v>
      </c>
      <c r="D175" s="6">
        <v>1</v>
      </c>
      <c r="E175" s="6">
        <v>175.72</v>
      </c>
      <c r="F175" s="6">
        <v>48.06</v>
      </c>
      <c r="G175" s="2">
        <f t="shared" si="48"/>
        <v>9.7003342884431696</v>
      </c>
      <c r="H175" s="2"/>
      <c r="I175" s="11">
        <f t="shared" si="47"/>
        <v>72.649669929433188</v>
      </c>
    </row>
    <row r="176" spans="1:9" s="3" customFormat="1"/>
    <row r="177" spans="1:9" s="3" customFormat="1"/>
    <row r="178" spans="1:9" s="3" customFormat="1"/>
    <row r="179" spans="1:9" s="3" customFormat="1" ht="13.8">
      <c r="A179" s="14"/>
    </row>
    <row r="180" spans="1:9" s="3" customFormat="1" ht="13.8">
      <c r="A180" s="4" t="s">
        <v>43</v>
      </c>
      <c r="B180" s="1">
        <v>300</v>
      </c>
      <c r="C180" s="1" t="s">
        <v>16</v>
      </c>
      <c r="D180" s="1" t="s">
        <v>27</v>
      </c>
      <c r="E180" s="1">
        <v>400</v>
      </c>
      <c r="F180" s="1" t="s">
        <v>31</v>
      </c>
      <c r="G180" s="1">
        <v>8.0409600000000002E-4</v>
      </c>
      <c r="H180" s="1"/>
      <c r="I180" s="1"/>
    </row>
    <row r="181" spans="1:9" s="3" customFormat="1"/>
    <row r="182" spans="1:9" s="3" customFormat="1" ht="26.4">
      <c r="A182" s="39" t="s">
        <v>33</v>
      </c>
      <c r="B182" s="5" t="s">
        <v>32</v>
      </c>
      <c r="C182" s="2" t="s">
        <v>0</v>
      </c>
      <c r="D182" s="2" t="s">
        <v>40</v>
      </c>
      <c r="E182" s="2" t="s">
        <v>41</v>
      </c>
      <c r="F182" s="2" t="s">
        <v>42</v>
      </c>
      <c r="G182" s="2" t="s">
        <v>1</v>
      </c>
      <c r="H182" s="2" t="s">
        <v>2</v>
      </c>
      <c r="I182" s="2" t="s">
        <v>3</v>
      </c>
    </row>
    <row r="183" spans="1:9" s="3" customFormat="1">
      <c r="A183" s="40"/>
      <c r="B183" s="5" t="s">
        <v>4</v>
      </c>
      <c r="C183" s="2" t="s">
        <v>5</v>
      </c>
      <c r="D183" s="2" t="s">
        <v>6</v>
      </c>
      <c r="E183" s="2" t="s">
        <v>7</v>
      </c>
      <c r="F183" s="2" t="s">
        <v>7</v>
      </c>
      <c r="G183" s="2" t="s">
        <v>8</v>
      </c>
      <c r="H183" s="2" t="s">
        <v>9</v>
      </c>
      <c r="I183" s="5" t="s">
        <v>10</v>
      </c>
    </row>
    <row r="184" spans="1:9" s="3" customFormat="1">
      <c r="A184" s="2" t="s">
        <v>18</v>
      </c>
      <c r="B184" s="6">
        <v>20</v>
      </c>
      <c r="C184" s="6">
        <v>19</v>
      </c>
      <c r="D184" s="6">
        <v>1.01</v>
      </c>
      <c r="E184" s="6">
        <v>176.68</v>
      </c>
      <c r="F184" s="6">
        <v>6.2380000000000004</v>
      </c>
      <c r="G184" s="2">
        <f t="shared" ref="G184" si="49">(C184/1000)/(B184/60)/$G$1/(D184*10)</f>
        <v>7.0185206199703059</v>
      </c>
      <c r="H184" s="2"/>
      <c r="I184" s="11">
        <f t="shared" ref="I184:I187" si="50">(E184-F184)/E184*100</f>
        <v>96.469323069956985</v>
      </c>
    </row>
    <row r="185" spans="1:9" s="3" customFormat="1">
      <c r="A185" s="2" t="s">
        <v>19</v>
      </c>
      <c r="B185" s="6">
        <v>20</v>
      </c>
      <c r="C185" s="6">
        <v>18.899999999999999</v>
      </c>
      <c r="D185" s="6">
        <v>1.01</v>
      </c>
      <c r="E185" s="6">
        <v>176.68</v>
      </c>
      <c r="F185" s="6">
        <v>8.0399999999999991</v>
      </c>
      <c r="G185" s="2">
        <f>(C185/1000)/(B185/60)/$G$1/(D185*10)</f>
        <v>6.9815810377599368</v>
      </c>
      <c r="H185" s="2"/>
      <c r="I185" s="11">
        <f t="shared" si="50"/>
        <v>95.449400045279603</v>
      </c>
    </row>
    <row r="186" spans="1:9" s="3" customFormat="1">
      <c r="A186" s="2" t="s">
        <v>20</v>
      </c>
      <c r="B186" s="6">
        <v>20</v>
      </c>
      <c r="C186" s="6">
        <v>24.2</v>
      </c>
      <c r="D186" s="6">
        <v>1.01</v>
      </c>
      <c r="E186" s="6">
        <v>176.68</v>
      </c>
      <c r="F186" s="6">
        <v>19.361999999999998</v>
      </c>
      <c r="G186" s="2">
        <f t="shared" ref="G186:G187" si="51">(C186/1000)/(B186/60)/$G$1/(D186*10)</f>
        <v>8.9393788949095487</v>
      </c>
      <c r="H186" s="2"/>
      <c r="I186" s="11">
        <f t="shared" si="50"/>
        <v>89.04120443740095</v>
      </c>
    </row>
    <row r="187" spans="1:9" s="3" customFormat="1">
      <c r="A187" s="2" t="s">
        <v>21</v>
      </c>
      <c r="B187" s="6">
        <v>20</v>
      </c>
      <c r="C187" s="6">
        <v>24.3</v>
      </c>
      <c r="D187" s="6">
        <v>1.01</v>
      </c>
      <c r="E187" s="6">
        <v>176.68</v>
      </c>
      <c r="F187" s="6">
        <v>19.686</v>
      </c>
      <c r="G187" s="2">
        <f t="shared" si="51"/>
        <v>8.9763184771199196</v>
      </c>
      <c r="H187" s="2"/>
      <c r="I187" s="11">
        <f t="shared" si="50"/>
        <v>88.857822051165954</v>
      </c>
    </row>
    <row r="188" spans="1:9" s="3" customFormat="1"/>
    <row r="189" spans="1:9" s="3" customFormat="1"/>
    <row r="190" spans="1:9" s="3" customFormat="1"/>
    <row r="191" spans="1:9" s="3" customFormat="1" ht="13.8">
      <c r="A191" s="14"/>
    </row>
    <row r="192" spans="1:9" s="3" customFormat="1" ht="13.8">
      <c r="A192" s="4" t="s">
        <v>43</v>
      </c>
      <c r="B192" s="1">
        <v>300</v>
      </c>
      <c r="C192" s="1" t="s">
        <v>16</v>
      </c>
      <c r="D192" s="1" t="s">
        <v>27</v>
      </c>
      <c r="E192" s="1">
        <v>600</v>
      </c>
      <c r="F192" s="1" t="s">
        <v>31</v>
      </c>
      <c r="G192" s="1">
        <v>8.0409600000000002E-4</v>
      </c>
      <c r="H192" s="1"/>
      <c r="I192" s="1"/>
    </row>
    <row r="193" spans="1:9" s="3" customFormat="1"/>
    <row r="194" spans="1:9" s="3" customFormat="1" ht="26.4">
      <c r="A194" s="39" t="s">
        <v>33</v>
      </c>
      <c r="B194" s="5" t="s">
        <v>32</v>
      </c>
      <c r="C194" s="2" t="s">
        <v>0</v>
      </c>
      <c r="D194" s="2" t="s">
        <v>40</v>
      </c>
      <c r="E194" s="2" t="s">
        <v>41</v>
      </c>
      <c r="F194" s="2" t="s">
        <v>42</v>
      </c>
      <c r="G194" s="2" t="s">
        <v>1</v>
      </c>
      <c r="H194" s="2" t="s">
        <v>2</v>
      </c>
      <c r="I194" s="2" t="s">
        <v>3</v>
      </c>
    </row>
    <row r="195" spans="1:9" s="3" customFormat="1">
      <c r="A195" s="40"/>
      <c r="B195" s="5" t="s">
        <v>4</v>
      </c>
      <c r="C195" s="2" t="s">
        <v>5</v>
      </c>
      <c r="D195" s="2" t="s">
        <v>6</v>
      </c>
      <c r="E195" s="2" t="s">
        <v>7</v>
      </c>
      <c r="F195" s="2" t="s">
        <v>7</v>
      </c>
      <c r="G195" s="2" t="s">
        <v>8</v>
      </c>
      <c r="H195" s="2" t="s">
        <v>9</v>
      </c>
      <c r="I195" s="5" t="s">
        <v>10</v>
      </c>
    </row>
    <row r="196" spans="1:9" s="3" customFormat="1">
      <c r="A196" s="2" t="s">
        <v>18</v>
      </c>
      <c r="B196" s="6">
        <v>20</v>
      </c>
      <c r="C196" s="6">
        <v>18.5</v>
      </c>
      <c r="D196" s="6">
        <v>1.01</v>
      </c>
      <c r="E196" s="6">
        <v>177.68</v>
      </c>
      <c r="F196" s="6">
        <v>1.587</v>
      </c>
      <c r="G196" s="2">
        <f t="shared" ref="G196" si="52">(C196/1000)/(B196/60)/$G$1/(D196*10)</f>
        <v>6.8338227089184569</v>
      </c>
      <c r="H196" s="2"/>
      <c r="I196" s="11">
        <f t="shared" ref="I196:I199" si="53">(E196-F196)/E196*100</f>
        <v>99.106821251688444</v>
      </c>
    </row>
    <row r="197" spans="1:9" s="3" customFormat="1">
      <c r="A197" s="2" t="s">
        <v>19</v>
      </c>
      <c r="B197" s="6">
        <v>20</v>
      </c>
      <c r="C197" s="6">
        <v>18.3</v>
      </c>
      <c r="D197" s="6">
        <v>1.02</v>
      </c>
      <c r="E197" s="6">
        <v>177.68</v>
      </c>
      <c r="F197" s="6">
        <v>2.6920000000000002</v>
      </c>
      <c r="G197" s="2">
        <f>(C197/1000)/(B197/60)/$G$1/(D197*10)</f>
        <v>6.6936695881791115</v>
      </c>
      <c r="H197" s="2"/>
      <c r="I197" s="11">
        <f t="shared" si="53"/>
        <v>98.484916704187299</v>
      </c>
    </row>
    <row r="198" spans="1:9" s="3" customFormat="1">
      <c r="A198" s="2" t="s">
        <v>20</v>
      </c>
      <c r="B198" s="6">
        <v>20</v>
      </c>
      <c r="C198" s="6">
        <v>24.3</v>
      </c>
      <c r="D198" s="6">
        <v>1.01</v>
      </c>
      <c r="E198" s="6">
        <v>177.68</v>
      </c>
      <c r="F198" s="6">
        <v>6.3860000000000001</v>
      </c>
      <c r="G198" s="2">
        <f t="shared" ref="G198:G199" si="54">(C198/1000)/(B198/60)/$G$1/(D198*10)</f>
        <v>8.9763184771199196</v>
      </c>
      <c r="H198" s="2"/>
      <c r="I198" s="11">
        <f t="shared" si="53"/>
        <v>96.405898244034219</v>
      </c>
    </row>
    <row r="199" spans="1:9" s="3" customFormat="1">
      <c r="A199" s="2" t="s">
        <v>21</v>
      </c>
      <c r="B199" s="6">
        <v>20</v>
      </c>
      <c r="C199" s="6">
        <v>23.8</v>
      </c>
      <c r="D199" s="6">
        <v>1.02</v>
      </c>
      <c r="E199" s="6">
        <v>177.68</v>
      </c>
      <c r="F199" s="6">
        <v>6.1719999999999997</v>
      </c>
      <c r="G199" s="2">
        <f t="shared" si="54"/>
        <v>8.7054282075772047</v>
      </c>
      <c r="H199" s="2"/>
      <c r="I199" s="11">
        <f t="shared" si="53"/>
        <v>96.526339486717688</v>
      </c>
    </row>
  </sheetData>
  <mergeCells count="17">
    <mergeCell ref="A146:A147"/>
    <mergeCell ref="A158:A159"/>
    <mergeCell ref="A170:A171"/>
    <mergeCell ref="A182:A183"/>
    <mergeCell ref="A194:A195"/>
    <mergeCell ref="A134:A135"/>
    <mergeCell ref="A3:A4"/>
    <mergeCell ref="A18:A19"/>
    <mergeCell ref="A29:A30"/>
    <mergeCell ref="A40:A41"/>
    <mergeCell ref="A52:A53"/>
    <mergeCell ref="A64:A65"/>
    <mergeCell ref="A75:A76"/>
    <mergeCell ref="A86:A87"/>
    <mergeCell ref="A98:A99"/>
    <mergeCell ref="A110:A111"/>
    <mergeCell ref="A122:A12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80EA-3235-4E1F-90C1-A288CD036394}">
  <dimension ref="A1:O502"/>
  <sheetViews>
    <sheetView workbookViewId="0">
      <selection activeCell="Q14" sqref="Q14"/>
    </sheetView>
  </sheetViews>
  <sheetFormatPr defaultRowHeight="13.8"/>
  <cols>
    <col min="2" max="2" width="16.33203125" customWidth="1"/>
    <col min="4" max="4" width="8.88671875" style="19"/>
    <col min="5" max="5" width="14.88671875" style="19" customWidth="1"/>
    <col min="7" max="7" width="8.88671875" style="19"/>
    <col min="8" max="8" width="16.88671875" style="19" customWidth="1"/>
    <col min="10" max="10" width="8.88671875" style="19"/>
    <col min="11" max="11" width="17.21875" style="19" customWidth="1"/>
    <col min="13" max="13" width="14.21875" customWidth="1"/>
    <col min="14" max="14" width="18.77734375" customWidth="1"/>
    <col min="15" max="15" width="20.33203125" customWidth="1"/>
  </cols>
  <sheetData>
    <row r="1" spans="1:15" ht="27.6">
      <c r="A1" s="41" t="s">
        <v>18</v>
      </c>
      <c r="B1" s="41"/>
      <c r="C1" s="15"/>
      <c r="D1" s="41" t="s">
        <v>19</v>
      </c>
      <c r="E1" s="41"/>
      <c r="F1" s="15"/>
      <c r="G1" s="41" t="s">
        <v>20</v>
      </c>
      <c r="H1" s="41"/>
      <c r="I1" s="15"/>
      <c r="J1" s="41" t="s">
        <v>21</v>
      </c>
      <c r="K1" s="41"/>
      <c r="M1" s="16"/>
      <c r="N1" s="17" t="s">
        <v>44</v>
      </c>
      <c r="O1" s="17" t="s">
        <v>45</v>
      </c>
    </row>
    <row r="2" spans="1:15">
      <c r="A2" s="15" t="s">
        <v>46</v>
      </c>
      <c r="B2" s="15" t="s">
        <v>47</v>
      </c>
      <c r="C2" s="15"/>
      <c r="D2" s="15" t="s">
        <v>46</v>
      </c>
      <c r="E2" s="15" t="s">
        <v>47</v>
      </c>
      <c r="F2" s="15"/>
      <c r="G2" s="15" t="s">
        <v>46</v>
      </c>
      <c r="H2" s="15" t="s">
        <v>47</v>
      </c>
      <c r="I2" s="15"/>
      <c r="J2" s="15" t="s">
        <v>46</v>
      </c>
      <c r="K2" s="15" t="s">
        <v>47</v>
      </c>
      <c r="M2" s="15" t="s">
        <v>18</v>
      </c>
      <c r="N2" s="18">
        <v>0.17244525547445252</v>
      </c>
      <c r="O2" s="15">
        <v>0.317</v>
      </c>
    </row>
    <row r="3" spans="1:15">
      <c r="A3" s="15">
        <v>0.01</v>
      </c>
      <c r="B3" s="15">
        <v>4.7987644134443967E-48</v>
      </c>
      <c r="C3" s="15"/>
      <c r="D3" s="15">
        <v>0.01</v>
      </c>
      <c r="E3" s="15">
        <v>1.6264731627671651E-39</v>
      </c>
      <c r="F3" s="15"/>
      <c r="G3" s="15">
        <v>0.01</v>
      </c>
      <c r="H3" s="15">
        <v>6.299720307000801E-53</v>
      </c>
      <c r="I3" s="15"/>
      <c r="J3" s="15">
        <v>0.01</v>
      </c>
      <c r="K3" s="15">
        <v>4.2075425160087471E-37</v>
      </c>
      <c r="M3" s="15" t="s">
        <v>19</v>
      </c>
      <c r="N3" s="18">
        <v>0.18065693430656932</v>
      </c>
      <c r="O3" s="15">
        <v>0.314</v>
      </c>
    </row>
    <row r="4" spans="1:15">
      <c r="A4" s="15">
        <v>0.02</v>
      </c>
      <c r="B4" s="15">
        <v>7.6770375875066274E-31</v>
      </c>
      <c r="C4" s="15"/>
      <c r="D4" s="15">
        <v>0.02</v>
      </c>
      <c r="E4" s="15">
        <v>2.349715592845154E-25</v>
      </c>
      <c r="F4" s="15"/>
      <c r="G4" s="15">
        <v>0.02</v>
      </c>
      <c r="H4" s="15">
        <v>1.380467365577401E-34</v>
      </c>
      <c r="I4" s="15"/>
      <c r="J4" s="15">
        <v>0.02</v>
      </c>
      <c r="K4" s="15">
        <v>3.7603364402344913E-24</v>
      </c>
      <c r="M4" s="15" t="s">
        <v>20</v>
      </c>
      <c r="N4" s="18">
        <v>0.18886861313868611</v>
      </c>
      <c r="O4" s="15">
        <v>0.36199999999999999</v>
      </c>
    </row>
    <row r="5" spans="1:15">
      <c r="A5" s="15">
        <v>0.03</v>
      </c>
      <c r="B5" s="15">
        <v>1.3879662466274029E-22</v>
      </c>
      <c r="C5" s="15"/>
      <c r="D5" s="15">
        <v>0.03</v>
      </c>
      <c r="E5" s="15">
        <v>1.431090002965127E-18</v>
      </c>
      <c r="F5" s="15"/>
      <c r="G5" s="15">
        <v>0.03</v>
      </c>
      <c r="H5" s="15">
        <v>1.052403239183067E-25</v>
      </c>
      <c r="I5" s="15"/>
      <c r="J5" s="15">
        <v>0.03</v>
      </c>
      <c r="K5" s="15">
        <v>6.5950290671655138E-18</v>
      </c>
      <c r="M5" s="15" t="s">
        <v>21</v>
      </c>
      <c r="N5" s="18">
        <v>0.19343065693430656</v>
      </c>
      <c r="O5" s="15">
        <v>0.34699999999999998</v>
      </c>
    </row>
    <row r="6" spans="1:15">
      <c r="A6" s="15">
        <v>0.04</v>
      </c>
      <c r="B6" s="15">
        <v>1.5568292695962751E-17</v>
      </c>
      <c r="C6" s="15"/>
      <c r="D6" s="15">
        <v>0.04</v>
      </c>
      <c r="E6" s="15">
        <v>1.9895064110041361E-14</v>
      </c>
      <c r="F6" s="15"/>
      <c r="G6" s="15">
        <v>0.04</v>
      </c>
      <c r="H6" s="15">
        <v>3.144830392587417E-20</v>
      </c>
      <c r="I6" s="15"/>
      <c r="J6" s="15">
        <v>0.04</v>
      </c>
      <c r="K6" s="15">
        <v>4.4992178657517311E-14</v>
      </c>
    </row>
    <row r="7" spans="1:15">
      <c r="A7" s="15">
        <v>0.05</v>
      </c>
      <c r="B7" s="15">
        <v>4.4354208457528333E-14</v>
      </c>
      <c r="C7" s="15"/>
      <c r="D7" s="15">
        <v>0.05</v>
      </c>
      <c r="E7" s="15">
        <v>1.3457555353982109E-11</v>
      </c>
      <c r="F7" s="15"/>
      <c r="G7" s="15">
        <v>0.05</v>
      </c>
      <c r="H7" s="15">
        <v>1.8713714018035411E-16</v>
      </c>
      <c r="I7" s="15"/>
      <c r="J7" s="15">
        <v>0.05</v>
      </c>
      <c r="K7" s="15">
        <v>1.9324709658987699E-11</v>
      </c>
    </row>
    <row r="8" spans="1:15">
      <c r="A8" s="15">
        <v>0.06</v>
      </c>
      <c r="B8" s="15">
        <v>1.478486846832945E-11</v>
      </c>
      <c r="C8" s="15"/>
      <c r="D8" s="15">
        <v>0.06</v>
      </c>
      <c r="E8" s="15">
        <v>1.558747444606488E-9</v>
      </c>
      <c r="F8" s="15"/>
      <c r="G8" s="15">
        <v>0.06</v>
      </c>
      <c r="H8" s="15">
        <v>1.121422733448822E-13</v>
      </c>
      <c r="I8" s="15"/>
      <c r="J8" s="15">
        <v>0.06</v>
      </c>
      <c r="K8" s="15">
        <v>1.645740574419846E-9</v>
      </c>
    </row>
    <row r="9" spans="1:15">
      <c r="A9" s="15">
        <v>7.0000000000000007E-2</v>
      </c>
      <c r="B9" s="15">
        <v>1.237464145312425E-9</v>
      </c>
      <c r="C9" s="15"/>
      <c r="D9" s="15">
        <v>7.0000000000000007E-2</v>
      </c>
      <c r="E9" s="15">
        <v>5.7975451713270473E-8</v>
      </c>
      <c r="F9" s="15"/>
      <c r="G9" s="15">
        <v>7.0000000000000007E-2</v>
      </c>
      <c r="H9" s="15">
        <v>1.5247706259540079E-11</v>
      </c>
      <c r="I9" s="15"/>
      <c r="J9" s="15">
        <v>7.0000000000000007E-2</v>
      </c>
      <c r="K9" s="15">
        <v>4.9348038200341528E-8</v>
      </c>
    </row>
    <row r="10" spans="1:15">
      <c r="A10" s="15">
        <v>0.08</v>
      </c>
      <c r="B10" s="15">
        <v>4.0019475544626633E-8</v>
      </c>
      <c r="C10" s="15"/>
      <c r="D10" s="15">
        <v>0.08</v>
      </c>
      <c r="E10" s="15">
        <v>9.8727248584914512E-7</v>
      </c>
      <c r="F10" s="15"/>
      <c r="G10" s="15">
        <v>0.08</v>
      </c>
      <c r="H10" s="15">
        <v>7.4479117009406399E-10</v>
      </c>
      <c r="I10" s="15"/>
      <c r="J10" s="15">
        <v>0.08</v>
      </c>
      <c r="K10" s="15">
        <v>7.2070821712834846E-7</v>
      </c>
    </row>
    <row r="11" spans="1:15">
      <c r="A11" s="15">
        <v>0.09</v>
      </c>
      <c r="B11" s="15">
        <v>6.5149082077594251E-7</v>
      </c>
      <c r="C11" s="15"/>
      <c r="D11" s="15">
        <v>0.09</v>
      </c>
      <c r="E11" s="15">
        <v>9.5689357614927297E-6</v>
      </c>
      <c r="F11" s="15"/>
      <c r="G11" s="15">
        <v>0.09</v>
      </c>
      <c r="H11" s="15">
        <v>1.7337571800644151E-8</v>
      </c>
      <c r="I11" s="15"/>
      <c r="J11" s="15">
        <v>0.09</v>
      </c>
      <c r="K11" s="15">
        <v>6.257499838849266E-6</v>
      </c>
    </row>
    <row r="12" spans="1:15">
      <c r="A12" s="15">
        <v>0.1</v>
      </c>
      <c r="B12" s="15">
        <v>6.3446257061922833E-6</v>
      </c>
      <c r="C12" s="15"/>
      <c r="D12" s="15">
        <v>0.1</v>
      </c>
      <c r="E12" s="15">
        <v>6.0837858180733792E-5</v>
      </c>
      <c r="F12" s="15"/>
      <c r="G12" s="15">
        <v>0.1</v>
      </c>
      <c r="H12" s="15">
        <v>2.3137402734287921E-7</v>
      </c>
      <c r="I12" s="15"/>
      <c r="J12" s="15">
        <v>0.1</v>
      </c>
      <c r="K12" s="15">
        <v>3.6791147858936927E-5</v>
      </c>
    </row>
    <row r="13" spans="1:15">
      <c r="A13" s="15">
        <v>0.11000000000000001</v>
      </c>
      <c r="B13" s="15">
        <v>4.159531096086094E-5</v>
      </c>
      <c r="C13" s="15"/>
      <c r="D13" s="15">
        <v>0.11000000000000001</v>
      </c>
      <c r="E13" s="15">
        <v>2.7959259959874333E-4</v>
      </c>
      <c r="F13" s="15"/>
      <c r="G13" s="15">
        <v>0.11000000000000001</v>
      </c>
      <c r="H13" s="15">
        <v>2.0091642729939802E-6</v>
      </c>
      <c r="I13" s="15"/>
      <c r="J13" s="15">
        <v>0.11000000000000001</v>
      </c>
      <c r="K13" s="15">
        <v>1.6014304981392541E-4</v>
      </c>
    </row>
    <row r="14" spans="1:15">
      <c r="A14" s="15">
        <v>0.12</v>
      </c>
      <c r="B14" s="15">
        <v>1.9963611483353011E-4</v>
      </c>
      <c r="C14" s="15"/>
      <c r="D14" s="15">
        <v>0.12</v>
      </c>
      <c r="E14" s="15">
        <v>9.9505298755431953E-4</v>
      </c>
      <c r="F14" s="15"/>
      <c r="G14" s="15">
        <v>0.12</v>
      </c>
      <c r="H14" s="15">
        <v>1.242289295822332E-5</v>
      </c>
      <c r="I14" s="15"/>
      <c r="J14" s="15">
        <v>0.12</v>
      </c>
      <c r="K14" s="15">
        <v>5.498170063591662E-4</v>
      </c>
    </row>
    <row r="15" spans="1:15">
      <c r="A15" s="15">
        <v>0.13</v>
      </c>
      <c r="B15" s="15">
        <v>7.4584518194172078E-4</v>
      </c>
      <c r="C15" s="15"/>
      <c r="D15" s="15">
        <v>0.13</v>
      </c>
      <c r="E15" s="15">
        <v>2.8842745450513669E-3</v>
      </c>
      <c r="F15" s="15"/>
      <c r="G15" s="15">
        <v>0.13</v>
      </c>
      <c r="H15" s="15">
        <v>5.8429976593871248E-5</v>
      </c>
      <c r="I15" s="15"/>
      <c r="J15" s="15">
        <v>0.13</v>
      </c>
      <c r="K15" s="15">
        <v>1.559697971642002E-3</v>
      </c>
    </row>
    <row r="16" spans="1:15">
      <c r="A16" s="15">
        <v>0.13999999999999999</v>
      </c>
      <c r="B16" s="15">
        <v>2.2713666274576639E-3</v>
      </c>
      <c r="C16" s="15"/>
      <c r="D16" s="15">
        <v>0.13999999999999999</v>
      </c>
      <c r="E16" s="15">
        <v>7.0718617082507198E-3</v>
      </c>
      <c r="F16" s="15"/>
      <c r="G16" s="15">
        <v>0.13999999999999999</v>
      </c>
      <c r="H16" s="15">
        <v>2.1970459272991439E-4</v>
      </c>
      <c r="I16" s="15"/>
      <c r="J16" s="15">
        <v>0.13999999999999999</v>
      </c>
      <c r="K16" s="15">
        <v>3.7855521901275198E-3</v>
      </c>
    </row>
    <row r="17" spans="1:11">
      <c r="A17" s="15">
        <v>0.15</v>
      </c>
      <c r="B17" s="15">
        <v>5.8412207261477516E-3</v>
      </c>
      <c r="C17" s="15"/>
      <c r="D17" s="15">
        <v>0.15</v>
      </c>
      <c r="E17" s="15">
        <v>1.509868056594867E-2</v>
      </c>
      <c r="F17" s="15"/>
      <c r="G17" s="15">
        <v>0.15</v>
      </c>
      <c r="H17" s="15">
        <v>6.8614444346900975E-4</v>
      </c>
      <c r="I17" s="15"/>
      <c r="J17" s="15">
        <v>0.15</v>
      </c>
      <c r="K17" s="15">
        <v>8.0745131611867429E-3</v>
      </c>
    </row>
    <row r="18" spans="1:11">
      <c r="A18" s="15">
        <v>0.16</v>
      </c>
      <c r="B18" s="15">
        <v>1.3040218891129199E-2</v>
      </c>
      <c r="C18" s="15"/>
      <c r="D18" s="15">
        <v>0.16</v>
      </c>
      <c r="E18" s="15">
        <v>2.871378020693598E-2</v>
      </c>
      <c r="F18" s="15"/>
      <c r="G18" s="15">
        <v>0.16</v>
      </c>
      <c r="H18" s="15">
        <v>1.8337410956068079E-3</v>
      </c>
      <c r="I18" s="15"/>
      <c r="J18" s="15">
        <v>0.16</v>
      </c>
      <c r="K18" s="15">
        <v>1.5455891266629969E-2</v>
      </c>
    </row>
    <row r="19" spans="1:11">
      <c r="A19" s="15">
        <v>0.16999999999999998</v>
      </c>
      <c r="B19" s="15">
        <v>2.5830988092694369E-2</v>
      </c>
      <c r="C19" s="15"/>
      <c r="D19" s="15">
        <v>0.16999999999999998</v>
      </c>
      <c r="E19" s="15">
        <v>4.9521114008805371E-2</v>
      </c>
      <c r="F19" s="15"/>
      <c r="G19" s="15">
        <v>0.16999999999999998</v>
      </c>
      <c r="H19" s="15">
        <v>4.2945384548028704E-3</v>
      </c>
      <c r="I19" s="15"/>
      <c r="J19" s="15">
        <v>0.16999999999999998</v>
      </c>
      <c r="K19" s="15">
        <v>2.6994914557983269E-2</v>
      </c>
    </row>
    <row r="20" spans="1:11">
      <c r="A20" s="15">
        <v>0.18</v>
      </c>
      <c r="B20" s="15">
        <v>4.6208426971044929E-2</v>
      </c>
      <c r="C20" s="15"/>
      <c r="D20" s="15">
        <v>0.18</v>
      </c>
      <c r="E20" s="15">
        <v>7.8580150283777794E-2</v>
      </c>
      <c r="F20" s="15"/>
      <c r="G20" s="15">
        <v>0.18</v>
      </c>
      <c r="H20" s="15">
        <v>8.9837520298802626E-3</v>
      </c>
      <c r="I20" s="15"/>
      <c r="J20" s="15">
        <v>0.18</v>
      </c>
      <c r="K20" s="15">
        <v>4.3600551407721261E-2</v>
      </c>
    </row>
    <row r="21" spans="1:11">
      <c r="A21" s="15">
        <v>0.19</v>
      </c>
      <c r="B21" s="15">
        <v>7.5727345086808243E-2</v>
      </c>
      <c r="C21" s="15"/>
      <c r="D21" s="15">
        <v>0.19</v>
      </c>
      <c r="E21" s="15">
        <v>0.11608167813164701</v>
      </c>
      <c r="F21" s="15"/>
      <c r="G21" s="15">
        <v>0.19</v>
      </c>
      <c r="H21" s="15">
        <v>1.705045749012378E-2</v>
      </c>
      <c r="I21" s="15"/>
      <c r="J21" s="15">
        <v>0.19</v>
      </c>
      <c r="K21" s="15">
        <v>6.5835449273781446E-2</v>
      </c>
    </row>
    <row r="22" spans="1:11">
      <c r="A22" s="15">
        <v>0.2</v>
      </c>
      <c r="B22" s="15">
        <v>0.11504301723548251</v>
      </c>
      <c r="C22" s="15"/>
      <c r="D22" s="15">
        <v>0.2</v>
      </c>
      <c r="E22" s="15">
        <v>0.16119193336781221</v>
      </c>
      <c r="F22" s="15"/>
      <c r="G22" s="15">
        <v>0.2</v>
      </c>
      <c r="H22" s="15">
        <v>2.9739621120584241E-2</v>
      </c>
      <c r="I22" s="15"/>
      <c r="J22" s="15">
        <v>0.2</v>
      </c>
      <c r="K22" s="15">
        <v>9.3774731164073907E-2</v>
      </c>
    </row>
    <row r="23" spans="1:11">
      <c r="A23" s="15">
        <v>0.21000000000000002</v>
      </c>
      <c r="B23" s="15">
        <v>0.16360689544274359</v>
      </c>
      <c r="C23" s="15"/>
      <c r="D23" s="15">
        <v>0.21000000000000002</v>
      </c>
      <c r="E23" s="15">
        <v>0.2120999526803011</v>
      </c>
      <c r="F23" s="15"/>
      <c r="G23" s="15">
        <v>0.21000000000000002</v>
      </c>
      <c r="H23" s="15">
        <v>4.8184059487394168E-2</v>
      </c>
      <c r="I23" s="15"/>
      <c r="J23" s="15">
        <v>0.21000000000000002</v>
      </c>
      <c r="K23" s="15">
        <v>0.12694438811556191</v>
      </c>
    </row>
    <row r="24" spans="1:11">
      <c r="A24" s="15">
        <v>0.22000000000000003</v>
      </c>
      <c r="B24" s="15">
        <v>0.21960644125773421</v>
      </c>
      <c r="C24" s="15"/>
      <c r="D24" s="15">
        <v>0.22000000000000003</v>
      </c>
      <c r="E24" s="15">
        <v>0.26624312236427461</v>
      </c>
      <c r="F24" s="15"/>
      <c r="G24" s="15">
        <v>0.22000000000000003</v>
      </c>
      <c r="H24" s="15">
        <v>7.3171395897255381E-2</v>
      </c>
      <c r="I24" s="15"/>
      <c r="J24" s="15">
        <v>0.22000000000000003</v>
      </c>
      <c r="K24" s="15">
        <v>0.16434760449315949</v>
      </c>
    </row>
    <row r="25" spans="1:11">
      <c r="A25" s="15">
        <v>0.22999999999999998</v>
      </c>
      <c r="B25" s="15">
        <v>0.28015899908195951</v>
      </c>
      <c r="C25" s="15"/>
      <c r="D25" s="15">
        <v>0.22999999999999998</v>
      </c>
      <c r="E25" s="15">
        <v>0.32064521092681503</v>
      </c>
      <c r="F25" s="15"/>
      <c r="G25" s="15">
        <v>0.22999999999999998</v>
      </c>
      <c r="H25" s="15">
        <v>0.1049421926914232</v>
      </c>
      <c r="I25" s="15"/>
      <c r="J25" s="15">
        <v>0.22999999999999998</v>
      </c>
      <c r="K25" s="15">
        <v>0.20456684612084369</v>
      </c>
    </row>
    <row r="26" spans="1:11">
      <c r="A26" s="15">
        <v>0.24</v>
      </c>
      <c r="B26" s="15">
        <v>0.34169910181276691</v>
      </c>
      <c r="C26" s="15"/>
      <c r="D26" s="15">
        <v>0.24</v>
      </c>
      <c r="E26" s="15">
        <v>0.37228737467464518</v>
      </c>
      <c r="F26" s="15"/>
      <c r="G26" s="15">
        <v>0.24</v>
      </c>
      <c r="H26" s="15">
        <v>0.1430679446400327</v>
      </c>
      <c r="I26" s="15"/>
      <c r="J26" s="15">
        <v>0.24</v>
      </c>
      <c r="K26" s="15">
        <v>0.24591617276382979</v>
      </c>
    </row>
    <row r="27" spans="1:11">
      <c r="A27" s="15">
        <v>0.25</v>
      </c>
      <c r="B27" s="15">
        <v>0.40045874507005552</v>
      </c>
      <c r="C27" s="15"/>
      <c r="D27" s="15">
        <v>0.25</v>
      </c>
      <c r="E27" s="15">
        <v>0.41844195385289512</v>
      </c>
      <c r="F27" s="15"/>
      <c r="G27" s="15">
        <v>0.25</v>
      </c>
      <c r="H27" s="15">
        <v>0.18643610732854651</v>
      </c>
      <c r="I27" s="15"/>
      <c r="J27" s="15">
        <v>0.25</v>
      </c>
      <c r="K27" s="15">
        <v>0.28661351177967709</v>
      </c>
    </row>
    <row r="28" spans="1:11">
      <c r="A28" s="15">
        <v>0.26</v>
      </c>
      <c r="B28" s="15">
        <v>0.4529359022886128</v>
      </c>
      <c r="C28" s="15"/>
      <c r="D28" s="15">
        <v>0.26</v>
      </c>
      <c r="E28" s="15">
        <v>0.45692182406909621</v>
      </c>
      <c r="F28" s="15"/>
      <c r="G28" s="15">
        <v>0.26</v>
      </c>
      <c r="H28" s="15">
        <v>0.23334263630518429</v>
      </c>
      <c r="I28" s="15"/>
      <c r="J28" s="15">
        <v>0.26</v>
      </c>
      <c r="K28" s="15">
        <v>0.32494521164469792</v>
      </c>
    </row>
    <row r="29" spans="1:11">
      <c r="A29" s="15">
        <v>0.27</v>
      </c>
      <c r="B29" s="15">
        <v>0.49626953816572522</v>
      </c>
      <c r="C29" s="15"/>
      <c r="D29" s="15">
        <v>0.27</v>
      </c>
      <c r="E29" s="15">
        <v>0.48622465311835078</v>
      </c>
      <c r="F29" s="15"/>
      <c r="G29" s="15">
        <v>0.27</v>
      </c>
      <c r="H29" s="15">
        <v>0.28166932807006267</v>
      </c>
      <c r="I29" s="15"/>
      <c r="J29" s="15">
        <v>0.27</v>
      </c>
      <c r="K29" s="15">
        <v>0.35940234989192371</v>
      </c>
    </row>
    <row r="30" spans="1:11">
      <c r="A30" s="15">
        <v>0.27999999999999997</v>
      </c>
      <c r="B30" s="15">
        <v>0.52847559985528558</v>
      </c>
      <c r="C30" s="15"/>
      <c r="D30" s="15">
        <v>0.27999999999999997</v>
      </c>
      <c r="E30" s="15">
        <v>0.50557434106391275</v>
      </c>
      <c r="F30" s="15"/>
      <c r="G30" s="15">
        <v>0.27999999999999997</v>
      </c>
      <c r="H30" s="15">
        <v>0.32910915373680011</v>
      </c>
      <c r="I30" s="15"/>
      <c r="J30" s="15">
        <v>0.27999999999999997</v>
      </c>
      <c r="K30" s="15">
        <v>0.38877713388976581</v>
      </c>
    </row>
    <row r="31" spans="1:11">
      <c r="A31" s="15">
        <v>0.28999999999999998</v>
      </c>
      <c r="B31" s="15">
        <v>0.54853484241993633</v>
      </c>
      <c r="C31" s="15"/>
      <c r="D31" s="15">
        <v>0.28999999999999998</v>
      </c>
      <c r="E31" s="15">
        <v>0.51487751179166363</v>
      </c>
      <c r="F31" s="15"/>
      <c r="G31" s="15">
        <v>0.28999999999999998</v>
      </c>
      <c r="H31" s="15">
        <v>0.37339930298808871</v>
      </c>
      <c r="I31" s="15"/>
      <c r="J31" s="15">
        <v>0.28999999999999998</v>
      </c>
      <c r="K31" s="15">
        <v>0.41221607152518952</v>
      </c>
    </row>
    <row r="32" spans="1:11">
      <c r="A32" s="15">
        <v>0.3</v>
      </c>
      <c r="B32" s="15">
        <v>0.556351308449339</v>
      </c>
      <c r="C32" s="15"/>
      <c r="D32" s="15">
        <v>0.3</v>
      </c>
      <c r="E32" s="15">
        <v>0.51462057748116941</v>
      </c>
      <c r="F32" s="15"/>
      <c r="G32" s="15">
        <v>0.3</v>
      </c>
      <c r="H32" s="15">
        <v>0.41252708885640987</v>
      </c>
      <c r="I32" s="15"/>
      <c r="J32" s="15">
        <v>0.3</v>
      </c>
      <c r="K32" s="15">
        <v>0.4292330744562381</v>
      </c>
    </row>
    <row r="33" spans="1:11">
      <c r="A33" s="15">
        <v>0.31</v>
      </c>
      <c r="B33" s="15">
        <v>0.55261643533119076</v>
      </c>
      <c r="C33" s="15"/>
      <c r="D33" s="15">
        <v>0.31</v>
      </c>
      <c r="E33" s="15">
        <v>0.50573395599675386</v>
      </c>
      <c r="F33" s="15"/>
      <c r="G33" s="15">
        <v>0.31</v>
      </c>
      <c r="H33" s="15">
        <v>0.44488474589101917</v>
      </c>
      <c r="I33" s="15"/>
      <c r="J33" s="15">
        <v>0.31</v>
      </c>
      <c r="K33" s="15">
        <v>0.43968979953754372</v>
      </c>
    </row>
    <row r="34" spans="1:11">
      <c r="A34" s="15">
        <v>0.32</v>
      </c>
      <c r="B34" s="15">
        <v>0.53861873269789839</v>
      </c>
      <c r="C34" s="15"/>
      <c r="D34" s="15">
        <v>0.32</v>
      </c>
      <c r="E34" s="15">
        <v>0.4894466455340899</v>
      </c>
      <c r="F34" s="15"/>
      <c r="G34" s="15">
        <v>0.32</v>
      </c>
      <c r="H34" s="15">
        <v>0.46936178226178421</v>
      </c>
      <c r="I34" s="15"/>
      <c r="J34" s="15">
        <v>0.32</v>
      </c>
      <c r="K34" s="15">
        <v>0.44375244999856073</v>
      </c>
    </row>
    <row r="35" spans="1:11">
      <c r="A35" s="15">
        <v>0.32999999999999996</v>
      </c>
      <c r="B35" s="15">
        <v>0.51603562809402004</v>
      </c>
      <c r="C35" s="15"/>
      <c r="D35" s="15">
        <v>0.32999999999999996</v>
      </c>
      <c r="E35" s="15">
        <v>0.46714871554872178</v>
      </c>
      <c r="F35" s="15"/>
      <c r="G35" s="15">
        <v>0.32999999999999996</v>
      </c>
      <c r="H35" s="15">
        <v>0.48537497792855477</v>
      </c>
      <c r="I35" s="15"/>
      <c r="J35" s="15">
        <v>0.32999999999999996</v>
      </c>
      <c r="K35" s="15">
        <v>0.44183440321943279</v>
      </c>
    </row>
    <row r="36" spans="1:11">
      <c r="A36" s="15">
        <v>0.33999999999999997</v>
      </c>
      <c r="B36" s="15">
        <v>0.48673594490709882</v>
      </c>
      <c r="C36" s="15"/>
      <c r="D36" s="15">
        <v>0.33999999999999997</v>
      </c>
      <c r="E36" s="15">
        <v>0.44027308132640519</v>
      </c>
      <c r="F36" s="15"/>
      <c r="G36" s="15">
        <v>0.33999999999999997</v>
      </c>
      <c r="H36" s="15">
        <v>0.49284460141497383</v>
      </c>
      <c r="I36" s="15"/>
      <c r="J36" s="15">
        <v>0.33999999999999997</v>
      </c>
      <c r="K36" s="15">
        <v>0.43453298250282218</v>
      </c>
    </row>
    <row r="37" spans="1:11">
      <c r="A37" s="15">
        <v>0.35</v>
      </c>
      <c r="B37" s="15">
        <v>0.45261167441308192</v>
      </c>
      <c r="C37" s="15"/>
      <c r="D37" s="15">
        <v>0.35</v>
      </c>
      <c r="E37" s="15">
        <v>0.4102023264030713</v>
      </c>
      <c r="F37" s="15"/>
      <c r="G37" s="15">
        <v>0.35</v>
      </c>
      <c r="H37" s="15">
        <v>0.49213034793354471</v>
      </c>
      <c r="I37" s="15"/>
      <c r="J37" s="15">
        <v>0.35</v>
      </c>
      <c r="K37" s="15">
        <v>0.42256699298298589</v>
      </c>
    </row>
    <row r="38" spans="1:11">
      <c r="A38" s="15">
        <v>0.36</v>
      </c>
      <c r="B38" s="15">
        <v>0.41544845828104898</v>
      </c>
      <c r="C38" s="15"/>
      <c r="D38" s="15">
        <v>0.36</v>
      </c>
      <c r="E38" s="15">
        <v>0.37820191011098558</v>
      </c>
      <c r="F38" s="15"/>
      <c r="G38" s="15">
        <v>0.36</v>
      </c>
      <c r="H38" s="15">
        <v>0.48394214701037019</v>
      </c>
      <c r="I38" s="15"/>
      <c r="J38" s="15">
        <v>0.36</v>
      </c>
      <c r="K38" s="15">
        <v>0.40671973540729078</v>
      </c>
    </row>
    <row r="39" spans="1:11">
      <c r="A39" s="15">
        <v>0.37</v>
      </c>
      <c r="B39" s="15">
        <v>0.37683676422880003</v>
      </c>
      <c r="C39" s="15"/>
      <c r="D39" s="15">
        <v>0.37</v>
      </c>
      <c r="E39" s="15">
        <v>0.34537801738385848</v>
      </c>
      <c r="F39" s="15"/>
      <c r="G39" s="15">
        <v>0.37</v>
      </c>
      <c r="H39" s="15">
        <v>0.46924010851064951</v>
      </c>
      <c r="I39" s="15"/>
      <c r="J39" s="15">
        <v>0.37</v>
      </c>
      <c r="K39" s="15">
        <v>0.38779040055574088</v>
      </c>
    </row>
    <row r="40" spans="1:11">
      <c r="A40" s="15">
        <v>0.38</v>
      </c>
      <c r="B40" s="15">
        <v>0.33812056779231398</v>
      </c>
      <c r="C40" s="15"/>
      <c r="D40" s="15">
        <v>0.38</v>
      </c>
      <c r="E40" s="15">
        <v>0.31265647722159551</v>
      </c>
      <c r="F40" s="15"/>
      <c r="G40" s="15">
        <v>0.38</v>
      </c>
      <c r="H40" s="15">
        <v>0.4491353990252917</v>
      </c>
      <c r="I40" s="15"/>
      <c r="J40" s="15">
        <v>0.38</v>
      </c>
      <c r="K40" s="15">
        <v>0.36655520996841201</v>
      </c>
    </row>
    <row r="41" spans="1:11">
      <c r="A41" s="15">
        <v>0.39</v>
      </c>
      <c r="B41" s="15">
        <v>0.30037735216334233</v>
      </c>
      <c r="C41" s="15"/>
      <c r="D41" s="15">
        <v>0.39</v>
      </c>
      <c r="E41" s="15">
        <v>0.28077835919050359</v>
      </c>
      <c r="F41" s="15"/>
      <c r="G41" s="15">
        <v>0.39</v>
      </c>
      <c r="H41" s="15">
        <v>0.42480062914012329</v>
      </c>
      <c r="I41" s="15"/>
      <c r="J41" s="15">
        <v>0.39</v>
      </c>
      <c r="K41" s="15">
        <v>0.34373848259386108</v>
      </c>
    </row>
    <row r="42" spans="1:11">
      <c r="A42" s="15">
        <v>0.4</v>
      </c>
      <c r="B42" s="15">
        <v>0.26442201116684377</v>
      </c>
      <c r="C42" s="15"/>
      <c r="D42" s="15">
        <v>0.4</v>
      </c>
      <c r="E42" s="15">
        <v>0.25030777477914251</v>
      </c>
      <c r="F42" s="15"/>
      <c r="G42" s="15">
        <v>0.4</v>
      </c>
      <c r="H42" s="15">
        <v>0.39739506008813169</v>
      </c>
      <c r="I42" s="15"/>
      <c r="J42" s="15">
        <v>0.4</v>
      </c>
      <c r="K42" s="15">
        <v>0.31999297771096652</v>
      </c>
    </row>
    <row r="43" spans="1:11">
      <c r="A43" s="15">
        <v>0.41</v>
      </c>
      <c r="B43" s="15">
        <v>0.2308272863753463</v>
      </c>
      <c r="C43" s="15"/>
      <c r="D43" s="15">
        <v>0.41</v>
      </c>
      <c r="E43" s="15">
        <v>0.22164779887848421</v>
      </c>
      <c r="F43" s="15"/>
      <c r="G43" s="15">
        <v>0.41</v>
      </c>
      <c r="H43" s="15">
        <v>0.36800705043478782</v>
      </c>
      <c r="I43" s="15"/>
      <c r="J43" s="15">
        <v>0.41</v>
      </c>
      <c r="K43" s="15">
        <v>0.29588835406112313</v>
      </c>
    </row>
    <row r="44" spans="1:11">
      <c r="A44" s="15">
        <v>0.42000000000000004</v>
      </c>
      <c r="B44" s="15">
        <v>0.1999542055173272</v>
      </c>
      <c r="C44" s="15"/>
      <c r="D44" s="15">
        <v>0.42000000000000004</v>
      </c>
      <c r="E44" s="15">
        <v>0.19506106869272069</v>
      </c>
      <c r="F44" s="15"/>
      <c r="G44" s="15">
        <v>0.42000000000000004</v>
      </c>
      <c r="H44" s="15">
        <v>0.33761389210910681</v>
      </c>
      <c r="I44" s="15"/>
      <c r="J44" s="15">
        <v>0.42000000000000004</v>
      </c>
      <c r="K44" s="15">
        <v>0.2719063340477183</v>
      </c>
    </row>
    <row r="45" spans="1:11">
      <c r="A45" s="15">
        <v>0.43</v>
      </c>
      <c r="B45" s="15">
        <v>0.17198721805922601</v>
      </c>
      <c r="C45" s="15"/>
      <c r="D45" s="15">
        <v>0.43</v>
      </c>
      <c r="E45" s="15">
        <v>0.17069235149951301</v>
      </c>
      <c r="F45" s="15"/>
      <c r="G45" s="15">
        <v>0.43</v>
      </c>
      <c r="H45" s="15">
        <v>0.30705759609076161</v>
      </c>
      <c r="I45" s="15"/>
      <c r="J45" s="15">
        <v>0.43</v>
      </c>
      <c r="K45" s="15">
        <v>0.2484411047863643</v>
      </c>
    </row>
    <row r="46" spans="1:11">
      <c r="A46" s="15">
        <v>0.43999999999999984</v>
      </c>
      <c r="B46" s="15">
        <v>0.14697005502862981</v>
      </c>
      <c r="C46" s="15"/>
      <c r="D46" s="15">
        <v>0.43999999999999984</v>
      </c>
      <c r="E46" s="15">
        <v>0.1485910906561097</v>
      </c>
      <c r="F46" s="15"/>
      <c r="G46" s="15">
        <v>0.43999999999999984</v>
      </c>
      <c r="H46" s="15">
        <v>0.27703423494399187</v>
      </c>
      <c r="I46" s="15"/>
      <c r="J46" s="15">
        <v>0.43999999999999984</v>
      </c>
      <c r="K46" s="15">
        <v>0.2258035634700854</v>
      </c>
    </row>
    <row r="47" spans="1:11">
      <c r="A47" s="15">
        <v>0.45</v>
      </c>
      <c r="B47" s="15">
        <v>0.12483958686978321</v>
      </c>
      <c r="C47" s="15"/>
      <c r="D47" s="15">
        <v>0.45</v>
      </c>
      <c r="E47" s="15">
        <v>0.12873257733677809</v>
      </c>
      <c r="F47" s="15"/>
      <c r="G47" s="15">
        <v>0.45</v>
      </c>
      <c r="H47" s="15">
        <v>0.24809402307719339</v>
      </c>
      <c r="I47" s="15"/>
      <c r="J47" s="15">
        <v>0.45</v>
      </c>
      <c r="K47" s="15">
        <v>0.2042281710286542</v>
      </c>
    </row>
    <row r="48" spans="1:11">
      <c r="A48" s="15">
        <v>0.45999999999999996</v>
      </c>
      <c r="B48" s="15">
        <v>0.1054560135119713</v>
      </c>
      <c r="C48" s="15"/>
      <c r="D48" s="15">
        <v>0.45999999999999996</v>
      </c>
      <c r="E48" s="15">
        <v>0.1110369234935597</v>
      </c>
      <c r="F48" s="15"/>
      <c r="G48" s="15">
        <v>0.45999999999999996</v>
      </c>
      <c r="H48" s="15">
        <v>0.2206492832063453</v>
      </c>
      <c r="I48" s="15"/>
      <c r="J48" s="15">
        <v>0.45999999999999996</v>
      </c>
      <c r="K48" s="15">
        <v>0.18388137477166269</v>
      </c>
    </row>
    <row r="49" spans="1:11">
      <c r="A49" s="15">
        <v>0.47000000000000003</v>
      </c>
      <c r="B49" s="15">
        <v>8.8628555569482223E-2</v>
      </c>
      <c r="C49" s="15"/>
      <c r="D49" s="15">
        <v>0.47000000000000003</v>
      </c>
      <c r="E49" s="15">
        <v>9.538542237736268E-2</v>
      </c>
      <c r="F49" s="15"/>
      <c r="G49" s="15">
        <v>0.47000000000000003</v>
      </c>
      <c r="H49" s="15">
        <v>0.19498767871573469</v>
      </c>
      <c r="I49" s="15"/>
      <c r="J49" s="15">
        <v>0.47000000000000003</v>
      </c>
      <c r="K49" s="15">
        <v>0.16487076808623569</v>
      </c>
    </row>
    <row r="50" spans="1:11">
      <c r="A50" s="15">
        <v>0.48</v>
      </c>
      <c r="B50" s="15">
        <v>7.4136426553021217E-2</v>
      </c>
      <c r="C50" s="15"/>
      <c r="D50" s="15">
        <v>0.48</v>
      </c>
      <c r="E50" s="15">
        <v>8.1634183911357308E-2</v>
      </c>
      <c r="F50" s="15"/>
      <c r="G50" s="15">
        <v>0.48</v>
      </c>
      <c r="H50" s="15">
        <v>0.1712884740418493</v>
      </c>
      <c r="I50" s="15"/>
      <c r="J50" s="15">
        <v>0.48</v>
      </c>
      <c r="K50" s="15">
        <v>0.14725435355864369</v>
      </c>
    </row>
    <row r="51" spans="1:11">
      <c r="A51" s="15">
        <v>0.49000000000000005</v>
      </c>
      <c r="B51" s="15">
        <v>6.1745278685481839E-2</v>
      </c>
      <c r="C51" s="15"/>
      <c r="D51" s="15">
        <v>0.49000000000000005</v>
      </c>
      <c r="E51" s="15">
        <v>6.9625138211160675E-2</v>
      </c>
      <c r="F51" s="15"/>
      <c r="G51" s="15">
        <v>0.49000000000000005</v>
      </c>
      <c r="H51" s="15">
        <v>0.1496400310198891</v>
      </c>
      <c r="I51" s="15"/>
      <c r="J51" s="15">
        <v>0.49000000000000005</v>
      </c>
      <c r="K51" s="15">
        <v>0.13104945326909881</v>
      </c>
    </row>
    <row r="52" spans="1:11">
      <c r="A52" s="15">
        <v>0.5</v>
      </c>
      <c r="B52" s="15">
        <v>5.1219565634420892E-2</v>
      </c>
      <c r="C52" s="15"/>
      <c r="D52" s="15">
        <v>0.5</v>
      </c>
      <c r="E52" s="15">
        <v>5.9194629510763951E-2</v>
      </c>
      <c r="F52" s="15"/>
      <c r="G52" s="15">
        <v>0.5</v>
      </c>
      <c r="H52" s="15">
        <v>0.13005719582804701</v>
      </c>
      <c r="I52" s="15"/>
      <c r="J52" s="15">
        <v>0.5</v>
      </c>
      <c r="K52" s="15">
        <v>0.1162409606264566</v>
      </c>
    </row>
    <row r="53" spans="1:11">
      <c r="A53" s="15">
        <v>0.51</v>
      </c>
      <c r="B53" s="15">
        <v>4.2331392556858811E-2</v>
      </c>
      <c r="C53" s="15"/>
      <c r="D53" s="15">
        <v>0.51</v>
      </c>
      <c r="E53" s="15">
        <v>5.0179892559507708E-2</v>
      </c>
      <c r="F53" s="15"/>
      <c r="G53" s="15">
        <v>0.51</v>
      </c>
      <c r="H53" s="15">
        <v>0.1124976388675384</v>
      </c>
      <c r="I53" s="15"/>
      <c r="J53" s="15">
        <v>0.51</v>
      </c>
      <c r="K53" s="15">
        <v>0.1027887503560375</v>
      </c>
    </row>
    <row r="54" spans="1:11">
      <c r="A54" s="15">
        <v>0.52</v>
      </c>
      <c r="B54" s="15">
        <v>3.4866462645893118E-2</v>
      </c>
      <c r="C54" s="15"/>
      <c r="D54" s="15">
        <v>0.52</v>
      </c>
      <c r="E54" s="15">
        <v>4.2423730326700132E-2</v>
      </c>
      <c r="F54" s="15"/>
      <c r="G54" s="15">
        <v>0.52</v>
      </c>
      <c r="H54" s="15">
        <v>9.6876557022791299E-2</v>
      </c>
      <c r="I54" s="15"/>
      <c r="J54" s="15">
        <v>0.52</v>
      </c>
      <c r="K54" s="15">
        <v>9.0634158292270284E-2</v>
      </c>
    </row>
    <row r="55" spans="1:11">
      <c r="A55" s="15">
        <v>0.53</v>
      </c>
      <c r="B55" s="15">
        <v>2.8627709678580159E-2</v>
      </c>
      <c r="C55" s="15"/>
      <c r="D55" s="15">
        <v>0.53</v>
      </c>
      <c r="E55" s="15">
        <v>3.5777709145185972E-2</v>
      </c>
      <c r="F55" s="15"/>
      <c r="G55" s="15">
        <v>0.53</v>
      </c>
      <c r="H55" s="15">
        <v>8.3079426189354016E-2</v>
      </c>
      <c r="I55" s="15"/>
      <c r="J55" s="15">
        <v>0.53</v>
      </c>
      <c r="K55" s="15">
        <v>7.9705513249428553E-2</v>
      </c>
    </row>
    <row r="56" spans="1:11">
      <c r="A56" s="15">
        <v>0.54</v>
      </c>
      <c r="B56" s="15">
        <v>2.343715136002367E-2</v>
      </c>
      <c r="C56" s="15"/>
      <c r="D56" s="15">
        <v>0.54</v>
      </c>
      <c r="E56" s="15">
        <v>3.0104166031174561E-2</v>
      </c>
      <c r="F56" s="15"/>
      <c r="G56" s="15">
        <v>0.54</v>
      </c>
      <c r="H56" s="15">
        <v>7.0972702845385288E-2</v>
      </c>
      <c r="I56" s="15"/>
      <c r="J56" s="15">
        <v>0.54</v>
      </c>
      <c r="K56" s="15">
        <v>6.9922753028648976E-2</v>
      </c>
    </row>
    <row r="57" spans="1:11">
      <c r="A57" s="15">
        <v>0.55000000000000004</v>
      </c>
      <c r="B57" s="15">
        <v>1.9136425928371729E-2</v>
      </c>
      <c r="C57" s="15"/>
      <c r="D57" s="15">
        <v>0.55000000000000004</v>
      </c>
      <c r="E57" s="15">
        <v>2.5277291005261611E-2</v>
      </c>
      <c r="F57" s="15"/>
      <c r="G57" s="15">
        <v>0.55000000000000004</v>
      </c>
      <c r="H57" s="15">
        <v>6.0412523442802013E-2</v>
      </c>
      <c r="I57" s="15"/>
      <c r="J57" s="15">
        <v>0.55000000000000004</v>
      </c>
      <c r="K57" s="15">
        <v>6.120118935833789E-2</v>
      </c>
    </row>
    <row r="58" spans="1:11">
      <c r="A58" s="15">
        <v>0.55999999999999994</v>
      </c>
      <c r="B58" s="15">
        <v>1.558639664184119E-2</v>
      </c>
      <c r="C58" s="15"/>
      <c r="D58" s="15">
        <v>0.55999999999999994</v>
      </c>
      <c r="E58" s="15">
        <v>2.118351070111579E-2</v>
      </c>
      <c r="F58" s="15"/>
      <c r="G58" s="15">
        <v>0.55999999999999994</v>
      </c>
      <c r="H58" s="15">
        <v>5.1251548972202791E-2</v>
      </c>
      <c r="I58" s="15"/>
      <c r="J58" s="15">
        <v>0.55999999999999994</v>
      </c>
      <c r="K58" s="15">
        <v>5.3454505888901868E-2</v>
      </c>
    </row>
    <row r="59" spans="1:11">
      <c r="A59" s="15">
        <v>0.57000000000000006</v>
      </c>
      <c r="B59" s="15">
        <v>1.266613326225445E-2</v>
      </c>
      <c r="C59" s="15"/>
      <c r="D59" s="15">
        <v>0.57000000000000006</v>
      </c>
      <c r="E59" s="15">
        <v>1.7721362407791839E-2</v>
      </c>
      <c r="F59" s="15"/>
      <c r="G59" s="15">
        <v>0.57000000000000006</v>
      </c>
      <c r="H59" s="15">
        <v>4.3344159530613421E-2</v>
      </c>
      <c r="I59" s="15"/>
      <c r="J59" s="15">
        <v>0.57000000000000006</v>
      </c>
      <c r="K59" s="15">
        <v>4.6597082529847407E-2</v>
      </c>
    </row>
    <row r="60" spans="1:11">
      <c r="A60" s="15">
        <v>0.57999999999999996</v>
      </c>
      <c r="B60" s="15">
        <v>1.027151108497102E-2</v>
      </c>
      <c r="C60" s="15"/>
      <c r="D60" s="15">
        <v>0.57999999999999996</v>
      </c>
      <c r="E60" s="15">
        <v>1.480101251396989E-2</v>
      </c>
      <c r="F60" s="15"/>
      <c r="G60" s="15">
        <v>0.57999999999999996</v>
      </c>
      <c r="H60" s="15">
        <v>3.6550230008836532E-2</v>
      </c>
      <c r="I60" s="15"/>
      <c r="J60" s="15">
        <v>0.57999999999999996</v>
      </c>
      <c r="K60" s="15">
        <v>4.0545741213260843E-2</v>
      </c>
    </row>
    <row r="61" spans="1:11">
      <c r="A61" s="15">
        <v>0.59000000000000008</v>
      </c>
      <c r="B61" s="15">
        <v>8.3136087094493622E-3</v>
      </c>
      <c r="C61" s="15"/>
      <c r="D61" s="15">
        <v>0.59000000000000008</v>
      </c>
      <c r="E61" s="15">
        <v>1.23435415823527E-2</v>
      </c>
      <c r="F61" s="15"/>
      <c r="G61" s="15">
        <v>0.59000000000000008</v>
      </c>
      <c r="H61" s="15">
        <v>3.0737721910549631E-2</v>
      </c>
      <c r="I61" s="15"/>
      <c r="J61" s="15">
        <v>0.59000000000000008</v>
      </c>
      <c r="K61" s="15">
        <v>3.5221004880969617E-2</v>
      </c>
    </row>
    <row r="62" spans="1:11">
      <c r="A62" s="15">
        <v>0.6</v>
      </c>
      <c r="B62" s="15">
        <v>6.7170362758359652E-3</v>
      </c>
      <c r="C62" s="15"/>
      <c r="D62" s="15">
        <v>0.6</v>
      </c>
      <c r="E62" s="15">
        <v>1.028009067586576E-2</v>
      </c>
      <c r="F62" s="15"/>
      <c r="G62" s="15">
        <v>0.6</v>
      </c>
      <c r="H62" s="15">
        <v>2.578431516439331E-2</v>
      </c>
      <c r="I62" s="15"/>
      <c r="J62" s="15">
        <v>0.6</v>
      </c>
      <c r="K62" s="15">
        <v>3.0547954937649661E-2</v>
      </c>
    </row>
    <row r="63" spans="1:11">
      <c r="A63" s="15">
        <v>0.61</v>
      </c>
      <c r="B63" s="15">
        <v>5.4182859826971252E-3</v>
      </c>
      <c r="C63" s="15"/>
      <c r="D63" s="15">
        <v>0.61</v>
      </c>
      <c r="E63" s="15">
        <v>8.5509402507519972E-3</v>
      </c>
      <c r="F63" s="15"/>
      <c r="G63" s="15">
        <v>0.61</v>
      </c>
      <c r="H63" s="15">
        <v>2.1578283425788901E-2</v>
      </c>
      <c r="I63" s="15"/>
      <c r="J63" s="15">
        <v>0.61</v>
      </c>
      <c r="K63" s="15">
        <v>2.6456763978718389E-2</v>
      </c>
    </row>
    <row r="64" spans="1:11">
      <c r="A64" s="15">
        <v>0.62</v>
      </c>
      <c r="B64" s="15">
        <v>4.364165445556711E-3</v>
      </c>
      <c r="C64" s="15"/>
      <c r="D64" s="15">
        <v>0.62</v>
      </c>
      <c r="E64" s="15">
        <v>7.1045737539671269E-3</v>
      </c>
      <c r="F64" s="15"/>
      <c r="G64" s="15">
        <v>0.62</v>
      </c>
      <c r="H64" s="15">
        <v>1.8018791202830699E-2</v>
      </c>
      <c r="I64" s="15"/>
      <c r="J64" s="15">
        <v>0.62</v>
      </c>
      <c r="K64" s="15">
        <v>2.2882971317305292E-2</v>
      </c>
    </row>
    <row r="65" spans="1:11">
      <c r="A65" s="15">
        <v>0.63</v>
      </c>
      <c r="B65" s="15">
        <v>3.5103506782693311E-3</v>
      </c>
      <c r="C65" s="15"/>
      <c r="D65" s="15">
        <v>0.63</v>
      </c>
      <c r="E65" s="15">
        <v>5.896762645808718E-3</v>
      </c>
      <c r="F65" s="15"/>
      <c r="G65" s="15">
        <v>0.63</v>
      </c>
      <c r="H65" s="15">
        <v>1.5015764361463209E-2</v>
      </c>
      <c r="I65" s="15"/>
      <c r="J65" s="15">
        <v>0.63</v>
      </c>
      <c r="K65" s="15">
        <v>1.976755942767916E-2</v>
      </c>
    </row>
    <row r="66" spans="1:11">
      <c r="A66" s="15">
        <v>0.64</v>
      </c>
      <c r="B66" s="15">
        <v>2.820077929627312E-3</v>
      </c>
      <c r="C66" s="15"/>
      <c r="D66" s="15">
        <v>0.64</v>
      </c>
      <c r="E66" s="15">
        <v>4.8896974493345497E-3</v>
      </c>
      <c r="F66" s="15"/>
      <c r="G66" s="15">
        <v>0.64</v>
      </c>
      <c r="H66" s="15">
        <v>1.248945933221992E-2</v>
      </c>
      <c r="I66" s="15"/>
      <c r="J66" s="15">
        <v>0.64</v>
      </c>
      <c r="K66" s="15">
        <v>1.7056880384331761E-2</v>
      </c>
    </row>
    <row r="67" spans="1:11">
      <c r="A67" s="15">
        <v>0.65</v>
      </c>
      <c r="B67" s="15">
        <v>2.2629810871252678E-3</v>
      </c>
      <c r="C67" s="15"/>
      <c r="D67" s="15">
        <v>0.65</v>
      </c>
      <c r="E67" s="15">
        <v>4.0511801127816787E-3</v>
      </c>
      <c r="F67" s="15"/>
      <c r="G67" s="15">
        <v>0.65</v>
      </c>
      <c r="H67" s="15">
        <v>1.036983201539538E-2</v>
      </c>
      <c r="I67" s="15"/>
      <c r="J67" s="15">
        <v>0.65</v>
      </c>
      <c r="K67" s="15">
        <v>1.470247301409433E-2</v>
      </c>
    </row>
    <row r="68" spans="1:11">
      <c r="A68" s="15">
        <v>0.65999999999999992</v>
      </c>
      <c r="B68" s="15">
        <v>1.814072789317186E-3</v>
      </c>
      <c r="C68" s="15"/>
      <c r="D68" s="15">
        <v>0.65999999999999992</v>
      </c>
      <c r="E68" s="15">
        <v>3.35388598092297E-3</v>
      </c>
      <c r="F68" s="15"/>
      <c r="G68" s="15">
        <v>0.65999999999999992</v>
      </c>
      <c r="H68" s="15">
        <v>8.5957857209025268E-3</v>
      </c>
      <c r="I68" s="15"/>
      <c r="J68" s="15">
        <v>0.65999999999999992</v>
      </c>
      <c r="K68" s="15">
        <v>1.2660803963575121E-2</v>
      </c>
    </row>
    <row r="69" spans="1:11">
      <c r="A69" s="15">
        <v>0.67</v>
      </c>
      <c r="B69" s="15">
        <v>1.452861839196111E-3</v>
      </c>
      <c r="C69" s="15"/>
      <c r="D69" s="15">
        <v>0.67</v>
      </c>
      <c r="E69" s="15">
        <v>2.7746985664106731E-3</v>
      </c>
      <c r="F69" s="15"/>
      <c r="G69" s="15">
        <v>0.67</v>
      </c>
      <c r="H69" s="15">
        <v>7.1143588054134064E-3</v>
      </c>
      <c r="I69" s="15"/>
      <c r="J69" s="15">
        <v>0.67</v>
      </c>
      <c r="K69" s="15">
        <v>1.089295928707236E-2</v>
      </c>
    </row>
    <row r="70" spans="1:11">
      <c r="A70" s="15">
        <v>0.67999999999999994</v>
      </c>
      <c r="B70" s="15">
        <v>1.162596212234116E-3</v>
      </c>
      <c r="C70" s="15"/>
      <c r="D70" s="15">
        <v>0.67999999999999994</v>
      </c>
      <c r="E70" s="15">
        <v>2.2941167048939068E-3</v>
      </c>
      <c r="F70" s="15"/>
      <c r="G70" s="15">
        <v>0.67999999999999994</v>
      </c>
      <c r="H70" s="15">
        <v>5.8798970072716592E-3</v>
      </c>
      <c r="I70" s="15"/>
      <c r="J70" s="15">
        <v>0.67999999999999994</v>
      </c>
      <c r="K70" s="15">
        <v>9.3643074833168038E-3</v>
      </c>
    </row>
    <row r="71" spans="1:11">
      <c r="A71" s="15">
        <v>0.69000000000000006</v>
      </c>
      <c r="B71" s="15">
        <v>9.2961928200816998E-4</v>
      </c>
      <c r="C71" s="15"/>
      <c r="D71" s="15">
        <v>0.69000000000000006</v>
      </c>
      <c r="E71" s="15">
        <v>1.895731236489256E-3</v>
      </c>
      <c r="F71" s="15"/>
      <c r="G71" s="15">
        <v>0.69000000000000006</v>
      </c>
      <c r="H71" s="15">
        <v>4.8532426633713394E-3</v>
      </c>
      <c r="I71" s="15"/>
      <c r="J71" s="15">
        <v>0.69000000000000006</v>
      </c>
      <c r="K71" s="15">
        <v>8.0441501100846965E-3</v>
      </c>
    </row>
    <row r="72" spans="1:11">
      <c r="A72" s="15">
        <v>0.7</v>
      </c>
      <c r="B72" s="15">
        <v>7.4282635474252976E-4</v>
      </c>
      <c r="C72" s="15"/>
      <c r="D72" s="15">
        <v>0.7</v>
      </c>
      <c r="E72" s="15">
        <v>1.565766804551575E-3</v>
      </c>
      <c r="F72" s="15"/>
      <c r="G72" s="15">
        <v>0.7</v>
      </c>
      <c r="H72" s="15">
        <v>4.0009627459795354E-3</v>
      </c>
      <c r="I72" s="15"/>
      <c r="J72" s="15">
        <v>0.7</v>
      </c>
      <c r="K72" s="15">
        <v>6.9053721135479704E-3</v>
      </c>
    </row>
    <row r="73" spans="1:11">
      <c r="A73" s="15">
        <v>0.71</v>
      </c>
      <c r="B73" s="15">
        <v>5.9320883657480923E-4</v>
      </c>
      <c r="C73" s="15"/>
      <c r="D73" s="15">
        <v>0.71</v>
      </c>
      <c r="E73" s="15">
        <v>1.2926834750445189E-3</v>
      </c>
      <c r="F73" s="15"/>
      <c r="G73" s="15">
        <v>0.71</v>
      </c>
      <c r="H73" s="15">
        <v>3.2946296533313759E-3</v>
      </c>
      <c r="I73" s="15"/>
      <c r="J73" s="15">
        <v>0.71</v>
      </c>
      <c r="K73" s="15">
        <v>5.9241007393702021E-3</v>
      </c>
    </row>
    <row r="74" spans="1:11">
      <c r="A74" s="15">
        <v>0.72</v>
      </c>
      <c r="B74" s="15">
        <v>4.7347407310015021E-4</v>
      </c>
      <c r="C74" s="15"/>
      <c r="D74" s="15">
        <v>0.72</v>
      </c>
      <c r="E74" s="15">
        <v>1.0668324756350209E-3</v>
      </c>
      <c r="F74" s="15"/>
      <c r="G74" s="15">
        <v>0.72</v>
      </c>
      <c r="H74" s="15">
        <v>2.7101625850383449E-3</v>
      </c>
      <c r="I74" s="15"/>
      <c r="J74" s="15">
        <v>0.72</v>
      </c>
      <c r="K74" s="15">
        <v>5.0793792549178899E-3</v>
      </c>
    </row>
    <row r="75" spans="1:11">
      <c r="A75" s="15">
        <v>0.73</v>
      </c>
      <c r="B75" s="15">
        <v>3.7772989479943451E-4</v>
      </c>
      <c r="C75" s="15"/>
      <c r="D75" s="15">
        <v>0.73</v>
      </c>
      <c r="E75" s="15">
        <v>8.8016029112001292E-4</v>
      </c>
      <c r="F75" s="15"/>
      <c r="G75" s="15">
        <v>0.73</v>
      </c>
      <c r="H75" s="15">
        <v>2.2272328040579769E-3</v>
      </c>
      <c r="I75" s="15"/>
      <c r="J75" s="15">
        <v>0.73</v>
      </c>
      <c r="K75" s="15">
        <v>4.3528596173944426E-3</v>
      </c>
    </row>
    <row r="76" spans="1:11">
      <c r="A76" s="15">
        <v>0.74</v>
      </c>
      <c r="B76" s="15">
        <v>3.0122402890126642E-4</v>
      </c>
      <c r="C76" s="15"/>
      <c r="D76" s="15">
        <v>0.74</v>
      </c>
      <c r="E76" s="15">
        <v>7.2595552152966789E-4</v>
      </c>
      <c r="F76" s="15"/>
      <c r="G76" s="15">
        <v>0.74</v>
      </c>
      <c r="H76" s="15">
        <v>1.828732831279228E-3</v>
      </c>
      <c r="I76" s="15"/>
      <c r="J76" s="15">
        <v>0.74</v>
      </c>
      <c r="K76" s="15">
        <v>3.7285165870447109E-3</v>
      </c>
    </row>
    <row r="77" spans="1:11">
      <c r="A77" s="15">
        <v>0.75</v>
      </c>
      <c r="B77" s="15">
        <v>2.4012969837126951E-4</v>
      </c>
      <c r="C77" s="15"/>
      <c r="D77" s="15">
        <v>0.75</v>
      </c>
      <c r="E77" s="15">
        <v>5.9863322838659924E-4</v>
      </c>
      <c r="F77" s="15"/>
      <c r="G77" s="15">
        <v>0.75</v>
      </c>
      <c r="H77" s="15">
        <v>1.500307372399233E-3</v>
      </c>
      <c r="I77" s="15"/>
      <c r="J77" s="15">
        <v>0.75</v>
      </c>
      <c r="K77" s="15">
        <v>3.1923845309371371E-3</v>
      </c>
    </row>
    <row r="78" spans="1:11">
      <c r="A78" s="15">
        <v>0.76</v>
      </c>
      <c r="B78" s="15">
        <v>1.9136985670844099E-4</v>
      </c>
      <c r="C78" s="15"/>
      <c r="D78" s="15">
        <v>0.76</v>
      </c>
      <c r="E78" s="15">
        <v>4.9355190164851242E-4</v>
      </c>
      <c r="F78" s="15"/>
      <c r="G78" s="15">
        <v>0.76</v>
      </c>
      <c r="H78" s="15">
        <v>1.2299423135697859E-3</v>
      </c>
      <c r="I78" s="15"/>
      <c r="J78" s="15">
        <v>0.76</v>
      </c>
      <c r="K78" s="15">
        <v>2.7323172227767612E-3</v>
      </c>
    </row>
    <row r="79" spans="1:11">
      <c r="A79" s="15">
        <v>0.77</v>
      </c>
      <c r="B79" s="15">
        <v>1.5247356290113139E-4</v>
      </c>
      <c r="C79" s="15"/>
      <c r="D79" s="15">
        <v>0.77</v>
      </c>
      <c r="E79" s="15">
        <v>4.0685863022698232E-4</v>
      </c>
      <c r="F79" s="15"/>
      <c r="G79" s="15">
        <v>0.77</v>
      </c>
      <c r="H79" s="15">
        <v>1.0076072534973681E-3</v>
      </c>
      <c r="I79" s="15"/>
      <c r="J79" s="15">
        <v>0.77</v>
      </c>
      <c r="K79" s="15">
        <v>2.3377702580716008E-3</v>
      </c>
    </row>
    <row r="80" spans="1:11">
      <c r="A80" s="15">
        <v>0.78</v>
      </c>
      <c r="B80" s="15">
        <v>1.214589621428358E-4</v>
      </c>
      <c r="C80" s="15"/>
      <c r="D80" s="15">
        <v>0.78</v>
      </c>
      <c r="E80" s="15">
        <v>3.3535852119880662E-4</v>
      </c>
      <c r="F80" s="15"/>
      <c r="G80" s="15">
        <v>0.78</v>
      </c>
      <c r="H80" s="15">
        <v>8.2494661107871401E-4</v>
      </c>
      <c r="I80" s="15"/>
      <c r="J80" s="15">
        <v>0.78</v>
      </c>
      <c r="K80" s="15">
        <v>1.9996052206532619E-3</v>
      </c>
    </row>
    <row r="81" spans="1:11">
      <c r="A81" s="15">
        <v>0.79</v>
      </c>
      <c r="B81" s="15">
        <v>9.6738195169319787E-5</v>
      </c>
      <c r="C81" s="15"/>
      <c r="D81" s="15">
        <v>0.79</v>
      </c>
      <c r="E81" s="15">
        <v>2.7640486550000771E-4</v>
      </c>
      <c r="F81" s="15"/>
      <c r="G81" s="15">
        <v>0.79</v>
      </c>
      <c r="H81" s="15">
        <v>6.7501423576875623E-4</v>
      </c>
      <c r="I81" s="15"/>
      <c r="J81" s="15">
        <v>0.79</v>
      </c>
      <c r="K81" s="15">
        <v>1.7099144129169191E-3</v>
      </c>
    </row>
    <row r="82" spans="1:11">
      <c r="A82" s="15">
        <v>0.8</v>
      </c>
      <c r="B82" s="15">
        <v>7.704031121126369E-5</v>
      </c>
      <c r="C82" s="15"/>
      <c r="D82" s="15">
        <v>0.8</v>
      </c>
      <c r="E82" s="15">
        <v>2.2780697716250171E-4</v>
      </c>
      <c r="F82" s="15"/>
      <c r="G82" s="15">
        <v>0.8</v>
      </c>
      <c r="H82" s="15">
        <v>5.5204655572274012E-4</v>
      </c>
      <c r="I82" s="15"/>
      <c r="J82" s="15">
        <v>0.8</v>
      </c>
      <c r="K82" s="15">
        <v>1.4618647623099209E-3</v>
      </c>
    </row>
    <row r="83" spans="1:11">
      <c r="A83" s="15">
        <v>0.80999999999999994</v>
      </c>
      <c r="B83" s="15">
        <v>6.1348910794034765E-5</v>
      </c>
      <c r="C83" s="15"/>
      <c r="D83" s="15">
        <v>0.80999999999999994</v>
      </c>
      <c r="E83" s="15">
        <v>1.8775303074139161E-4</v>
      </c>
      <c r="F83" s="15"/>
      <c r="G83" s="15">
        <v>0.80999999999999994</v>
      </c>
      <c r="H83" s="15">
        <v>4.5126955161302199E-4</v>
      </c>
      <c r="I83" s="15"/>
      <c r="J83" s="15">
        <v>0.80999999999999994</v>
      </c>
      <c r="K83" s="15">
        <v>1.249559411082091E-3</v>
      </c>
    </row>
    <row r="84" spans="1:11">
      <c r="A84" s="15">
        <v>0.82</v>
      </c>
      <c r="B84" s="15">
        <v>4.8851802375465207E-5</v>
      </c>
      <c r="C84" s="15"/>
      <c r="D84" s="15">
        <v>0.82</v>
      </c>
      <c r="E84" s="15">
        <v>1.5474558323411421E-4</v>
      </c>
      <c r="F84" s="15"/>
      <c r="G84" s="15">
        <v>0.82</v>
      </c>
      <c r="H84" s="15">
        <v>3.6873518549814042E-4</v>
      </c>
      <c r="I84" s="15"/>
      <c r="J84" s="15">
        <v>0.82</v>
      </c>
      <c r="K84" s="15">
        <v>1.067915461194692E-3</v>
      </c>
    </row>
    <row r="85" spans="1:11">
      <c r="A85" s="15">
        <v>0.83000000000000007</v>
      </c>
      <c r="B85" s="15">
        <v>3.8900430153845198E-5</v>
      </c>
      <c r="C85" s="15"/>
      <c r="D85" s="15">
        <v>0.83000000000000007</v>
      </c>
      <c r="E85" s="15">
        <v>1.2754779108932549E-4</v>
      </c>
      <c r="F85" s="15"/>
      <c r="G85" s="15">
        <v>0.83000000000000007</v>
      </c>
      <c r="H85" s="15">
        <v>3.0118330260426099E-4</v>
      </c>
      <c r="I85" s="15"/>
      <c r="J85" s="15">
        <v>0.83000000000000007</v>
      </c>
      <c r="K85" s="15">
        <v>9.1255636239387621E-4</v>
      </c>
    </row>
    <row r="86" spans="1:11">
      <c r="A86" s="15">
        <v>0.84000000000000008</v>
      </c>
      <c r="B86" s="15">
        <v>3.0977228956350242E-5</v>
      </c>
      <c r="C86" s="15"/>
      <c r="D86" s="15">
        <v>0.84000000000000008</v>
      </c>
      <c r="E86" s="15">
        <v>1.0513862034721139E-4</v>
      </c>
      <c r="F86" s="15"/>
      <c r="G86" s="15">
        <v>0.84000000000000008</v>
      </c>
      <c r="H86" s="15">
        <v>2.4592542947086412E-4</v>
      </c>
      <c r="I86" s="15"/>
      <c r="J86" s="15">
        <v>0.84000000000000008</v>
      </c>
      <c r="K86" s="15">
        <v>7.7971748361285102E-4</v>
      </c>
    </row>
    <row r="87" spans="1:11">
      <c r="A87" s="15">
        <v>0.85</v>
      </c>
      <c r="B87" s="15">
        <v>2.4669395494053421E-5</v>
      </c>
      <c r="C87" s="15"/>
      <c r="D87" s="15">
        <v>0.85</v>
      </c>
      <c r="E87" s="15">
        <v>8.6675600295000007E-5</v>
      </c>
      <c r="F87" s="15"/>
      <c r="G87" s="15">
        <v>0.85</v>
      </c>
      <c r="H87" s="15">
        <v>2.0074729383768301E-4</v>
      </c>
      <c r="I87" s="15"/>
      <c r="J87" s="15">
        <v>0.85</v>
      </c>
      <c r="K87" s="15">
        <v>6.661634842172068E-4</v>
      </c>
    </row>
    <row r="88" spans="1:11">
      <c r="A88" s="15">
        <v>0.86</v>
      </c>
      <c r="B88" s="15">
        <v>1.964784248692826E-5</v>
      </c>
      <c r="C88" s="15"/>
      <c r="D88" s="15">
        <v>0.86</v>
      </c>
      <c r="E88" s="15">
        <v>7.1463890765379227E-5</v>
      </c>
      <c r="F88" s="15"/>
      <c r="G88" s="15">
        <v>0.86</v>
      </c>
      <c r="H88" s="15">
        <v>1.638272761102472E-4</v>
      </c>
      <c r="I88" s="15"/>
      <c r="J88" s="15">
        <v>0.86</v>
      </c>
      <c r="K88" s="15">
        <v>5.6911619302449834E-4</v>
      </c>
    </row>
    <row r="89" spans="1:11">
      <c r="A89" s="15">
        <v>0.86999999999999988</v>
      </c>
      <c r="B89" s="15">
        <v>1.5650331506089501E-5</v>
      </c>
      <c r="C89" s="15"/>
      <c r="D89" s="15">
        <v>0.86999999999999988</v>
      </c>
      <c r="E89" s="15">
        <v>5.8930623249080559E-5</v>
      </c>
      <c r="F89" s="15"/>
      <c r="G89" s="15">
        <v>0.86999999999999988</v>
      </c>
      <c r="H89" s="15">
        <v>1.336683606720363E-4</v>
      </c>
      <c r="I89" s="15"/>
      <c r="J89" s="15">
        <v>0.86999999999999988</v>
      </c>
      <c r="K89" s="15">
        <v>4.8619180259963321E-4</v>
      </c>
    </row>
    <row r="90" spans="1:11">
      <c r="A90" s="15">
        <v>0.88000000000000012</v>
      </c>
      <c r="B90" s="15">
        <v>1.246796926642111E-5</v>
      </c>
      <c r="C90" s="15"/>
      <c r="D90" s="15">
        <v>0.88000000000000012</v>
      </c>
      <c r="E90" s="15">
        <v>4.8603639379080302E-5</v>
      </c>
      <c r="F90" s="15"/>
      <c r="G90" s="15">
        <v>0.88000000000000012</v>
      </c>
      <c r="H90" s="15">
        <v>1.090414829929798E-4</v>
      </c>
      <c r="I90" s="15"/>
      <c r="J90" s="15">
        <v>0.88000000000000012</v>
      </c>
      <c r="K90" s="15">
        <v>4.1534628892149798E-4</v>
      </c>
    </row>
    <row r="91" spans="1:11">
      <c r="A91" s="15">
        <v>0.89</v>
      </c>
      <c r="B91" s="15">
        <v>9.9344070491981741E-6</v>
      </c>
      <c r="C91" s="15"/>
      <c r="D91" s="15">
        <v>0.89</v>
      </c>
      <c r="E91" s="15">
        <v>4.0093890090639002E-5</v>
      </c>
      <c r="F91" s="15"/>
      <c r="G91" s="15">
        <v>0.89</v>
      </c>
      <c r="H91" s="15">
        <v>8.893846345159498E-5</v>
      </c>
      <c r="I91" s="15"/>
      <c r="J91" s="15">
        <v>0.89</v>
      </c>
      <c r="K91" s="15">
        <v>3.5482806841578358E-4</v>
      </c>
    </row>
    <row r="92" spans="1:11">
      <c r="A92" s="15">
        <v>0.9</v>
      </c>
      <c r="B92" s="15">
        <v>7.9172095902169612E-6</v>
      </c>
      <c r="C92" s="15"/>
      <c r="D92" s="15">
        <v>0.9</v>
      </c>
      <c r="E92" s="15">
        <v>3.3080877752136669E-5</v>
      </c>
      <c r="F92" s="15"/>
      <c r="G92" s="15">
        <v>0.9</v>
      </c>
      <c r="H92" s="15">
        <v>7.2532980988849943E-5</v>
      </c>
      <c r="I92" s="15"/>
      <c r="J92" s="15">
        <v>0.9</v>
      </c>
      <c r="K92" s="15">
        <v>3.0313700294728508E-4</v>
      </c>
    </row>
    <row r="93" spans="1:11">
      <c r="A93" s="15">
        <v>0.90999999999999992</v>
      </c>
      <c r="B93" s="15">
        <v>6.3109629730010686E-6</v>
      </c>
      <c r="C93" s="15"/>
      <c r="D93" s="15">
        <v>0.90999999999999992</v>
      </c>
      <c r="E93" s="15">
        <v>2.7300624478652111E-5</v>
      </c>
      <c r="F93" s="15"/>
      <c r="G93" s="15">
        <v>0.90999999999999992</v>
      </c>
      <c r="H93" s="15">
        <v>5.9148270366330192E-5</v>
      </c>
      <c r="I93" s="15"/>
      <c r="J93" s="15">
        <v>0.90999999999999992</v>
      </c>
      <c r="K93" s="15">
        <v>2.5898895691588999E-4</v>
      </c>
    </row>
    <row r="94" spans="1:11">
      <c r="A94" s="15">
        <v>0.91999999999999993</v>
      </c>
      <c r="B94" s="15">
        <v>5.0317749237833653E-6</v>
      </c>
      <c r="C94" s="15"/>
      <c r="D94" s="15">
        <v>0.91999999999999993</v>
      </c>
      <c r="E94" s="15">
        <v>2.2535735129444209E-5</v>
      </c>
      <c r="F94" s="15"/>
      <c r="G94" s="15">
        <v>0.91999999999999993</v>
      </c>
      <c r="H94" s="15">
        <v>4.8230427926154937E-5</v>
      </c>
      <c r="I94" s="15"/>
      <c r="J94" s="15">
        <v>0.91999999999999993</v>
      </c>
      <c r="K94" s="15">
        <v>2.212851980157706E-4</v>
      </c>
    </row>
    <row r="95" spans="1:11">
      <c r="A95" s="15">
        <v>0.93</v>
      </c>
      <c r="B95" s="15">
        <v>4.0128888694600773E-6</v>
      </c>
      <c r="C95" s="15"/>
      <c r="D95" s="15">
        <v>0.93</v>
      </c>
      <c r="E95" s="15">
        <v>1.8607195348237522E-5</v>
      </c>
      <c r="F95" s="15"/>
      <c r="G95" s="15">
        <v>0.93</v>
      </c>
      <c r="H95" s="15">
        <v>3.9326384810156439E-5</v>
      </c>
      <c r="I95" s="15"/>
      <c r="J95" s="15">
        <v>0.93</v>
      </c>
      <c r="K95" s="15">
        <v>1.8908601390487051E-4</v>
      </c>
    </row>
    <row r="96" spans="1:11">
      <c r="A96" s="15">
        <v>0.94000000000000006</v>
      </c>
      <c r="B96" s="15">
        <v>3.201188078202831E-6</v>
      </c>
      <c r="C96" s="15"/>
      <c r="D96" s="15">
        <v>0.94000000000000006</v>
      </c>
      <c r="E96" s="15">
        <v>1.5367605379125309E-5</v>
      </c>
      <c r="F96" s="15"/>
      <c r="G96" s="15">
        <v>0.94000000000000006</v>
      </c>
      <c r="H96" s="15">
        <v>3.2065756254808693E-5</v>
      </c>
      <c r="I96" s="15"/>
      <c r="J96" s="15">
        <v>0.94000000000000006</v>
      </c>
      <c r="K96" s="15">
        <v>1.6158799076437851E-4</v>
      </c>
    </row>
    <row r="97" spans="1:11">
      <c r="A97" s="15">
        <v>0.95</v>
      </c>
      <c r="B97" s="15">
        <v>2.5544105528311068E-6</v>
      </c>
      <c r="C97" s="15"/>
      <c r="D97" s="15">
        <v>0.95</v>
      </c>
      <c r="E97" s="15">
        <v>1.2695600990861319E-5</v>
      </c>
      <c r="F97" s="15"/>
      <c r="G97" s="15">
        <v>0.95</v>
      </c>
      <c r="H97" s="15">
        <v>2.61459035272431E-5</v>
      </c>
      <c r="I97" s="15"/>
      <c r="J97" s="15">
        <v>0.95</v>
      </c>
      <c r="K97" s="15">
        <v>1.3810446654249049E-4</v>
      </c>
    </row>
    <row r="98" spans="1:11">
      <c r="A98" s="15">
        <v>0.96</v>
      </c>
      <c r="B98" s="15">
        <v>2.0389310709918099E-6</v>
      </c>
      <c r="C98" s="15"/>
      <c r="D98" s="15">
        <v>0.96</v>
      </c>
      <c r="E98" s="15">
        <v>1.049125515669018E-5</v>
      </c>
      <c r="F98" s="15"/>
      <c r="G98" s="15">
        <v>0.96</v>
      </c>
      <c r="H98" s="15">
        <v>2.131965390959334E-5</v>
      </c>
      <c r="I98" s="15"/>
      <c r="J98" s="15">
        <v>0.96</v>
      </c>
      <c r="K98" s="15">
        <v>1.180487317937303E-4</v>
      </c>
    </row>
    <row r="99" spans="1:11">
      <c r="A99" s="15">
        <v>0.97000000000000008</v>
      </c>
      <c r="B99" s="15">
        <v>1.6279954938104981E-6</v>
      </c>
      <c r="C99" s="15"/>
      <c r="D99" s="15">
        <v>0.97000000000000008</v>
      </c>
      <c r="E99" s="15">
        <v>8.6722894521118636E-6</v>
      </c>
      <c r="F99" s="15"/>
      <c r="G99" s="15">
        <v>0.97000000000000008</v>
      </c>
      <c r="H99" s="15">
        <v>1.7385216317639959E-5</v>
      </c>
      <c r="I99" s="15"/>
      <c r="J99" s="15">
        <v>0.97000000000000008</v>
      </c>
      <c r="K99" s="15">
        <v>1.00919604787552E-4</v>
      </c>
    </row>
    <row r="100" spans="1:11">
      <c r="A100" s="15">
        <v>0.98000000000000009</v>
      </c>
      <c r="B100" s="15">
        <v>1.3003155316175281E-6</v>
      </c>
      <c r="C100" s="15"/>
      <c r="D100" s="15">
        <v>0.98000000000000009</v>
      </c>
      <c r="E100" s="15">
        <v>7.1709535541942436E-6</v>
      </c>
      <c r="F100" s="15"/>
      <c r="G100" s="15">
        <v>0.98000000000000009</v>
      </c>
      <c r="H100" s="15">
        <v>1.417790789873662E-5</v>
      </c>
      <c r="I100" s="15"/>
      <c r="J100" s="15">
        <v>0.98000000000000009</v>
      </c>
      <c r="K100" s="15">
        <v>8.6289055386869773E-5</v>
      </c>
    </row>
    <row r="101" spans="1:11">
      <c r="A101" s="15">
        <v>0.99</v>
      </c>
      <c r="B101" s="15">
        <v>1.038950652094994E-6</v>
      </c>
      <c r="C101" s="15"/>
      <c r="D101" s="15">
        <v>0.99</v>
      </c>
      <c r="E101" s="15">
        <v>5.9314556976154249E-6</v>
      </c>
      <c r="F101" s="15"/>
      <c r="G101" s="15">
        <v>0.99</v>
      </c>
      <c r="H101" s="15">
        <v>1.1563372317677041E-5</v>
      </c>
      <c r="I101" s="15"/>
      <c r="J101" s="15">
        <v>0.99</v>
      </c>
      <c r="K101" s="15">
        <v>7.3791594548555908E-5</v>
      </c>
    </row>
    <row r="102" spans="1:11">
      <c r="A102" s="15">
        <v>1</v>
      </c>
      <c r="B102" s="15">
        <v>8.3041863025731945E-7</v>
      </c>
      <c r="C102" s="15"/>
      <c r="D102" s="15">
        <v>1</v>
      </c>
      <c r="E102" s="15">
        <v>4.9078472678637308E-6</v>
      </c>
      <c r="F102" s="15"/>
      <c r="G102" s="15">
        <v>1</v>
      </c>
      <c r="H102" s="15">
        <v>9.4320252093249302E-6</v>
      </c>
      <c r="I102" s="15"/>
      <c r="J102" s="15">
        <v>1</v>
      </c>
      <c r="K102" s="15">
        <v>6.3115183649414206E-5</v>
      </c>
    </row>
    <row r="103" spans="1:11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</row>
    <row r="104" spans="1:11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</row>
    <row r="105" spans="1:11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</row>
    <row r="106" spans="1:11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</row>
    <row r="107" spans="1:11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</row>
    <row r="108" spans="1:11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</row>
    <row r="109" spans="1:11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</row>
    <row r="110" spans="1:11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</row>
    <row r="111" spans="1:11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</row>
    <row r="112" spans="1:11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</row>
    <row r="113" spans="1:11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</row>
    <row r="114" spans="1:11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</row>
    <row r="115" spans="1:11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</row>
    <row r="116" spans="1:11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</row>
    <row r="117" spans="1:11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</row>
    <row r="118" spans="1:11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</row>
    <row r="119" spans="1:11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</row>
    <row r="120" spans="1:11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</row>
    <row r="121" spans="1:11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</row>
    <row r="122" spans="1:11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</row>
    <row r="123" spans="1:11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</row>
    <row r="124" spans="1:11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</row>
    <row r="125" spans="1:11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</row>
    <row r="126" spans="1:11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</row>
    <row r="127" spans="1:11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</row>
    <row r="128" spans="1:11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</row>
    <row r="129" spans="1:11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</row>
    <row r="130" spans="1:11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</row>
    <row r="131" spans="1:11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</row>
    <row r="132" spans="1:11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</row>
    <row r="133" spans="1:11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</row>
    <row r="134" spans="1:11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</row>
    <row r="135" spans="1:11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</row>
    <row r="136" spans="1:11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</row>
    <row r="137" spans="1:11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</row>
    <row r="138" spans="1:11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</row>
    <row r="139" spans="1:11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</row>
    <row r="140" spans="1:11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</row>
    <row r="141" spans="1:11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</row>
    <row r="142" spans="1:11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</row>
    <row r="143" spans="1:11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</row>
    <row r="144" spans="1:11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</row>
    <row r="145" spans="1:11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</row>
    <row r="146" spans="1:11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</row>
    <row r="147" spans="1:11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</row>
    <row r="148" spans="1:11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</row>
    <row r="149" spans="1:11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</row>
    <row r="150" spans="1:11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</row>
    <row r="151" spans="1:11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</row>
    <row r="152" spans="1:11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</row>
    <row r="153" spans="1:11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</row>
    <row r="154" spans="1:11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</row>
    <row r="155" spans="1:11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</row>
    <row r="156" spans="1:11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</row>
    <row r="157" spans="1:11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</row>
    <row r="158" spans="1:11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</row>
    <row r="159" spans="1:11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</row>
    <row r="160" spans="1:11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</row>
    <row r="161" spans="1:11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</row>
    <row r="162" spans="1:11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</row>
    <row r="163" spans="1:11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</row>
    <row r="164" spans="1:11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</row>
    <row r="165" spans="1:11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</row>
    <row r="166" spans="1:11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</row>
    <row r="167" spans="1:11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</row>
    <row r="168" spans="1:11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</row>
    <row r="169" spans="1:11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</row>
    <row r="170" spans="1:11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</row>
    <row r="171" spans="1:11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</row>
    <row r="172" spans="1:11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</row>
    <row r="173" spans="1:11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</row>
    <row r="174" spans="1:11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</row>
    <row r="175" spans="1:11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</row>
    <row r="176" spans="1:11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</row>
    <row r="177" spans="1:11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</row>
    <row r="178" spans="1:11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</row>
    <row r="179" spans="1:11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</row>
    <row r="180" spans="1:11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</row>
    <row r="181" spans="1:11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</row>
    <row r="182" spans="1:11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</row>
    <row r="183" spans="1:11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</row>
    <row r="184" spans="1:11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</row>
    <row r="185" spans="1:11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</row>
    <row r="186" spans="1:11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</row>
    <row r="187" spans="1:11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</row>
    <row r="188" spans="1:11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</row>
    <row r="189" spans="1:11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</row>
    <row r="190" spans="1:11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</row>
    <row r="191" spans="1:11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</row>
    <row r="192" spans="1:11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</row>
    <row r="193" spans="1:11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</row>
    <row r="194" spans="1:11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</row>
    <row r="195" spans="1:11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</row>
    <row r="196" spans="1:11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</row>
    <row r="197" spans="1:11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</row>
    <row r="198" spans="1:11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</row>
    <row r="199" spans="1:11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</row>
    <row r="200" spans="1:11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</row>
    <row r="201" spans="1:11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</row>
    <row r="202" spans="1:11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</row>
    <row r="203" spans="1:11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</row>
    <row r="204" spans="1:11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</row>
    <row r="205" spans="1:11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</row>
    <row r="206" spans="1:11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</row>
    <row r="207" spans="1:11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</row>
    <row r="208" spans="1:11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</row>
    <row r="209" spans="1:11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</row>
    <row r="210" spans="1:11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</row>
    <row r="211" spans="1:11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</row>
    <row r="212" spans="1:11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</row>
    <row r="213" spans="1:11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</row>
    <row r="214" spans="1:11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</row>
    <row r="215" spans="1:11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</row>
    <row r="216" spans="1:11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</row>
    <row r="217" spans="1:11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</row>
    <row r="218" spans="1:11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</row>
    <row r="219" spans="1:11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</row>
    <row r="220" spans="1:11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</row>
    <row r="221" spans="1:11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</row>
    <row r="222" spans="1:11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</row>
    <row r="223" spans="1:11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</row>
    <row r="224" spans="1:11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</row>
    <row r="225" spans="1:11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</row>
    <row r="226" spans="1:11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</row>
    <row r="227" spans="1:11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</row>
    <row r="228" spans="1:11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</row>
    <row r="229" spans="1:11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</row>
    <row r="230" spans="1:11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</row>
    <row r="231" spans="1:11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</row>
    <row r="232" spans="1:11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</row>
    <row r="233" spans="1:11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</row>
    <row r="234" spans="1:11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</row>
    <row r="235" spans="1:11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</row>
    <row r="236" spans="1:11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</row>
    <row r="237" spans="1:11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</row>
    <row r="238" spans="1:11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</row>
    <row r="239" spans="1:11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</row>
    <row r="240" spans="1:11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</row>
    <row r="241" spans="1:11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</row>
    <row r="242" spans="1:11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</row>
    <row r="243" spans="1:11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</row>
    <row r="244" spans="1:11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</row>
    <row r="245" spans="1:11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</row>
    <row r="246" spans="1:11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</row>
    <row r="247" spans="1:11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</row>
    <row r="248" spans="1:11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</row>
    <row r="249" spans="1:11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</row>
    <row r="250" spans="1:11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</row>
    <row r="251" spans="1:11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</row>
    <row r="252" spans="1:11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</row>
    <row r="253" spans="1:11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</row>
    <row r="254" spans="1:11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</row>
    <row r="255" spans="1:11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</row>
    <row r="256" spans="1:11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</row>
    <row r="257" spans="1:11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</row>
    <row r="258" spans="1:11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</row>
    <row r="259" spans="1:11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</row>
    <row r="260" spans="1:11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</row>
    <row r="261" spans="1:11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</row>
    <row r="262" spans="1:11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</row>
    <row r="263" spans="1:11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</row>
    <row r="264" spans="1:11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</row>
    <row r="265" spans="1:11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</row>
    <row r="266" spans="1:11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</row>
    <row r="267" spans="1:11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</row>
    <row r="268" spans="1:11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</row>
    <row r="269" spans="1:11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</row>
    <row r="270" spans="1:11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</row>
    <row r="271" spans="1:11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</row>
    <row r="272" spans="1:11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</row>
    <row r="273" spans="1:11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</row>
    <row r="274" spans="1:11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</row>
    <row r="275" spans="1:11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</row>
    <row r="276" spans="1:11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</row>
    <row r="277" spans="1:11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</row>
    <row r="278" spans="1:11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</row>
    <row r="279" spans="1:11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</row>
    <row r="280" spans="1:11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</row>
    <row r="281" spans="1:11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</row>
    <row r="282" spans="1:11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</row>
    <row r="283" spans="1:11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</row>
    <row r="284" spans="1:11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</row>
    <row r="285" spans="1:11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</row>
    <row r="286" spans="1:11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</row>
    <row r="287" spans="1:11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</row>
    <row r="288" spans="1:11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</row>
    <row r="289" spans="1:11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</row>
    <row r="290" spans="1:11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</row>
    <row r="291" spans="1:11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</row>
    <row r="292" spans="1:11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</row>
    <row r="293" spans="1:11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</row>
    <row r="294" spans="1:11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</row>
    <row r="295" spans="1:11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</row>
    <row r="296" spans="1:11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</row>
    <row r="297" spans="1:11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</row>
    <row r="298" spans="1:11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</row>
    <row r="299" spans="1:11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</row>
    <row r="300" spans="1:11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</row>
    <row r="301" spans="1:11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</row>
    <row r="302" spans="1:11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</row>
    <row r="303" spans="1:11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</row>
    <row r="304" spans="1:11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</row>
    <row r="305" spans="1:11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</row>
    <row r="306" spans="1:11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</row>
    <row r="307" spans="1:11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</row>
    <row r="308" spans="1:11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</row>
    <row r="309" spans="1:11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</row>
    <row r="310" spans="1:11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</row>
    <row r="311" spans="1:11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</row>
    <row r="312" spans="1:11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</row>
    <row r="313" spans="1:11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</row>
    <row r="314" spans="1:11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</row>
    <row r="315" spans="1:11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</row>
    <row r="316" spans="1:11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</row>
    <row r="317" spans="1:11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</row>
    <row r="318" spans="1:11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</row>
    <row r="319" spans="1:11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</row>
    <row r="320" spans="1:11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</row>
    <row r="321" spans="1:11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</row>
    <row r="322" spans="1:11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</row>
    <row r="323" spans="1:11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</row>
    <row r="324" spans="1:11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</row>
    <row r="325" spans="1:11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</row>
    <row r="326" spans="1:11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</row>
    <row r="327" spans="1:11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</row>
    <row r="328" spans="1:11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</row>
    <row r="329" spans="1:11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</row>
    <row r="330" spans="1:11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</row>
    <row r="331" spans="1:11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</row>
    <row r="332" spans="1:11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</row>
    <row r="333" spans="1:11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</row>
    <row r="334" spans="1:11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</row>
    <row r="335" spans="1:11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</row>
    <row r="336" spans="1:11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</row>
    <row r="337" spans="1:11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</row>
    <row r="338" spans="1:11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</row>
    <row r="339" spans="1:11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</row>
    <row r="340" spans="1:11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</row>
    <row r="341" spans="1:11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</row>
    <row r="342" spans="1:11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</row>
    <row r="343" spans="1:11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</row>
    <row r="344" spans="1:11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</row>
    <row r="345" spans="1:11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</row>
    <row r="346" spans="1:11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</row>
    <row r="347" spans="1:11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</row>
    <row r="348" spans="1:11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</row>
    <row r="349" spans="1:11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</row>
    <row r="350" spans="1:11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</row>
    <row r="351" spans="1:11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</row>
    <row r="352" spans="1:11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</row>
    <row r="353" spans="1:11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</row>
    <row r="354" spans="1:11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</row>
    <row r="355" spans="1:11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</row>
    <row r="356" spans="1:11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</row>
    <row r="357" spans="1:11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</row>
    <row r="358" spans="1:11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</row>
    <row r="359" spans="1:11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</row>
    <row r="360" spans="1:11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</row>
    <row r="361" spans="1:11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</row>
    <row r="362" spans="1:11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</row>
    <row r="363" spans="1:11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</row>
    <row r="364" spans="1:11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</row>
    <row r="365" spans="1:11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</row>
    <row r="366" spans="1:11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</row>
    <row r="367" spans="1:11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</row>
    <row r="368" spans="1:11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</row>
    <row r="369" spans="1:11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</row>
    <row r="370" spans="1:11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</row>
    <row r="371" spans="1:11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</row>
    <row r="372" spans="1:11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</row>
    <row r="373" spans="1:11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</row>
    <row r="374" spans="1:11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</row>
    <row r="375" spans="1:11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</row>
    <row r="376" spans="1:11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</row>
    <row r="377" spans="1:11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</row>
    <row r="378" spans="1:11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</row>
    <row r="379" spans="1:11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</row>
    <row r="380" spans="1:11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</row>
    <row r="381" spans="1:11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</row>
    <row r="382" spans="1:11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</row>
    <row r="383" spans="1:11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</row>
    <row r="384" spans="1:11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</row>
    <row r="385" spans="1:11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</row>
    <row r="386" spans="1:11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</row>
    <row r="387" spans="1:11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</row>
    <row r="388" spans="1:11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</row>
    <row r="389" spans="1:11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</row>
    <row r="390" spans="1:11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</row>
    <row r="391" spans="1:11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</row>
    <row r="392" spans="1:11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</row>
    <row r="393" spans="1:11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</row>
    <row r="394" spans="1:11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</row>
    <row r="395" spans="1:11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</row>
    <row r="396" spans="1:11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</row>
    <row r="397" spans="1:11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</row>
    <row r="398" spans="1:11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</row>
    <row r="399" spans="1:11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</row>
    <row r="400" spans="1:11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</row>
    <row r="401" spans="1:11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</row>
    <row r="402" spans="1:11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</row>
    <row r="403" spans="1:11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</row>
    <row r="404" spans="1:11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</row>
    <row r="405" spans="1:11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</row>
    <row r="406" spans="1:11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</row>
    <row r="407" spans="1:11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</row>
    <row r="408" spans="1:11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</row>
    <row r="409" spans="1:11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</row>
    <row r="410" spans="1:11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</row>
    <row r="411" spans="1:11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</row>
    <row r="412" spans="1:11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</row>
    <row r="413" spans="1:11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</row>
    <row r="414" spans="1:11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</row>
    <row r="415" spans="1:11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</row>
    <row r="416" spans="1:11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</row>
    <row r="417" spans="1:11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</row>
    <row r="418" spans="1:11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</row>
    <row r="419" spans="1:11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</row>
    <row r="420" spans="1:11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</row>
    <row r="421" spans="1:11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</row>
    <row r="422" spans="1:11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</row>
    <row r="423" spans="1:11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</row>
    <row r="424" spans="1:11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</row>
    <row r="425" spans="1:11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</row>
    <row r="426" spans="1:11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</row>
    <row r="427" spans="1:11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</row>
    <row r="428" spans="1:11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</row>
    <row r="429" spans="1:11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</row>
    <row r="430" spans="1:11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</row>
    <row r="431" spans="1:11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</row>
    <row r="432" spans="1:11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</row>
    <row r="433" spans="1:11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</row>
    <row r="434" spans="1:11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</row>
    <row r="435" spans="1:11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</row>
    <row r="436" spans="1:11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</row>
    <row r="437" spans="1:11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</row>
    <row r="438" spans="1:11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</row>
    <row r="439" spans="1:11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</row>
    <row r="440" spans="1:11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</row>
    <row r="441" spans="1:11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</row>
    <row r="442" spans="1:11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</row>
    <row r="443" spans="1:11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</row>
    <row r="444" spans="1:11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</row>
    <row r="445" spans="1:11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</row>
    <row r="446" spans="1:11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</row>
    <row r="447" spans="1:11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</row>
    <row r="448" spans="1:11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</row>
    <row r="449" spans="1:11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</row>
    <row r="450" spans="1:11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</row>
    <row r="451" spans="1:11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</row>
    <row r="452" spans="1:11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</row>
    <row r="453" spans="1:11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</row>
    <row r="454" spans="1:11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</row>
    <row r="455" spans="1:11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</row>
    <row r="456" spans="1:11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</row>
    <row r="457" spans="1:11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</row>
    <row r="458" spans="1:11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</row>
    <row r="459" spans="1:11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</row>
    <row r="460" spans="1:11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</row>
    <row r="461" spans="1:11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</row>
    <row r="462" spans="1:11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</row>
    <row r="463" spans="1:11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</row>
    <row r="464" spans="1:11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</row>
    <row r="465" spans="1:11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</row>
    <row r="466" spans="1:11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</row>
    <row r="467" spans="1:11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</row>
    <row r="468" spans="1:11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</row>
    <row r="469" spans="1:11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</row>
    <row r="470" spans="1:11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</row>
    <row r="471" spans="1:11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</row>
    <row r="472" spans="1:11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</row>
    <row r="473" spans="1:11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</row>
    <row r="474" spans="1:11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</row>
    <row r="475" spans="1:11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</row>
    <row r="476" spans="1:11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</row>
    <row r="477" spans="1:11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</row>
    <row r="478" spans="1:11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</row>
    <row r="479" spans="1:11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</row>
    <row r="480" spans="1:11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</row>
    <row r="481" spans="1:11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</row>
    <row r="482" spans="1:11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</row>
    <row r="483" spans="1:11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</row>
    <row r="484" spans="1:11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</row>
    <row r="485" spans="1:11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</row>
    <row r="486" spans="1:11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</row>
    <row r="487" spans="1:11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</row>
    <row r="488" spans="1:11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</row>
    <row r="489" spans="1:11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</row>
    <row r="490" spans="1:11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</row>
    <row r="491" spans="1:11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</row>
    <row r="492" spans="1:11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</row>
    <row r="493" spans="1:11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</row>
    <row r="494" spans="1:11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</row>
    <row r="495" spans="1:11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</row>
    <row r="496" spans="1:11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</row>
    <row r="497" spans="1:11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</row>
    <row r="498" spans="1:11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</row>
    <row r="499" spans="1:11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</row>
    <row r="500" spans="1:11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</row>
    <row r="501" spans="1:11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</row>
    <row r="502" spans="1:11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</row>
  </sheetData>
  <mergeCells count="4">
    <mergeCell ref="A1:B1"/>
    <mergeCell ref="D1:E1"/>
    <mergeCell ref="G1:H1"/>
    <mergeCell ref="J1:K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5665B-C4E1-476D-99D7-4DCACD4E1C71}">
  <dimension ref="A1:AK96"/>
  <sheetViews>
    <sheetView workbookViewId="0">
      <selection sqref="A1:XFD2"/>
    </sheetView>
  </sheetViews>
  <sheetFormatPr defaultRowHeight="13.2"/>
  <cols>
    <col min="1" max="7" width="9" style="26" bestFit="1" customWidth="1"/>
    <col min="8" max="8" width="9.109375" style="26" bestFit="1" customWidth="1"/>
    <col min="9" max="28" width="9" style="26" bestFit="1" customWidth="1"/>
    <col min="29" max="31" width="8.88671875" style="26"/>
    <col min="32" max="32" width="9" style="26" bestFit="1" customWidth="1"/>
    <col min="33" max="33" width="9.109375" style="26" bestFit="1" customWidth="1"/>
    <col min="34" max="34" width="9" style="26" bestFit="1" customWidth="1"/>
    <col min="35" max="35" width="9.5546875" style="26" bestFit="1" customWidth="1"/>
    <col min="36" max="36" width="9" style="26" bestFit="1" customWidth="1"/>
    <col min="37" max="16384" width="8.88671875" style="26"/>
  </cols>
  <sheetData>
    <row r="1" spans="1:37" s="22" customFormat="1" ht="19.8" customHeight="1">
      <c r="A1" s="20" t="s">
        <v>43</v>
      </c>
      <c r="B1" s="20">
        <v>700</v>
      </c>
      <c r="C1" s="20"/>
      <c r="D1" s="21" t="s">
        <v>16</v>
      </c>
      <c r="E1" s="21"/>
      <c r="F1" s="21" t="s">
        <v>48</v>
      </c>
      <c r="G1" s="21"/>
      <c r="H1" s="21"/>
      <c r="I1" s="22" t="s">
        <v>67</v>
      </c>
      <c r="J1" s="22">
        <v>25</v>
      </c>
      <c r="K1" s="22" t="s">
        <v>49</v>
      </c>
    </row>
    <row r="2" spans="1:37" s="22" customFormat="1" ht="13.2" customHeight="1">
      <c r="A2" s="23" t="s">
        <v>30</v>
      </c>
      <c r="B2" s="23" t="s">
        <v>20</v>
      </c>
      <c r="C2" s="23"/>
      <c r="D2" s="23"/>
      <c r="E2" s="23"/>
      <c r="F2" s="23" t="s">
        <v>31</v>
      </c>
      <c r="G2" s="23">
        <v>8.0409600000000002E-4</v>
      </c>
      <c r="H2" s="23"/>
      <c r="L2" s="45" t="s">
        <v>71</v>
      </c>
      <c r="M2" s="45"/>
      <c r="N2" s="45"/>
      <c r="O2" s="45"/>
      <c r="P2" s="45"/>
      <c r="Q2" s="24"/>
      <c r="R2" s="48" t="s">
        <v>39</v>
      </c>
      <c r="S2" s="48" t="s">
        <v>72</v>
      </c>
      <c r="T2" s="48" t="s">
        <v>73</v>
      </c>
      <c r="U2" s="26"/>
      <c r="W2" s="45" t="s">
        <v>43</v>
      </c>
      <c r="X2" s="45"/>
      <c r="Y2" s="45"/>
      <c r="Z2" s="45"/>
      <c r="AA2" s="45"/>
      <c r="AF2" s="42" t="s">
        <v>71</v>
      </c>
      <c r="AG2" s="42"/>
      <c r="AH2" s="42"/>
      <c r="AI2" s="43" t="s">
        <v>43</v>
      </c>
      <c r="AJ2" s="44"/>
      <c r="AK2" s="28"/>
    </row>
    <row r="3" spans="1:37" s="22" customFormat="1" ht="26.4">
      <c r="A3" s="45" t="s">
        <v>54</v>
      </c>
      <c r="B3" s="46" t="s">
        <v>55</v>
      </c>
      <c r="C3" s="29" t="s">
        <v>32</v>
      </c>
      <c r="D3" s="24" t="s">
        <v>0</v>
      </c>
      <c r="E3" s="24" t="s">
        <v>66</v>
      </c>
      <c r="F3" s="24" t="s">
        <v>40</v>
      </c>
      <c r="G3" s="24" t="s">
        <v>56</v>
      </c>
      <c r="H3" s="24" t="s">
        <v>57</v>
      </c>
      <c r="I3" s="24" t="s">
        <v>2</v>
      </c>
      <c r="L3" s="24" t="s">
        <v>48</v>
      </c>
      <c r="M3" s="24" t="s">
        <v>68</v>
      </c>
      <c r="N3" s="24" t="s">
        <v>58</v>
      </c>
      <c r="O3" s="24" t="s">
        <v>69</v>
      </c>
      <c r="P3" s="24" t="s">
        <v>59</v>
      </c>
      <c r="Q3" s="24" t="s">
        <v>70</v>
      </c>
      <c r="R3" s="49"/>
      <c r="S3" s="49"/>
      <c r="T3" s="49"/>
      <c r="W3" s="24" t="s">
        <v>48</v>
      </c>
      <c r="X3" s="24"/>
      <c r="Y3" s="24" t="s">
        <v>58</v>
      </c>
      <c r="Z3" s="24"/>
      <c r="AA3" s="24" t="s">
        <v>59</v>
      </c>
      <c r="AF3" s="27" t="s">
        <v>60</v>
      </c>
      <c r="AG3" s="27" t="s">
        <v>60</v>
      </c>
      <c r="AH3" s="27" t="s">
        <v>74</v>
      </c>
      <c r="AI3" s="27" t="s">
        <v>60</v>
      </c>
      <c r="AJ3" s="27" t="s">
        <v>60</v>
      </c>
      <c r="AK3" s="27"/>
    </row>
    <row r="4" spans="1:37" s="22" customFormat="1">
      <c r="A4" s="45"/>
      <c r="B4" s="47"/>
      <c r="C4" s="29" t="s">
        <v>4</v>
      </c>
      <c r="D4" s="24" t="s">
        <v>5</v>
      </c>
      <c r="E4" s="24" t="s">
        <v>61</v>
      </c>
      <c r="F4" s="24" t="s">
        <v>6</v>
      </c>
      <c r="G4" s="24" t="s">
        <v>8</v>
      </c>
      <c r="H4" s="24" t="s">
        <v>62</v>
      </c>
      <c r="I4" s="24" t="s">
        <v>9</v>
      </c>
      <c r="L4" s="24" t="s">
        <v>16</v>
      </c>
      <c r="M4" s="24" t="s">
        <v>10</v>
      </c>
      <c r="N4" s="24" t="s">
        <v>16</v>
      </c>
      <c r="O4" s="24" t="s">
        <v>10</v>
      </c>
      <c r="P4" s="24" t="s">
        <v>16</v>
      </c>
      <c r="Q4" s="24" t="s">
        <v>10</v>
      </c>
      <c r="R4" s="24" t="s">
        <v>61</v>
      </c>
      <c r="S4" s="24" t="s">
        <v>61</v>
      </c>
      <c r="T4" s="24" t="s">
        <v>61</v>
      </c>
      <c r="W4" s="24" t="s">
        <v>16</v>
      </c>
      <c r="X4" s="24"/>
      <c r="Y4" s="24" t="s">
        <v>16</v>
      </c>
      <c r="Z4" s="24"/>
      <c r="AA4" s="24" t="s">
        <v>16</v>
      </c>
      <c r="AF4" s="27" t="s">
        <v>63</v>
      </c>
      <c r="AG4" s="27" t="s">
        <v>64</v>
      </c>
      <c r="AH4" s="27" t="s">
        <v>65</v>
      </c>
      <c r="AI4" s="27" t="s">
        <v>63</v>
      </c>
      <c r="AJ4" s="27" t="s">
        <v>64</v>
      </c>
      <c r="AK4" s="27"/>
    </row>
    <row r="5" spans="1:37" s="22" customFormat="1">
      <c r="A5" s="24">
        <v>6</v>
      </c>
      <c r="B5" s="27">
        <v>5.67</v>
      </c>
      <c r="C5" s="24">
        <v>30</v>
      </c>
      <c r="D5" s="24">
        <v>9.1999999999999993</v>
      </c>
      <c r="E5" s="24">
        <v>5.71</v>
      </c>
      <c r="F5" s="24">
        <v>2.0099999999999998</v>
      </c>
      <c r="G5" s="27">
        <f>(D5/1000)/(C5/60)/$G$2/(F5*10)</f>
        <v>1.1384497442744888</v>
      </c>
      <c r="H5" s="31">
        <f>(D5*0.000001)/(C5*60*$G$2)</f>
        <v>6.3563444055325606E-6</v>
      </c>
      <c r="I5" s="27">
        <f>(D5/1000)/(C5/60)/$G$2</f>
        <v>22.882839859917222</v>
      </c>
      <c r="K5" s="22">
        <f>L5/6.941/1000</f>
        <v>4.3999423714162229E-3</v>
      </c>
      <c r="L5" s="24">
        <v>30.54</v>
      </c>
      <c r="M5" s="27">
        <f>L5/W5*100</f>
        <v>4.3282312925170059</v>
      </c>
      <c r="N5" s="24">
        <v>34.11</v>
      </c>
      <c r="O5" s="27">
        <f>N5/Y5*100</f>
        <v>0.59363035154890353</v>
      </c>
      <c r="P5" s="24">
        <v>22.75</v>
      </c>
      <c r="Q5" s="27">
        <f>P5/AA5*100</f>
        <v>0.58363263211903538</v>
      </c>
      <c r="R5" s="27">
        <f>M5/(O5+Q5)</f>
        <v>3.6765203294099624</v>
      </c>
      <c r="S5" s="27">
        <f>M5/O5</f>
        <v>7.2911219603643262</v>
      </c>
      <c r="T5" s="27">
        <f>M5/Q5</f>
        <v>7.4160200343873797</v>
      </c>
      <c r="U5" s="32">
        <f>N5/'[1]LIB model solution'!$H$3/1000</f>
        <v>5.8118929971034245E-4</v>
      </c>
      <c r="V5" s="22">
        <f>P5/'[1]LIB model solution'!$I$3/1000</f>
        <v>3.860302851363917E-4</v>
      </c>
      <c r="W5" s="24">
        <v>705.6</v>
      </c>
      <c r="X5" s="24">
        <f>W5/6.941/1000</f>
        <v>0.10165682178360468</v>
      </c>
      <c r="Y5" s="24">
        <v>5746</v>
      </c>
      <c r="Z5" s="24">
        <f>Y5/58.69/1000</f>
        <v>9.7904242630771868E-2</v>
      </c>
      <c r="AA5" s="24">
        <v>3898</v>
      </c>
      <c r="AB5" s="22">
        <f>AA5/58.9332/1000</f>
        <v>6.6142683580732081E-2</v>
      </c>
      <c r="AF5" s="27">
        <f>AG5*96*1000</f>
        <v>304.14390651405353</v>
      </c>
      <c r="AG5" s="31">
        <v>3.1681656928547247E-3</v>
      </c>
      <c r="AH5" s="27">
        <f>AF5/AI5*100</f>
        <v>1.4744130128512303</v>
      </c>
      <c r="AI5" s="27">
        <f>AJ5*96*1000</f>
        <v>20628.134984097698</v>
      </c>
      <c r="AJ5" s="27">
        <v>0.21487640608435105</v>
      </c>
      <c r="AK5" s="27"/>
    </row>
    <row r="6" spans="1:37" s="22" customFormat="1">
      <c r="A6" s="24">
        <v>5</v>
      </c>
      <c r="B6" s="27">
        <v>4.95</v>
      </c>
      <c r="C6" s="24">
        <v>30</v>
      </c>
      <c r="D6" s="24">
        <v>9.1</v>
      </c>
      <c r="E6" s="24">
        <v>4.97</v>
      </c>
      <c r="F6" s="24">
        <v>2.04</v>
      </c>
      <c r="G6" s="27">
        <f>(D6/1000)/(C6/60)/$G$2/(F6*10)</f>
        <v>1.1095153597892518</v>
      </c>
      <c r="H6" s="31">
        <f t="shared" ref="H6:H9" si="0">(D6*0.000001)/(C6*60*$G$2)</f>
        <v>6.2872537054724242E-6</v>
      </c>
      <c r="I6" s="27">
        <f t="shared" ref="I6:I9" si="1">(D6/1000)/(C6/60)/$G$2</f>
        <v>22.634113339700733</v>
      </c>
      <c r="K6" s="22">
        <f t="shared" ref="K6:K9" si="2">L6/6.941/1000</f>
        <v>5.1289439562022766E-3</v>
      </c>
      <c r="L6" s="24">
        <v>35.6</v>
      </c>
      <c r="M6" s="27">
        <f t="shared" ref="M6:M9" si="3">L6/W6*100</f>
        <v>5.0105559465165381</v>
      </c>
      <c r="N6" s="24">
        <v>35.630000000000003</v>
      </c>
      <c r="O6" s="27">
        <f t="shared" ref="O6:O9" si="4">N6/Y6*100</f>
        <v>0.61473429951690828</v>
      </c>
      <c r="P6" s="24">
        <v>23.79</v>
      </c>
      <c r="Q6" s="27">
        <f t="shared" ref="Q6:Q9" si="5">P6/AA6*100</f>
        <v>0.60580595874713516</v>
      </c>
      <c r="R6" s="27">
        <f t="shared" ref="R6:R9" si="6">M6/(O6+Q6)</f>
        <v>4.1051951482886588</v>
      </c>
      <c r="S6" s="27">
        <f t="shared" ref="S6:S9" si="7">M6/O6</f>
        <v>8.1507668442351537</v>
      </c>
      <c r="T6" s="27">
        <f t="shared" ref="T6:T9" si="8">M6/Q6</f>
        <v>8.2708924766584477</v>
      </c>
      <c r="U6" s="32">
        <f>N6/'[1]LIB model solution'!$H$3/1000</f>
        <v>6.0708808996421879E-4</v>
      </c>
      <c r="V6" s="22">
        <f>P6/'[1]LIB model solution'!$I$3/1000</f>
        <v>4.0367738388548391E-4</v>
      </c>
      <c r="W6" s="24">
        <v>710.5</v>
      </c>
      <c r="X6" s="24">
        <f t="shared" ref="X6:X9" si="9">W6/6.941/1000</f>
        <v>0.10236277193487971</v>
      </c>
      <c r="Y6" s="24">
        <v>5796</v>
      </c>
      <c r="Z6" s="24">
        <f t="shared" ref="Z6:Z9" si="10">Y6/58.69/1000</f>
        <v>9.8756176520701996E-2</v>
      </c>
      <c r="AA6" s="24">
        <v>3927</v>
      </c>
      <c r="AB6" s="22">
        <f t="shared" ref="AB6:AB9" si="11">AA6/58.9332/1000</f>
        <v>6.663476614200485E-2</v>
      </c>
      <c r="AF6" s="27">
        <f t="shared" ref="AF6:AF9" si="12">AG6*96*1000</f>
        <v>343.73712465379481</v>
      </c>
      <c r="AG6" s="31">
        <v>3.580595048477029E-3</v>
      </c>
      <c r="AH6" s="27">
        <f t="shared" ref="AH6:AH9" si="13">AF6/AI6*100</f>
        <v>1.6532593622410343</v>
      </c>
      <c r="AI6" s="27">
        <f t="shared" ref="AI6:AI9" si="14">AJ6*96*1000</f>
        <v>20791.482117352145</v>
      </c>
      <c r="AJ6" s="27">
        <v>0.21657793872241821</v>
      </c>
      <c r="AK6" s="27"/>
    </row>
    <row r="7" spans="1:37" s="22" customFormat="1">
      <c r="A7" s="24">
        <v>4</v>
      </c>
      <c r="B7" s="27">
        <v>4</v>
      </c>
      <c r="C7" s="24">
        <v>30</v>
      </c>
      <c r="D7" s="24">
        <v>9.1</v>
      </c>
      <c r="E7" s="24">
        <v>4.0199999999999996</v>
      </c>
      <c r="F7" s="24">
        <v>2.02</v>
      </c>
      <c r="G7" s="27">
        <f t="shared" ref="G7:G9" si="15">(D7/1000)/(C7/60)/$G$2/(F7*10)</f>
        <v>1.1205006603812244</v>
      </c>
      <c r="H7" s="31">
        <f t="shared" si="0"/>
        <v>6.2872537054724242E-6</v>
      </c>
      <c r="I7" s="27">
        <f t="shared" si="1"/>
        <v>22.634113339700733</v>
      </c>
      <c r="K7" s="22">
        <f t="shared" si="2"/>
        <v>1.0897565192335399E-2</v>
      </c>
      <c r="L7" s="24">
        <v>75.64</v>
      </c>
      <c r="M7" s="27">
        <f t="shared" si="3"/>
        <v>10.623595505617978</v>
      </c>
      <c r="N7" s="24">
        <v>44.6</v>
      </c>
      <c r="O7" s="27">
        <f t="shared" si="4"/>
        <v>0.76278433384641697</v>
      </c>
      <c r="P7" s="24">
        <v>30.14</v>
      </c>
      <c r="Q7" s="27">
        <f t="shared" si="5"/>
        <v>0.76168814758655556</v>
      </c>
      <c r="R7" s="27">
        <f t="shared" si="6"/>
        <v>6.9687027053660024</v>
      </c>
      <c r="S7" s="27">
        <f t="shared" si="7"/>
        <v>13.927390789539981</v>
      </c>
      <c r="T7" s="27">
        <f t="shared" si="8"/>
        <v>13.947434444502433</v>
      </c>
      <c r="U7" s="32">
        <f>N7/'[1]LIB model solution'!$H$3/1000</f>
        <v>7.5992502981768613E-4</v>
      </c>
      <c r="V7" s="22">
        <f>P7/'[1]LIB model solution'!$I$3/1000</f>
        <v>5.1142649644003724E-4</v>
      </c>
      <c r="W7" s="24">
        <v>712</v>
      </c>
      <c r="X7" s="24">
        <f t="shared" si="9"/>
        <v>0.10257887912404552</v>
      </c>
      <c r="Y7" s="24">
        <v>5847</v>
      </c>
      <c r="Z7" s="24">
        <f t="shared" si="10"/>
        <v>9.9625149088430745E-2</v>
      </c>
      <c r="AA7" s="24">
        <v>3957</v>
      </c>
      <c r="AB7" s="22">
        <f t="shared" si="11"/>
        <v>6.7143817067459421E-2</v>
      </c>
      <c r="AF7" s="27">
        <f t="shared" si="12"/>
        <v>649.71684016574352</v>
      </c>
      <c r="AG7" s="31">
        <v>6.767883751726495E-3</v>
      </c>
      <c r="AH7" s="27">
        <f t="shared" si="13"/>
        <v>3.1029907946233082</v>
      </c>
      <c r="AI7" s="27">
        <f t="shared" si="14"/>
        <v>20938.406948919641</v>
      </c>
      <c r="AJ7" s="27">
        <v>0.21810840571791293</v>
      </c>
      <c r="AK7" s="27"/>
    </row>
    <row r="8" spans="1:37" s="22" customFormat="1">
      <c r="A8" s="24">
        <v>3</v>
      </c>
      <c r="B8" s="27">
        <v>3.01</v>
      </c>
      <c r="C8" s="24">
        <v>30</v>
      </c>
      <c r="D8" s="24">
        <v>10.1</v>
      </c>
      <c r="E8" s="24">
        <v>2.99</v>
      </c>
      <c r="F8" s="24">
        <v>2.0099999999999998</v>
      </c>
      <c r="G8" s="27">
        <f t="shared" si="15"/>
        <v>1.2498198279535149</v>
      </c>
      <c r="H8" s="31">
        <f t="shared" si="0"/>
        <v>6.97816070607379E-6</v>
      </c>
      <c r="I8" s="27">
        <f t="shared" si="1"/>
        <v>25.121378541865646</v>
      </c>
      <c r="K8" s="22">
        <f t="shared" si="2"/>
        <v>5.0554675118858951E-2</v>
      </c>
      <c r="L8" s="24">
        <v>350.9</v>
      </c>
      <c r="M8" s="27">
        <f t="shared" si="3"/>
        <v>49.688473520249218</v>
      </c>
      <c r="N8" s="24">
        <v>46.91</v>
      </c>
      <c r="O8" s="27">
        <f t="shared" si="4"/>
        <v>0.80010233668770248</v>
      </c>
      <c r="P8" s="24">
        <v>32.69</v>
      </c>
      <c r="Q8" s="27">
        <f t="shared" si="5"/>
        <v>0.82301107754279945</v>
      </c>
      <c r="R8" s="27">
        <f t="shared" si="6"/>
        <v>30.613063193619105</v>
      </c>
      <c r="S8" s="27">
        <f t="shared" si="7"/>
        <v>62.102647676235598</v>
      </c>
      <c r="T8" s="27">
        <f t="shared" si="8"/>
        <v>60.374003310624019</v>
      </c>
      <c r="U8" s="32">
        <f>N8/'[1]LIB model solution'!$H$3/1000</f>
        <v>7.9928437553245869E-4</v>
      </c>
      <c r="V8" s="22">
        <f>P8/'[1]LIB model solution'!$I$3/1000</f>
        <v>5.5469582510367669E-4</v>
      </c>
      <c r="W8" s="24">
        <v>706.2</v>
      </c>
      <c r="X8" s="24">
        <f t="shared" si="9"/>
        <v>0.101743264659271</v>
      </c>
      <c r="Y8" s="24">
        <v>5863</v>
      </c>
      <c r="Z8" s="24">
        <f t="shared" si="10"/>
        <v>9.9897767933208384E-2</v>
      </c>
      <c r="AA8" s="24">
        <v>3972</v>
      </c>
      <c r="AB8" s="22">
        <f t="shared" si="11"/>
        <v>6.7398342530186728E-2</v>
      </c>
      <c r="AF8" s="27">
        <f t="shared" si="12"/>
        <v>2605.7245685957751</v>
      </c>
      <c r="AG8" s="31">
        <v>2.7142964256205989E-2</v>
      </c>
      <c r="AH8" s="27">
        <f t="shared" si="13"/>
        <v>12.413525992100617</v>
      </c>
      <c r="AI8" s="27">
        <f t="shared" si="14"/>
        <v>20991.010694736819</v>
      </c>
      <c r="AJ8" s="27">
        <v>0.21865636140350853</v>
      </c>
      <c r="AK8" s="27"/>
    </row>
    <row r="9" spans="1:37" s="22" customFormat="1">
      <c r="A9" s="24">
        <v>2</v>
      </c>
      <c r="B9" s="27">
        <v>2.04</v>
      </c>
      <c r="C9" s="24">
        <v>30</v>
      </c>
      <c r="D9" s="24">
        <v>10.9</v>
      </c>
      <c r="E9" s="24">
        <v>1.99</v>
      </c>
      <c r="F9" s="24">
        <v>2.0099999999999998</v>
      </c>
      <c r="G9" s="27">
        <f t="shared" si="15"/>
        <v>1.348815457890427</v>
      </c>
      <c r="H9" s="31">
        <f t="shared" si="0"/>
        <v>7.5308863065548831E-6</v>
      </c>
      <c r="I9" s="27">
        <f t="shared" si="1"/>
        <v>27.111190703597579</v>
      </c>
      <c r="K9" s="22">
        <f t="shared" si="2"/>
        <v>5.6130240599337279E-2</v>
      </c>
      <c r="L9" s="24">
        <v>389.6</v>
      </c>
      <c r="M9" s="27">
        <f t="shared" si="3"/>
        <v>56.422881969587259</v>
      </c>
      <c r="N9" s="24">
        <v>35.590000000000003</v>
      </c>
      <c r="O9" s="27">
        <f t="shared" si="4"/>
        <v>0.61691801005373548</v>
      </c>
      <c r="P9" s="24">
        <v>25.07</v>
      </c>
      <c r="Q9" s="27">
        <f t="shared" si="5"/>
        <v>0.64134049629061141</v>
      </c>
      <c r="R9" s="27">
        <f t="shared" si="6"/>
        <v>44.842042938787046</v>
      </c>
      <c r="S9" s="27">
        <f t="shared" si="7"/>
        <v>91.459288025442234</v>
      </c>
      <c r="T9" s="27">
        <f t="shared" si="8"/>
        <v>87.976484092188514</v>
      </c>
      <c r="U9" s="32">
        <f>N9/'[1]LIB model solution'!$H$3/1000</f>
        <v>6.0640654285227483E-4</v>
      </c>
      <c r="V9" s="22">
        <f>P9/'[1]LIB model solution'!$I$3/1000</f>
        <v>4.2539689003821276E-4</v>
      </c>
      <c r="W9" s="24">
        <v>690.5</v>
      </c>
      <c r="X9" s="24">
        <f t="shared" si="9"/>
        <v>9.9481342746002011E-2</v>
      </c>
      <c r="Y9" s="24">
        <v>5769</v>
      </c>
      <c r="Z9" s="24">
        <f t="shared" si="10"/>
        <v>9.829613222013972E-2</v>
      </c>
      <c r="AA9" s="24">
        <v>3909</v>
      </c>
      <c r="AB9" s="22">
        <f t="shared" si="11"/>
        <v>6.6329335586732097E-2</v>
      </c>
      <c r="AF9" s="27">
        <f t="shared" si="12"/>
        <v>3284.4853146204373</v>
      </c>
      <c r="AG9" s="31">
        <v>3.4213388693962891E-2</v>
      </c>
      <c r="AH9" s="27">
        <f t="shared" si="13"/>
        <v>15.627818748531539</v>
      </c>
      <c r="AI9" s="27">
        <f t="shared" si="14"/>
        <v>21016.914564158626</v>
      </c>
      <c r="AJ9" s="27">
        <v>0.21892619337665237</v>
      </c>
      <c r="AK9" s="27"/>
    </row>
    <row r="10" spans="1:37" s="22" customFormat="1"/>
    <row r="11" spans="1:37" s="22" customFormat="1"/>
    <row r="12" spans="1:37" s="22" customFormat="1" ht="19.8" customHeight="1">
      <c r="A12" s="20" t="s">
        <v>43</v>
      </c>
      <c r="B12" s="20">
        <v>700</v>
      </c>
      <c r="C12" s="20"/>
      <c r="D12" s="21" t="s">
        <v>16</v>
      </c>
      <c r="E12" s="21"/>
      <c r="F12" s="21" t="s">
        <v>48</v>
      </c>
      <c r="G12" s="21"/>
      <c r="H12" s="21"/>
      <c r="I12" s="22" t="s">
        <v>67</v>
      </c>
      <c r="J12" s="22">
        <v>25</v>
      </c>
      <c r="K12" s="22" t="s">
        <v>49</v>
      </c>
    </row>
    <row r="13" spans="1:37" s="22" customFormat="1" ht="13.2" customHeight="1">
      <c r="A13" s="23" t="s">
        <v>30</v>
      </c>
      <c r="B13" s="23" t="s">
        <v>20</v>
      </c>
      <c r="C13" s="23"/>
      <c r="D13" s="23"/>
      <c r="E13" s="23"/>
      <c r="F13" s="23" t="s">
        <v>31</v>
      </c>
      <c r="G13" s="23">
        <v>8.0409600000000002E-4</v>
      </c>
      <c r="H13" s="23"/>
      <c r="L13" s="45" t="s">
        <v>71</v>
      </c>
      <c r="M13" s="45"/>
      <c r="N13" s="45"/>
      <c r="O13" s="45"/>
      <c r="P13" s="45"/>
      <c r="Q13" s="24"/>
      <c r="R13" s="48" t="s">
        <v>39</v>
      </c>
      <c r="S13" s="48" t="s">
        <v>72</v>
      </c>
      <c r="T13" s="48" t="s">
        <v>73</v>
      </c>
      <c r="U13" s="26"/>
      <c r="W13" s="45" t="s">
        <v>43</v>
      </c>
      <c r="X13" s="45"/>
      <c r="Y13" s="45"/>
      <c r="Z13" s="45"/>
      <c r="AA13" s="45"/>
      <c r="AF13" s="42" t="s">
        <v>50</v>
      </c>
      <c r="AG13" s="42"/>
      <c r="AH13" s="42"/>
      <c r="AI13" s="43" t="s">
        <v>53</v>
      </c>
      <c r="AJ13" s="44"/>
      <c r="AK13" s="28"/>
    </row>
    <row r="14" spans="1:37" s="22" customFormat="1" ht="26.4">
      <c r="A14" s="48" t="s">
        <v>54</v>
      </c>
      <c r="B14" s="46" t="s">
        <v>55</v>
      </c>
      <c r="C14" s="29" t="s">
        <v>32</v>
      </c>
      <c r="D14" s="24" t="s">
        <v>0</v>
      </c>
      <c r="E14" s="24" t="s">
        <v>66</v>
      </c>
      <c r="F14" s="24" t="s">
        <v>40</v>
      </c>
      <c r="G14" s="24" t="s">
        <v>56</v>
      </c>
      <c r="H14" s="24" t="s">
        <v>57</v>
      </c>
      <c r="I14" s="24" t="s">
        <v>2</v>
      </c>
      <c r="L14" s="24" t="s">
        <v>48</v>
      </c>
      <c r="M14" s="24" t="s">
        <v>68</v>
      </c>
      <c r="N14" s="24" t="s">
        <v>58</v>
      </c>
      <c r="O14" s="24" t="s">
        <v>69</v>
      </c>
      <c r="P14" s="24" t="s">
        <v>59</v>
      </c>
      <c r="Q14" s="24" t="s">
        <v>70</v>
      </c>
      <c r="R14" s="49"/>
      <c r="S14" s="49"/>
      <c r="T14" s="49"/>
      <c r="W14" s="24" t="s">
        <v>48</v>
      </c>
      <c r="X14" s="24"/>
      <c r="Y14" s="24" t="s">
        <v>58</v>
      </c>
      <c r="Z14" s="24"/>
      <c r="AA14" s="24" t="s">
        <v>59</v>
      </c>
      <c r="AF14" s="27" t="s">
        <v>60</v>
      </c>
      <c r="AG14" s="27" t="s">
        <v>60</v>
      </c>
      <c r="AH14" s="27" t="s">
        <v>74</v>
      </c>
      <c r="AI14" s="27" t="s">
        <v>60</v>
      </c>
      <c r="AJ14" s="27" t="s">
        <v>60</v>
      </c>
      <c r="AK14" s="27"/>
    </row>
    <row r="15" spans="1:37" s="22" customFormat="1">
      <c r="A15" s="49"/>
      <c r="B15" s="47"/>
      <c r="C15" s="29" t="s">
        <v>4</v>
      </c>
      <c r="D15" s="24" t="s">
        <v>5</v>
      </c>
      <c r="E15" s="24" t="s">
        <v>61</v>
      </c>
      <c r="F15" s="24" t="s">
        <v>6</v>
      </c>
      <c r="G15" s="24" t="s">
        <v>8</v>
      </c>
      <c r="H15" s="24" t="s">
        <v>62</v>
      </c>
      <c r="I15" s="24" t="s">
        <v>9</v>
      </c>
      <c r="L15" s="24" t="s">
        <v>16</v>
      </c>
      <c r="M15" s="24" t="s">
        <v>10</v>
      </c>
      <c r="N15" s="24" t="s">
        <v>16</v>
      </c>
      <c r="O15" s="24" t="s">
        <v>10</v>
      </c>
      <c r="P15" s="24" t="s">
        <v>16</v>
      </c>
      <c r="Q15" s="24" t="s">
        <v>10</v>
      </c>
      <c r="R15" s="24" t="s">
        <v>61</v>
      </c>
      <c r="S15" s="24" t="s">
        <v>61</v>
      </c>
      <c r="T15" s="24" t="s">
        <v>61</v>
      </c>
      <c r="W15" s="24" t="s">
        <v>16</v>
      </c>
      <c r="X15" s="24"/>
      <c r="Y15" s="24" t="s">
        <v>16</v>
      </c>
      <c r="Z15" s="24"/>
      <c r="AA15" s="24" t="s">
        <v>16</v>
      </c>
      <c r="AF15" s="27" t="s">
        <v>63</v>
      </c>
      <c r="AG15" s="27" t="s">
        <v>64</v>
      </c>
      <c r="AH15" s="27" t="s">
        <v>65</v>
      </c>
      <c r="AI15" s="27" t="s">
        <v>63</v>
      </c>
      <c r="AJ15" s="27" t="s">
        <v>64</v>
      </c>
      <c r="AK15" s="27"/>
    </row>
    <row r="16" spans="1:37" s="22" customFormat="1">
      <c r="A16" s="24">
        <v>6</v>
      </c>
      <c r="B16" s="27">
        <v>5.72</v>
      </c>
      <c r="C16" s="24">
        <v>30</v>
      </c>
      <c r="D16" s="24">
        <v>9.1999999999999993</v>
      </c>
      <c r="E16" s="24">
        <v>5.74</v>
      </c>
      <c r="F16" s="24">
        <v>2.0099999999999998</v>
      </c>
      <c r="G16" s="27">
        <f>(D16/1000)/(C16/60)/$G$2/(F16*10)</f>
        <v>1.1384497442744888</v>
      </c>
      <c r="H16" s="31">
        <f>(D16*0.000001)/(C16*60*$G$2)</f>
        <v>6.3563444055325606E-6</v>
      </c>
      <c r="I16" s="27">
        <f>(D16/1000)/(C16/60)/$G$2</f>
        <v>22.882839859917222</v>
      </c>
      <c r="K16" s="22">
        <f>L16/6.941/1000</f>
        <v>4.6866445757095523E-3</v>
      </c>
      <c r="L16" s="24">
        <v>32.53</v>
      </c>
      <c r="M16" s="27">
        <f>L16/W16*100</f>
        <v>4.6591234603265539</v>
      </c>
      <c r="N16" s="24">
        <v>34.22</v>
      </c>
      <c r="O16" s="27">
        <f>N16/Y16*100</f>
        <v>0.5867626886145404</v>
      </c>
      <c r="P16" s="24">
        <v>22.33</v>
      </c>
      <c r="Q16" s="27">
        <f>P16/AA16*100</f>
        <v>0.57344632768361581</v>
      </c>
      <c r="R16" s="27">
        <f>M16/(O16+Q16)</f>
        <v>4.0157621556780159</v>
      </c>
      <c r="S16" s="27">
        <f>M16/O16</f>
        <v>7.9403880831748879</v>
      </c>
      <c r="T16" s="27">
        <f>M16/Q16</f>
        <v>8.1247768717024638</v>
      </c>
      <c r="U16" s="32">
        <f>N16/'[1]LIB model solution'!$H$3/1000</f>
        <v>5.8306355426818884E-4</v>
      </c>
      <c r="V16" s="22">
        <f>P16/'[1]LIB model solution'!$I$3/1000</f>
        <v>3.7890357218002752E-4</v>
      </c>
      <c r="W16" s="24">
        <v>698.2</v>
      </c>
      <c r="X16" s="24">
        <f>W16/6.941/1000</f>
        <v>0.10059069298371993</v>
      </c>
      <c r="Y16" s="24">
        <v>5832</v>
      </c>
      <c r="Z16" s="24">
        <f>Y16/58.69/1000</f>
        <v>9.9369568921451698E-2</v>
      </c>
      <c r="AA16" s="24">
        <v>3894</v>
      </c>
      <c r="AB16" s="22">
        <f>AA16/58.9332/1000</f>
        <v>6.6074810124004818E-2</v>
      </c>
      <c r="AF16" s="27">
        <f>AG16*96*1000</f>
        <v>317.39512941430053</v>
      </c>
      <c r="AG16" s="31">
        <v>3.3061992647322974E-3</v>
      </c>
      <c r="AH16" s="27">
        <f>AF16/AI16*100</f>
        <v>1.5324876566069769</v>
      </c>
      <c r="AI16" s="27">
        <f>AJ16*96*1000</f>
        <v>20711.105113696845</v>
      </c>
      <c r="AJ16" s="27">
        <v>0.21574067826767546</v>
      </c>
      <c r="AK16" s="27"/>
    </row>
    <row r="17" spans="1:37" s="22" customFormat="1">
      <c r="A17" s="24">
        <v>5</v>
      </c>
      <c r="B17" s="27">
        <v>4.96</v>
      </c>
      <c r="C17" s="24">
        <v>30</v>
      </c>
      <c r="D17" s="24">
        <v>9.1</v>
      </c>
      <c r="E17" s="24">
        <v>4.9800000000000004</v>
      </c>
      <c r="F17" s="24">
        <v>2.0099999999999998</v>
      </c>
      <c r="G17" s="27">
        <f>(D17/1000)/(C17/60)/$G$2/(F17*10)</f>
        <v>1.126075290532375</v>
      </c>
      <c r="H17" s="31">
        <f t="shared" ref="H17:H20" si="16">(D17*0.000001)/(C17*60*$G$2)</f>
        <v>6.2872537054724242E-6</v>
      </c>
      <c r="I17" s="27">
        <f t="shared" ref="I17:I20" si="17">(D17/1000)/(C17/60)/$G$2</f>
        <v>22.634113339700733</v>
      </c>
      <c r="K17" s="22">
        <f t="shared" ref="K17:K20" si="18">L17/6.941/1000</f>
        <v>5.1692839648465648E-3</v>
      </c>
      <c r="L17" s="24">
        <v>35.880000000000003</v>
      </c>
      <c r="M17" s="27">
        <f t="shared" ref="M17:M20" si="19">L17/W17*100</f>
        <v>5.0799943366841296</v>
      </c>
      <c r="N17" s="24">
        <v>38.22</v>
      </c>
      <c r="O17" s="27">
        <f t="shared" ref="O17:O20" si="20">N17/Y17*100</f>
        <v>0.64988947457915314</v>
      </c>
      <c r="P17" s="24">
        <v>23.78</v>
      </c>
      <c r="Q17" s="27">
        <f t="shared" ref="Q17:Q20" si="21">P17/AA17*100</f>
        <v>0.60478128179043744</v>
      </c>
      <c r="R17" s="27">
        <f t="shared" ref="R17:R20" si="22">M17/(O17+Q17)</f>
        <v>4.0488664543223853</v>
      </c>
      <c r="S17" s="27">
        <f t="shared" ref="S17:S20" si="23">M17/O17</f>
        <v>7.8167050481526346</v>
      </c>
      <c r="T17" s="27">
        <f t="shared" ref="T17:T20" si="24">M17/Q17</f>
        <v>8.3997215020361633</v>
      </c>
      <c r="U17" s="32">
        <f>N17/'[1]LIB model solution'!$H$3/1000</f>
        <v>6.512182654626001E-4</v>
      </c>
      <c r="V17" s="22">
        <f>P17/'[1]LIB model solution'!$I$3/1000</f>
        <v>4.0350770024366573E-4</v>
      </c>
      <c r="W17" s="24">
        <v>706.3</v>
      </c>
      <c r="X17" s="24">
        <f t="shared" ref="X17:X20" si="25">W17/6.941/1000</f>
        <v>0.10175767180521537</v>
      </c>
      <c r="Y17" s="24">
        <v>5881</v>
      </c>
      <c r="Z17" s="24">
        <f t="shared" ref="Z17:Z20" si="26">Y17/58.69/1000</f>
        <v>0.10020446413358325</v>
      </c>
      <c r="AA17" s="24">
        <v>3932</v>
      </c>
      <c r="AB17" s="22">
        <f t="shared" ref="AB17:AB20" si="27">AA17/58.9332/1000</f>
        <v>6.6719607962913943E-2</v>
      </c>
      <c r="AF17" s="27">
        <f t="shared" ref="AF17:AF20" si="28">AG17*96*1000</f>
        <v>349.88194472350102</v>
      </c>
      <c r="AG17" s="31">
        <v>3.6446035908698025E-3</v>
      </c>
      <c r="AH17" s="27">
        <f t="shared" ref="AH17:AH20" si="29">AF17/AI17*100</f>
        <v>1.6733072515445671</v>
      </c>
      <c r="AI17" s="27">
        <f t="shared" ref="AI17:AI20" si="30">AJ17*96*1000</f>
        <v>20909.605477448218</v>
      </c>
      <c r="AJ17" s="27">
        <v>0.21780839039008559</v>
      </c>
      <c r="AK17" s="27"/>
    </row>
    <row r="18" spans="1:37" s="22" customFormat="1">
      <c r="A18" s="24">
        <v>4</v>
      </c>
      <c r="B18" s="27">
        <v>4</v>
      </c>
      <c r="C18" s="24">
        <v>30</v>
      </c>
      <c r="D18" s="24">
        <v>9.1</v>
      </c>
      <c r="E18" s="24">
        <v>4.01</v>
      </c>
      <c r="F18" s="24">
        <v>2.02</v>
      </c>
      <c r="G18" s="27">
        <f t="shared" ref="G18:G20" si="31">(D18/1000)/(C18/60)/$G$2/(F18*10)</f>
        <v>1.1205006603812244</v>
      </c>
      <c r="H18" s="31">
        <f t="shared" si="16"/>
        <v>6.2872537054724242E-6</v>
      </c>
      <c r="I18" s="27">
        <f t="shared" si="17"/>
        <v>22.634113339700733</v>
      </c>
      <c r="K18" s="22">
        <f t="shared" si="18"/>
        <v>1.170292465062671E-2</v>
      </c>
      <c r="L18" s="24">
        <v>81.23</v>
      </c>
      <c r="M18" s="27">
        <f t="shared" si="19"/>
        <v>11.421541057367829</v>
      </c>
      <c r="N18" s="24">
        <v>47.83</v>
      </c>
      <c r="O18" s="27">
        <f t="shared" si="20"/>
        <v>0.8071211609854877</v>
      </c>
      <c r="P18" s="24">
        <v>30.25</v>
      </c>
      <c r="Q18" s="27">
        <f t="shared" si="21"/>
        <v>0.76043237807943687</v>
      </c>
      <c r="R18" s="27">
        <f t="shared" si="22"/>
        <v>7.2862207080856685</v>
      </c>
      <c r="S18" s="27">
        <f t="shared" si="23"/>
        <v>14.150962221610236</v>
      </c>
      <c r="T18" s="27">
        <f t="shared" si="24"/>
        <v>15.019798454945199</v>
      </c>
      <c r="U18" s="32">
        <f>N18/'[1]LIB model solution'!$H$3/1000</f>
        <v>8.1495995910717332E-4</v>
      </c>
      <c r="V18" s="22">
        <f>P18/'[1]LIB model solution'!$I$3/1000</f>
        <v>5.1329301650003729E-4</v>
      </c>
      <c r="W18" s="24">
        <v>711.2</v>
      </c>
      <c r="X18" s="24">
        <f t="shared" si="25"/>
        <v>0.10246362195649043</v>
      </c>
      <c r="Y18" s="24">
        <v>5926</v>
      </c>
      <c r="Z18" s="24">
        <f t="shared" si="26"/>
        <v>0.10097120463452036</v>
      </c>
      <c r="AA18" s="24">
        <v>3978</v>
      </c>
      <c r="AB18" s="22">
        <f t="shared" si="27"/>
        <v>6.7500152715277636E-2</v>
      </c>
      <c r="AF18" s="27">
        <f t="shared" si="28"/>
        <v>693.94340754896223</v>
      </c>
      <c r="AG18" s="31">
        <v>7.2285771619683562E-3</v>
      </c>
      <c r="AH18" s="27">
        <f t="shared" si="29"/>
        <v>3.2894074824794695</v>
      </c>
      <c r="AI18" s="27">
        <f t="shared" si="30"/>
        <v>21096.304159492149</v>
      </c>
      <c r="AJ18" s="27">
        <v>0.2197531683280432</v>
      </c>
      <c r="AK18" s="27"/>
    </row>
    <row r="19" spans="1:37" s="22" customFormat="1">
      <c r="A19" s="24">
        <v>3</v>
      </c>
      <c r="B19" s="27">
        <v>3.01</v>
      </c>
      <c r="C19" s="24">
        <v>30</v>
      </c>
      <c r="D19" s="24">
        <v>10.1</v>
      </c>
      <c r="E19" s="24">
        <v>3</v>
      </c>
      <c r="F19" s="24">
        <v>2.0099999999999998</v>
      </c>
      <c r="G19" s="27">
        <f t="shared" si="31"/>
        <v>1.2498198279535149</v>
      </c>
      <c r="H19" s="31">
        <f t="shared" si="16"/>
        <v>6.97816070607379E-6</v>
      </c>
      <c r="I19" s="27">
        <f t="shared" si="17"/>
        <v>25.121378541865646</v>
      </c>
      <c r="K19" s="22">
        <f t="shared" si="18"/>
        <v>5.0799596599913566E-2</v>
      </c>
      <c r="L19" s="24">
        <v>352.6</v>
      </c>
      <c r="M19" s="27">
        <f t="shared" si="19"/>
        <v>50.263720598717043</v>
      </c>
      <c r="N19" s="24">
        <v>48.56</v>
      </c>
      <c r="O19" s="27">
        <f t="shared" si="20"/>
        <v>0.81668348469559371</v>
      </c>
      <c r="P19" s="24">
        <v>33.71</v>
      </c>
      <c r="Q19" s="27">
        <f t="shared" si="21"/>
        <v>0.84465046354297169</v>
      </c>
      <c r="R19" s="27">
        <f t="shared" si="22"/>
        <v>30.255037316253794</v>
      </c>
      <c r="S19" s="27">
        <f t="shared" si="23"/>
        <v>61.546145527177003</v>
      </c>
      <c r="T19" s="27">
        <f t="shared" si="24"/>
        <v>59.508308783589356</v>
      </c>
      <c r="U19" s="32">
        <f>N19/'[1]LIB model solution'!$H$3/1000</f>
        <v>8.2739819390015344E-4</v>
      </c>
      <c r="V19" s="22">
        <f>P19/'[1]LIB model solution'!$I$3/1000</f>
        <v>5.7200355656913243E-4</v>
      </c>
      <c r="W19" s="24">
        <v>701.5</v>
      </c>
      <c r="X19" s="24">
        <f t="shared" si="25"/>
        <v>0.10106612879988475</v>
      </c>
      <c r="Y19" s="24">
        <v>5946</v>
      </c>
      <c r="Z19" s="24">
        <f t="shared" si="26"/>
        <v>0.10131197819049242</v>
      </c>
      <c r="AA19" s="24">
        <v>3991</v>
      </c>
      <c r="AB19" s="22">
        <f t="shared" si="27"/>
        <v>6.7720741449641297E-2</v>
      </c>
      <c r="AF19" s="27">
        <f t="shared" si="28"/>
        <v>2620.7232048409023</v>
      </c>
      <c r="AG19" s="31">
        <v>2.7299200050426069E-2</v>
      </c>
      <c r="AH19" s="27">
        <f t="shared" si="29"/>
        <v>12.40565956491093</v>
      </c>
      <c r="AI19" s="27">
        <f t="shared" si="30"/>
        <v>21125.222654453184</v>
      </c>
      <c r="AJ19" s="27">
        <v>0.22005440265055401</v>
      </c>
      <c r="AK19" s="27"/>
    </row>
    <row r="20" spans="1:37" s="22" customFormat="1">
      <c r="A20" s="24">
        <v>2</v>
      </c>
      <c r="B20" s="27">
        <v>2.0499999999999998</v>
      </c>
      <c r="C20" s="24">
        <v>30</v>
      </c>
      <c r="D20" s="24">
        <v>10.9</v>
      </c>
      <c r="E20" s="24">
        <v>2.0099999999999998</v>
      </c>
      <c r="F20" s="24">
        <v>2.0099999999999998</v>
      </c>
      <c r="G20" s="27">
        <f t="shared" si="31"/>
        <v>1.348815457890427</v>
      </c>
      <c r="H20" s="31">
        <f t="shared" si="16"/>
        <v>7.5308863065548831E-6</v>
      </c>
      <c r="I20" s="27">
        <f t="shared" si="17"/>
        <v>27.111190703597579</v>
      </c>
      <c r="K20" s="22">
        <f t="shared" si="18"/>
        <v>5.6735340729001583E-2</v>
      </c>
      <c r="L20" s="24">
        <v>393.8</v>
      </c>
      <c r="M20" s="27">
        <f t="shared" si="19"/>
        <v>57.10556844547564</v>
      </c>
      <c r="N20" s="24">
        <v>43.28</v>
      </c>
      <c r="O20" s="27">
        <f t="shared" si="20"/>
        <v>0.73492952963151637</v>
      </c>
      <c r="P20" s="24">
        <v>31.39</v>
      </c>
      <c r="Q20" s="27">
        <f t="shared" si="21"/>
        <v>0.80035696073431917</v>
      </c>
      <c r="R20" s="27">
        <f t="shared" si="22"/>
        <v>37.195382623257657</v>
      </c>
      <c r="S20" s="27">
        <f t="shared" si="23"/>
        <v>77.702100872321182</v>
      </c>
      <c r="T20" s="27">
        <f t="shared" si="24"/>
        <v>71.350124065994095</v>
      </c>
      <c r="U20" s="32">
        <f>N20/'[1]LIB model solution'!$H$3/1000</f>
        <v>7.3743397512353044E-4</v>
      </c>
      <c r="V20" s="22">
        <f>P20/'[1]LIB model solution'!$I$3/1000</f>
        <v>5.3263695166731154E-4</v>
      </c>
      <c r="W20" s="24">
        <v>689.6</v>
      </c>
      <c r="X20" s="24">
        <f t="shared" si="25"/>
        <v>9.9351678432502519E-2</v>
      </c>
      <c r="Y20" s="24">
        <v>5889</v>
      </c>
      <c r="Z20" s="24">
        <f t="shared" si="26"/>
        <v>0.10034077355597207</v>
      </c>
      <c r="AA20" s="24">
        <v>3922</v>
      </c>
      <c r="AB20" s="22">
        <f t="shared" si="27"/>
        <v>6.6549924321095744E-2</v>
      </c>
      <c r="AF20" s="27">
        <f t="shared" si="28"/>
        <v>3314.2970300227857</v>
      </c>
      <c r="AG20" s="31">
        <v>3.4523927396070686E-2</v>
      </c>
      <c r="AH20" s="27">
        <f t="shared" si="29"/>
        <v>15.62007570233388</v>
      </c>
      <c r="AI20" s="27">
        <f t="shared" si="30"/>
        <v>21218.188011262831</v>
      </c>
      <c r="AJ20" s="27">
        <v>0.22102279178398782</v>
      </c>
      <c r="AK20" s="27"/>
    </row>
    <row r="23" spans="1:37" s="22" customFormat="1" ht="19.8" customHeight="1">
      <c r="A23" s="20" t="s">
        <v>43</v>
      </c>
      <c r="B23" s="20">
        <v>700</v>
      </c>
      <c r="C23" s="20"/>
      <c r="D23" s="21" t="s">
        <v>16</v>
      </c>
      <c r="E23" s="21"/>
      <c r="F23" s="21" t="s">
        <v>48</v>
      </c>
      <c r="G23" s="21"/>
      <c r="H23" s="21"/>
      <c r="I23" s="22" t="s">
        <v>67</v>
      </c>
      <c r="J23" s="22">
        <v>25</v>
      </c>
      <c r="K23" s="22" t="s">
        <v>49</v>
      </c>
    </row>
    <row r="24" spans="1:37" s="22" customFormat="1" ht="13.2" customHeight="1">
      <c r="A24" s="23" t="s">
        <v>30</v>
      </c>
      <c r="B24" s="23" t="s">
        <v>19</v>
      </c>
      <c r="C24" s="23"/>
      <c r="D24" s="23"/>
      <c r="E24" s="23"/>
      <c r="F24" s="23" t="s">
        <v>31</v>
      </c>
      <c r="G24" s="23">
        <v>8.0409600000000002E-4</v>
      </c>
      <c r="H24" s="23"/>
      <c r="L24" s="45" t="s">
        <v>71</v>
      </c>
      <c r="M24" s="45"/>
      <c r="N24" s="45"/>
      <c r="O24" s="45"/>
      <c r="P24" s="45"/>
      <c r="Q24" s="24"/>
      <c r="R24" s="48" t="s">
        <v>39</v>
      </c>
      <c r="S24" s="48" t="s">
        <v>72</v>
      </c>
      <c r="T24" s="48" t="s">
        <v>73</v>
      </c>
      <c r="U24" s="26"/>
      <c r="W24" s="45" t="s">
        <v>43</v>
      </c>
      <c r="X24" s="45"/>
      <c r="Y24" s="45"/>
      <c r="Z24" s="45"/>
      <c r="AA24" s="45"/>
      <c r="AF24" s="42" t="s">
        <v>50</v>
      </c>
      <c r="AG24" s="42"/>
      <c r="AH24" s="42"/>
      <c r="AI24" s="43" t="s">
        <v>53</v>
      </c>
      <c r="AJ24" s="44"/>
      <c r="AK24" s="28"/>
    </row>
    <row r="25" spans="1:37" s="22" customFormat="1" ht="26.4">
      <c r="A25" s="45" t="s">
        <v>54</v>
      </c>
      <c r="B25" s="46" t="s">
        <v>55</v>
      </c>
      <c r="C25" s="29" t="s">
        <v>32</v>
      </c>
      <c r="D25" s="24" t="s">
        <v>0</v>
      </c>
      <c r="E25" s="24" t="s">
        <v>66</v>
      </c>
      <c r="F25" s="24" t="s">
        <v>40</v>
      </c>
      <c r="G25" s="24" t="s">
        <v>56</v>
      </c>
      <c r="H25" s="24" t="s">
        <v>57</v>
      </c>
      <c r="I25" s="24" t="s">
        <v>2</v>
      </c>
      <c r="L25" s="24" t="s">
        <v>48</v>
      </c>
      <c r="M25" s="24" t="s">
        <v>68</v>
      </c>
      <c r="N25" s="24" t="s">
        <v>58</v>
      </c>
      <c r="O25" s="24" t="s">
        <v>69</v>
      </c>
      <c r="P25" s="24" t="s">
        <v>59</v>
      </c>
      <c r="Q25" s="24" t="s">
        <v>70</v>
      </c>
      <c r="R25" s="49"/>
      <c r="S25" s="49"/>
      <c r="T25" s="49"/>
      <c r="W25" s="24" t="s">
        <v>48</v>
      </c>
      <c r="X25" s="24"/>
      <c r="Y25" s="24" t="s">
        <v>58</v>
      </c>
      <c r="Z25" s="24"/>
      <c r="AA25" s="24" t="s">
        <v>59</v>
      </c>
      <c r="AF25" s="27" t="s">
        <v>60</v>
      </c>
      <c r="AG25" s="27" t="s">
        <v>60</v>
      </c>
      <c r="AH25" s="27" t="s">
        <v>74</v>
      </c>
      <c r="AI25" s="27" t="s">
        <v>60</v>
      </c>
      <c r="AJ25" s="27" t="s">
        <v>60</v>
      </c>
      <c r="AK25" s="27"/>
    </row>
    <row r="26" spans="1:37" s="22" customFormat="1">
      <c r="A26" s="45"/>
      <c r="B26" s="47"/>
      <c r="C26" s="29" t="s">
        <v>4</v>
      </c>
      <c r="D26" s="24" t="s">
        <v>5</v>
      </c>
      <c r="E26" s="24" t="s">
        <v>61</v>
      </c>
      <c r="F26" s="24" t="s">
        <v>6</v>
      </c>
      <c r="G26" s="24" t="s">
        <v>8</v>
      </c>
      <c r="H26" s="24" t="s">
        <v>62</v>
      </c>
      <c r="I26" s="24" t="s">
        <v>9</v>
      </c>
      <c r="L26" s="24" t="s">
        <v>16</v>
      </c>
      <c r="M26" s="24" t="s">
        <v>10</v>
      </c>
      <c r="N26" s="24" t="s">
        <v>16</v>
      </c>
      <c r="O26" s="24" t="s">
        <v>10</v>
      </c>
      <c r="P26" s="24" t="s">
        <v>16</v>
      </c>
      <c r="Q26" s="24" t="s">
        <v>10</v>
      </c>
      <c r="R26" s="24" t="s">
        <v>61</v>
      </c>
      <c r="S26" s="24" t="s">
        <v>61</v>
      </c>
      <c r="T26" s="24" t="s">
        <v>61</v>
      </c>
      <c r="W26" s="24" t="s">
        <v>16</v>
      </c>
      <c r="X26" s="24"/>
      <c r="Y26" s="24" t="s">
        <v>16</v>
      </c>
      <c r="Z26" s="24"/>
      <c r="AA26" s="24" t="s">
        <v>16</v>
      </c>
      <c r="AF26" s="27" t="s">
        <v>63</v>
      </c>
      <c r="AG26" s="27" t="s">
        <v>64</v>
      </c>
      <c r="AH26" s="27" t="s">
        <v>65</v>
      </c>
      <c r="AI26" s="27" t="s">
        <v>63</v>
      </c>
      <c r="AJ26" s="27" t="s">
        <v>64</v>
      </c>
      <c r="AK26" s="27"/>
    </row>
    <row r="27" spans="1:37" s="22" customFormat="1">
      <c r="A27" s="24">
        <v>6</v>
      </c>
      <c r="B27" s="24">
        <v>5.41</v>
      </c>
      <c r="C27" s="24">
        <v>30</v>
      </c>
      <c r="D27" s="33">
        <v>8.6999999999999993</v>
      </c>
      <c r="E27" s="24">
        <v>5.43</v>
      </c>
      <c r="F27" s="24">
        <v>2.08</v>
      </c>
      <c r="G27" s="27">
        <f>(D27/1000)/(C27/60)/$G$2/(F27*10)</f>
        <v>1.0403465028285943</v>
      </c>
      <c r="H27" s="31">
        <f>(D27*0.000001)/(C27*60*$G$2)</f>
        <v>6.0108909052318785E-6</v>
      </c>
      <c r="I27" s="27">
        <f>(D27/1000)/(C27/60)/$G$2</f>
        <v>21.639207258834762</v>
      </c>
      <c r="K27" s="22">
        <f>L27/6.941/1000</f>
        <v>8.1587667483071606E-3</v>
      </c>
      <c r="L27" s="24">
        <v>56.63</v>
      </c>
      <c r="M27" s="27">
        <f>L27/W27*100</f>
        <v>8.2001158412974231</v>
      </c>
      <c r="N27" s="24">
        <v>10.74</v>
      </c>
      <c r="O27" s="27">
        <f>N27/Y27*100</f>
        <v>0.18308898738493012</v>
      </c>
      <c r="P27" s="24">
        <v>6.9980000000000002</v>
      </c>
      <c r="Q27" s="27">
        <f>P27/AA27*100</f>
        <v>0.18493657505285413</v>
      </c>
      <c r="R27" s="27">
        <f>M27/(O27+Q27)</f>
        <v>22.28137574732645</v>
      </c>
      <c r="S27" s="27">
        <f>M27/O27</f>
        <v>44.787597323138435</v>
      </c>
      <c r="T27" s="27">
        <f>M27/Q27</f>
        <v>44.340151962659974</v>
      </c>
      <c r="U27" s="32">
        <f>N27/'[1]LIB model solution'!$H$3/1000</f>
        <v>1.829953995569944E-4</v>
      </c>
      <c r="V27" s="22">
        <f>P27/'[1]LIB model solution'!$I$3/1000</f>
        <v>1.1874461254437228E-4</v>
      </c>
      <c r="W27" s="24">
        <v>690.6</v>
      </c>
      <c r="X27" s="24">
        <f>W27/6.941/1000</f>
        <v>9.9495749891946414E-2</v>
      </c>
      <c r="Y27" s="24">
        <v>5866</v>
      </c>
      <c r="Z27" s="24">
        <f>Y27/58.69/1000</f>
        <v>9.9948883966604202E-2</v>
      </c>
      <c r="AA27" s="24">
        <v>3784</v>
      </c>
      <c r="AB27" s="22">
        <f>AA27/58.9332/1000</f>
        <v>6.4208290064004678E-2</v>
      </c>
      <c r="AF27" s="27">
        <f>AG27*96*1000</f>
        <v>420.76618199044157</v>
      </c>
      <c r="AG27" s="31">
        <v>4.3829810624004331E-3</v>
      </c>
      <c r="AH27" s="27">
        <f>AF27/AI27*100</f>
        <v>2.049012505993673</v>
      </c>
      <c r="AI27" s="27">
        <f>AJ27*96*1000</f>
        <v>20535.071443421479</v>
      </c>
      <c r="AJ27" s="27">
        <v>0.21390699420230708</v>
      </c>
      <c r="AK27" s="27"/>
    </row>
    <row r="28" spans="1:37" s="22" customFormat="1">
      <c r="A28" s="24">
        <v>5</v>
      </c>
      <c r="B28" s="24">
        <v>4.75</v>
      </c>
      <c r="C28" s="24">
        <v>30</v>
      </c>
      <c r="D28" s="33">
        <v>8.6999999999999993</v>
      </c>
      <c r="E28" s="24">
        <v>4.78</v>
      </c>
      <c r="F28" s="24">
        <v>2.04</v>
      </c>
      <c r="G28" s="27">
        <f>(D28/1000)/(C28/60)/$G$2/(F28*10)</f>
        <v>1.0607454538644492</v>
      </c>
      <c r="H28" s="31">
        <f t="shared" ref="H28:H31" si="32">(D28*0.000001)/(C28*60*$G$2)</f>
        <v>6.0108909052318785E-6</v>
      </c>
      <c r="I28" s="27">
        <f t="shared" ref="I28:I31" si="33">(D28/1000)/(C28/60)/$G$2</f>
        <v>21.639207258834762</v>
      </c>
      <c r="K28" s="22">
        <f t="shared" ref="K28:K31" si="34">L28/6.941/1000</f>
        <v>1.5530903328050712E-2</v>
      </c>
      <c r="L28" s="24">
        <v>107.8</v>
      </c>
      <c r="M28" s="27">
        <f t="shared" ref="M28:M31" si="35">L28/W28*100</f>
        <v>15.885646920129679</v>
      </c>
      <c r="N28" s="24">
        <v>11.38</v>
      </c>
      <c r="O28" s="27">
        <f t="shared" ref="O28:O31" si="36">N28/Y28*100</f>
        <v>0.1936032664171487</v>
      </c>
      <c r="P28" s="24">
        <v>7.4379999999999997</v>
      </c>
      <c r="Q28" s="27">
        <f t="shared" ref="Q28:Q31" si="37">P28/AA28*100</f>
        <v>0.19656448202959831</v>
      </c>
      <c r="R28" s="27">
        <f t="shared" ref="R28:R31" si="38">M28/(O28+Q28)</f>
        <v>40.71491552894939</v>
      </c>
      <c r="S28" s="27">
        <f t="shared" ref="S28:S31" si="39">M28/O28</f>
        <v>82.05257697409688</v>
      </c>
      <c r="T28" s="27">
        <f t="shared" ref="T28:T31" si="40">M28/Q28</f>
        <v>80.816466719239983</v>
      </c>
      <c r="U28" s="32">
        <f>N28/'[1]LIB model solution'!$H$3/1000</f>
        <v>1.9390015334810022E-4</v>
      </c>
      <c r="V28" s="22">
        <f>P28/'[1]LIB model solution'!$I$3/1000</f>
        <v>1.2621069278437281E-4</v>
      </c>
      <c r="W28" s="24">
        <v>678.6</v>
      </c>
      <c r="X28" s="24">
        <f t="shared" ref="X28:X31" si="41">W28/6.941/1000</f>
        <v>9.7766892378619796E-2</v>
      </c>
      <c r="Y28" s="24">
        <v>5878</v>
      </c>
      <c r="Z28" s="24">
        <f t="shared" ref="Z28:Z31" si="42">Y28/58.69/1000</f>
        <v>0.10015334810018743</v>
      </c>
      <c r="AA28" s="24">
        <v>3784</v>
      </c>
      <c r="AB28" s="22">
        <f t="shared" ref="AB28:AB31" si="43">AA28/58.9332/1000</f>
        <v>6.4208290064004678E-2</v>
      </c>
      <c r="AF28" s="27">
        <f t="shared" ref="AF28:AF31" si="44">AG28*96*1000</f>
        <v>777.01060269072173</v>
      </c>
      <c r="AG28" s="31">
        <v>8.0938604446950183E-3</v>
      </c>
      <c r="AH28" s="27">
        <f t="shared" ref="AH28:AH31" si="45">AF28/AI28*100</f>
        <v>3.7954089325690146</v>
      </c>
      <c r="AI28" s="27">
        <f t="shared" ref="AI28:AI31" si="46">AJ28*96*1000</f>
        <v>20472.381672053012</v>
      </c>
      <c r="AJ28" s="27">
        <v>0.21325397575055222</v>
      </c>
      <c r="AK28" s="27"/>
    </row>
    <row r="29" spans="1:37" s="22" customFormat="1">
      <c r="A29" s="24">
        <v>4</v>
      </c>
      <c r="B29" s="24">
        <v>4.08</v>
      </c>
      <c r="C29" s="24">
        <v>30</v>
      </c>
      <c r="D29" s="33">
        <v>8.8000000000000007</v>
      </c>
      <c r="E29" s="24">
        <v>4.1100000000000003</v>
      </c>
      <c r="F29" s="24">
        <v>2.0499999999999998</v>
      </c>
      <c r="G29" s="27">
        <f t="shared" ref="G29:G31" si="47">(D29/1000)/(C29/60)/$G$2/(F29*10)</f>
        <v>1.0677040867829883</v>
      </c>
      <c r="H29" s="31">
        <f t="shared" si="32"/>
        <v>6.0799816052920158E-6</v>
      </c>
      <c r="I29" s="27">
        <f t="shared" si="33"/>
        <v>21.887933779051259</v>
      </c>
      <c r="K29" s="22">
        <f t="shared" si="34"/>
        <v>2.5370984008068004E-2</v>
      </c>
      <c r="L29" s="24">
        <v>176.1</v>
      </c>
      <c r="M29" s="27">
        <f t="shared" si="35"/>
        <v>25.790861159929701</v>
      </c>
      <c r="N29" s="24">
        <v>13.26</v>
      </c>
      <c r="O29" s="27">
        <f t="shared" si="36"/>
        <v>0.22444143534190927</v>
      </c>
      <c r="P29" s="24">
        <v>8.6910000000000007</v>
      </c>
      <c r="Q29" s="27">
        <f t="shared" si="37"/>
        <v>0.22859021567596002</v>
      </c>
      <c r="R29" s="27">
        <f t="shared" si="38"/>
        <v>56.929490692279273</v>
      </c>
      <c r="S29" s="27">
        <f t="shared" si="39"/>
        <v>114.91131804891755</v>
      </c>
      <c r="T29" s="27">
        <f t="shared" si="40"/>
        <v>112.82574402261272</v>
      </c>
      <c r="U29" s="32">
        <f>N29/'[1]LIB model solution'!$H$3/1000</f>
        <v>2.259328676094735E-4</v>
      </c>
      <c r="V29" s="22">
        <f>P29/'[1]LIB model solution'!$I$3/1000</f>
        <v>1.4747205310419257E-4</v>
      </c>
      <c r="W29" s="24">
        <v>682.8</v>
      </c>
      <c r="X29" s="24">
        <f t="shared" si="41"/>
        <v>9.8371992508284115E-2</v>
      </c>
      <c r="Y29" s="24">
        <v>5908</v>
      </c>
      <c r="Z29" s="24">
        <f t="shared" si="42"/>
        <v>0.10066450843414551</v>
      </c>
      <c r="AA29" s="24">
        <v>3802</v>
      </c>
      <c r="AB29" s="22">
        <f t="shared" si="43"/>
        <v>6.4513720619277418E-2</v>
      </c>
      <c r="AF29" s="27">
        <f t="shared" si="44"/>
        <v>1257.3800909355939</v>
      </c>
      <c r="AG29" s="31">
        <v>1.3097709280579102E-2</v>
      </c>
      <c r="AH29" s="27">
        <f t="shared" si="45"/>
        <v>6.1088405519452582</v>
      </c>
      <c r="AI29" s="27">
        <f t="shared" si="46"/>
        <v>20582.958095627528</v>
      </c>
      <c r="AJ29" s="27">
        <v>0.21440581349612009</v>
      </c>
      <c r="AK29" s="27"/>
    </row>
    <row r="30" spans="1:37" s="22" customFormat="1">
      <c r="A30" s="24">
        <v>3</v>
      </c>
      <c r="B30" s="24">
        <v>3.08</v>
      </c>
      <c r="C30" s="24">
        <v>30</v>
      </c>
      <c r="D30" s="33">
        <v>9.1999999999999993</v>
      </c>
      <c r="E30" s="24">
        <v>3.06</v>
      </c>
      <c r="F30" s="24">
        <v>2.0699999999999998</v>
      </c>
      <c r="G30" s="27">
        <f t="shared" si="47"/>
        <v>1.1054512009621846</v>
      </c>
      <c r="H30" s="31">
        <f t="shared" si="32"/>
        <v>6.3563444055325606E-6</v>
      </c>
      <c r="I30" s="27">
        <f t="shared" si="33"/>
        <v>22.882839859917222</v>
      </c>
      <c r="K30" s="22">
        <f t="shared" si="34"/>
        <v>3.413052874225616E-2</v>
      </c>
      <c r="L30" s="24">
        <v>236.9</v>
      </c>
      <c r="M30" s="27">
        <f t="shared" si="35"/>
        <v>34.807522774022921</v>
      </c>
      <c r="N30" s="24">
        <v>13.39</v>
      </c>
      <c r="O30" s="27">
        <f t="shared" si="36"/>
        <v>0.22504201680672273</v>
      </c>
      <c r="P30" s="24">
        <v>9.1649999999999991</v>
      </c>
      <c r="Q30" s="27">
        <f t="shared" si="37"/>
        <v>0.23942006269592475</v>
      </c>
      <c r="R30" s="27">
        <f t="shared" si="38"/>
        <v>74.941581476996575</v>
      </c>
      <c r="S30" s="27">
        <f t="shared" si="39"/>
        <v>154.67121770383596</v>
      </c>
      <c r="T30" s="27">
        <f t="shared" si="40"/>
        <v>145.38264831310391</v>
      </c>
      <c r="U30" s="32">
        <f>N30/'[1]LIB model solution'!$H$3/1000</f>
        <v>2.2814789572329189E-4</v>
      </c>
      <c r="V30" s="22">
        <f>P30/'[1]LIB model solution'!$I$3/1000</f>
        <v>1.5551505772637495E-4</v>
      </c>
      <c r="W30" s="24">
        <v>680.6</v>
      </c>
      <c r="X30" s="24">
        <f t="shared" si="41"/>
        <v>9.8055035297507573E-2</v>
      </c>
      <c r="Y30" s="24">
        <v>5950</v>
      </c>
      <c r="Z30" s="24">
        <f t="shared" si="42"/>
        <v>0.10138013290168683</v>
      </c>
      <c r="AA30" s="24">
        <v>3828</v>
      </c>
      <c r="AB30" s="22">
        <f t="shared" si="43"/>
        <v>6.4954898088004726E-2</v>
      </c>
      <c r="AF30" s="27">
        <f t="shared" si="44"/>
        <v>1716.9032754773555</v>
      </c>
      <c r="AG30" s="31">
        <v>1.7884409119555786E-2</v>
      </c>
      <c r="AH30" s="27">
        <f t="shared" si="45"/>
        <v>8.2883210690360762</v>
      </c>
      <c r="AI30" s="27">
        <f t="shared" si="46"/>
        <v>20714.729330303679</v>
      </c>
      <c r="AJ30" s="27">
        <v>0.21577843052399667</v>
      </c>
      <c r="AK30" s="27"/>
    </row>
    <row r="31" spans="1:37" s="22" customFormat="1">
      <c r="A31" s="24">
        <v>2</v>
      </c>
      <c r="B31" s="24">
        <v>2.0099999999999998</v>
      </c>
      <c r="C31" s="24">
        <v>30</v>
      </c>
      <c r="D31" s="33">
        <v>9.3000000000000007</v>
      </c>
      <c r="E31" s="24">
        <v>1.99</v>
      </c>
      <c r="F31" s="24">
        <v>2.0499999999999998</v>
      </c>
      <c r="G31" s="27">
        <f t="shared" si="47"/>
        <v>1.1283690917138398</v>
      </c>
      <c r="H31" s="31">
        <f t="shared" si="32"/>
        <v>6.4254351055926987E-6</v>
      </c>
      <c r="I31" s="27">
        <f t="shared" si="33"/>
        <v>23.131566380133716</v>
      </c>
      <c r="K31" s="22">
        <f t="shared" si="34"/>
        <v>3.7228065120299671E-2</v>
      </c>
      <c r="L31" s="24">
        <v>258.39999999999998</v>
      </c>
      <c r="M31" s="27">
        <f t="shared" si="35"/>
        <v>37.21198156682027</v>
      </c>
      <c r="N31" s="24">
        <v>11.48</v>
      </c>
      <c r="O31" s="27">
        <f t="shared" si="36"/>
        <v>0.19242373449547437</v>
      </c>
      <c r="P31" s="24">
        <v>7.657</v>
      </c>
      <c r="Q31" s="27">
        <f t="shared" si="37"/>
        <v>0.19940104166666664</v>
      </c>
      <c r="R31" s="27">
        <f t="shared" si="38"/>
        <v>94.970976392318747</v>
      </c>
      <c r="S31" s="27">
        <f t="shared" si="39"/>
        <v>193.38561152234297</v>
      </c>
      <c r="T31" s="27">
        <f t="shared" si="40"/>
        <v>186.61879223793895</v>
      </c>
      <c r="U31" s="32">
        <f>N31/'[1]LIB model solution'!$H$3/1000</f>
        <v>1.9560402112796048E-4</v>
      </c>
      <c r="V31" s="22">
        <f>P31/'[1]LIB model solution'!$I$3/1000</f>
        <v>1.2992676454019129E-4</v>
      </c>
      <c r="W31" s="24">
        <v>694.4</v>
      </c>
      <c r="X31" s="24">
        <f t="shared" si="41"/>
        <v>0.10004322143783317</v>
      </c>
      <c r="Y31" s="24">
        <v>5966</v>
      </c>
      <c r="Z31" s="24">
        <f t="shared" si="42"/>
        <v>0.10165275174646447</v>
      </c>
      <c r="AA31" s="24">
        <v>3840</v>
      </c>
      <c r="AB31" s="22">
        <f t="shared" si="43"/>
        <v>6.5158518458186557E-2</v>
      </c>
      <c r="AF31" s="27">
        <f t="shared" si="44"/>
        <v>2309.3787174932881</v>
      </c>
      <c r="AG31" s="31">
        <v>2.4056028307221752E-2</v>
      </c>
      <c r="AH31" s="27">
        <f t="shared" si="45"/>
        <v>10.849778789726823</v>
      </c>
      <c r="AI31" s="27">
        <f t="shared" si="46"/>
        <v>21285.030434721277</v>
      </c>
      <c r="AJ31" s="27">
        <v>0.22171906702834665</v>
      </c>
      <c r="AK31" s="27"/>
    </row>
    <row r="32" spans="1:37" s="22" customFormat="1"/>
    <row r="33" spans="1:37" s="22" customFormat="1" ht="19.8" customHeight="1">
      <c r="A33" s="20" t="s">
        <v>43</v>
      </c>
      <c r="B33" s="20">
        <v>700</v>
      </c>
      <c r="C33" s="20"/>
      <c r="D33" s="21" t="s">
        <v>16</v>
      </c>
      <c r="E33" s="21"/>
      <c r="F33" s="21" t="s">
        <v>48</v>
      </c>
      <c r="G33" s="21"/>
      <c r="H33" s="21"/>
      <c r="I33" s="22" t="s">
        <v>67</v>
      </c>
      <c r="J33" s="22">
        <v>25</v>
      </c>
      <c r="K33" s="22" t="s">
        <v>49</v>
      </c>
    </row>
    <row r="34" spans="1:37" s="22" customFormat="1" ht="13.2" customHeight="1">
      <c r="A34" s="23" t="s">
        <v>30</v>
      </c>
      <c r="B34" s="23" t="s">
        <v>19</v>
      </c>
      <c r="C34" s="23"/>
      <c r="D34" s="23"/>
      <c r="E34" s="23"/>
      <c r="F34" s="23" t="s">
        <v>31</v>
      </c>
      <c r="G34" s="23">
        <v>8.0409600000000002E-4</v>
      </c>
      <c r="H34" s="23"/>
      <c r="L34" s="45" t="s">
        <v>71</v>
      </c>
      <c r="M34" s="45"/>
      <c r="N34" s="45"/>
      <c r="O34" s="45"/>
      <c r="P34" s="45"/>
      <c r="Q34" s="24"/>
      <c r="R34" s="48" t="s">
        <v>39</v>
      </c>
      <c r="S34" s="48" t="s">
        <v>72</v>
      </c>
      <c r="T34" s="48" t="s">
        <v>73</v>
      </c>
      <c r="U34" s="26"/>
      <c r="W34" s="45" t="s">
        <v>43</v>
      </c>
      <c r="X34" s="45"/>
      <c r="Y34" s="45"/>
      <c r="Z34" s="45"/>
      <c r="AA34" s="45"/>
      <c r="AF34" s="42" t="s">
        <v>50</v>
      </c>
      <c r="AG34" s="42"/>
      <c r="AH34" s="42"/>
      <c r="AI34" s="43" t="s">
        <v>53</v>
      </c>
      <c r="AJ34" s="44"/>
      <c r="AK34" s="28"/>
    </row>
    <row r="35" spans="1:37" s="22" customFormat="1" ht="26.4">
      <c r="A35" s="45" t="s">
        <v>54</v>
      </c>
      <c r="B35" s="46" t="s">
        <v>55</v>
      </c>
      <c r="C35" s="29" t="s">
        <v>32</v>
      </c>
      <c r="D35" s="24" t="s">
        <v>0</v>
      </c>
      <c r="E35" s="24" t="s">
        <v>66</v>
      </c>
      <c r="F35" s="24" t="s">
        <v>40</v>
      </c>
      <c r="G35" s="24" t="s">
        <v>56</v>
      </c>
      <c r="H35" s="24" t="s">
        <v>57</v>
      </c>
      <c r="I35" s="24" t="s">
        <v>2</v>
      </c>
      <c r="L35" s="24" t="s">
        <v>48</v>
      </c>
      <c r="M35" s="24" t="s">
        <v>68</v>
      </c>
      <c r="N35" s="24" t="s">
        <v>58</v>
      </c>
      <c r="O35" s="24" t="s">
        <v>69</v>
      </c>
      <c r="P35" s="24" t="s">
        <v>59</v>
      </c>
      <c r="Q35" s="24" t="s">
        <v>70</v>
      </c>
      <c r="R35" s="49"/>
      <c r="S35" s="49"/>
      <c r="T35" s="49"/>
      <c r="W35" s="24" t="s">
        <v>48</v>
      </c>
      <c r="X35" s="24"/>
      <c r="Y35" s="24" t="s">
        <v>58</v>
      </c>
      <c r="Z35" s="24"/>
      <c r="AA35" s="24" t="s">
        <v>59</v>
      </c>
      <c r="AF35" s="27" t="s">
        <v>60</v>
      </c>
      <c r="AG35" s="27" t="s">
        <v>60</v>
      </c>
      <c r="AH35" s="27" t="s">
        <v>74</v>
      </c>
      <c r="AI35" s="27" t="s">
        <v>60</v>
      </c>
      <c r="AJ35" s="27" t="s">
        <v>60</v>
      </c>
      <c r="AK35" s="27"/>
    </row>
    <row r="36" spans="1:37" s="22" customFormat="1">
      <c r="A36" s="45"/>
      <c r="B36" s="47"/>
      <c r="C36" s="29" t="s">
        <v>4</v>
      </c>
      <c r="D36" s="24" t="s">
        <v>5</v>
      </c>
      <c r="E36" s="24" t="s">
        <v>61</v>
      </c>
      <c r="F36" s="24" t="s">
        <v>6</v>
      </c>
      <c r="G36" s="24" t="s">
        <v>8</v>
      </c>
      <c r="H36" s="24" t="s">
        <v>62</v>
      </c>
      <c r="I36" s="24" t="s">
        <v>9</v>
      </c>
      <c r="L36" s="24" t="s">
        <v>16</v>
      </c>
      <c r="M36" s="24" t="s">
        <v>10</v>
      </c>
      <c r="N36" s="24" t="s">
        <v>16</v>
      </c>
      <c r="O36" s="24" t="s">
        <v>10</v>
      </c>
      <c r="P36" s="24" t="s">
        <v>16</v>
      </c>
      <c r="Q36" s="24" t="s">
        <v>10</v>
      </c>
      <c r="R36" s="24" t="s">
        <v>61</v>
      </c>
      <c r="S36" s="24" t="s">
        <v>61</v>
      </c>
      <c r="T36" s="24" t="s">
        <v>61</v>
      </c>
      <c r="W36" s="24" t="s">
        <v>16</v>
      </c>
      <c r="X36" s="24"/>
      <c r="Y36" s="24" t="s">
        <v>16</v>
      </c>
      <c r="Z36" s="24"/>
      <c r="AA36" s="24" t="s">
        <v>16</v>
      </c>
      <c r="AF36" s="27" t="s">
        <v>63</v>
      </c>
      <c r="AG36" s="27" t="s">
        <v>64</v>
      </c>
      <c r="AH36" s="27" t="s">
        <v>65</v>
      </c>
      <c r="AI36" s="27" t="s">
        <v>63</v>
      </c>
      <c r="AJ36" s="27" t="s">
        <v>64</v>
      </c>
      <c r="AK36" s="27"/>
    </row>
    <row r="37" spans="1:37" s="22" customFormat="1">
      <c r="A37" s="24">
        <v>6</v>
      </c>
      <c r="B37" s="24">
        <v>5.89</v>
      </c>
      <c r="C37" s="24">
        <v>30</v>
      </c>
      <c r="D37" s="33">
        <v>8.5</v>
      </c>
      <c r="E37" s="24">
        <v>5.91</v>
      </c>
      <c r="F37" s="24">
        <v>2.0499999999999998</v>
      </c>
      <c r="G37" s="27">
        <f>(D37/1000)/(C37/60)/$G$2/(F37*10)</f>
        <v>1.0313050838244773</v>
      </c>
      <c r="H37" s="31">
        <f>(D37*0.000001)/(C37*60*$G$2)</f>
        <v>5.8727095051116057E-6</v>
      </c>
      <c r="I37" s="27">
        <f>(D37/1000)/(C37/60)/$G$2</f>
        <v>21.141754218401783</v>
      </c>
      <c r="K37" s="22">
        <f>L37/6.941/1000</f>
        <v>6.3160927820198826E-3</v>
      </c>
      <c r="L37" s="24">
        <v>43.84</v>
      </c>
      <c r="M37" s="27">
        <f>L37/W37*100</f>
        <v>6.2790031509596114</v>
      </c>
      <c r="N37" s="24">
        <v>27.44</v>
      </c>
      <c r="O37" s="27">
        <f>N37/Y37*100</f>
        <v>0.46429780033840951</v>
      </c>
      <c r="P37" s="24">
        <v>17.739999999999998</v>
      </c>
      <c r="Q37" s="27">
        <f>P37/AA37*100</f>
        <v>0.46635120925341739</v>
      </c>
      <c r="R37" s="27">
        <f>M37/(O37+Q37)</f>
        <v>6.7469078957205548</v>
      </c>
      <c r="S37" s="27">
        <f>M37/O37</f>
        <v>13.52365474568925</v>
      </c>
      <c r="T37" s="27">
        <f>M37/Q37</f>
        <v>13.464108222238087</v>
      </c>
      <c r="U37" s="32">
        <f>N37/'[1]LIB model solution'!$H$3/1000</f>
        <v>4.6754131879366169E-4</v>
      </c>
      <c r="V37" s="22">
        <f>P37/'[1]LIB model solution'!$I$3/1000</f>
        <v>3.0101878058547642E-4</v>
      </c>
      <c r="W37" s="24">
        <v>698.2</v>
      </c>
      <c r="X37" s="24">
        <f>W37/6.941/1000</f>
        <v>0.10059069298371993</v>
      </c>
      <c r="Y37" s="24">
        <v>5910</v>
      </c>
      <c r="Z37" s="24">
        <f>Y37/58.69/1000</f>
        <v>0.10069858578974272</v>
      </c>
      <c r="AA37" s="24">
        <v>3804</v>
      </c>
      <c r="AB37" s="22">
        <f>AA37/58.9332/1000</f>
        <v>6.4547657347641063E-2</v>
      </c>
      <c r="AF37" s="27">
        <f>AG37*96*1000</f>
        <v>377.01327597835058</v>
      </c>
      <c r="AG37" s="31">
        <v>3.9272216247744855E-3</v>
      </c>
      <c r="AH37" s="27">
        <f>AF37/AI37*100</f>
        <v>1.8220195440937559</v>
      </c>
      <c r="AI37" s="27">
        <f>AJ37*96*1000</f>
        <v>20692.05444038588</v>
      </c>
      <c r="AJ37" s="27">
        <v>0.2155422337540196</v>
      </c>
      <c r="AK37" s="27"/>
    </row>
    <row r="38" spans="1:37" s="22" customFormat="1">
      <c r="A38" s="24">
        <v>5</v>
      </c>
      <c r="B38" s="24">
        <v>5.19</v>
      </c>
      <c r="C38" s="24">
        <v>30</v>
      </c>
      <c r="D38" s="33">
        <v>8.6999999999999993</v>
      </c>
      <c r="E38" s="24">
        <v>5.21</v>
      </c>
      <c r="F38" s="24">
        <v>2.06</v>
      </c>
      <c r="G38" s="27">
        <f>(D38/1000)/(C38/60)/$G$2/(F38*10)</f>
        <v>1.0504469543123671</v>
      </c>
      <c r="H38" s="31">
        <f t="shared" ref="H38:H41" si="48">(D38*0.000001)/(C38*60*$G$2)</f>
        <v>6.0108909052318785E-6</v>
      </c>
      <c r="I38" s="27">
        <f t="shared" ref="I38:I41" si="49">(D38/1000)/(C38/60)/$G$2</f>
        <v>21.639207258834762</v>
      </c>
      <c r="K38" s="22">
        <f t="shared" ref="K38:K41" si="50">L38/6.941/1000</f>
        <v>1.0030255006483217E-2</v>
      </c>
      <c r="L38" s="24">
        <v>69.62</v>
      </c>
      <c r="M38" s="27">
        <f t="shared" ref="M38:M41" si="51">L38/W38*100</f>
        <v>9.8277809147374366</v>
      </c>
      <c r="N38" s="24">
        <v>24.2</v>
      </c>
      <c r="O38" s="27">
        <f t="shared" ref="O38:O41" si="52">N38/Y38*100</f>
        <v>0.40522438044206294</v>
      </c>
      <c r="P38" s="24">
        <v>15.79</v>
      </c>
      <c r="Q38" s="27">
        <f t="shared" ref="Q38:Q41" si="53">P38/AA38*100</f>
        <v>0.41012987012987012</v>
      </c>
      <c r="R38" s="27">
        <f t="shared" ref="R38:R41" si="54">M38/(O38+Q38)</f>
        <v>12.053387724223802</v>
      </c>
      <c r="S38" s="27">
        <f t="shared" ref="S38:S41" si="55">M38/O38</f>
        <v>24.252689100335527</v>
      </c>
      <c r="T38" s="27">
        <f t="shared" ref="T38:T41" si="56">M38/Q38</f>
        <v>23.962607043533332</v>
      </c>
      <c r="U38" s="32">
        <f>N38/'[1]LIB model solution'!$H$3/1000</f>
        <v>4.1233600272618849E-4</v>
      </c>
      <c r="V38" s="22">
        <f>P38/'[1]LIB model solution'!$I$3/1000</f>
        <v>2.6793047043092852E-4</v>
      </c>
      <c r="W38" s="24">
        <v>708.4</v>
      </c>
      <c r="X38" s="24">
        <f t="shared" ref="X38:X41" si="57">W38/6.941/1000</f>
        <v>0.10206022187004754</v>
      </c>
      <c r="Y38" s="24">
        <v>5972</v>
      </c>
      <c r="Z38" s="24">
        <f t="shared" ref="Z38:Z41" si="58">Y38/58.69/1000</f>
        <v>0.10175498381325609</v>
      </c>
      <c r="AA38" s="24">
        <v>3850</v>
      </c>
      <c r="AB38" s="22">
        <f t="shared" ref="AB38:AB41" si="59">AA38/58.9332/1000</f>
        <v>6.5328202100004742E-2</v>
      </c>
      <c r="AF38" s="27">
        <f t="shared" ref="AF38:AF41" si="60">AG38*96*1000</f>
        <v>547.05378733517102</v>
      </c>
      <c r="AG38" s="31">
        <v>5.6984769514080323E-3</v>
      </c>
      <c r="AH38" s="27">
        <f t="shared" ref="AH38:AH41" si="61">AF38/AI38*100</f>
        <v>2.6125837775417651</v>
      </c>
      <c r="AI38" s="27">
        <f t="shared" ref="AI38:AI41" si="62">AJ38*96*1000</f>
        <v>20939.18641146526</v>
      </c>
      <c r="AJ38" s="27">
        <v>0.2181165251194298</v>
      </c>
      <c r="AK38" s="27"/>
    </row>
    <row r="39" spans="1:37" s="22" customFormat="1">
      <c r="A39" s="24">
        <v>4</v>
      </c>
      <c r="B39" s="24">
        <v>4.0599999999999996</v>
      </c>
      <c r="C39" s="24">
        <v>30</v>
      </c>
      <c r="D39" s="33">
        <v>8.8000000000000007</v>
      </c>
      <c r="E39" s="24">
        <v>4.09</v>
      </c>
      <c r="F39" s="24">
        <v>2.0499999999999998</v>
      </c>
      <c r="G39" s="27">
        <f t="shared" ref="G39:G41" si="63">(D39/1000)/(C39/60)/$G$2/(F39*10)</f>
        <v>1.0677040867829883</v>
      </c>
      <c r="H39" s="31">
        <f t="shared" si="48"/>
        <v>6.0799816052920158E-6</v>
      </c>
      <c r="I39" s="27">
        <f t="shared" si="49"/>
        <v>21.887933779051259</v>
      </c>
      <c r="K39" s="22">
        <f t="shared" si="50"/>
        <v>2.8093934591557415E-2</v>
      </c>
      <c r="L39" s="24">
        <v>195</v>
      </c>
      <c r="M39" s="27">
        <f t="shared" si="51"/>
        <v>27.449324324324326</v>
      </c>
      <c r="N39" s="24">
        <v>26.87</v>
      </c>
      <c r="O39" s="27">
        <f t="shared" si="52"/>
        <v>0.44634551495016611</v>
      </c>
      <c r="P39" s="24">
        <v>17.809999999999999</v>
      </c>
      <c r="Q39" s="27">
        <f t="shared" si="53"/>
        <v>0.45949432404540758</v>
      </c>
      <c r="R39" s="27">
        <f t="shared" si="54"/>
        <v>30.302624308024559</v>
      </c>
      <c r="S39" s="27">
        <f t="shared" si="55"/>
        <v>61.497927961456064</v>
      </c>
      <c r="T39" s="27">
        <f t="shared" si="56"/>
        <v>59.738114026435206</v>
      </c>
      <c r="U39" s="32">
        <f>N39/'[1]LIB model solution'!$H$3/1000</f>
        <v>4.5782927244845804E-4</v>
      </c>
      <c r="V39" s="22">
        <f>P39/'[1]LIB model solution'!$I$3/1000</f>
        <v>3.022065660782038E-4</v>
      </c>
      <c r="W39" s="24">
        <v>710.4</v>
      </c>
      <c r="X39" s="24">
        <f t="shared" si="57"/>
        <v>0.10234836478893532</v>
      </c>
      <c r="Y39" s="24">
        <v>6020</v>
      </c>
      <c r="Z39" s="24">
        <f t="shared" si="58"/>
        <v>0.10257284034758904</v>
      </c>
      <c r="AA39" s="24">
        <v>3876</v>
      </c>
      <c r="AB39" s="22">
        <f t="shared" si="59"/>
        <v>6.5769379568732064E-2</v>
      </c>
      <c r="AF39" s="27">
        <f t="shared" si="60"/>
        <v>1425.3738873709033</v>
      </c>
      <c r="AG39" s="31">
        <v>1.4847644660113575E-2</v>
      </c>
      <c r="AH39" s="27">
        <f t="shared" si="61"/>
        <v>6.7624558244607726</v>
      </c>
      <c r="AI39" s="27">
        <f t="shared" si="62"/>
        <v>21077.755247067515</v>
      </c>
      <c r="AJ39" s="27">
        <v>0.21955995049028659</v>
      </c>
      <c r="AK39" s="27"/>
    </row>
    <row r="40" spans="1:37" s="22" customFormat="1">
      <c r="A40" s="24">
        <v>3</v>
      </c>
      <c r="B40" s="24">
        <v>3.04</v>
      </c>
      <c r="C40" s="24">
        <v>30</v>
      </c>
      <c r="D40" s="33">
        <v>9.1999999999999993</v>
      </c>
      <c r="E40" s="24">
        <v>3.02</v>
      </c>
      <c r="F40" s="24">
        <v>2.04</v>
      </c>
      <c r="G40" s="27">
        <f t="shared" si="63"/>
        <v>1.1217078362704522</v>
      </c>
      <c r="H40" s="31">
        <f t="shared" si="48"/>
        <v>6.3563444055325606E-6</v>
      </c>
      <c r="I40" s="27">
        <f t="shared" si="49"/>
        <v>22.882839859917222</v>
      </c>
      <c r="K40" s="22">
        <f t="shared" si="50"/>
        <v>3.8928108341737495E-2</v>
      </c>
      <c r="L40" s="24">
        <v>270.2</v>
      </c>
      <c r="M40" s="27">
        <f t="shared" si="51"/>
        <v>38.435277382645801</v>
      </c>
      <c r="N40" s="24">
        <v>19.329999999999998</v>
      </c>
      <c r="O40" s="27">
        <f t="shared" si="52"/>
        <v>0.3220593135621459</v>
      </c>
      <c r="P40" s="24">
        <v>13.11</v>
      </c>
      <c r="Q40" s="27">
        <f t="shared" si="53"/>
        <v>0.33911019141231247</v>
      </c>
      <c r="R40" s="27">
        <f t="shared" si="54"/>
        <v>58.132259720796704</v>
      </c>
      <c r="S40" s="27">
        <f t="shared" si="55"/>
        <v>119.3422322041594</v>
      </c>
      <c r="T40" s="27">
        <f t="shared" si="56"/>
        <v>113.341557865224</v>
      </c>
      <c r="U40" s="32">
        <f>N40/'[1]LIB model solution'!$H$3/1000</f>
        <v>3.2935764184699267E-4</v>
      </c>
      <c r="V40" s="22">
        <f>P40/'[1]LIB model solution'!$I$3/1000</f>
        <v>2.2245525442365254E-4</v>
      </c>
      <c r="W40" s="24">
        <v>703</v>
      </c>
      <c r="X40" s="24">
        <f t="shared" si="57"/>
        <v>0.10128223598905058</v>
      </c>
      <c r="Y40" s="24">
        <v>6002</v>
      </c>
      <c r="Z40" s="24">
        <f t="shared" si="58"/>
        <v>0.10226614414721417</v>
      </c>
      <c r="AA40" s="24">
        <v>3866</v>
      </c>
      <c r="AB40" s="22">
        <f t="shared" si="59"/>
        <v>6.5599695926913865E-2</v>
      </c>
      <c r="AF40" s="27">
        <f t="shared" si="60"/>
        <v>1967.3628825744106</v>
      </c>
      <c r="AG40" s="31">
        <v>2.0493363360150108E-2</v>
      </c>
      <c r="AH40" s="27">
        <f t="shared" si="61"/>
        <v>9.3592829735528387</v>
      </c>
      <c r="AI40" s="27">
        <f t="shared" si="62"/>
        <v>21020.444494879805</v>
      </c>
      <c r="AJ40" s="27">
        <v>0.21896296348833127</v>
      </c>
      <c r="AK40" s="27"/>
    </row>
    <row r="41" spans="1:37" s="22" customFormat="1">
      <c r="A41" s="24">
        <v>2</v>
      </c>
      <c r="B41" s="24">
        <v>2.0099999999999998</v>
      </c>
      <c r="C41" s="24">
        <v>30</v>
      </c>
      <c r="D41" s="33">
        <v>9.3000000000000007</v>
      </c>
      <c r="E41" s="24">
        <v>2</v>
      </c>
      <c r="F41" s="24">
        <v>2.0499999999999998</v>
      </c>
      <c r="G41" s="27">
        <f t="shared" si="63"/>
        <v>1.1283690917138398</v>
      </c>
      <c r="H41" s="31">
        <f t="shared" si="48"/>
        <v>6.4254351055926987E-6</v>
      </c>
      <c r="I41" s="27">
        <f t="shared" si="49"/>
        <v>23.131566380133716</v>
      </c>
      <c r="K41" s="22">
        <f t="shared" si="50"/>
        <v>3.6478893531191464E-2</v>
      </c>
      <c r="L41" s="24">
        <v>253.2</v>
      </c>
      <c r="M41" s="27">
        <f t="shared" si="51"/>
        <v>35.661971830985912</v>
      </c>
      <c r="N41" s="24">
        <v>13.7</v>
      </c>
      <c r="O41" s="27">
        <f t="shared" si="52"/>
        <v>0.22963459604425077</v>
      </c>
      <c r="P41" s="24">
        <v>9.3450000000000006</v>
      </c>
      <c r="Q41" s="27">
        <f t="shared" si="53"/>
        <v>0.24335937499999999</v>
      </c>
      <c r="R41" s="27">
        <f t="shared" si="54"/>
        <v>75.396250299455872</v>
      </c>
      <c r="S41" s="27">
        <f t="shared" si="55"/>
        <v>155.29877660121309</v>
      </c>
      <c r="T41" s="27">
        <f t="shared" si="56"/>
        <v>146.54036579024711</v>
      </c>
      <c r="U41" s="32">
        <f>N41/'[1]LIB model solution'!$H$3/1000</f>
        <v>2.3342988584085876E-4</v>
      </c>
      <c r="V41" s="22">
        <f>P41/'[1]LIB model solution'!$I$3/1000</f>
        <v>1.5856936327910244E-4</v>
      </c>
      <c r="W41" s="24">
        <v>710</v>
      </c>
      <c r="X41" s="24">
        <f t="shared" si="57"/>
        <v>0.10229073620515776</v>
      </c>
      <c r="Y41" s="24">
        <v>5966</v>
      </c>
      <c r="Z41" s="24">
        <f t="shared" si="58"/>
        <v>0.10165275174646447</v>
      </c>
      <c r="AA41" s="24">
        <v>3840</v>
      </c>
      <c r="AB41" s="22">
        <f t="shared" si="59"/>
        <v>6.5158518458186557E-2</v>
      </c>
      <c r="AF41" s="27">
        <f t="shared" si="60"/>
        <v>2268.6188174127064</v>
      </c>
      <c r="AG41" s="31">
        <v>2.3631446014715694E-2</v>
      </c>
      <c r="AH41" s="27">
        <f t="shared" si="61"/>
        <v>10.604535316346581</v>
      </c>
      <c r="AI41" s="27">
        <f t="shared" si="62"/>
        <v>21392.911143552861</v>
      </c>
      <c r="AJ41" s="27">
        <v>0.22284282441200898</v>
      </c>
      <c r="AK41" s="27"/>
    </row>
    <row r="42" spans="1:37" s="22" customFormat="1">
      <c r="G42" s="32"/>
      <c r="H42" s="32"/>
      <c r="I42" s="32"/>
      <c r="M42" s="32"/>
      <c r="O42" s="32"/>
      <c r="Q42" s="32"/>
      <c r="R42" s="32"/>
      <c r="S42" s="32"/>
      <c r="T42" s="32"/>
      <c r="U42" s="32"/>
    </row>
    <row r="43" spans="1:37" s="22" customFormat="1" ht="19.8" customHeight="1">
      <c r="A43" s="20" t="s">
        <v>43</v>
      </c>
      <c r="B43" s="20">
        <v>700</v>
      </c>
      <c r="C43" s="20"/>
      <c r="D43" s="21" t="s">
        <v>16</v>
      </c>
      <c r="E43" s="21"/>
      <c r="F43" s="21" t="s">
        <v>48</v>
      </c>
      <c r="G43" s="21"/>
      <c r="H43" s="21"/>
      <c r="I43" s="22" t="s">
        <v>67</v>
      </c>
      <c r="J43" s="22">
        <v>25</v>
      </c>
      <c r="K43" s="22" t="s">
        <v>49</v>
      </c>
    </row>
    <row r="44" spans="1:37" s="22" customFormat="1" ht="13.2" customHeight="1">
      <c r="A44" s="23" t="s">
        <v>30</v>
      </c>
      <c r="B44" s="23" t="s">
        <v>19</v>
      </c>
      <c r="C44" s="23"/>
      <c r="D44" s="23"/>
      <c r="E44" s="23"/>
      <c r="F44" s="23" t="s">
        <v>31</v>
      </c>
      <c r="G44" s="23">
        <v>8.0409600000000002E-4</v>
      </c>
      <c r="H44" s="23"/>
      <c r="L44" s="45" t="s">
        <v>71</v>
      </c>
      <c r="M44" s="45"/>
      <c r="N44" s="45"/>
      <c r="O44" s="45"/>
      <c r="P44" s="45"/>
      <c r="Q44" s="24"/>
      <c r="R44" s="48" t="s">
        <v>39</v>
      </c>
      <c r="S44" s="48" t="s">
        <v>72</v>
      </c>
      <c r="T44" s="48" t="s">
        <v>73</v>
      </c>
      <c r="U44" s="26"/>
      <c r="W44" s="45" t="s">
        <v>43</v>
      </c>
      <c r="X44" s="45"/>
      <c r="Y44" s="45"/>
      <c r="Z44" s="45"/>
      <c r="AA44" s="45"/>
      <c r="AF44" s="42" t="s">
        <v>50</v>
      </c>
      <c r="AG44" s="42"/>
      <c r="AH44" s="42"/>
      <c r="AI44" s="43" t="s">
        <v>53</v>
      </c>
      <c r="AJ44" s="44"/>
      <c r="AK44" s="28"/>
    </row>
    <row r="45" spans="1:37" s="22" customFormat="1" ht="26.4">
      <c r="A45" s="45" t="s">
        <v>54</v>
      </c>
      <c r="B45" s="46" t="s">
        <v>55</v>
      </c>
      <c r="C45" s="29" t="s">
        <v>32</v>
      </c>
      <c r="D45" s="24" t="s">
        <v>0</v>
      </c>
      <c r="E45" s="24" t="s">
        <v>66</v>
      </c>
      <c r="F45" s="24" t="s">
        <v>40</v>
      </c>
      <c r="G45" s="24" t="s">
        <v>56</v>
      </c>
      <c r="H45" s="24" t="s">
        <v>57</v>
      </c>
      <c r="I45" s="24" t="s">
        <v>2</v>
      </c>
      <c r="L45" s="24" t="s">
        <v>48</v>
      </c>
      <c r="M45" s="24" t="s">
        <v>68</v>
      </c>
      <c r="N45" s="24" t="s">
        <v>58</v>
      </c>
      <c r="O45" s="24" t="s">
        <v>69</v>
      </c>
      <c r="P45" s="24" t="s">
        <v>59</v>
      </c>
      <c r="Q45" s="24" t="s">
        <v>70</v>
      </c>
      <c r="R45" s="49"/>
      <c r="S45" s="49"/>
      <c r="T45" s="49"/>
      <c r="W45" s="24" t="s">
        <v>48</v>
      </c>
      <c r="X45" s="24"/>
      <c r="Y45" s="24" t="s">
        <v>58</v>
      </c>
      <c r="Z45" s="24"/>
      <c r="AA45" s="24" t="s">
        <v>59</v>
      </c>
      <c r="AF45" s="27" t="s">
        <v>60</v>
      </c>
      <c r="AG45" s="27" t="s">
        <v>60</v>
      </c>
      <c r="AH45" s="27" t="s">
        <v>74</v>
      </c>
      <c r="AI45" s="27" t="s">
        <v>60</v>
      </c>
      <c r="AJ45" s="27" t="s">
        <v>60</v>
      </c>
      <c r="AK45" s="27"/>
    </row>
    <row r="46" spans="1:37" s="22" customFormat="1">
      <c r="A46" s="45"/>
      <c r="B46" s="47"/>
      <c r="C46" s="29" t="s">
        <v>4</v>
      </c>
      <c r="D46" s="24" t="s">
        <v>5</v>
      </c>
      <c r="E46" s="24" t="s">
        <v>61</v>
      </c>
      <c r="F46" s="24" t="s">
        <v>6</v>
      </c>
      <c r="G46" s="24" t="s">
        <v>8</v>
      </c>
      <c r="H46" s="24" t="s">
        <v>62</v>
      </c>
      <c r="I46" s="24" t="s">
        <v>9</v>
      </c>
      <c r="L46" s="24" t="s">
        <v>16</v>
      </c>
      <c r="M46" s="24" t="s">
        <v>10</v>
      </c>
      <c r="N46" s="24" t="s">
        <v>16</v>
      </c>
      <c r="O46" s="24" t="s">
        <v>10</v>
      </c>
      <c r="P46" s="24" t="s">
        <v>16</v>
      </c>
      <c r="Q46" s="24" t="s">
        <v>10</v>
      </c>
      <c r="R46" s="24" t="s">
        <v>61</v>
      </c>
      <c r="S46" s="24" t="s">
        <v>61</v>
      </c>
      <c r="T46" s="24" t="s">
        <v>61</v>
      </c>
      <c r="W46" s="24" t="s">
        <v>16</v>
      </c>
      <c r="X46" s="24"/>
      <c r="Y46" s="24" t="s">
        <v>16</v>
      </c>
      <c r="Z46" s="24"/>
      <c r="AA46" s="24" t="s">
        <v>16</v>
      </c>
      <c r="AF46" s="27" t="s">
        <v>63</v>
      </c>
      <c r="AG46" s="27" t="s">
        <v>64</v>
      </c>
      <c r="AH46" s="27" t="s">
        <v>65</v>
      </c>
      <c r="AI46" s="27" t="s">
        <v>63</v>
      </c>
      <c r="AJ46" s="27" t="s">
        <v>64</v>
      </c>
      <c r="AK46" s="27"/>
    </row>
    <row r="47" spans="1:37" s="22" customFormat="1">
      <c r="A47" s="24">
        <v>6</v>
      </c>
      <c r="B47" s="24">
        <v>5.41</v>
      </c>
      <c r="C47" s="24">
        <v>30</v>
      </c>
      <c r="D47" s="33">
        <v>8.5</v>
      </c>
      <c r="E47" s="24">
        <v>5.43</v>
      </c>
      <c r="F47" s="24">
        <v>2.0099999999999998</v>
      </c>
      <c r="G47" s="27">
        <f>(D47/1000)/(C47/60)/$G$2/(F47*10)</f>
        <v>1.0518285680796908</v>
      </c>
      <c r="H47" s="31">
        <f>(D47*0.000001)/(C47*60*$G$2)</f>
        <v>5.8727095051116057E-6</v>
      </c>
      <c r="I47" s="27">
        <f>(D47/1000)/(C47/60)/$G$2</f>
        <v>21.141754218401783</v>
      </c>
      <c r="K47" s="22">
        <f>L47/6.941/1000</f>
        <v>4.4907073908658701E-3</v>
      </c>
      <c r="L47" s="24">
        <v>31.17</v>
      </c>
      <c r="M47" s="27">
        <f>L47/W47*100</f>
        <v>4.5993802567507753</v>
      </c>
      <c r="N47" s="24">
        <v>10.75</v>
      </c>
      <c r="O47" s="27">
        <f>N47/Y47*100</f>
        <v>0.18391787852865696</v>
      </c>
      <c r="P47" s="24">
        <v>7.0060000000000002</v>
      </c>
      <c r="Q47" s="27">
        <f>P47/AA47*100</f>
        <v>0.1835472884464239</v>
      </c>
      <c r="R47" s="27">
        <f>M47/(O47+Q47)</f>
        <v>12.516506787873791</v>
      </c>
      <c r="S47" s="27">
        <f>M47/O47</f>
        <v>25.00779311693794</v>
      </c>
      <c r="T47" s="27">
        <f>M47/Q47</f>
        <v>25.058284955777488</v>
      </c>
      <c r="U47" s="32">
        <f>N47/'[1]LIB model solution'!$H$3/1000</f>
        <v>1.8316578633498039E-4</v>
      </c>
      <c r="V47" s="22">
        <f>P47/'[1]LIB model solution'!$I$3/1000</f>
        <v>1.1888035945782684E-4</v>
      </c>
      <c r="W47" s="24">
        <v>677.7</v>
      </c>
      <c r="X47" s="24">
        <f>W47/6.941/1000</f>
        <v>9.7637228065120304E-2</v>
      </c>
      <c r="Y47" s="24">
        <v>5845</v>
      </c>
      <c r="Z47" s="24">
        <f>Y47/58.69/1000</f>
        <v>9.9591071732833547E-2</v>
      </c>
      <c r="AA47" s="24">
        <v>3817</v>
      </c>
      <c r="AB47" s="22">
        <f>AA47/58.9332/1000</f>
        <v>6.476824608200471E-2</v>
      </c>
      <c r="AF47" s="27">
        <f>AG47*96*1000</f>
        <v>244.72872166763793</v>
      </c>
      <c r="AG47" s="31">
        <v>2.5492575173712284E-3</v>
      </c>
      <c r="AH47" s="27">
        <f>AF47/AI47*100</f>
        <v>1.1958246492922036</v>
      </c>
      <c r="AI47" s="27">
        <f>AJ47*96*1000</f>
        <v>20465.268199019847</v>
      </c>
      <c r="AJ47" s="27">
        <v>0.21317987707312339</v>
      </c>
      <c r="AK47" s="27"/>
    </row>
    <row r="48" spans="1:37" s="22" customFormat="1">
      <c r="A48" s="24">
        <v>5</v>
      </c>
      <c r="B48" s="24">
        <v>4.78</v>
      </c>
      <c r="C48" s="24">
        <v>30</v>
      </c>
      <c r="D48" s="33">
        <v>8.6999999999999993</v>
      </c>
      <c r="E48" s="24">
        <v>4.79</v>
      </c>
      <c r="F48" s="24">
        <v>2.02</v>
      </c>
      <c r="G48" s="27">
        <f>(D48/1000)/(C48/60)/$G$2/(F48*10)</f>
        <v>1.0712478841007309</v>
      </c>
      <c r="H48" s="31">
        <f t="shared" ref="H48:H51" si="64">(D48*0.000001)/(C48*60*$G$2)</f>
        <v>6.0108909052318785E-6</v>
      </c>
      <c r="I48" s="27">
        <f t="shared" ref="I48:I51" si="65">(D48/1000)/(C48/60)/$G$2</f>
        <v>21.639207258834762</v>
      </c>
      <c r="K48" s="22">
        <f t="shared" ref="K48:K51" si="66">L48/6.941/1000</f>
        <v>7.2698458435383959E-3</v>
      </c>
      <c r="L48" s="24">
        <v>50.46</v>
      </c>
      <c r="M48" s="27">
        <f t="shared" ref="M48:M51" si="67">L48/W48*100</f>
        <v>7.4042553191489366</v>
      </c>
      <c r="N48" s="24">
        <v>11.46</v>
      </c>
      <c r="O48" s="27">
        <f t="shared" ref="O48:O51" si="68">N48/Y48*100</f>
        <v>0.19335245486755528</v>
      </c>
      <c r="P48" s="24">
        <v>7.5419999999999998</v>
      </c>
      <c r="Q48" s="27">
        <f t="shared" ref="Q48:Q51" si="69">P48/AA48*100</f>
        <v>0.1948333763885301</v>
      </c>
      <c r="R48" s="27">
        <f t="shared" ref="R48:R51" si="70">M48/(O48+Q48)</f>
        <v>19.073996841127268</v>
      </c>
      <c r="S48" s="27">
        <f t="shared" ref="S48:S51" si="71">M48/O48</f>
        <v>38.294084883591395</v>
      </c>
      <c r="T48" s="27">
        <f t="shared" ref="T48:T51" si="72">M48/Q48</f>
        <v>38.003012914910542</v>
      </c>
      <c r="U48" s="32">
        <f>N48/'[1]LIB model solution'!$H$3/1000</f>
        <v>1.9526324757198843E-4</v>
      </c>
      <c r="V48" s="22">
        <f>P48/'[1]LIB model solution'!$I$3/1000</f>
        <v>1.2797540265928204E-4</v>
      </c>
      <c r="W48" s="24">
        <v>681.5</v>
      </c>
      <c r="X48" s="24">
        <f t="shared" ref="X48:X51" si="73">W48/6.941/1000</f>
        <v>9.8184699611007065E-2</v>
      </c>
      <c r="Y48" s="24">
        <v>5927</v>
      </c>
      <c r="Z48" s="24">
        <f t="shared" ref="Z48:Z51" si="74">Y48/58.69/1000</f>
        <v>0.10098824331231897</v>
      </c>
      <c r="AA48" s="24">
        <v>3871</v>
      </c>
      <c r="AB48" s="22">
        <f t="shared" ref="AB48:AB51" si="75">AA48/58.9332/1000</f>
        <v>6.5684537747822958E-2</v>
      </c>
      <c r="AF48" s="27">
        <f t="shared" ref="AF48:AF51" si="76">AG48*96*1000</f>
        <v>380.76197975877722</v>
      </c>
      <c r="AG48" s="31">
        <v>3.9662706224872632E-3</v>
      </c>
      <c r="AH48" s="27">
        <f t="shared" ref="AH48:AH51" si="77">AF48/AI48*100</f>
        <v>1.8381645249565159</v>
      </c>
      <c r="AI48" s="27">
        <f t="shared" ref="AI48:AI51" si="78">AJ48*96*1000</f>
        <v>20714.249164817531</v>
      </c>
      <c r="AJ48" s="27">
        <v>0.21577342880018263</v>
      </c>
      <c r="AK48" s="27"/>
    </row>
    <row r="49" spans="1:37" s="22" customFormat="1">
      <c r="A49" s="24">
        <v>4</v>
      </c>
      <c r="B49" s="24">
        <v>3.96</v>
      </c>
      <c r="C49" s="24">
        <v>30</v>
      </c>
      <c r="D49" s="33">
        <v>8.8000000000000007</v>
      </c>
      <c r="E49" s="24">
        <v>3.99</v>
      </c>
      <c r="F49" s="24">
        <v>2.02</v>
      </c>
      <c r="G49" s="27">
        <f t="shared" ref="G49:G51" si="79">(D49/1000)/(C49/60)/$G$2/(F49*10)</f>
        <v>1.0835610781708545</v>
      </c>
      <c r="H49" s="31">
        <f t="shared" si="64"/>
        <v>6.0799816052920158E-6</v>
      </c>
      <c r="I49" s="27">
        <f t="shared" si="65"/>
        <v>21.887933779051259</v>
      </c>
      <c r="K49" s="22">
        <f t="shared" si="66"/>
        <v>1.9708975651923356E-2</v>
      </c>
      <c r="L49" s="24">
        <v>136.80000000000001</v>
      </c>
      <c r="M49" s="27">
        <f t="shared" si="67"/>
        <v>19.542857142857144</v>
      </c>
      <c r="N49" s="24">
        <v>13.23</v>
      </c>
      <c r="O49" s="27">
        <f t="shared" si="68"/>
        <v>0.21767028627838106</v>
      </c>
      <c r="P49" s="24">
        <v>8.7889999999999997</v>
      </c>
      <c r="Q49" s="27">
        <f t="shared" si="69"/>
        <v>0.22132963988919668</v>
      </c>
      <c r="R49" s="27">
        <f t="shared" si="70"/>
        <v>44.516766354528094</v>
      </c>
      <c r="S49" s="27">
        <f t="shared" si="71"/>
        <v>89.781924198250735</v>
      </c>
      <c r="T49" s="27">
        <f t="shared" si="72"/>
        <v>88.297514750581087</v>
      </c>
      <c r="U49" s="32">
        <f>N49/'[1]LIB model solution'!$H$3/1000</f>
        <v>2.2542170727551545E-4</v>
      </c>
      <c r="V49" s="22">
        <f>P49/'[1]LIB model solution'!$I$3/1000</f>
        <v>1.4913495279401086E-4</v>
      </c>
      <c r="W49" s="24">
        <v>700</v>
      </c>
      <c r="X49" s="24">
        <f t="shared" si="73"/>
        <v>0.10085002161071893</v>
      </c>
      <c r="Y49" s="24">
        <v>6078</v>
      </c>
      <c r="Z49" s="24">
        <f t="shared" si="74"/>
        <v>0.10356108365990799</v>
      </c>
      <c r="AA49" s="24">
        <v>3971</v>
      </c>
      <c r="AB49" s="22">
        <f t="shared" si="75"/>
        <v>6.7381374166004898E-2</v>
      </c>
      <c r="AF49" s="27">
        <f t="shared" si="76"/>
        <v>986.90007702194316</v>
      </c>
      <c r="AG49" s="31">
        <v>1.0280209135645242E-2</v>
      </c>
      <c r="AH49" s="27">
        <f t="shared" si="77"/>
        <v>4.6428067461807165</v>
      </c>
      <c r="AI49" s="27">
        <f t="shared" si="78"/>
        <v>21256.540083943633</v>
      </c>
      <c r="AJ49" s="27">
        <v>0.22142229254107951</v>
      </c>
      <c r="AK49" s="27"/>
    </row>
    <row r="50" spans="1:37" s="22" customFormat="1">
      <c r="A50" s="24">
        <v>3</v>
      </c>
      <c r="B50" s="24">
        <v>3.01</v>
      </c>
      <c r="C50" s="24">
        <v>30</v>
      </c>
      <c r="D50" s="33">
        <v>9.1999999999999993</v>
      </c>
      <c r="E50" s="24">
        <v>2.98</v>
      </c>
      <c r="F50" s="24">
        <v>2.0099999999999998</v>
      </c>
      <c r="G50" s="27">
        <f t="shared" si="79"/>
        <v>1.1384497442744888</v>
      </c>
      <c r="H50" s="31">
        <f t="shared" si="64"/>
        <v>6.3563444055325606E-6</v>
      </c>
      <c r="I50" s="27">
        <f t="shared" si="65"/>
        <v>22.882839859917222</v>
      </c>
      <c r="K50" s="22">
        <f t="shared" si="66"/>
        <v>3.1566056764155019E-2</v>
      </c>
      <c r="L50" s="24">
        <v>219.1</v>
      </c>
      <c r="M50" s="27">
        <f t="shared" si="67"/>
        <v>31.069200226885986</v>
      </c>
      <c r="N50" s="24">
        <v>13.38</v>
      </c>
      <c r="O50" s="27">
        <f t="shared" si="68"/>
        <v>0.21639980591945657</v>
      </c>
      <c r="P50" s="24">
        <v>9.1120000000000001</v>
      </c>
      <c r="Q50" s="27">
        <f t="shared" si="69"/>
        <v>0.2254887404107894</v>
      </c>
      <c r="R50" s="27">
        <f t="shared" si="70"/>
        <v>70.310037417594387</v>
      </c>
      <c r="S50" s="27">
        <f t="shared" si="71"/>
        <v>143.57314275249331</v>
      </c>
      <c r="T50" s="27">
        <f t="shared" si="72"/>
        <v>137.78603831962937</v>
      </c>
      <c r="U50" s="32">
        <f>N50/'[1]LIB model solution'!$H$3/1000</f>
        <v>2.2797750894530585E-4</v>
      </c>
      <c r="V50" s="22">
        <f>P50/'[1]LIB model solution'!$I$3/1000</f>
        <v>1.5461573442473854E-4</v>
      </c>
      <c r="W50" s="24">
        <v>705.2</v>
      </c>
      <c r="X50" s="24">
        <f t="shared" si="73"/>
        <v>0.10159919319982713</v>
      </c>
      <c r="Y50" s="24">
        <v>6183</v>
      </c>
      <c r="Z50" s="24">
        <f t="shared" si="74"/>
        <v>0.10535014482876129</v>
      </c>
      <c r="AA50" s="24">
        <v>4041</v>
      </c>
      <c r="AB50" s="22">
        <f t="shared" si="75"/>
        <v>6.8569159658732254E-2</v>
      </c>
      <c r="AF50" s="27">
        <f t="shared" si="76"/>
        <v>1602.1618463494085</v>
      </c>
      <c r="AG50" s="31">
        <v>1.6689185899473005E-2</v>
      </c>
      <c r="AH50" s="27">
        <f t="shared" si="77"/>
        <v>7.4105811039797782</v>
      </c>
      <c r="AI50" s="27">
        <f t="shared" si="78"/>
        <v>21619.921890996964</v>
      </c>
      <c r="AJ50" s="27">
        <v>0.22520751969788502</v>
      </c>
      <c r="AK50" s="27"/>
    </row>
    <row r="51" spans="1:37" s="22" customFormat="1">
      <c r="A51" s="24">
        <v>2</v>
      </c>
      <c r="B51" s="24">
        <v>2.0299999999999998</v>
      </c>
      <c r="C51" s="24">
        <v>30</v>
      </c>
      <c r="D51" s="33">
        <v>9.3000000000000007</v>
      </c>
      <c r="E51" s="24">
        <v>1.98</v>
      </c>
      <c r="F51" s="24">
        <v>2.0099999999999998</v>
      </c>
      <c r="G51" s="27">
        <f t="shared" si="79"/>
        <v>1.150824198016603</v>
      </c>
      <c r="H51" s="31">
        <f t="shared" si="64"/>
        <v>6.4254351055926987E-6</v>
      </c>
      <c r="I51" s="27">
        <f t="shared" si="65"/>
        <v>23.131566380133716</v>
      </c>
      <c r="K51" s="22">
        <f t="shared" si="66"/>
        <v>3.6536522114969022E-2</v>
      </c>
      <c r="L51" s="24">
        <v>253.6</v>
      </c>
      <c r="M51" s="27">
        <f t="shared" si="67"/>
        <v>35.824268964543016</v>
      </c>
      <c r="N51" s="24">
        <v>11.57</v>
      </c>
      <c r="O51" s="27">
        <f t="shared" si="68"/>
        <v>0.18535725728933033</v>
      </c>
      <c r="P51" s="24">
        <v>7.9809999999999999</v>
      </c>
      <c r="Q51" s="27">
        <f t="shared" si="69"/>
        <v>0.19551690347868692</v>
      </c>
      <c r="R51" s="27">
        <f t="shared" si="70"/>
        <v>94.058018775295324</v>
      </c>
      <c r="S51" s="27">
        <f t="shared" si="71"/>
        <v>193.27146661769879</v>
      </c>
      <c r="T51" s="27">
        <f t="shared" si="72"/>
        <v>183.228500079269</v>
      </c>
      <c r="U51" s="32">
        <f>N51/'[1]LIB model solution'!$H$3/1000</f>
        <v>1.9713750212983473E-4</v>
      </c>
      <c r="V51" s="22">
        <f>P51/'[1]LIB model solution'!$I$3/1000</f>
        <v>1.3542451453510076E-4</v>
      </c>
      <c r="W51" s="24">
        <v>707.9</v>
      </c>
      <c r="X51" s="24">
        <f t="shared" si="73"/>
        <v>0.10198818614032559</v>
      </c>
      <c r="Y51" s="24">
        <v>6242</v>
      </c>
      <c r="Z51" s="24">
        <f t="shared" si="74"/>
        <v>0.10635542681887886</v>
      </c>
      <c r="AA51" s="24">
        <v>4082</v>
      </c>
      <c r="AB51" s="22">
        <f t="shared" si="75"/>
        <v>6.9264862590186854E-2</v>
      </c>
      <c r="AF51" s="27">
        <f t="shared" si="76"/>
        <v>2288.3007181827784</v>
      </c>
      <c r="AG51" s="31">
        <v>2.3836465814403941E-2</v>
      </c>
      <c r="AH51" s="27">
        <f t="shared" si="77"/>
        <v>10.306294713320039</v>
      </c>
      <c r="AI51" s="27">
        <f t="shared" si="78"/>
        <v>22202.942782388491</v>
      </c>
      <c r="AJ51" s="27">
        <v>0.23128065398321346</v>
      </c>
      <c r="AK51" s="27"/>
    </row>
    <row r="52" spans="1:37" s="22" customFormat="1">
      <c r="G52" s="32"/>
      <c r="H52" s="32"/>
      <c r="I52" s="32"/>
      <c r="M52" s="32"/>
      <c r="O52" s="32"/>
      <c r="Q52" s="32"/>
      <c r="R52" s="32"/>
      <c r="S52" s="32"/>
      <c r="T52" s="32"/>
      <c r="U52" s="32"/>
    </row>
    <row r="53" spans="1:37" s="22" customFormat="1"/>
    <row r="54" spans="1:37" s="22" customFormat="1" ht="19.8" customHeight="1">
      <c r="A54" s="20" t="s">
        <v>43</v>
      </c>
      <c r="B54" s="20">
        <v>700</v>
      </c>
      <c r="C54" s="20"/>
      <c r="D54" s="21" t="s">
        <v>16</v>
      </c>
      <c r="E54" s="21"/>
      <c r="F54" s="21" t="s">
        <v>48</v>
      </c>
      <c r="G54" s="21"/>
      <c r="H54" s="21"/>
      <c r="I54" s="22" t="s">
        <v>67</v>
      </c>
      <c r="J54" s="22">
        <v>25</v>
      </c>
      <c r="K54" s="22" t="s">
        <v>49</v>
      </c>
    </row>
    <row r="55" spans="1:37" s="22" customFormat="1" ht="13.2" customHeight="1">
      <c r="A55" s="23" t="s">
        <v>30</v>
      </c>
      <c r="B55" s="23" t="s">
        <v>21</v>
      </c>
      <c r="C55" s="23"/>
      <c r="D55" s="23"/>
      <c r="E55" s="23"/>
      <c r="F55" s="23" t="s">
        <v>31</v>
      </c>
      <c r="G55" s="23">
        <v>8.0409600000000002E-4</v>
      </c>
      <c r="H55" s="23"/>
      <c r="L55" s="45" t="s">
        <v>71</v>
      </c>
      <c r="M55" s="45"/>
      <c r="N55" s="45"/>
      <c r="O55" s="45"/>
      <c r="P55" s="45"/>
      <c r="Q55" s="24"/>
      <c r="R55" s="48" t="s">
        <v>39</v>
      </c>
      <c r="S55" s="48" t="s">
        <v>72</v>
      </c>
      <c r="T55" s="48" t="s">
        <v>73</v>
      </c>
      <c r="U55" s="26"/>
      <c r="W55" s="45" t="s">
        <v>43</v>
      </c>
      <c r="X55" s="45"/>
      <c r="Y55" s="45"/>
      <c r="Z55" s="45"/>
      <c r="AA55" s="45"/>
      <c r="AF55" s="42" t="s">
        <v>50</v>
      </c>
      <c r="AG55" s="42"/>
      <c r="AH55" s="42"/>
      <c r="AI55" s="43" t="s">
        <v>53</v>
      </c>
      <c r="AJ55" s="44"/>
      <c r="AK55" s="28"/>
    </row>
    <row r="56" spans="1:37" s="22" customFormat="1" ht="26.4">
      <c r="A56" s="45" t="s">
        <v>54</v>
      </c>
      <c r="B56" s="46" t="s">
        <v>55</v>
      </c>
      <c r="C56" s="29" t="s">
        <v>32</v>
      </c>
      <c r="D56" s="24" t="s">
        <v>0</v>
      </c>
      <c r="E56" s="24" t="s">
        <v>66</v>
      </c>
      <c r="F56" s="24" t="s">
        <v>40</v>
      </c>
      <c r="G56" s="24" t="s">
        <v>56</v>
      </c>
      <c r="H56" s="24" t="s">
        <v>57</v>
      </c>
      <c r="I56" s="24" t="s">
        <v>2</v>
      </c>
      <c r="L56" s="24" t="s">
        <v>48</v>
      </c>
      <c r="M56" s="24" t="s">
        <v>68</v>
      </c>
      <c r="N56" s="24" t="s">
        <v>58</v>
      </c>
      <c r="O56" s="24" t="s">
        <v>69</v>
      </c>
      <c r="P56" s="24" t="s">
        <v>59</v>
      </c>
      <c r="Q56" s="24" t="s">
        <v>70</v>
      </c>
      <c r="R56" s="49"/>
      <c r="S56" s="49"/>
      <c r="T56" s="49"/>
      <c r="W56" s="24" t="s">
        <v>48</v>
      </c>
      <c r="X56" s="24"/>
      <c r="Y56" s="24" t="s">
        <v>58</v>
      </c>
      <c r="Z56" s="24"/>
      <c r="AA56" s="24" t="s">
        <v>59</v>
      </c>
      <c r="AF56" s="27" t="s">
        <v>60</v>
      </c>
      <c r="AG56" s="27" t="s">
        <v>60</v>
      </c>
      <c r="AH56" s="27" t="s">
        <v>74</v>
      </c>
      <c r="AI56" s="27" t="s">
        <v>60</v>
      </c>
      <c r="AJ56" s="27" t="s">
        <v>60</v>
      </c>
      <c r="AK56" s="27"/>
    </row>
    <row r="57" spans="1:37" s="22" customFormat="1">
      <c r="A57" s="45"/>
      <c r="B57" s="47"/>
      <c r="C57" s="29" t="s">
        <v>4</v>
      </c>
      <c r="D57" s="24" t="s">
        <v>5</v>
      </c>
      <c r="E57" s="24" t="s">
        <v>61</v>
      </c>
      <c r="F57" s="24" t="s">
        <v>6</v>
      </c>
      <c r="G57" s="24" t="s">
        <v>8</v>
      </c>
      <c r="H57" s="24" t="s">
        <v>62</v>
      </c>
      <c r="I57" s="24" t="s">
        <v>9</v>
      </c>
      <c r="L57" s="24" t="s">
        <v>16</v>
      </c>
      <c r="M57" s="24" t="s">
        <v>10</v>
      </c>
      <c r="N57" s="24" t="s">
        <v>16</v>
      </c>
      <c r="O57" s="24" t="s">
        <v>10</v>
      </c>
      <c r="P57" s="24" t="s">
        <v>16</v>
      </c>
      <c r="Q57" s="24" t="s">
        <v>10</v>
      </c>
      <c r="R57" s="24" t="s">
        <v>61</v>
      </c>
      <c r="S57" s="24" t="s">
        <v>61</v>
      </c>
      <c r="T57" s="24" t="s">
        <v>61</v>
      </c>
      <c r="W57" s="24" t="s">
        <v>16</v>
      </c>
      <c r="X57" s="24"/>
      <c r="Y57" s="24" t="s">
        <v>16</v>
      </c>
      <c r="Z57" s="24"/>
      <c r="AA57" s="24" t="s">
        <v>16</v>
      </c>
      <c r="AF57" s="27" t="s">
        <v>63</v>
      </c>
      <c r="AG57" s="27" t="s">
        <v>64</v>
      </c>
      <c r="AH57" s="27" t="s">
        <v>65</v>
      </c>
      <c r="AI57" s="27" t="s">
        <v>63</v>
      </c>
      <c r="AJ57" s="27" t="s">
        <v>64</v>
      </c>
      <c r="AK57" s="27"/>
    </row>
    <row r="58" spans="1:37" s="22" customFormat="1">
      <c r="A58" s="24">
        <v>6</v>
      </c>
      <c r="B58" s="27">
        <v>5.86</v>
      </c>
      <c r="C58" s="24">
        <v>30</v>
      </c>
      <c r="D58" s="24">
        <v>9.1999999999999993</v>
      </c>
      <c r="E58" s="24">
        <v>5.88</v>
      </c>
      <c r="F58" s="24">
        <v>2.02</v>
      </c>
      <c r="G58" s="27">
        <f>(D58/1000)/(C58/60)/$G$2/(F58*10)</f>
        <v>1.1328138544513477</v>
      </c>
      <c r="H58" s="31">
        <f>(D58*0.000001)/(C58*60*$G$2)</f>
        <v>6.3563444055325606E-6</v>
      </c>
      <c r="I58" s="27">
        <f>(D58/1000)/(C58/60)/$G$2</f>
        <v>22.882839859917222</v>
      </c>
      <c r="K58" s="22">
        <f>L58/6.941/1000</f>
        <v>3.5196657542140908E-2</v>
      </c>
      <c r="L58" s="24">
        <v>244.3</v>
      </c>
      <c r="M58" s="27">
        <f>L58/W58*100</f>
        <v>34.063022866703847</v>
      </c>
      <c r="N58" s="24">
        <v>121</v>
      </c>
      <c r="O58" s="27">
        <f>N58/Y58*100</f>
        <v>1.9771241830065358</v>
      </c>
      <c r="P58" s="24">
        <v>79.5</v>
      </c>
      <c r="Q58" s="27">
        <f>P58/AA58*100</f>
        <v>2.0627919045147896</v>
      </c>
      <c r="R58" s="27">
        <f>M58/(O58+Q58)</f>
        <v>8.4316164318163054</v>
      </c>
      <c r="S58" s="27">
        <f>M58/O58</f>
        <v>17.22857024332459</v>
      </c>
      <c r="T58" s="27">
        <f>M58/Q58</f>
        <v>16.513067940663728</v>
      </c>
      <c r="U58" s="32">
        <f>N58/'[1]LIB model solution'!$H$3/1000</f>
        <v>2.0616800136309421E-3</v>
      </c>
      <c r="V58" s="22">
        <f>P58/'[1]LIB model solution'!$I$3/1000</f>
        <v>1.3489849524546435E-3</v>
      </c>
      <c r="W58" s="24">
        <v>717.2</v>
      </c>
      <c r="X58" s="24">
        <f>W58/6.941/1000</f>
        <v>0.10332805071315374</v>
      </c>
      <c r="Y58" s="24">
        <v>6120</v>
      </c>
      <c r="Z58" s="24">
        <f>Y58/58.69/1000</f>
        <v>0.10427670812744931</v>
      </c>
      <c r="AA58" s="24">
        <v>3854</v>
      </c>
      <c r="AB58" s="22">
        <f>AA58/58.9332/1000</f>
        <v>6.5396075556732033E-2</v>
      </c>
      <c r="AF58" s="27">
        <f>AG58*96*1000</f>
        <v>2016.9266750904305</v>
      </c>
      <c r="AG58" s="31">
        <v>2.1009652865525318E-2</v>
      </c>
      <c r="AH58" s="27">
        <f>AF58/AI58*100</f>
        <v>9.4921343822625524</v>
      </c>
      <c r="AI58" s="27">
        <f>AJ58*96*1000</f>
        <v>21248.399926357491</v>
      </c>
      <c r="AJ58" s="27">
        <v>0.22133749923289053</v>
      </c>
      <c r="AK58" s="27"/>
    </row>
    <row r="59" spans="1:37" s="22" customFormat="1">
      <c r="A59" s="24">
        <v>5</v>
      </c>
      <c r="B59" s="27">
        <v>5.25</v>
      </c>
      <c r="C59" s="24">
        <v>30</v>
      </c>
      <c r="D59" s="24">
        <v>9.1</v>
      </c>
      <c r="E59" s="24">
        <v>5.29</v>
      </c>
      <c r="F59" s="24">
        <v>2.0299999999999998</v>
      </c>
      <c r="G59" s="27">
        <f>(D59/1000)/(C59/60)/$G$2/(F59*10)</f>
        <v>1.1149809526946175</v>
      </c>
      <c r="H59" s="31">
        <f t="shared" ref="H59:H62" si="80">(D59*0.000001)/(C59*60*$G$2)</f>
        <v>6.2872537054724242E-6</v>
      </c>
      <c r="I59" s="27">
        <f t="shared" ref="I59:I62" si="81">(D59/1000)/(C59/60)/$G$2</f>
        <v>22.634113339700733</v>
      </c>
      <c r="K59" s="22">
        <f t="shared" ref="K59:K62" si="82">L59/6.941/1000</f>
        <v>3.493732891514191E-2</v>
      </c>
      <c r="L59" s="24">
        <v>242.5</v>
      </c>
      <c r="M59" s="27">
        <f t="shared" ref="M59:M62" si="83">L59/W59*100</f>
        <v>33.802620574296071</v>
      </c>
      <c r="N59" s="24">
        <v>137.4</v>
      </c>
      <c r="O59" s="27">
        <f t="shared" ref="O59:O62" si="84">N59/Y59*100</f>
        <v>2.2356003904978849</v>
      </c>
      <c r="P59" s="24">
        <v>89.1</v>
      </c>
      <c r="Q59" s="27">
        <f t="shared" ref="Q59:Q62" si="85">P59/AA59*100</f>
        <v>2.3035160289555323</v>
      </c>
      <c r="R59" s="27">
        <f t="shared" ref="R59:R62" si="86">M59/(O59+Q59)</f>
        <v>7.4469604765868613</v>
      </c>
      <c r="S59" s="27">
        <f t="shared" ref="S59:S62" si="87">M59/O59</f>
        <v>15.120153278720789</v>
      </c>
      <c r="T59" s="27">
        <f t="shared" ref="T59:T62" si="88">M59/Q59</f>
        <v>14.674358740895311</v>
      </c>
      <c r="U59" s="32">
        <f>N59/'[1]LIB model solution'!$H$3/1000</f>
        <v>2.341114329528029E-3</v>
      </c>
      <c r="V59" s="22">
        <f>P59/'[1]LIB model solution'!$I$3/1000</f>
        <v>1.5118812486001098E-3</v>
      </c>
      <c r="W59" s="24">
        <v>717.4</v>
      </c>
      <c r="X59" s="24">
        <f t="shared" ref="X59:X62" si="89">W59/6.941/1000</f>
        <v>0.1033568650050425</v>
      </c>
      <c r="Y59" s="24">
        <v>6146</v>
      </c>
      <c r="Z59" s="24">
        <f t="shared" ref="Z59:Z62" si="90">Y59/58.69/1000</f>
        <v>0.10471971375021299</v>
      </c>
      <c r="AA59" s="24">
        <v>3868</v>
      </c>
      <c r="AB59" s="22">
        <f t="shared" ref="AB59:AB62" si="91">AA59/58.9332/1000</f>
        <v>6.5633632655277496E-2</v>
      </c>
      <c r="AF59" s="27">
        <f t="shared" ref="AF59:AF62" si="92">AG59*96*1000</f>
        <v>2047.125536891429</v>
      </c>
      <c r="AG59" s="31">
        <v>2.132422434261905E-2</v>
      </c>
      <c r="AH59" s="27">
        <f t="shared" ref="AH59:AH62" si="93">AF59/AI59*100</f>
        <v>9.6040100254600809</v>
      </c>
      <c r="AI59" s="27">
        <f t="shared" ref="AI59:AI62" si="94">AJ59*96*1000</f>
        <v>21315.32069900522</v>
      </c>
      <c r="AJ59" s="27">
        <v>0.22203459061463771</v>
      </c>
      <c r="AK59" s="27"/>
    </row>
    <row r="60" spans="1:37" s="22" customFormat="1">
      <c r="A60" s="24">
        <v>4</v>
      </c>
      <c r="B60" s="27">
        <v>4.17</v>
      </c>
      <c r="C60" s="24">
        <v>30</v>
      </c>
      <c r="D60" s="24">
        <v>9.1999999999999993</v>
      </c>
      <c r="E60" s="24">
        <v>4.2</v>
      </c>
      <c r="F60" s="24">
        <v>2.0299999999999998</v>
      </c>
      <c r="G60" s="27">
        <f t="shared" ref="G60:G62" si="95">(D60/1000)/(C60/60)/$G$2/(F60*10)</f>
        <v>1.1272334906363166</v>
      </c>
      <c r="H60" s="31">
        <f t="shared" si="80"/>
        <v>6.3563444055325606E-6</v>
      </c>
      <c r="I60" s="27">
        <f t="shared" si="81"/>
        <v>22.882839859917222</v>
      </c>
      <c r="K60" s="22">
        <f t="shared" si="82"/>
        <v>5.4199683042789222E-2</v>
      </c>
      <c r="L60" s="24">
        <v>376.2</v>
      </c>
      <c r="M60" s="27">
        <f t="shared" si="83"/>
        <v>52.615384615384606</v>
      </c>
      <c r="N60" s="24">
        <v>121.8</v>
      </c>
      <c r="O60" s="27">
        <f t="shared" si="84"/>
        <v>1.9798439531859557</v>
      </c>
      <c r="P60" s="24">
        <v>80.39</v>
      </c>
      <c r="Q60" s="27">
        <f t="shared" si="85"/>
        <v>2.0772609819121448</v>
      </c>
      <c r="R60" s="27">
        <f t="shared" si="86"/>
        <v>12.968701933294305</v>
      </c>
      <c r="S60" s="27">
        <f t="shared" si="87"/>
        <v>26.575521030693441</v>
      </c>
      <c r="T60" s="27">
        <f t="shared" si="88"/>
        <v>25.329212397255681</v>
      </c>
      <c r="U60" s="32">
        <f>N60/'[1]LIB model solution'!$H$3/1000</f>
        <v>2.0753109558698246E-3</v>
      </c>
      <c r="V60" s="22">
        <f>P60/'[1]LIB model solution'!$I$3/1000</f>
        <v>1.364086796576463E-3</v>
      </c>
      <c r="W60" s="24">
        <v>715</v>
      </c>
      <c r="X60" s="24">
        <f t="shared" si="89"/>
        <v>0.10301109350237718</v>
      </c>
      <c r="Y60" s="24">
        <v>6152</v>
      </c>
      <c r="Z60" s="24">
        <f t="shared" si="90"/>
        <v>0.1048219458170046</v>
      </c>
      <c r="AA60" s="24">
        <v>3870</v>
      </c>
      <c r="AB60" s="22">
        <f t="shared" si="91"/>
        <v>6.5667569383641142E-2</v>
      </c>
      <c r="AF60" s="27">
        <f t="shared" si="92"/>
        <v>2934.7955655422311</v>
      </c>
      <c r="AG60" s="31">
        <v>3.0570787141064908E-2</v>
      </c>
      <c r="AH60" s="27">
        <f t="shared" si="93"/>
        <v>13.768834511460737</v>
      </c>
      <c r="AI60" s="27">
        <f t="shared" si="94"/>
        <v>21314.771145657978</v>
      </c>
      <c r="AJ60" s="27">
        <v>0.22202886610060396</v>
      </c>
      <c r="AK60" s="27"/>
    </row>
    <row r="61" spans="1:37" s="22" customFormat="1">
      <c r="A61" s="24">
        <v>3</v>
      </c>
      <c r="B61" s="27">
        <v>3.08</v>
      </c>
      <c r="C61" s="24">
        <v>30</v>
      </c>
      <c r="D61" s="24">
        <v>10.9</v>
      </c>
      <c r="E61" s="24">
        <v>3.04</v>
      </c>
      <c r="F61" s="24">
        <v>2.0299999999999998</v>
      </c>
      <c r="G61" s="27">
        <f t="shared" si="95"/>
        <v>1.3355266356452011</v>
      </c>
      <c r="H61" s="31">
        <f t="shared" si="80"/>
        <v>7.5308863065548831E-6</v>
      </c>
      <c r="I61" s="27">
        <f t="shared" si="81"/>
        <v>27.111190703597579</v>
      </c>
      <c r="K61" s="22">
        <f t="shared" si="82"/>
        <v>5.8622676847716465E-2</v>
      </c>
      <c r="L61" s="24">
        <v>406.9</v>
      </c>
      <c r="M61" s="27">
        <f t="shared" si="83"/>
        <v>56.861375069871436</v>
      </c>
      <c r="N61" s="24">
        <v>41.5</v>
      </c>
      <c r="O61" s="27">
        <f t="shared" si="84"/>
        <v>0.67195595854922274</v>
      </c>
      <c r="P61" s="24">
        <v>28.25</v>
      </c>
      <c r="Q61" s="27">
        <f t="shared" si="85"/>
        <v>0.72696860524961404</v>
      </c>
      <c r="R61" s="27">
        <f t="shared" si="86"/>
        <v>40.646491270023915</v>
      </c>
      <c r="S61" s="27">
        <f t="shared" si="87"/>
        <v>84.62068733289783</v>
      </c>
      <c r="T61" s="27">
        <f t="shared" si="88"/>
        <v>78.217098591688625</v>
      </c>
      <c r="U61" s="32">
        <f>N61/'[1]LIB model solution'!$H$3/1000</f>
        <v>7.0710512864201737E-4</v>
      </c>
      <c r="V61" s="22">
        <f>P61/'[1]LIB model solution'!$I$3/1000</f>
        <v>4.7935628813639854E-4</v>
      </c>
      <c r="W61" s="24">
        <v>715.6</v>
      </c>
      <c r="X61" s="24">
        <f t="shared" si="89"/>
        <v>0.10309753637804352</v>
      </c>
      <c r="Y61" s="24">
        <v>6176</v>
      </c>
      <c r="Z61" s="24">
        <f t="shared" si="90"/>
        <v>0.10523087408417107</v>
      </c>
      <c r="AA61" s="24">
        <v>3886</v>
      </c>
      <c r="AB61" s="22">
        <f t="shared" si="91"/>
        <v>6.593906321055025E-2</v>
      </c>
      <c r="AF61" s="27">
        <f t="shared" si="92"/>
        <v>2968.6434105348321</v>
      </c>
      <c r="AG61" s="31">
        <v>3.0923368859737833E-2</v>
      </c>
      <c r="AH61" s="27">
        <f t="shared" si="93"/>
        <v>13.858617448920519</v>
      </c>
      <c r="AI61" s="27">
        <f t="shared" si="94"/>
        <v>21420.920387452265</v>
      </c>
      <c r="AJ61" s="27">
        <v>0.22313458736929442</v>
      </c>
      <c r="AK61" s="27"/>
    </row>
    <row r="62" spans="1:37" s="22" customFormat="1">
      <c r="A62" s="24">
        <v>2</v>
      </c>
      <c r="B62" s="27">
        <v>2.0699999999999998</v>
      </c>
      <c r="C62" s="24">
        <v>30</v>
      </c>
      <c r="D62" s="24">
        <v>11.5</v>
      </c>
      <c r="E62" s="24">
        <v>2.0099999999999998</v>
      </c>
      <c r="F62" s="24">
        <v>2.04</v>
      </c>
      <c r="G62" s="27">
        <f t="shared" si="95"/>
        <v>1.4021347953380652</v>
      </c>
      <c r="H62" s="31">
        <f t="shared" si="80"/>
        <v>7.9454305069157024E-6</v>
      </c>
      <c r="I62" s="27">
        <f t="shared" si="81"/>
        <v>28.603549824896529</v>
      </c>
      <c r="K62" s="22">
        <f t="shared" si="82"/>
        <v>6.1028670220429342E-2</v>
      </c>
      <c r="L62" s="24">
        <v>423.6</v>
      </c>
      <c r="M62" s="27">
        <f t="shared" si="83"/>
        <v>60.739891023802706</v>
      </c>
      <c r="N62" s="24">
        <v>28.81</v>
      </c>
      <c r="O62" s="27">
        <f t="shared" si="84"/>
        <v>0.47400460677854556</v>
      </c>
      <c r="P62" s="24">
        <v>19.45</v>
      </c>
      <c r="Q62" s="27">
        <f t="shared" si="85"/>
        <v>0.50836382645060119</v>
      </c>
      <c r="R62" s="27">
        <f t="shared" si="86"/>
        <v>61.83005170895445</v>
      </c>
      <c r="S62" s="27">
        <f t="shared" si="87"/>
        <v>128.1419846034963</v>
      </c>
      <c r="T62" s="27">
        <f t="shared" si="88"/>
        <v>119.48114295993271</v>
      </c>
      <c r="U62" s="32">
        <f>N62/'[1]LIB model solution'!$H$3/1000</f>
        <v>4.9088430737774741E-4</v>
      </c>
      <c r="V62" s="22">
        <f>P62/'[1]LIB model solution'!$I$3/1000</f>
        <v>3.3003468333638763E-4</v>
      </c>
      <c r="W62" s="24">
        <v>697.4</v>
      </c>
      <c r="X62" s="24">
        <f t="shared" si="89"/>
        <v>0.10047543581616482</v>
      </c>
      <c r="Y62" s="24">
        <v>6078</v>
      </c>
      <c r="Z62" s="24">
        <f t="shared" si="90"/>
        <v>0.10356108365990799</v>
      </c>
      <c r="AA62" s="24">
        <v>3826</v>
      </c>
      <c r="AB62" s="22">
        <f t="shared" si="91"/>
        <v>6.492096135964108E-2</v>
      </c>
      <c r="AF62" s="27">
        <f t="shared" si="92"/>
        <v>3435.9848439933626</v>
      </c>
      <c r="AG62" s="31">
        <v>3.579150879159753E-2</v>
      </c>
      <c r="AH62" s="27">
        <f t="shared" si="93"/>
        <v>16.051770852351702</v>
      </c>
      <c r="AI62" s="27">
        <f t="shared" si="94"/>
        <v>21405.64349938976</v>
      </c>
      <c r="AJ62" s="27">
        <v>0.22297545311864336</v>
      </c>
      <c r="AK62" s="27"/>
    </row>
    <row r="63" spans="1:37" s="22" customFormat="1">
      <c r="B63" s="32"/>
      <c r="G63" s="32"/>
      <c r="H63" s="34"/>
      <c r="I63" s="32"/>
      <c r="M63" s="32"/>
      <c r="O63" s="32"/>
      <c r="Q63" s="32"/>
      <c r="R63" s="32"/>
      <c r="S63" s="32"/>
      <c r="T63" s="32"/>
      <c r="U63" s="32"/>
    </row>
    <row r="64" spans="1:37" s="22" customFormat="1">
      <c r="B64" s="32"/>
      <c r="G64" s="32"/>
      <c r="H64" s="34"/>
      <c r="I64" s="32"/>
      <c r="M64" s="32"/>
      <c r="O64" s="32"/>
      <c r="Q64" s="32"/>
      <c r="R64" s="32"/>
      <c r="S64" s="32"/>
      <c r="T64" s="32"/>
      <c r="U64" s="32"/>
    </row>
    <row r="65" spans="1:37" s="22" customFormat="1" ht="19.8" customHeight="1">
      <c r="A65" s="20" t="s">
        <v>43</v>
      </c>
      <c r="B65" s="20">
        <v>700</v>
      </c>
      <c r="C65" s="20"/>
      <c r="D65" s="21" t="s">
        <v>16</v>
      </c>
      <c r="E65" s="21"/>
      <c r="F65" s="21" t="s">
        <v>48</v>
      </c>
      <c r="G65" s="21"/>
      <c r="H65" s="21"/>
      <c r="I65" s="22" t="s">
        <v>67</v>
      </c>
      <c r="J65" s="22">
        <v>25</v>
      </c>
      <c r="K65" s="22" t="s">
        <v>49</v>
      </c>
    </row>
    <row r="66" spans="1:37" s="22" customFormat="1" ht="13.2" customHeight="1">
      <c r="A66" s="23" t="s">
        <v>30</v>
      </c>
      <c r="B66" s="23" t="s">
        <v>21</v>
      </c>
      <c r="C66" s="23"/>
      <c r="D66" s="23"/>
      <c r="E66" s="23"/>
      <c r="F66" s="23" t="s">
        <v>31</v>
      </c>
      <c r="G66" s="23">
        <v>8.0409600000000002E-4</v>
      </c>
      <c r="H66" s="23"/>
      <c r="L66" s="45" t="s">
        <v>71</v>
      </c>
      <c r="M66" s="45"/>
      <c r="N66" s="45"/>
      <c r="O66" s="45"/>
      <c r="P66" s="45"/>
      <c r="Q66" s="24"/>
      <c r="R66" s="48" t="s">
        <v>39</v>
      </c>
      <c r="S66" s="48" t="s">
        <v>72</v>
      </c>
      <c r="T66" s="48" t="s">
        <v>73</v>
      </c>
      <c r="U66" s="26"/>
      <c r="W66" s="45" t="s">
        <v>43</v>
      </c>
      <c r="X66" s="45"/>
      <c r="Y66" s="45"/>
      <c r="Z66" s="45"/>
      <c r="AA66" s="45"/>
      <c r="AF66" s="42" t="s">
        <v>50</v>
      </c>
      <c r="AG66" s="42"/>
      <c r="AH66" s="42"/>
      <c r="AI66" s="43" t="s">
        <v>53</v>
      </c>
      <c r="AJ66" s="44"/>
      <c r="AK66" s="28"/>
    </row>
    <row r="67" spans="1:37" s="22" customFormat="1" ht="26.4">
      <c r="A67" s="45" t="s">
        <v>54</v>
      </c>
      <c r="B67" s="46" t="s">
        <v>55</v>
      </c>
      <c r="C67" s="29" t="s">
        <v>32</v>
      </c>
      <c r="D67" s="24" t="s">
        <v>0</v>
      </c>
      <c r="E67" s="24" t="s">
        <v>66</v>
      </c>
      <c r="F67" s="24" t="s">
        <v>40</v>
      </c>
      <c r="G67" s="24" t="s">
        <v>56</v>
      </c>
      <c r="H67" s="24" t="s">
        <v>57</v>
      </c>
      <c r="I67" s="24" t="s">
        <v>2</v>
      </c>
      <c r="L67" s="24" t="s">
        <v>48</v>
      </c>
      <c r="M67" s="24" t="s">
        <v>68</v>
      </c>
      <c r="N67" s="24" t="s">
        <v>58</v>
      </c>
      <c r="O67" s="24" t="s">
        <v>69</v>
      </c>
      <c r="P67" s="24" t="s">
        <v>59</v>
      </c>
      <c r="Q67" s="24" t="s">
        <v>70</v>
      </c>
      <c r="R67" s="49"/>
      <c r="S67" s="49"/>
      <c r="T67" s="49"/>
      <c r="W67" s="24" t="s">
        <v>48</v>
      </c>
      <c r="X67" s="24"/>
      <c r="Y67" s="24" t="s">
        <v>58</v>
      </c>
      <c r="Z67" s="24"/>
      <c r="AA67" s="24" t="s">
        <v>59</v>
      </c>
      <c r="AF67" s="27" t="s">
        <v>60</v>
      </c>
      <c r="AG67" s="27" t="s">
        <v>60</v>
      </c>
      <c r="AH67" s="27" t="s">
        <v>74</v>
      </c>
      <c r="AI67" s="27" t="s">
        <v>60</v>
      </c>
      <c r="AJ67" s="27" t="s">
        <v>60</v>
      </c>
      <c r="AK67" s="27"/>
    </row>
    <row r="68" spans="1:37" s="22" customFormat="1">
      <c r="A68" s="45"/>
      <c r="B68" s="47"/>
      <c r="C68" s="29" t="s">
        <v>4</v>
      </c>
      <c r="D68" s="24" t="s">
        <v>5</v>
      </c>
      <c r="E68" s="24" t="s">
        <v>61</v>
      </c>
      <c r="F68" s="24" t="s">
        <v>6</v>
      </c>
      <c r="G68" s="24" t="s">
        <v>8</v>
      </c>
      <c r="H68" s="24" t="s">
        <v>62</v>
      </c>
      <c r="I68" s="24" t="s">
        <v>9</v>
      </c>
      <c r="L68" s="24" t="s">
        <v>16</v>
      </c>
      <c r="M68" s="24" t="s">
        <v>10</v>
      </c>
      <c r="N68" s="24" t="s">
        <v>16</v>
      </c>
      <c r="O68" s="24" t="s">
        <v>10</v>
      </c>
      <c r="P68" s="24" t="s">
        <v>16</v>
      </c>
      <c r="Q68" s="24" t="s">
        <v>10</v>
      </c>
      <c r="R68" s="24" t="s">
        <v>61</v>
      </c>
      <c r="S68" s="24" t="s">
        <v>61</v>
      </c>
      <c r="T68" s="24" t="s">
        <v>61</v>
      </c>
      <c r="W68" s="24" t="s">
        <v>16</v>
      </c>
      <c r="X68" s="24"/>
      <c r="Y68" s="24" t="s">
        <v>16</v>
      </c>
      <c r="Z68" s="24"/>
      <c r="AA68" s="24" t="s">
        <v>16</v>
      </c>
      <c r="AF68" s="27" t="s">
        <v>63</v>
      </c>
      <c r="AG68" s="27" t="s">
        <v>64</v>
      </c>
      <c r="AH68" s="27" t="s">
        <v>65</v>
      </c>
      <c r="AI68" s="27" t="s">
        <v>63</v>
      </c>
      <c r="AJ68" s="27" t="s">
        <v>64</v>
      </c>
      <c r="AK68" s="27"/>
    </row>
    <row r="69" spans="1:37" s="22" customFormat="1">
      <c r="A69" s="24">
        <v>6</v>
      </c>
      <c r="B69" s="27">
        <v>5.83</v>
      </c>
      <c r="C69" s="24">
        <v>30</v>
      </c>
      <c r="D69" s="24">
        <v>9.1999999999999993</v>
      </c>
      <c r="E69" s="24">
        <v>5.86</v>
      </c>
      <c r="F69" s="24">
        <v>2.02</v>
      </c>
      <c r="G69" s="27">
        <f>(D69/1000)/(C69/60)/$G$2/(F69*10)</f>
        <v>1.1328138544513477</v>
      </c>
      <c r="H69" s="31">
        <f>(D69*0.000001)/(C69*60*$G$2)</f>
        <v>6.3563444055325606E-6</v>
      </c>
      <c r="I69" s="27">
        <f>(D69/1000)/(C69/60)/$G$2</f>
        <v>22.882839859917222</v>
      </c>
      <c r="K69" s="22">
        <f>L69/6.941/1000</f>
        <v>3.3972050136867896E-2</v>
      </c>
      <c r="L69" s="24">
        <v>235.8</v>
      </c>
      <c r="M69" s="27">
        <f>L69/W69*100</f>
        <v>33.772558006301914</v>
      </c>
      <c r="N69" s="24">
        <v>119.8</v>
      </c>
      <c r="O69" s="27">
        <f>N69/Y69*100</f>
        <v>2.027072758037225</v>
      </c>
      <c r="P69" s="24">
        <v>76.3</v>
      </c>
      <c r="Q69" s="27">
        <f>P69/AA69*100</f>
        <v>2.0057833859095688</v>
      </c>
      <c r="R69" s="27">
        <f>M69/(O69+Q69)</f>
        <v>8.3743522706589957</v>
      </c>
      <c r="S69" s="27">
        <f>M69/O69</f>
        <v>16.660752739335919</v>
      </c>
      <c r="T69" s="27">
        <f>M69/Q69</f>
        <v>16.837589863168084</v>
      </c>
      <c r="U69" s="32">
        <f>N69/'[1]LIB model solution'!$H$3/1000</f>
        <v>2.0412336002726189E-3</v>
      </c>
      <c r="V69" s="22">
        <f>P69/'[1]LIB model solution'!$I$3/1000</f>
        <v>1.2946861870728214E-3</v>
      </c>
      <c r="W69" s="24">
        <v>698.2</v>
      </c>
      <c r="X69" s="24">
        <f>W69/6.941/1000</f>
        <v>0.10059069298371993</v>
      </c>
      <c r="Y69" s="24">
        <v>5910</v>
      </c>
      <c r="Z69" s="24">
        <f>Y69/58.69/1000</f>
        <v>0.10069858578974272</v>
      </c>
      <c r="AA69" s="24">
        <v>3804</v>
      </c>
      <c r="AB69" s="22">
        <f>AA69/58.9332/1000</f>
        <v>6.4547657347641063E-2</v>
      </c>
      <c r="AF69" s="27">
        <f>AG69*96*1000</f>
        <v>1950.9729645995221</v>
      </c>
      <c r="AG69" s="31">
        <v>2.0322635047911691E-2</v>
      </c>
      <c r="AH69" s="27">
        <f>AF69/AI69*100</f>
        <v>9.4286051027202458</v>
      </c>
      <c r="AI69" s="27">
        <f>AJ69*96*1000</f>
        <v>20692.063601610032</v>
      </c>
      <c r="AJ69" s="27">
        <v>0.21554232918343785</v>
      </c>
      <c r="AK69" s="27"/>
    </row>
    <row r="70" spans="1:37" s="22" customFormat="1">
      <c r="A70" s="24">
        <v>5</v>
      </c>
      <c r="B70" s="27">
        <v>5.21</v>
      </c>
      <c r="C70" s="24">
        <v>30</v>
      </c>
      <c r="D70" s="24">
        <v>9.1</v>
      </c>
      <c r="E70" s="24">
        <v>5.23</v>
      </c>
      <c r="F70" s="24">
        <v>2.0299999999999998</v>
      </c>
      <c r="G70" s="27">
        <f>(D70/1000)/(C70/60)/$G$2/(F70*10)</f>
        <v>1.1149809526946175</v>
      </c>
      <c r="H70" s="31">
        <f t="shared" ref="H70:H73" si="96">(D70*0.000001)/(C70*60*$G$2)</f>
        <v>6.2872537054724242E-6</v>
      </c>
      <c r="I70" s="27">
        <f t="shared" ref="I70:I73" si="97">(D70/1000)/(C70/60)/$G$2</f>
        <v>22.634113339700733</v>
      </c>
      <c r="K70" s="22">
        <f t="shared" ref="K70:K73" si="98">L70/6.941/1000</f>
        <v>3.430341449358882E-2</v>
      </c>
      <c r="L70" s="24">
        <v>238.1</v>
      </c>
      <c r="M70" s="27">
        <f t="shared" ref="M70:M73" si="99">L70/W70*100</f>
        <v>33.610954263128178</v>
      </c>
      <c r="N70" s="24">
        <v>134.9</v>
      </c>
      <c r="O70" s="27">
        <f t="shared" ref="O70:O73" si="100">N70/Y70*100</f>
        <v>2.2588747488278638</v>
      </c>
      <c r="P70" s="24">
        <v>87.9</v>
      </c>
      <c r="Q70" s="27">
        <f t="shared" ref="Q70:Q73" si="101">P70/AA70*100</f>
        <v>2.2831168831168833</v>
      </c>
      <c r="R70" s="27">
        <f t="shared" ref="R70:R73" si="102">M70/(O70+Q70)</f>
        <v>7.4000475973437583</v>
      </c>
      <c r="S70" s="27">
        <f t="shared" ref="S70:S73" si="103">M70/O70</f>
        <v>14.879512146731019</v>
      </c>
      <c r="T70" s="27">
        <f t="shared" ref="T70:T73" si="104">M70/Q70</f>
        <v>14.721521491813819</v>
      </c>
      <c r="U70" s="32">
        <f>N70/'[1]LIB model solution'!$H$3/1000</f>
        <v>2.2985176350315221E-3</v>
      </c>
      <c r="V70" s="22">
        <f>P70/'[1]LIB model solution'!$I$3/1000</f>
        <v>1.4915192115819266E-3</v>
      </c>
      <c r="W70" s="24">
        <v>708.4</v>
      </c>
      <c r="X70" s="24">
        <f t="shared" ref="X70:X73" si="105">W70/6.941/1000</f>
        <v>0.10206022187004754</v>
      </c>
      <c r="Y70" s="24">
        <v>5972</v>
      </c>
      <c r="Z70" s="24">
        <f t="shared" ref="Z70:Z73" si="106">Y70/58.69/1000</f>
        <v>0.10175498381325609</v>
      </c>
      <c r="AA70" s="24">
        <v>3850</v>
      </c>
      <c r="AB70" s="22">
        <f t="shared" ref="AB70:AB73" si="107">AA70/58.9332/1000</f>
        <v>6.5328202100004742E-2</v>
      </c>
      <c r="AF70" s="27">
        <f t="shared" ref="AF70:AF73" si="108">AG70*96*1000</f>
        <v>2010.6900779217249</v>
      </c>
      <c r="AG70" s="31">
        <v>2.0944688311684636E-2</v>
      </c>
      <c r="AH70" s="27">
        <f t="shared" ref="AH70:AH73" si="109">AF70/AI70*100</f>
        <v>9.6025288557663053</v>
      </c>
      <c r="AI70" s="27">
        <f t="shared" ref="AI70:AI73" si="110">AJ70*96*1000</f>
        <v>20939.172463036215</v>
      </c>
      <c r="AJ70" s="27">
        <v>0.2181163798232939</v>
      </c>
      <c r="AK70" s="27"/>
    </row>
    <row r="71" spans="1:37" s="22" customFormat="1">
      <c r="A71" s="24">
        <v>4</v>
      </c>
      <c r="B71" s="27">
        <v>4.0199999999999996</v>
      </c>
      <c r="C71" s="24">
        <v>30</v>
      </c>
      <c r="D71" s="24">
        <v>9.1999999999999993</v>
      </c>
      <c r="E71" s="24">
        <v>3.99</v>
      </c>
      <c r="F71" s="24">
        <v>2.0299999999999998</v>
      </c>
      <c r="G71" s="27">
        <f t="shared" ref="G71:G73" si="111">(D71/1000)/(C71/60)/$G$2/(F71*10)</f>
        <v>1.1272334906363166</v>
      </c>
      <c r="H71" s="31">
        <f t="shared" si="96"/>
        <v>6.3563444055325606E-6</v>
      </c>
      <c r="I71" s="27">
        <f t="shared" si="97"/>
        <v>22.882839859917222</v>
      </c>
      <c r="K71" s="22">
        <f t="shared" si="98"/>
        <v>5.3277625702348369E-2</v>
      </c>
      <c r="L71" s="24">
        <v>369.8</v>
      </c>
      <c r="M71" s="27">
        <f t="shared" si="99"/>
        <v>52.05518018018018</v>
      </c>
      <c r="N71" s="24">
        <v>119.2</v>
      </c>
      <c r="O71" s="27">
        <f t="shared" si="100"/>
        <v>1.9800664451827241</v>
      </c>
      <c r="P71" s="24">
        <v>79.400000000000006</v>
      </c>
      <c r="Q71" s="27">
        <f t="shared" si="101"/>
        <v>2.0485036119711046</v>
      </c>
      <c r="R71" s="27">
        <f t="shared" si="102"/>
        <v>12.921503025060211</v>
      </c>
      <c r="S71" s="27">
        <f t="shared" si="103"/>
        <v>26.289612809117845</v>
      </c>
      <c r="T71" s="27">
        <f t="shared" si="104"/>
        <v>25.411319695009865</v>
      </c>
      <c r="U71" s="32">
        <f>N71/'[1]LIB model solution'!$H$3/1000</f>
        <v>2.0310103935934571E-3</v>
      </c>
      <c r="V71" s="22">
        <f>P71/'[1]LIB model solution'!$I$3/1000</f>
        <v>1.3472881160364618E-3</v>
      </c>
      <c r="W71" s="24">
        <v>710.4</v>
      </c>
      <c r="X71" s="24">
        <f t="shared" si="105"/>
        <v>0.10234836478893532</v>
      </c>
      <c r="Y71" s="24">
        <v>6020</v>
      </c>
      <c r="Z71" s="24">
        <f t="shared" si="106"/>
        <v>0.10257284034758904</v>
      </c>
      <c r="AA71" s="24">
        <v>3876</v>
      </c>
      <c r="AB71" s="22">
        <f t="shared" si="107"/>
        <v>6.5769379568732064E-2</v>
      </c>
      <c r="AF71" s="27">
        <f t="shared" si="108"/>
        <v>2886.5544970001415</v>
      </c>
      <c r="AG71" s="31">
        <v>3.006827601041814E-2</v>
      </c>
      <c r="AH71" s="27">
        <f t="shared" si="109"/>
        <v>13.694528794765437</v>
      </c>
      <c r="AI71" s="27">
        <f t="shared" si="110"/>
        <v>21078.158586248624</v>
      </c>
      <c r="AJ71" s="27">
        <v>0.21956415194008982</v>
      </c>
      <c r="AK71" s="27"/>
    </row>
    <row r="72" spans="1:37" s="22" customFormat="1">
      <c r="A72" s="24">
        <v>3</v>
      </c>
      <c r="B72" s="27">
        <v>3.04</v>
      </c>
      <c r="C72" s="24">
        <v>30</v>
      </c>
      <c r="D72" s="24">
        <v>10.9</v>
      </c>
      <c r="E72" s="24">
        <v>2.99</v>
      </c>
      <c r="F72" s="24">
        <v>2.0299999999999998</v>
      </c>
      <c r="G72" s="27">
        <f t="shared" si="111"/>
        <v>1.3355266356452011</v>
      </c>
      <c r="H72" s="31">
        <f t="shared" si="96"/>
        <v>7.5308863065548831E-6</v>
      </c>
      <c r="I72" s="27">
        <f t="shared" si="97"/>
        <v>27.111190703597579</v>
      </c>
      <c r="K72" s="22">
        <f t="shared" si="98"/>
        <v>5.8147241031551652E-2</v>
      </c>
      <c r="L72" s="24">
        <v>403.6</v>
      </c>
      <c r="M72" s="27">
        <f t="shared" si="99"/>
        <v>57.411095305832148</v>
      </c>
      <c r="N72" s="24">
        <v>39.799999999999997</v>
      </c>
      <c r="O72" s="27">
        <f t="shared" si="100"/>
        <v>0.66311229590136611</v>
      </c>
      <c r="P72" s="24">
        <v>27.8</v>
      </c>
      <c r="Q72" s="27">
        <f t="shared" si="101"/>
        <v>0.71908949818934298</v>
      </c>
      <c r="R72" s="27">
        <f t="shared" si="102"/>
        <v>41.535972208457764</v>
      </c>
      <c r="S72" s="27">
        <f t="shared" si="103"/>
        <v>86.578239704925778</v>
      </c>
      <c r="T72" s="27">
        <f t="shared" si="104"/>
        <v>79.838595126743556</v>
      </c>
      <c r="U72" s="32">
        <f>N72/'[1]LIB model solution'!$H$3/1000</f>
        <v>6.7813937638439264E-4</v>
      </c>
      <c r="V72" s="22">
        <f>P72/'[1]LIB model solution'!$I$3/1000</f>
        <v>4.7172052425457976E-4</v>
      </c>
      <c r="W72" s="24">
        <v>703</v>
      </c>
      <c r="X72" s="24">
        <f t="shared" si="105"/>
        <v>0.10128223598905058</v>
      </c>
      <c r="Y72" s="24">
        <v>6002</v>
      </c>
      <c r="Z72" s="24">
        <f t="shared" si="106"/>
        <v>0.10226614414721417</v>
      </c>
      <c r="AA72" s="24">
        <v>3866</v>
      </c>
      <c r="AB72" s="22">
        <f t="shared" si="107"/>
        <v>6.5599695926913865E-2</v>
      </c>
      <c r="AF72" s="27">
        <f t="shared" si="108"/>
        <v>2950.5721836052971</v>
      </c>
      <c r="AG72" s="31">
        <v>3.0735126912555175E-2</v>
      </c>
      <c r="AH72" s="27">
        <f t="shared" si="109"/>
        <v>14.03667836007941</v>
      </c>
      <c r="AI72" s="27">
        <f t="shared" si="110"/>
        <v>21020.444494879805</v>
      </c>
      <c r="AJ72" s="27">
        <v>0.21896296348833127</v>
      </c>
      <c r="AK72" s="27"/>
    </row>
    <row r="73" spans="1:37" s="22" customFormat="1">
      <c r="A73" s="24">
        <v>2</v>
      </c>
      <c r="B73" s="27">
        <v>2.0099999999999998</v>
      </c>
      <c r="C73" s="24">
        <v>30</v>
      </c>
      <c r="D73" s="24">
        <v>11.5</v>
      </c>
      <c r="E73" s="24">
        <v>1.98</v>
      </c>
      <c r="F73" s="24">
        <v>2.04</v>
      </c>
      <c r="G73" s="27">
        <f t="shared" si="111"/>
        <v>1.4021347953380652</v>
      </c>
      <c r="H73" s="31">
        <f t="shared" si="96"/>
        <v>7.9454305069157024E-6</v>
      </c>
      <c r="I73" s="27">
        <f t="shared" si="97"/>
        <v>28.603549824896529</v>
      </c>
      <c r="K73" s="22">
        <f t="shared" si="98"/>
        <v>6.2498199106756955E-2</v>
      </c>
      <c r="L73" s="24">
        <v>433.8</v>
      </c>
      <c r="M73" s="27">
        <f t="shared" si="99"/>
        <v>61.098591549295776</v>
      </c>
      <c r="N73" s="24">
        <v>26.2</v>
      </c>
      <c r="O73" s="27">
        <f t="shared" si="100"/>
        <v>0.43915521287294673</v>
      </c>
      <c r="P73" s="24">
        <v>19.559999999999999</v>
      </c>
      <c r="Q73" s="27">
        <f t="shared" si="101"/>
        <v>0.50937499999999991</v>
      </c>
      <c r="R73" s="27">
        <f t="shared" si="102"/>
        <v>64.413964595010512</v>
      </c>
      <c r="S73" s="27">
        <f t="shared" si="103"/>
        <v>139.12755617675518</v>
      </c>
      <c r="T73" s="27">
        <f t="shared" si="104"/>
        <v>119.94815518880155</v>
      </c>
      <c r="U73" s="32">
        <f>N73/'[1]LIB model solution'!$H$3/1000</f>
        <v>4.4641335832339412E-4</v>
      </c>
      <c r="V73" s="22">
        <f>P73/'[1]LIB model solution'!$I$3/1000</f>
        <v>3.3190120339638774E-4</v>
      </c>
      <c r="W73" s="24">
        <v>710</v>
      </c>
      <c r="X73" s="24">
        <f t="shared" si="105"/>
        <v>0.10229073620515776</v>
      </c>
      <c r="Y73" s="24">
        <v>5966</v>
      </c>
      <c r="Z73" s="24">
        <f t="shared" si="106"/>
        <v>0.10165275174646447</v>
      </c>
      <c r="AA73" s="24">
        <v>3840</v>
      </c>
      <c r="AB73" s="22">
        <f t="shared" si="107"/>
        <v>6.5158518458186557E-2</v>
      </c>
      <c r="AF73" s="27">
        <f t="shared" si="108"/>
        <v>3577.2534581138639</v>
      </c>
      <c r="AG73" s="31">
        <v>3.726305685535275E-2</v>
      </c>
      <c r="AH73" s="27">
        <f t="shared" si="109"/>
        <v>16.721676793351865</v>
      </c>
      <c r="AI73" s="27">
        <f t="shared" si="110"/>
        <v>21392.911143552861</v>
      </c>
      <c r="AJ73" s="27">
        <v>0.22284282441200898</v>
      </c>
      <c r="AK73" s="27"/>
    </row>
    <row r="74" spans="1:37" s="22" customFormat="1">
      <c r="B74" s="32"/>
      <c r="G74" s="32"/>
      <c r="H74" s="34"/>
      <c r="I74" s="32"/>
      <c r="M74" s="32"/>
      <c r="O74" s="32"/>
      <c r="Q74" s="32"/>
      <c r="R74" s="32"/>
      <c r="S74" s="32"/>
      <c r="T74" s="32"/>
      <c r="U74" s="32"/>
    </row>
    <row r="75" spans="1:37" s="22" customFormat="1"/>
    <row r="76" spans="1:37" s="22" customFormat="1"/>
    <row r="77" spans="1:37" s="22" customFormat="1" ht="19.8" customHeight="1">
      <c r="A77" s="20" t="s">
        <v>43</v>
      </c>
      <c r="B77" s="20">
        <v>700</v>
      </c>
      <c r="C77" s="20"/>
      <c r="D77" s="21" t="s">
        <v>16</v>
      </c>
      <c r="E77" s="21"/>
      <c r="F77" s="21" t="s">
        <v>48</v>
      </c>
      <c r="G77" s="21"/>
      <c r="H77" s="21"/>
      <c r="I77" s="22" t="s">
        <v>67</v>
      </c>
      <c r="J77" s="22">
        <v>25</v>
      </c>
      <c r="K77" s="22" t="s">
        <v>49</v>
      </c>
    </row>
    <row r="78" spans="1:37" s="22" customFormat="1" ht="13.2" customHeight="1">
      <c r="A78" s="23" t="s">
        <v>30</v>
      </c>
      <c r="B78" s="23" t="s">
        <v>18</v>
      </c>
      <c r="D78" s="23"/>
      <c r="E78" s="23"/>
      <c r="F78" s="23" t="s">
        <v>31</v>
      </c>
      <c r="G78" s="23">
        <v>8.0409600000000002E-4</v>
      </c>
      <c r="H78" s="23"/>
      <c r="L78" s="45" t="s">
        <v>71</v>
      </c>
      <c r="M78" s="45"/>
      <c r="N78" s="45"/>
      <c r="O78" s="45"/>
      <c r="P78" s="45"/>
      <c r="Q78" s="24"/>
      <c r="R78" s="48" t="s">
        <v>39</v>
      </c>
      <c r="S78" s="48" t="s">
        <v>72</v>
      </c>
      <c r="T78" s="48" t="s">
        <v>73</v>
      </c>
      <c r="U78" s="26"/>
      <c r="W78" s="45" t="s">
        <v>43</v>
      </c>
      <c r="X78" s="45"/>
      <c r="Y78" s="45"/>
      <c r="Z78" s="45"/>
      <c r="AA78" s="45"/>
      <c r="AF78" s="42" t="s">
        <v>50</v>
      </c>
      <c r="AG78" s="42"/>
      <c r="AH78" s="42"/>
      <c r="AI78" s="43" t="s">
        <v>53</v>
      </c>
      <c r="AJ78" s="44"/>
      <c r="AK78" s="28"/>
    </row>
    <row r="79" spans="1:37" s="22" customFormat="1" ht="26.4">
      <c r="A79" s="45" t="s">
        <v>54</v>
      </c>
      <c r="B79" s="46" t="s">
        <v>55</v>
      </c>
      <c r="C79" s="29" t="s">
        <v>32</v>
      </c>
      <c r="D79" s="24" t="s">
        <v>0</v>
      </c>
      <c r="E79" s="24" t="s">
        <v>66</v>
      </c>
      <c r="F79" s="24" t="s">
        <v>40</v>
      </c>
      <c r="G79" s="24" t="s">
        <v>56</v>
      </c>
      <c r="H79" s="24" t="s">
        <v>57</v>
      </c>
      <c r="I79" s="24" t="s">
        <v>2</v>
      </c>
      <c r="L79" s="24" t="s">
        <v>48</v>
      </c>
      <c r="M79" s="24" t="s">
        <v>68</v>
      </c>
      <c r="N79" s="24" t="s">
        <v>58</v>
      </c>
      <c r="O79" s="24" t="s">
        <v>69</v>
      </c>
      <c r="P79" s="24" t="s">
        <v>59</v>
      </c>
      <c r="Q79" s="24" t="s">
        <v>70</v>
      </c>
      <c r="R79" s="49"/>
      <c r="S79" s="49"/>
      <c r="T79" s="49"/>
      <c r="W79" s="24" t="s">
        <v>48</v>
      </c>
      <c r="X79" s="24"/>
      <c r="Y79" s="24" t="s">
        <v>58</v>
      </c>
      <c r="Z79" s="24"/>
      <c r="AA79" s="24" t="s">
        <v>59</v>
      </c>
      <c r="AF79" s="27" t="s">
        <v>60</v>
      </c>
      <c r="AG79" s="27" t="s">
        <v>60</v>
      </c>
      <c r="AH79" s="27" t="s">
        <v>74</v>
      </c>
      <c r="AI79" s="27" t="s">
        <v>60</v>
      </c>
      <c r="AJ79" s="27" t="s">
        <v>60</v>
      </c>
      <c r="AK79" s="27"/>
    </row>
    <row r="80" spans="1:37" s="22" customFormat="1">
      <c r="A80" s="45"/>
      <c r="B80" s="47"/>
      <c r="C80" s="29" t="s">
        <v>4</v>
      </c>
      <c r="D80" s="24" t="s">
        <v>5</v>
      </c>
      <c r="E80" s="24" t="s">
        <v>61</v>
      </c>
      <c r="F80" s="24" t="s">
        <v>6</v>
      </c>
      <c r="G80" s="24" t="s">
        <v>8</v>
      </c>
      <c r="H80" s="24" t="s">
        <v>62</v>
      </c>
      <c r="I80" s="24" t="s">
        <v>9</v>
      </c>
      <c r="L80" s="24" t="s">
        <v>16</v>
      </c>
      <c r="M80" s="24" t="s">
        <v>10</v>
      </c>
      <c r="N80" s="24" t="s">
        <v>16</v>
      </c>
      <c r="O80" s="24" t="s">
        <v>10</v>
      </c>
      <c r="P80" s="24" t="s">
        <v>16</v>
      </c>
      <c r="Q80" s="24" t="s">
        <v>10</v>
      </c>
      <c r="R80" s="24" t="s">
        <v>61</v>
      </c>
      <c r="S80" s="24" t="s">
        <v>61</v>
      </c>
      <c r="T80" s="24" t="s">
        <v>61</v>
      </c>
      <c r="W80" s="24" t="s">
        <v>16</v>
      </c>
      <c r="X80" s="24"/>
      <c r="Y80" s="24" t="s">
        <v>16</v>
      </c>
      <c r="Z80" s="24"/>
      <c r="AA80" s="24" t="s">
        <v>16</v>
      </c>
      <c r="AF80" s="27" t="s">
        <v>63</v>
      </c>
      <c r="AG80" s="27" t="s">
        <v>64</v>
      </c>
      <c r="AH80" s="27" t="s">
        <v>65</v>
      </c>
      <c r="AI80" s="27" t="s">
        <v>63</v>
      </c>
      <c r="AJ80" s="27" t="s">
        <v>64</v>
      </c>
      <c r="AK80" s="27"/>
    </row>
    <row r="81" spans="1:37" s="22" customFormat="1">
      <c r="A81" s="24">
        <v>6</v>
      </c>
      <c r="B81" s="24">
        <v>5.71</v>
      </c>
      <c r="C81" s="24">
        <v>30</v>
      </c>
      <c r="D81" s="24">
        <v>8.6</v>
      </c>
      <c r="E81" s="24">
        <v>5.75</v>
      </c>
      <c r="F81" s="24">
        <v>2.02</v>
      </c>
      <c r="G81" s="27">
        <f>(D81/1000)/(C81/60)/$G$2/(F81*10)</f>
        <v>1.0589346900306076</v>
      </c>
      <c r="H81" s="31">
        <f>(D81*0.000001)/(C81*60*$G$2)</f>
        <v>5.9418002051717421E-6</v>
      </c>
      <c r="I81" s="27">
        <f>(D81/1000)/(C81/60)/$G$2</f>
        <v>21.390480738618272</v>
      </c>
      <c r="K81" s="22">
        <f>L81/6.941/1000</f>
        <v>2.529894827834606E-3</v>
      </c>
      <c r="L81" s="27">
        <v>17.559999999999999</v>
      </c>
      <c r="M81" s="27">
        <f>L81/W81*100</f>
        <v>2.9787955894826119</v>
      </c>
      <c r="N81" s="27">
        <v>12.727747035573122</v>
      </c>
      <c r="O81" s="27">
        <f>N81/Y81*100</f>
        <v>0.20756273704457145</v>
      </c>
      <c r="P81" s="27">
        <v>8.7025205077669234</v>
      </c>
      <c r="Q81" s="27">
        <f>P81/AA81*100</f>
        <v>0.21658836505144161</v>
      </c>
      <c r="R81" s="27">
        <f>M81/(O81+Q81)</f>
        <v>7.0229585040859241</v>
      </c>
      <c r="S81" s="27">
        <f>M81/O81</f>
        <v>14.351302318984903</v>
      </c>
      <c r="T81" s="27">
        <f>M81/Q81</f>
        <v>13.753257654330241</v>
      </c>
      <c r="U81" s="32">
        <f>N81/'[1]LIB model solution'!$H$3/1000</f>
        <v>2.1686398084125273E-4</v>
      </c>
      <c r="V81" s="22">
        <f>P81/'[1]LIB model solution'!$I$3/1000</f>
        <v>1.4766753727554118E-4</v>
      </c>
      <c r="W81" s="33">
        <v>589.5</v>
      </c>
      <c r="X81" s="24">
        <f>W81/6.941/1000</f>
        <v>8.4930125342169718E-2</v>
      </c>
      <c r="Y81" s="24">
        <v>6132</v>
      </c>
      <c r="Z81" s="24">
        <f>Y81/58.69/1000</f>
        <v>0.10448117226103255</v>
      </c>
      <c r="AA81" s="24">
        <v>4018</v>
      </c>
      <c r="AB81" s="22">
        <f>AA81/58.9332/1000</f>
        <v>6.8178887282550421E-2</v>
      </c>
      <c r="AF81" s="27">
        <f>AG81*96*1000</f>
        <v>156.51533488695515</v>
      </c>
      <c r="AG81" s="31">
        <v>1.6303680717391163E-3</v>
      </c>
      <c r="AH81" s="27">
        <f>AF81/AI81*100</f>
        <v>0.75786624376915279</v>
      </c>
      <c r="AI81" s="27">
        <f>AJ81*96*1000</f>
        <v>20652.105325148899</v>
      </c>
      <c r="AJ81" s="27">
        <v>0.2151260971369677</v>
      </c>
      <c r="AK81" s="27"/>
    </row>
    <row r="82" spans="1:37" s="22" customFormat="1">
      <c r="A82" s="24">
        <v>5</v>
      </c>
      <c r="B82" s="24">
        <v>5.01</v>
      </c>
      <c r="C82" s="24">
        <v>30</v>
      </c>
      <c r="D82" s="24">
        <v>8.6999999999999993</v>
      </c>
      <c r="E82" s="24">
        <v>5.03</v>
      </c>
      <c r="F82" s="24">
        <v>2.0299999999999998</v>
      </c>
      <c r="G82" s="27">
        <f>(D82/1000)/(C82/60)/$G$2/(F82*10)</f>
        <v>1.065970800927821</v>
      </c>
      <c r="H82" s="31">
        <f t="shared" ref="H82:H85" si="112">(D82*0.000001)/(C82*60*$G$2)</f>
        <v>6.0108909052318785E-6</v>
      </c>
      <c r="I82" s="27">
        <f t="shared" ref="I82:I85" si="113">(D82/1000)/(C82/60)/$G$2</f>
        <v>21.639207258834762</v>
      </c>
      <c r="K82" s="22">
        <f t="shared" ref="K82:K85" si="114">L82/6.941/1000</f>
        <v>4.4417230946549487E-3</v>
      </c>
      <c r="L82" s="27">
        <v>30.83</v>
      </c>
      <c r="M82" s="27">
        <f t="shared" ref="M82:M85" si="115">L82/W82*100</f>
        <v>5.2006944716694763</v>
      </c>
      <c r="N82" s="27">
        <v>13.26</v>
      </c>
      <c r="O82" s="27">
        <f t="shared" ref="O82:O85" si="116">N82/Y82*100</f>
        <v>0.21325184946928274</v>
      </c>
      <c r="P82" s="27">
        <v>9.83</v>
      </c>
      <c r="Q82" s="27">
        <f t="shared" ref="Q82:Q85" si="117">P82/AA82*100</f>
        <v>0.24128620520373098</v>
      </c>
      <c r="R82" s="27">
        <f t="shared" ref="R82:R85" si="118">M82/(O82+Q82)</f>
        <v>11.441714105567597</v>
      </c>
      <c r="S82" s="27">
        <f t="shared" ref="S82:S85" si="119">M82/O82</f>
        <v>24.387570305309804</v>
      </c>
      <c r="T82" s="27">
        <f t="shared" ref="T82:T85" si="120">M82/Q82</f>
        <v>21.554048095199843</v>
      </c>
      <c r="U82" s="32">
        <f>N82/'[1]LIB model solution'!$H$3/1000</f>
        <v>2.259328676094735E-4</v>
      </c>
      <c r="V82" s="22">
        <f>P82/'[1]LIB model solution'!$I$3/1000</f>
        <v>1.6679901990728486E-4</v>
      </c>
      <c r="W82" s="33">
        <v>592.80544488711814</v>
      </c>
      <c r="X82" s="24">
        <f t="shared" ref="X82:X85" si="121">W82/6.941/1000</f>
        <v>8.5406345611168152E-2</v>
      </c>
      <c r="Y82" s="24">
        <v>6218</v>
      </c>
      <c r="Z82" s="24">
        <f t="shared" ref="Z82:Z85" si="122">Y82/58.69/1000</f>
        <v>0.1059464985517124</v>
      </c>
      <c r="AA82" s="24">
        <v>4074</v>
      </c>
      <c r="AB82" s="22">
        <f t="shared" ref="AB82:AB85" si="123">AA82/58.9332/1000</f>
        <v>6.91291156767323E-2</v>
      </c>
      <c r="AF82" s="27">
        <f t="shared" ref="AF82:AF85" si="124">AG82*96*1000</f>
        <v>251.35293180942892</v>
      </c>
      <c r="AG82" s="31">
        <v>2.6182597063482177E-3</v>
      </c>
      <c r="AH82" s="27">
        <f t="shared" ref="AH82:AH85" si="125">AF82/AI82*100</f>
        <v>1.2022295646109831</v>
      </c>
      <c r="AI82" s="27">
        <f t="shared" ref="AI82:AI85" si="126">AJ82*96*1000</f>
        <v>20907.232629132821</v>
      </c>
      <c r="AJ82" s="27">
        <v>0.21778367322013356</v>
      </c>
      <c r="AK82" s="27"/>
    </row>
    <row r="83" spans="1:37" s="22" customFormat="1">
      <c r="A83" s="24">
        <v>4</v>
      </c>
      <c r="B83" s="24">
        <v>4.13</v>
      </c>
      <c r="C83" s="24">
        <v>30</v>
      </c>
      <c r="D83" s="24">
        <v>9.1</v>
      </c>
      <c r="E83" s="24">
        <v>4.16</v>
      </c>
      <c r="F83" s="24">
        <v>2.02</v>
      </c>
      <c r="G83" s="27">
        <f t="shared" ref="G83:G85" si="127">(D83/1000)/(C83/60)/$G$2/(F83*10)</f>
        <v>1.1205006603812244</v>
      </c>
      <c r="H83" s="31">
        <f t="shared" si="112"/>
        <v>6.2872537054724242E-6</v>
      </c>
      <c r="I83" s="27">
        <f t="shared" si="113"/>
        <v>22.634113339700733</v>
      </c>
      <c r="K83" s="22">
        <f t="shared" si="114"/>
        <v>1.8325889641262066E-2</v>
      </c>
      <c r="L83" s="27">
        <v>127.2</v>
      </c>
      <c r="M83" s="27">
        <f t="shared" si="115"/>
        <v>20.890207197382772</v>
      </c>
      <c r="N83" s="27">
        <v>17.309999999999999</v>
      </c>
      <c r="O83" s="27">
        <f t="shared" si="116"/>
        <v>0.27148682559598492</v>
      </c>
      <c r="P83" s="27">
        <v>12.98</v>
      </c>
      <c r="Q83" s="27">
        <f t="shared" si="117"/>
        <v>0.31052631578947371</v>
      </c>
      <c r="R83" s="27">
        <f t="shared" si="118"/>
        <v>35.893016346081957</v>
      </c>
      <c r="S83" s="27">
        <f t="shared" si="119"/>
        <v>76.947406753617884</v>
      </c>
      <c r="T83" s="27">
        <f t="shared" si="120"/>
        <v>67.273548601741126</v>
      </c>
      <c r="U83" s="32">
        <f>N83/'[1]LIB model solution'!$H$3/1000</f>
        <v>2.9493951269381495E-4</v>
      </c>
      <c r="V83" s="22">
        <f>P83/'[1]LIB model solution'!$I$3/1000</f>
        <v>2.2024936708001601E-4</v>
      </c>
      <c r="W83" s="33">
        <v>608.8977423638778</v>
      </c>
      <c r="X83" s="24">
        <f t="shared" si="121"/>
        <v>8.7724786394450055E-2</v>
      </c>
      <c r="Y83" s="24">
        <v>6376</v>
      </c>
      <c r="Z83" s="24">
        <f t="shared" si="122"/>
        <v>0.10863860964389165</v>
      </c>
      <c r="AA83" s="24">
        <v>4180</v>
      </c>
      <c r="AB83" s="22">
        <f t="shared" si="123"/>
        <v>7.0927762280005149E-2</v>
      </c>
      <c r="AF83" s="27">
        <f t="shared" si="124"/>
        <v>932.42162389927796</v>
      </c>
      <c r="AG83" s="31">
        <v>9.7127252489508115E-3</v>
      </c>
      <c r="AH83" s="27">
        <f t="shared" si="125"/>
        <v>4.3464028578463028</v>
      </c>
      <c r="AI83" s="27">
        <f t="shared" si="126"/>
        <v>21452.719740785938</v>
      </c>
      <c r="AJ83" s="27">
        <v>0.22346583063318687</v>
      </c>
      <c r="AK83" s="27"/>
    </row>
    <row r="84" spans="1:37" s="22" customFormat="1">
      <c r="A84" s="24">
        <v>3</v>
      </c>
      <c r="B84" s="24">
        <v>3.01</v>
      </c>
      <c r="C84" s="24">
        <v>30</v>
      </c>
      <c r="D84" s="24">
        <v>9.1999999999999993</v>
      </c>
      <c r="E84" s="24">
        <v>2.98</v>
      </c>
      <c r="F84" s="24">
        <v>2.02</v>
      </c>
      <c r="G84" s="27">
        <f t="shared" si="127"/>
        <v>1.1328138544513477</v>
      </c>
      <c r="H84" s="31">
        <f t="shared" si="112"/>
        <v>6.3563444055325606E-6</v>
      </c>
      <c r="I84" s="27">
        <f t="shared" si="113"/>
        <v>22.882839859917222</v>
      </c>
      <c r="K84" s="22">
        <f t="shared" si="114"/>
        <v>2.8987177640109493E-2</v>
      </c>
      <c r="L84" s="27">
        <v>201.2</v>
      </c>
      <c r="M84" s="27">
        <f t="shared" si="115"/>
        <v>32.79966053699237</v>
      </c>
      <c r="N84" s="27">
        <v>17.84</v>
      </c>
      <c r="O84" s="27">
        <f t="shared" si="116"/>
        <v>0.27505396238051188</v>
      </c>
      <c r="P84" s="27">
        <v>12.11</v>
      </c>
      <c r="Q84" s="27">
        <f t="shared" si="117"/>
        <v>0.28474018339995294</v>
      </c>
      <c r="R84" s="27">
        <f t="shared" si="118"/>
        <v>58.592360753010546</v>
      </c>
      <c r="S84" s="27">
        <f t="shared" si="119"/>
        <v>119.24809318550028</v>
      </c>
      <c r="T84" s="27">
        <f t="shared" si="120"/>
        <v>115.19154109316975</v>
      </c>
      <c r="U84" s="32">
        <f>N84/'[1]LIB model solution'!$H$3/1000</f>
        <v>3.0397001192707443E-4</v>
      </c>
      <c r="V84" s="22">
        <f>P84/'[1]LIB model solution'!$I$3/1000</f>
        <v>2.0548689024183311E-4</v>
      </c>
      <c r="W84" s="33">
        <v>613.42098273572378</v>
      </c>
      <c r="X84" s="24">
        <f t="shared" si="121"/>
        <v>8.8376456236237397E-2</v>
      </c>
      <c r="Y84" s="24">
        <v>6486</v>
      </c>
      <c r="Z84" s="24">
        <f t="shared" si="122"/>
        <v>0.11051286420173795</v>
      </c>
      <c r="AA84" s="24">
        <v>4253</v>
      </c>
      <c r="AB84" s="22">
        <f t="shared" si="123"/>
        <v>7.216645286527798E-2</v>
      </c>
      <c r="AF84" s="27">
        <f t="shared" si="124"/>
        <v>1490.5545596399138</v>
      </c>
      <c r="AG84" s="31">
        <v>1.5526609996249103E-2</v>
      </c>
      <c r="AH84" s="27">
        <f t="shared" si="125"/>
        <v>6.8292012571988732</v>
      </c>
      <c r="AI84" s="27">
        <f t="shared" si="126"/>
        <v>21826.191724378805</v>
      </c>
      <c r="AJ84" s="27">
        <v>0.22735616379561255</v>
      </c>
      <c r="AK84" s="27"/>
    </row>
    <row r="85" spans="1:37" s="22" customFormat="1">
      <c r="A85" s="24">
        <v>2</v>
      </c>
      <c r="B85" s="24">
        <v>1.95</v>
      </c>
      <c r="C85" s="24">
        <v>30</v>
      </c>
      <c r="D85" s="24">
        <v>8.9</v>
      </c>
      <c r="E85" s="24">
        <v>1.89</v>
      </c>
      <c r="F85" s="24">
        <v>1.99</v>
      </c>
      <c r="G85" s="27">
        <f t="shared" si="127"/>
        <v>1.1123949899129524</v>
      </c>
      <c r="H85" s="31">
        <f t="shared" si="112"/>
        <v>6.1490723053521513E-6</v>
      </c>
      <c r="I85" s="27">
        <f t="shared" si="113"/>
        <v>22.136660299267749</v>
      </c>
      <c r="K85" s="22">
        <f t="shared" si="114"/>
        <v>3.32084714018153E-2</v>
      </c>
      <c r="L85" s="27">
        <v>230.5</v>
      </c>
      <c r="M85" s="27">
        <f t="shared" si="115"/>
        <v>37.432832730719511</v>
      </c>
      <c r="N85" s="27">
        <v>16.23</v>
      </c>
      <c r="O85" s="27">
        <f t="shared" si="116"/>
        <v>0.24786194257788641</v>
      </c>
      <c r="P85" s="27">
        <v>11.06</v>
      </c>
      <c r="Q85" s="27">
        <f t="shared" si="117"/>
        <v>0.25744878957169465</v>
      </c>
      <c r="R85" s="27">
        <f t="shared" si="118"/>
        <v>74.078839710134474</v>
      </c>
      <c r="S85" s="27">
        <f t="shared" si="119"/>
        <v>151.02291356793057</v>
      </c>
      <c r="T85" s="27">
        <f t="shared" si="120"/>
        <v>145.39914051642947</v>
      </c>
      <c r="U85" s="32">
        <f>N85/'[1]LIB model solution'!$H$3/1000</f>
        <v>2.765377406713239E-4</v>
      </c>
      <c r="V85" s="22">
        <f>P85/'[1]LIB model solution'!$I$3/1000</f>
        <v>1.8767010785092274E-4</v>
      </c>
      <c r="W85" s="33">
        <v>615.7695883134129</v>
      </c>
      <c r="X85" s="24">
        <f t="shared" si="121"/>
        <v>8.8714823269473109E-2</v>
      </c>
      <c r="Y85" s="24">
        <v>6548</v>
      </c>
      <c r="Z85" s="24">
        <f t="shared" si="122"/>
        <v>0.11156926222525132</v>
      </c>
      <c r="AA85" s="24">
        <v>4296</v>
      </c>
      <c r="AB85" s="22">
        <f t="shared" si="123"/>
        <v>7.2896092525096212E-2</v>
      </c>
      <c r="AF85" s="27">
        <f t="shared" si="124"/>
        <v>2256.9303655579738</v>
      </c>
      <c r="AG85" s="31">
        <v>2.3509691307895562E-2</v>
      </c>
      <c r="AH85" s="27">
        <f t="shared" si="125"/>
        <v>10.028325996030036</v>
      </c>
      <c r="AI85" s="27">
        <f t="shared" si="126"/>
        <v>22505.554431033015</v>
      </c>
      <c r="AJ85" s="27">
        <v>0.23443285865659391</v>
      </c>
      <c r="AK85" s="27"/>
    </row>
    <row r="86" spans="1:37" s="22" customFormat="1"/>
    <row r="87" spans="1:37" s="22" customFormat="1"/>
    <row r="88" spans="1:37" s="22" customFormat="1" ht="19.8" customHeight="1">
      <c r="A88" s="20" t="s">
        <v>43</v>
      </c>
      <c r="B88" s="20">
        <v>700</v>
      </c>
      <c r="C88" s="20"/>
      <c r="D88" s="21" t="s">
        <v>16</v>
      </c>
      <c r="E88" s="21"/>
      <c r="F88" s="21" t="s">
        <v>48</v>
      </c>
      <c r="G88" s="21"/>
      <c r="H88" s="21"/>
      <c r="I88" s="22" t="s">
        <v>67</v>
      </c>
      <c r="J88" s="22">
        <v>25</v>
      </c>
      <c r="K88" s="22" t="s">
        <v>49</v>
      </c>
    </row>
    <row r="89" spans="1:37" s="22" customFormat="1" ht="13.2" customHeight="1">
      <c r="A89" s="23" t="s">
        <v>30</v>
      </c>
      <c r="B89" s="23" t="s">
        <v>18</v>
      </c>
      <c r="D89" s="23"/>
      <c r="E89" s="23"/>
      <c r="F89" s="23" t="s">
        <v>31</v>
      </c>
      <c r="G89" s="23">
        <v>8.0409600000000002E-4</v>
      </c>
      <c r="H89" s="23"/>
      <c r="L89" s="45" t="s">
        <v>71</v>
      </c>
      <c r="M89" s="45"/>
      <c r="N89" s="45"/>
      <c r="O89" s="45"/>
      <c r="P89" s="45"/>
      <c r="Q89" s="24"/>
      <c r="R89" s="48" t="s">
        <v>39</v>
      </c>
      <c r="S89" s="48" t="s">
        <v>72</v>
      </c>
      <c r="T89" s="48" t="s">
        <v>73</v>
      </c>
      <c r="U89" s="26"/>
      <c r="W89" s="45" t="s">
        <v>43</v>
      </c>
      <c r="X89" s="45"/>
      <c r="Y89" s="45"/>
      <c r="Z89" s="45"/>
      <c r="AA89" s="45"/>
      <c r="AF89" s="42" t="s">
        <v>50</v>
      </c>
      <c r="AG89" s="42"/>
      <c r="AH89" s="42"/>
      <c r="AI89" s="43" t="s">
        <v>53</v>
      </c>
      <c r="AJ89" s="44"/>
      <c r="AK89" s="28"/>
    </row>
    <row r="90" spans="1:37" s="22" customFormat="1" ht="26.4">
      <c r="A90" s="45" t="s">
        <v>54</v>
      </c>
      <c r="B90" s="46" t="s">
        <v>55</v>
      </c>
      <c r="C90" s="29" t="s">
        <v>32</v>
      </c>
      <c r="D90" s="24" t="s">
        <v>0</v>
      </c>
      <c r="E90" s="24" t="s">
        <v>66</v>
      </c>
      <c r="F90" s="24" t="s">
        <v>40</v>
      </c>
      <c r="G90" s="24" t="s">
        <v>56</v>
      </c>
      <c r="H90" s="24" t="s">
        <v>57</v>
      </c>
      <c r="I90" s="24" t="s">
        <v>2</v>
      </c>
      <c r="L90" s="24" t="s">
        <v>48</v>
      </c>
      <c r="M90" s="24" t="s">
        <v>68</v>
      </c>
      <c r="N90" s="24" t="s">
        <v>58</v>
      </c>
      <c r="O90" s="24" t="s">
        <v>69</v>
      </c>
      <c r="P90" s="24" t="s">
        <v>59</v>
      </c>
      <c r="Q90" s="24" t="s">
        <v>70</v>
      </c>
      <c r="R90" s="49"/>
      <c r="S90" s="49"/>
      <c r="T90" s="49"/>
      <c r="W90" s="24" t="s">
        <v>48</v>
      </c>
      <c r="X90" s="24"/>
      <c r="Y90" s="24" t="s">
        <v>58</v>
      </c>
      <c r="Z90" s="24"/>
      <c r="AA90" s="24" t="s">
        <v>59</v>
      </c>
      <c r="AF90" s="27" t="s">
        <v>60</v>
      </c>
      <c r="AG90" s="27" t="s">
        <v>60</v>
      </c>
      <c r="AH90" s="27" t="s">
        <v>74</v>
      </c>
      <c r="AI90" s="27" t="s">
        <v>60</v>
      </c>
      <c r="AJ90" s="27" t="s">
        <v>60</v>
      </c>
      <c r="AK90" s="27"/>
    </row>
    <row r="91" spans="1:37" s="22" customFormat="1">
      <c r="A91" s="45"/>
      <c r="B91" s="47"/>
      <c r="C91" s="29" t="s">
        <v>4</v>
      </c>
      <c r="D91" s="24" t="s">
        <v>5</v>
      </c>
      <c r="E91" s="24" t="s">
        <v>61</v>
      </c>
      <c r="F91" s="24" t="s">
        <v>6</v>
      </c>
      <c r="G91" s="24" t="s">
        <v>8</v>
      </c>
      <c r="H91" s="24" t="s">
        <v>62</v>
      </c>
      <c r="I91" s="24" t="s">
        <v>9</v>
      </c>
      <c r="L91" s="24" t="s">
        <v>16</v>
      </c>
      <c r="M91" s="24" t="s">
        <v>10</v>
      </c>
      <c r="N91" s="24" t="s">
        <v>16</v>
      </c>
      <c r="O91" s="24" t="s">
        <v>10</v>
      </c>
      <c r="P91" s="24" t="s">
        <v>16</v>
      </c>
      <c r="Q91" s="24" t="s">
        <v>10</v>
      </c>
      <c r="R91" s="24" t="s">
        <v>61</v>
      </c>
      <c r="S91" s="24" t="s">
        <v>61</v>
      </c>
      <c r="T91" s="24" t="s">
        <v>61</v>
      </c>
      <c r="W91" s="24" t="s">
        <v>16</v>
      </c>
      <c r="X91" s="24"/>
      <c r="Y91" s="24" t="s">
        <v>16</v>
      </c>
      <c r="Z91" s="24"/>
      <c r="AA91" s="24" t="s">
        <v>16</v>
      </c>
      <c r="AF91" s="27" t="s">
        <v>63</v>
      </c>
      <c r="AG91" s="27" t="s">
        <v>64</v>
      </c>
      <c r="AH91" s="27" t="s">
        <v>65</v>
      </c>
      <c r="AI91" s="27" t="s">
        <v>63</v>
      </c>
      <c r="AJ91" s="27" t="s">
        <v>64</v>
      </c>
      <c r="AK91" s="27"/>
    </row>
    <row r="92" spans="1:37" s="22" customFormat="1">
      <c r="A92" s="24">
        <v>6</v>
      </c>
      <c r="B92" s="24">
        <v>5.84</v>
      </c>
      <c r="C92" s="24">
        <v>30</v>
      </c>
      <c r="D92" s="24">
        <v>8.6</v>
      </c>
      <c r="E92" s="24">
        <v>5.88</v>
      </c>
      <c r="F92" s="24">
        <v>2.02</v>
      </c>
      <c r="G92" s="27">
        <f>(D92/1000)/(C92/60)/$G$2/(F92*10)</f>
        <v>1.0589346900306076</v>
      </c>
      <c r="H92" s="31">
        <f>(D92*0.000001)/(C92*60*$G$2)</f>
        <v>5.9418002051717421E-6</v>
      </c>
      <c r="I92" s="27">
        <f>(D92/1000)/(C92/60)/$G$2</f>
        <v>21.390480738618272</v>
      </c>
      <c r="K92" s="22">
        <f>L92/6.941/1000</f>
        <v>2.8281227488834459E-3</v>
      </c>
      <c r="L92" s="27">
        <v>19.63</v>
      </c>
      <c r="M92" s="27">
        <f>L92/W92*100</f>
        <v>2.740471869328494</v>
      </c>
      <c r="N92" s="27">
        <v>12.71</v>
      </c>
      <c r="O92" s="27">
        <f>N92/Y92*100</f>
        <v>0.20764580950825029</v>
      </c>
      <c r="P92" s="27">
        <v>8.64</v>
      </c>
      <c r="Q92" s="27">
        <f>P92/AA92*100</f>
        <v>0.22377622377622378</v>
      </c>
      <c r="R92" s="27">
        <f>M92/(O92+Q92)</f>
        <v>6.352183379381235</v>
      </c>
      <c r="S92" s="27">
        <f>M92/O92</f>
        <v>13.197819285727546</v>
      </c>
      <c r="T92" s="27">
        <f>M92/Q92</f>
        <v>12.246483666061707</v>
      </c>
      <c r="U92" s="32">
        <f>N92/'[1]LIB model solution'!$H$3/1000</f>
        <v>2.1656159482024199E-4</v>
      </c>
      <c r="V92" s="22">
        <f>P92/'[1]LIB model solution'!$I$3/1000</f>
        <v>1.4660666653091978E-4</v>
      </c>
      <c r="W92" s="24">
        <v>716.3</v>
      </c>
      <c r="X92" s="24">
        <f>W92/6.941/1000</f>
        <v>0.10319838639965423</v>
      </c>
      <c r="Y92" s="24">
        <v>6121</v>
      </c>
      <c r="Z92" s="24">
        <f>Y92/58.69/1000</f>
        <v>0.10429374680524792</v>
      </c>
      <c r="AA92" s="24">
        <v>3861</v>
      </c>
      <c r="AB92" s="22">
        <f>AA92/58.9332/1000</f>
        <v>6.5514854106004758E-2</v>
      </c>
      <c r="AF92" s="27">
        <f>AG92*96*1000</f>
        <v>170.67732135956766</v>
      </c>
      <c r="AG92" s="31">
        <v>1.7778887641621628E-3</v>
      </c>
      <c r="AH92" s="27">
        <f>AF92/AI92*100</f>
        <v>0.80299023253902024</v>
      </c>
      <c r="AI92" s="27">
        <f>AJ92*96*1000</f>
        <v>21255.217615772657</v>
      </c>
      <c r="AJ92" s="27">
        <v>0.22140851683096519</v>
      </c>
      <c r="AK92" s="27"/>
    </row>
    <row r="93" spans="1:37" s="22" customFormat="1">
      <c r="A93" s="24">
        <v>5</v>
      </c>
      <c r="B93" s="24">
        <v>5.03</v>
      </c>
      <c r="C93" s="24">
        <v>30</v>
      </c>
      <c r="D93" s="24">
        <v>8.6999999999999993</v>
      </c>
      <c r="E93" s="24">
        <v>5.05</v>
      </c>
      <c r="F93" s="24">
        <v>2.02</v>
      </c>
      <c r="G93" s="27">
        <f>(D93/1000)/(C93/60)/$G$2/(F93*10)</f>
        <v>1.0712478841007309</v>
      </c>
      <c r="H93" s="31">
        <f t="shared" ref="H93:H96" si="128">(D93*0.000001)/(C93*60*$G$2)</f>
        <v>6.0108909052318785E-6</v>
      </c>
      <c r="I93" s="27">
        <f t="shared" ref="I93:I96" si="129">(D93/1000)/(C93/60)/$G$2</f>
        <v>21.639207258834762</v>
      </c>
      <c r="K93" s="22">
        <f t="shared" ref="K93:K96" si="130">L93/6.941/1000</f>
        <v>4.7255438697594004E-3</v>
      </c>
      <c r="L93" s="27">
        <v>32.799999999999997</v>
      </c>
      <c r="M93" s="27">
        <f t="shared" ref="M93:M96" si="131">L93/W93*100</f>
        <v>4.5720657931419009</v>
      </c>
      <c r="N93" s="27">
        <v>13.62</v>
      </c>
      <c r="O93" s="27">
        <f t="shared" ref="O93:O96" si="132">N93/Y93*100</f>
        <v>0.22124756335282647</v>
      </c>
      <c r="P93" s="27">
        <v>9.4499999999999993</v>
      </c>
      <c r="Q93" s="27">
        <f t="shared" ref="Q93:Q96" si="133">P93/AA93*100</f>
        <v>0.24261874197689343</v>
      </c>
      <c r="R93" s="27">
        <f t="shared" ref="R93:R96" si="134">M93/(O93+Q93)</f>
        <v>9.8564300545434964</v>
      </c>
      <c r="S93" s="27">
        <f t="shared" ref="S93:S96" si="135">M93/O93</f>
        <v>20.664931734641371</v>
      </c>
      <c r="T93" s="27">
        <f t="shared" ref="T93:T96" si="136">M93/Q93</f>
        <v>18.844652131521382</v>
      </c>
      <c r="U93" s="32">
        <f>N93/'[1]LIB model solution'!$H$3/1000</f>
        <v>2.3206679161697053E-4</v>
      </c>
      <c r="V93" s="22">
        <f>P93/'[1]LIB model solution'!$I$3/1000</f>
        <v>1.6035104151819346E-4</v>
      </c>
      <c r="W93" s="24">
        <v>717.4</v>
      </c>
      <c r="X93" s="24">
        <f t="shared" ref="X93:X96" si="137">W93/6.941/1000</f>
        <v>0.1033568650050425</v>
      </c>
      <c r="Y93" s="24">
        <v>6156</v>
      </c>
      <c r="Z93" s="24">
        <f t="shared" ref="Z93:Z96" si="138">Y93/58.69/1000</f>
        <v>0.10489010052819901</v>
      </c>
      <c r="AA93" s="24">
        <v>3895</v>
      </c>
      <c r="AB93" s="22">
        <f t="shared" ref="AB93:AB96" si="139">AA93/58.9332/1000</f>
        <v>6.609177848818662E-2</v>
      </c>
      <c r="AF93" s="27">
        <f t="shared" ref="AF93:AF96" si="140">AG93*96*1000</f>
        <v>264.92601817973116</v>
      </c>
      <c r="AG93" s="31">
        <v>2.7596460227055329E-3</v>
      </c>
      <c r="AH93" s="27">
        <f t="shared" ref="AH93:AH96" si="141">AF93/AI93*100</f>
        <v>1.2393713865963782</v>
      </c>
      <c r="AI93" s="27">
        <f t="shared" ref="AI93:AI96" si="142">AJ93*96*1000</f>
        <v>21375.837867879443</v>
      </c>
      <c r="AJ93" s="27">
        <v>0.22266497779041086</v>
      </c>
      <c r="AK93" s="27"/>
    </row>
    <row r="94" spans="1:37" s="22" customFormat="1">
      <c r="A94" s="24">
        <v>4</v>
      </c>
      <c r="B94" s="24">
        <v>4.03</v>
      </c>
      <c r="C94" s="24">
        <v>30</v>
      </c>
      <c r="D94" s="24">
        <v>9.1</v>
      </c>
      <c r="E94" s="24">
        <v>4.04</v>
      </c>
      <c r="F94" s="24">
        <v>2.02</v>
      </c>
      <c r="G94" s="27">
        <f t="shared" ref="G94:G96" si="143">(D94/1000)/(C94/60)/$G$2/(F94*10)</f>
        <v>1.1205006603812244</v>
      </c>
      <c r="H94" s="31">
        <f t="shared" si="128"/>
        <v>6.2872537054724242E-6</v>
      </c>
      <c r="I94" s="27">
        <f t="shared" si="129"/>
        <v>22.634113339700733</v>
      </c>
      <c r="K94" s="22">
        <f t="shared" si="130"/>
        <v>2.2038611151130962E-2</v>
      </c>
      <c r="L94" s="27">
        <v>152.97</v>
      </c>
      <c r="M94" s="27">
        <f t="shared" si="131"/>
        <v>21.370494551550713</v>
      </c>
      <c r="N94" s="27">
        <v>17.260000000000002</v>
      </c>
      <c r="O94" s="27">
        <f t="shared" si="132"/>
        <v>0.27558677949864285</v>
      </c>
      <c r="P94" s="27">
        <v>12.68</v>
      </c>
      <c r="Q94" s="27">
        <f t="shared" si="133"/>
        <v>0.32413087934560325</v>
      </c>
      <c r="R94" s="27">
        <f t="shared" si="134"/>
        <v>35.634259282501617</v>
      </c>
      <c r="S94" s="27">
        <f t="shared" si="135"/>
        <v>77.545427216895774</v>
      </c>
      <c r="T94" s="27">
        <f t="shared" si="136"/>
        <v>65.931683506046056</v>
      </c>
      <c r="U94" s="32">
        <f>N94/'[1]LIB model solution'!$H$3/1000</f>
        <v>2.9408757880388487E-4</v>
      </c>
      <c r="V94" s="22">
        <f>P94/'[1]LIB model solution'!$I$3/1000</f>
        <v>2.1515885782547021E-4</v>
      </c>
      <c r="W94" s="24">
        <v>715.8</v>
      </c>
      <c r="X94" s="24">
        <f t="shared" si="137"/>
        <v>0.10312635066993228</v>
      </c>
      <c r="Y94" s="24">
        <v>6263</v>
      </c>
      <c r="Z94" s="24">
        <f t="shared" si="138"/>
        <v>0.10671323905264951</v>
      </c>
      <c r="AA94" s="24">
        <v>3912</v>
      </c>
      <c r="AB94" s="22">
        <f t="shared" si="139"/>
        <v>6.6380240679277544E-2</v>
      </c>
      <c r="AF94" s="27">
        <f t="shared" si="140"/>
        <v>1111.1186451996127</v>
      </c>
      <c r="AG94" s="31">
        <v>1.1574152554162631E-2</v>
      </c>
      <c r="AH94" s="27">
        <f t="shared" si="141"/>
        <v>5.1508596617140103</v>
      </c>
      <c r="AI94" s="27">
        <f t="shared" si="142"/>
        <v>21571.518507065568</v>
      </c>
      <c r="AJ94" s="27">
        <v>0.22470331778193303</v>
      </c>
      <c r="AK94" s="27"/>
    </row>
    <row r="95" spans="1:37" s="22" customFormat="1">
      <c r="A95" s="24">
        <v>3</v>
      </c>
      <c r="B95" s="24">
        <v>3.01</v>
      </c>
      <c r="C95" s="24">
        <v>30</v>
      </c>
      <c r="D95" s="24">
        <v>9.1999999999999993</v>
      </c>
      <c r="E95" s="24">
        <v>3</v>
      </c>
      <c r="F95" s="24">
        <v>2.02</v>
      </c>
      <c r="G95" s="27">
        <f t="shared" si="143"/>
        <v>1.1328138544513477</v>
      </c>
      <c r="H95" s="31">
        <f t="shared" si="128"/>
        <v>6.3563444055325606E-6</v>
      </c>
      <c r="I95" s="27">
        <f t="shared" si="129"/>
        <v>22.882839859917222</v>
      </c>
      <c r="K95" s="22">
        <f t="shared" si="130"/>
        <v>3.1594871056043798E-2</v>
      </c>
      <c r="L95" s="27">
        <v>219.3</v>
      </c>
      <c r="M95" s="27">
        <f t="shared" si="131"/>
        <v>30.705684682161859</v>
      </c>
      <c r="N95" s="27">
        <v>17.309999999999999</v>
      </c>
      <c r="O95" s="27">
        <f t="shared" si="132"/>
        <v>0.27367588932806325</v>
      </c>
      <c r="P95" s="27">
        <v>12.07</v>
      </c>
      <c r="Q95" s="27">
        <f t="shared" si="133"/>
        <v>0.3051061678463094</v>
      </c>
      <c r="R95" s="27">
        <f t="shared" si="134"/>
        <v>53.052240133475657</v>
      </c>
      <c r="S95" s="27">
        <f t="shared" si="135"/>
        <v>112.19725916503394</v>
      </c>
      <c r="T95" s="27">
        <f t="shared" si="136"/>
        <v>100.63934432695304</v>
      </c>
      <c r="U95" s="32">
        <f>N95/'[1]LIB model solution'!$H$3/1000</f>
        <v>2.9493951269381495E-4</v>
      </c>
      <c r="V95" s="22">
        <f>P95/'[1]LIB model solution'!$I$3/1000</f>
        <v>2.0480815567456035E-4</v>
      </c>
      <c r="W95" s="24">
        <v>714.2</v>
      </c>
      <c r="X95" s="24">
        <f t="shared" si="137"/>
        <v>0.10289583633482208</v>
      </c>
      <c r="Y95" s="24">
        <v>6325</v>
      </c>
      <c r="Z95" s="24">
        <f t="shared" si="138"/>
        <v>0.1077696370761629</v>
      </c>
      <c r="AA95" s="24">
        <v>3956</v>
      </c>
      <c r="AB95" s="22">
        <f t="shared" si="139"/>
        <v>6.712684870327762E-2</v>
      </c>
      <c r="AF95" s="27">
        <f t="shared" si="140"/>
        <v>1612.5295868534665</v>
      </c>
      <c r="AG95" s="31">
        <v>1.6797183196390276E-2</v>
      </c>
      <c r="AH95" s="27">
        <f t="shared" si="141"/>
        <v>7.4050872342209253</v>
      </c>
      <c r="AI95" s="27">
        <f t="shared" si="142"/>
        <v>21775.97016550363</v>
      </c>
      <c r="AJ95" s="27">
        <v>0.22683302255732946</v>
      </c>
      <c r="AK95" s="27"/>
    </row>
    <row r="96" spans="1:37" s="22" customFormat="1">
      <c r="A96" s="24">
        <v>2</v>
      </c>
      <c r="B96" s="24">
        <v>2.0099999999999998</v>
      </c>
      <c r="C96" s="24">
        <v>30</v>
      </c>
      <c r="D96" s="24">
        <v>8.9</v>
      </c>
      <c r="E96" s="24">
        <v>1.99</v>
      </c>
      <c r="F96" s="24">
        <v>2.0099999999999998</v>
      </c>
      <c r="G96" s="27">
        <f t="shared" si="143"/>
        <v>1.1013263830481468</v>
      </c>
      <c r="H96" s="31">
        <f t="shared" si="128"/>
        <v>6.1490723053521513E-6</v>
      </c>
      <c r="I96" s="27">
        <f t="shared" si="129"/>
        <v>22.136660299267749</v>
      </c>
      <c r="K96" s="22">
        <f t="shared" si="130"/>
        <v>3.6213802045814723E-2</v>
      </c>
      <c r="L96" s="27">
        <v>251.36</v>
      </c>
      <c r="M96" s="27">
        <f t="shared" si="131"/>
        <v>35.224215246636767</v>
      </c>
      <c r="N96" s="27">
        <v>16.61</v>
      </c>
      <c r="O96" s="27">
        <f t="shared" si="132"/>
        <v>0.25957180809501484</v>
      </c>
      <c r="P96" s="27">
        <v>11.18</v>
      </c>
      <c r="Q96" s="27">
        <f t="shared" si="133"/>
        <v>0.28189611699445283</v>
      </c>
      <c r="R96" s="27">
        <f t="shared" si="134"/>
        <v>65.053188960023093</v>
      </c>
      <c r="S96" s="27">
        <f t="shared" si="135"/>
        <v>135.70123622108892</v>
      </c>
      <c r="T96" s="27">
        <f t="shared" si="136"/>
        <v>124.9545954098045</v>
      </c>
      <c r="U96" s="32">
        <f>N96/'[1]LIB model solution'!$H$3/1000</f>
        <v>2.8301243823479298E-4</v>
      </c>
      <c r="V96" s="22">
        <f>P96/'[1]LIB model solution'!$I$3/1000</f>
        <v>1.8970631155274106E-4</v>
      </c>
      <c r="W96" s="24">
        <v>713.6</v>
      </c>
      <c r="X96" s="24">
        <f t="shared" si="137"/>
        <v>0.10280939345915574</v>
      </c>
      <c r="Y96" s="24">
        <v>6399</v>
      </c>
      <c r="Z96" s="24">
        <f t="shared" si="138"/>
        <v>0.1090304992332595</v>
      </c>
      <c r="AA96" s="24">
        <v>3966</v>
      </c>
      <c r="AB96" s="22">
        <f t="shared" si="139"/>
        <v>6.7296532345095791E-2</v>
      </c>
      <c r="AF96" s="27">
        <f t="shared" si="140"/>
        <v>2274.8241344734711</v>
      </c>
      <c r="AG96" s="31">
        <v>2.369608473409866E-2</v>
      </c>
      <c r="AH96" s="27">
        <f t="shared" si="141"/>
        <v>10.186698128527157</v>
      </c>
      <c r="AI96" s="27">
        <f t="shared" si="142"/>
        <v>22331.319783620373</v>
      </c>
      <c r="AJ96" s="27">
        <v>0.23261791441271223</v>
      </c>
      <c r="AK96" s="27"/>
    </row>
  </sheetData>
  <mergeCells count="81">
    <mergeCell ref="AF89:AH89"/>
    <mergeCell ref="AI89:AJ89"/>
    <mergeCell ref="A90:A91"/>
    <mergeCell ref="B90:B91"/>
    <mergeCell ref="L89:P89"/>
    <mergeCell ref="R89:R90"/>
    <mergeCell ref="S89:S90"/>
    <mergeCell ref="T89:T90"/>
    <mergeCell ref="W89:AA89"/>
    <mergeCell ref="AF78:AH78"/>
    <mergeCell ref="AI78:AJ78"/>
    <mergeCell ref="A79:A80"/>
    <mergeCell ref="B79:B80"/>
    <mergeCell ref="AF66:AH66"/>
    <mergeCell ref="AI66:AJ66"/>
    <mergeCell ref="A67:A68"/>
    <mergeCell ref="B67:B68"/>
    <mergeCell ref="L78:P78"/>
    <mergeCell ref="R78:R79"/>
    <mergeCell ref="S78:S79"/>
    <mergeCell ref="T78:T79"/>
    <mergeCell ref="W78:AA78"/>
    <mergeCell ref="L66:P66"/>
    <mergeCell ref="R66:R67"/>
    <mergeCell ref="S66:S67"/>
    <mergeCell ref="T66:T67"/>
    <mergeCell ref="W66:AA66"/>
    <mergeCell ref="AF55:AH55"/>
    <mergeCell ref="AI55:AJ55"/>
    <mergeCell ref="A56:A57"/>
    <mergeCell ref="B56:B57"/>
    <mergeCell ref="AF44:AH44"/>
    <mergeCell ref="AI44:AJ44"/>
    <mergeCell ref="A45:A46"/>
    <mergeCell ref="B45:B46"/>
    <mergeCell ref="L55:P55"/>
    <mergeCell ref="R55:R56"/>
    <mergeCell ref="S55:S56"/>
    <mergeCell ref="T55:T56"/>
    <mergeCell ref="W55:AA55"/>
    <mergeCell ref="L44:P44"/>
    <mergeCell ref="R44:R45"/>
    <mergeCell ref="S44:S45"/>
    <mergeCell ref="T44:T45"/>
    <mergeCell ref="W44:AA44"/>
    <mergeCell ref="AF34:AH34"/>
    <mergeCell ref="AI34:AJ34"/>
    <mergeCell ref="A35:A36"/>
    <mergeCell ref="B35:B36"/>
    <mergeCell ref="AF24:AH24"/>
    <mergeCell ref="AI24:AJ24"/>
    <mergeCell ref="A25:A26"/>
    <mergeCell ref="B25:B26"/>
    <mergeCell ref="L34:P34"/>
    <mergeCell ref="R34:R35"/>
    <mergeCell ref="S34:S35"/>
    <mergeCell ref="T34:T35"/>
    <mergeCell ref="W34:AA34"/>
    <mergeCell ref="L24:P24"/>
    <mergeCell ref="R24:R25"/>
    <mergeCell ref="S24:S25"/>
    <mergeCell ref="T24:T25"/>
    <mergeCell ref="W24:AA24"/>
    <mergeCell ref="AF13:AH13"/>
    <mergeCell ref="AI13:AJ13"/>
    <mergeCell ref="A14:A15"/>
    <mergeCell ref="B14:B15"/>
    <mergeCell ref="AF2:AH2"/>
    <mergeCell ref="AI2:AJ2"/>
    <mergeCell ref="A3:A4"/>
    <mergeCell ref="B3:B4"/>
    <mergeCell ref="L13:P13"/>
    <mergeCell ref="R13:R14"/>
    <mergeCell ref="S13:S14"/>
    <mergeCell ref="T13:T14"/>
    <mergeCell ref="W13:AA13"/>
    <mergeCell ref="L2:P2"/>
    <mergeCell ref="R2:R3"/>
    <mergeCell ref="S2:S3"/>
    <mergeCell ref="T2:T3"/>
    <mergeCell ref="W2:AA2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5E07F-5B47-4179-8F0F-D664C6BB6140}">
  <dimension ref="A1:AG50"/>
  <sheetViews>
    <sheetView topLeftCell="A11" workbookViewId="0">
      <selection activeCell="AG69" sqref="AG69"/>
    </sheetView>
  </sheetViews>
  <sheetFormatPr defaultRowHeight="13.2"/>
  <cols>
    <col min="1" max="4" width="9" style="26" bestFit="1" customWidth="1"/>
    <col min="5" max="5" width="8.88671875" style="26"/>
    <col min="6" max="7" width="9" style="26" bestFit="1" customWidth="1"/>
    <col min="8" max="8" width="9.109375" style="26" bestFit="1" customWidth="1"/>
    <col min="9" max="10" width="9" style="26" bestFit="1" customWidth="1"/>
    <col min="11" max="13" width="8.88671875" style="26"/>
    <col min="14" max="26" width="9" style="26" bestFit="1" customWidth="1"/>
    <col min="27" max="27" width="8.88671875" style="26"/>
    <col min="28" max="33" width="9" style="26" bestFit="1" customWidth="1"/>
    <col min="34" max="16384" width="8.88671875" style="26"/>
  </cols>
  <sheetData>
    <row r="1" spans="1:33" s="22" customFormat="1">
      <c r="A1" s="20" t="s">
        <v>43</v>
      </c>
      <c r="B1" s="20">
        <v>700</v>
      </c>
      <c r="C1" s="20"/>
      <c r="D1" s="21" t="s">
        <v>16</v>
      </c>
      <c r="E1" s="21"/>
      <c r="F1" s="21" t="s">
        <v>48</v>
      </c>
      <c r="G1" s="21"/>
      <c r="H1" s="21"/>
      <c r="I1" s="22" t="s">
        <v>67</v>
      </c>
      <c r="J1" s="22">
        <v>25</v>
      </c>
      <c r="K1" s="22" t="s">
        <v>49</v>
      </c>
    </row>
    <row r="2" spans="1:33" s="22" customFormat="1">
      <c r="A2" s="23" t="s">
        <v>30</v>
      </c>
      <c r="B2" s="23" t="s">
        <v>20</v>
      </c>
      <c r="C2" s="23"/>
      <c r="D2" s="23"/>
      <c r="E2" s="23"/>
      <c r="F2" s="23" t="s">
        <v>31</v>
      </c>
      <c r="G2" s="23">
        <v>8.0409600000000002E-4</v>
      </c>
      <c r="H2" s="23"/>
      <c r="N2" s="50" t="s">
        <v>71</v>
      </c>
      <c r="O2" s="51"/>
      <c r="P2" s="51"/>
      <c r="Q2" s="51"/>
      <c r="R2" s="51"/>
      <c r="S2" s="51"/>
      <c r="T2" s="52"/>
      <c r="U2" s="45" t="s">
        <v>39</v>
      </c>
      <c r="V2" s="48" t="s">
        <v>51</v>
      </c>
      <c r="W2" s="48" t="s">
        <v>52</v>
      </c>
      <c r="X2" s="45" t="s">
        <v>84</v>
      </c>
      <c r="Y2" s="45" t="s">
        <v>85</v>
      </c>
      <c r="Z2" s="45" t="s">
        <v>86</v>
      </c>
      <c r="AB2" s="50" t="s">
        <v>43</v>
      </c>
      <c r="AC2" s="51"/>
      <c r="AD2" s="51"/>
      <c r="AE2" s="51"/>
      <c r="AF2" s="52"/>
    </row>
    <row r="3" spans="1:33" s="22" customFormat="1" ht="39.6">
      <c r="A3" s="53" t="s">
        <v>75</v>
      </c>
      <c r="B3" s="53" t="s">
        <v>55</v>
      </c>
      <c r="C3" s="29" t="s">
        <v>87</v>
      </c>
      <c r="D3" s="24" t="s">
        <v>0</v>
      </c>
      <c r="E3" s="24" t="s">
        <v>66</v>
      </c>
      <c r="F3" s="24" t="s">
        <v>83</v>
      </c>
      <c r="G3" s="24" t="s">
        <v>56</v>
      </c>
      <c r="H3" s="24" t="s">
        <v>57</v>
      </c>
      <c r="I3" s="24" t="s">
        <v>2</v>
      </c>
      <c r="J3" s="29" t="s">
        <v>76</v>
      </c>
      <c r="K3" s="24"/>
      <c r="N3" s="24" t="s">
        <v>48</v>
      </c>
      <c r="O3" s="24" t="s">
        <v>48</v>
      </c>
      <c r="P3" s="24" t="s">
        <v>88</v>
      </c>
      <c r="Q3" s="24" t="s">
        <v>58</v>
      </c>
      <c r="R3" s="24" t="s">
        <v>81</v>
      </c>
      <c r="S3" s="24" t="s">
        <v>59</v>
      </c>
      <c r="T3" s="24" t="s">
        <v>82</v>
      </c>
      <c r="U3" s="45"/>
      <c r="V3" s="49"/>
      <c r="W3" s="49"/>
      <c r="X3" s="45"/>
      <c r="Y3" s="45"/>
      <c r="Z3" s="45"/>
      <c r="AB3" s="24" t="s">
        <v>48</v>
      </c>
      <c r="AC3" s="24" t="s">
        <v>48</v>
      </c>
      <c r="AD3" s="24" t="s">
        <v>58</v>
      </c>
      <c r="AE3" s="24"/>
      <c r="AF3" s="24" t="s">
        <v>59</v>
      </c>
    </row>
    <row r="4" spans="1:33" s="22" customFormat="1">
      <c r="A4" s="45"/>
      <c r="B4" s="53"/>
      <c r="C4" s="29" t="s">
        <v>4</v>
      </c>
      <c r="D4" s="24" t="s">
        <v>5</v>
      </c>
      <c r="E4" s="24" t="s">
        <v>61</v>
      </c>
      <c r="F4" s="24" t="s">
        <v>6</v>
      </c>
      <c r="G4" s="24" t="s">
        <v>77</v>
      </c>
      <c r="H4" s="24" t="s">
        <v>62</v>
      </c>
      <c r="I4" s="24" t="s">
        <v>9</v>
      </c>
      <c r="J4" s="24" t="s">
        <v>78</v>
      </c>
      <c r="K4" s="24"/>
      <c r="N4" s="24" t="s">
        <v>16</v>
      </c>
      <c r="O4" s="24" t="s">
        <v>79</v>
      </c>
      <c r="P4" s="24" t="s">
        <v>10</v>
      </c>
      <c r="Q4" s="24" t="s">
        <v>16</v>
      </c>
      <c r="R4" s="24" t="s">
        <v>10</v>
      </c>
      <c r="S4" s="24" t="s">
        <v>16</v>
      </c>
      <c r="T4" s="24" t="s">
        <v>10</v>
      </c>
      <c r="U4" s="24" t="s">
        <v>61</v>
      </c>
      <c r="V4" s="24" t="s">
        <v>61</v>
      </c>
      <c r="W4" s="24" t="s">
        <v>61</v>
      </c>
      <c r="X4" s="24" t="s">
        <v>80</v>
      </c>
      <c r="Y4" s="24" t="s">
        <v>80</v>
      </c>
      <c r="Z4" s="24" t="s">
        <v>80</v>
      </c>
      <c r="AB4" s="24" t="s">
        <v>16</v>
      </c>
      <c r="AC4" s="24" t="s">
        <v>79</v>
      </c>
      <c r="AD4" s="24" t="s">
        <v>16</v>
      </c>
      <c r="AE4" s="24"/>
      <c r="AF4" s="24" t="s">
        <v>16</v>
      </c>
    </row>
    <row r="5" spans="1:33" s="22" customFormat="1">
      <c r="A5" s="33">
        <v>4</v>
      </c>
      <c r="B5" s="24">
        <v>3.11</v>
      </c>
      <c r="C5" s="24">
        <v>30</v>
      </c>
      <c r="D5" s="33">
        <v>16.600000000000001</v>
      </c>
      <c r="E5" s="24"/>
      <c r="F5" s="27">
        <v>4.03</v>
      </c>
      <c r="G5" s="27">
        <f>(D5/1000)/(C5/60)/$G$2/(F5*10)</f>
        <v>1.024531075829717</v>
      </c>
      <c r="H5" s="31">
        <f>(D5*0.000001)/(C5*60*$G$2)</f>
        <v>1.1469056209982666E-5</v>
      </c>
      <c r="I5" s="27">
        <f>(D5/1000)/(C5/60)/$G$2</f>
        <v>41.288602355937599</v>
      </c>
      <c r="J5" s="24">
        <f>X5/(A5*10)</f>
        <v>4.2888751330688681E-2</v>
      </c>
      <c r="K5" s="24"/>
      <c r="N5" s="24">
        <v>288.39999999999998</v>
      </c>
      <c r="O5" s="24">
        <f>N5/'[1]LIB model solution'!$G$3</f>
        <v>41.550208903616195</v>
      </c>
      <c r="P5" s="27">
        <f>N5/AB5*100</f>
        <v>36.501708644475379</v>
      </c>
      <c r="Q5" s="24">
        <v>35.08</v>
      </c>
      <c r="R5" s="27">
        <f>Q5/AD5*100</f>
        <v>0.58819584171696848</v>
      </c>
      <c r="S5" s="24">
        <v>23.11</v>
      </c>
      <c r="T5" s="27">
        <f>S5/AF5*100</f>
        <v>0.60010386912490266</v>
      </c>
      <c r="U5" s="27">
        <f>P5/(R5+T5)</f>
        <v>30.717594485161595</v>
      </c>
      <c r="V5" s="27">
        <f>P5/R5</f>
        <v>62.057066806057911</v>
      </c>
      <c r="W5" s="27">
        <f>P5/T5</f>
        <v>60.825651228851008</v>
      </c>
      <c r="X5" s="27">
        <f>(O5*I5)/1000</f>
        <v>1.7155500532275472</v>
      </c>
      <c r="Y5" s="35">
        <f>(Q5/'[1]LIB model solution'!$H$3*I5)/1000</f>
        <v>2.4678891985794704E-2</v>
      </c>
      <c r="Z5" s="35">
        <f>(S5/'[1]LIB model solution'!$I$3*I5)/1000</f>
        <v>1.6190866955225879E-2</v>
      </c>
      <c r="AB5" s="24">
        <v>790.1</v>
      </c>
      <c r="AC5" s="24">
        <f>AB5/'[1]LIB model solution'!$G$3</f>
        <v>113.83086010661289</v>
      </c>
      <c r="AD5" s="24">
        <v>5964</v>
      </c>
      <c r="AE5" s="24">
        <f>AD5/58.69</f>
        <v>101.61867439086727</v>
      </c>
      <c r="AF5" s="24">
        <v>3851</v>
      </c>
      <c r="AG5" s="22">
        <f>AF5/58.9332</f>
        <v>65.345170464186566</v>
      </c>
    </row>
    <row r="6" spans="1:33" s="22" customFormat="1">
      <c r="A6" s="33">
        <v>3.5</v>
      </c>
      <c r="B6" s="24">
        <v>3.11</v>
      </c>
      <c r="C6" s="24">
        <v>30</v>
      </c>
      <c r="D6" s="33">
        <v>14.9</v>
      </c>
      <c r="E6" s="24"/>
      <c r="F6" s="27">
        <v>3.51</v>
      </c>
      <c r="G6" s="27">
        <f>(D6/1000)/(C6/60)/$G$2/(F6*10)</f>
        <v>1.0558476214318304</v>
      </c>
      <c r="H6" s="31">
        <f t="shared" ref="H6:H10" si="0">(D6*0.000001)/(C6*60*$G$2)</f>
        <v>1.0294514308960344E-5</v>
      </c>
      <c r="I6" s="27">
        <f t="shared" ref="I6" si="1">(D6/1000)/(C6/60)/$G$2</f>
        <v>37.060251512257246</v>
      </c>
      <c r="J6" s="24">
        <f t="shared" ref="J6:J10" si="2">X6/(A6*10)</f>
        <v>4.4011289280203404E-2</v>
      </c>
      <c r="K6" s="24"/>
      <c r="N6" s="24">
        <v>288.5</v>
      </c>
      <c r="O6" s="24">
        <f>N6/'[1]LIB model solution'!$G$3</f>
        <v>41.564616049560584</v>
      </c>
      <c r="P6" s="27">
        <f t="shared" ref="P6:P10" si="3">N6/AB6*100</f>
        <v>36.017478152309614</v>
      </c>
      <c r="Q6" s="24">
        <v>31.62</v>
      </c>
      <c r="R6" s="27">
        <f t="shared" ref="R6:R10" si="4">Q6/AD6*100</f>
        <v>0.52342327429233571</v>
      </c>
      <c r="S6" s="24">
        <v>20.93</v>
      </c>
      <c r="T6" s="27">
        <f t="shared" ref="T6:T10" si="5">S6/AF6*100</f>
        <v>0.5361168032786886</v>
      </c>
      <c r="U6" s="27">
        <f t="shared" ref="U6:U10" si="6">P6/(R6+T6)</f>
        <v>33.993502383486053</v>
      </c>
      <c r="V6" s="27">
        <f t="shared" ref="V6:V10" si="7">P6/R6</f>
        <v>68.811380619260717</v>
      </c>
      <c r="W6" s="27">
        <f t="shared" ref="W6:W10" si="8">P6/T6</f>
        <v>67.182147494800148</v>
      </c>
      <c r="X6" s="27">
        <f t="shared" ref="X6:X10" si="9">(O6*I6)/1000</f>
        <v>1.5403951248071193</v>
      </c>
      <c r="Y6" s="35">
        <f>(Q6/'[1]LIB model solution'!$H$3*I6)/1000</f>
        <v>1.9966691988713137E-2</v>
      </c>
      <c r="Z6" s="35">
        <f>(S6/'[1]LIB model solution'!$I$3*I6)/1000</f>
        <v>1.316186910182281E-2</v>
      </c>
      <c r="AB6" s="24">
        <v>801</v>
      </c>
      <c r="AC6" s="24">
        <f>AB6/'[1]LIB model solution'!$G$3</f>
        <v>115.40123901455122</v>
      </c>
      <c r="AD6" s="24">
        <v>6041</v>
      </c>
      <c r="AE6" s="24">
        <f t="shared" ref="AE6:AE10" si="10">AD6/58.69</f>
        <v>102.93065258135969</v>
      </c>
      <c r="AF6" s="24">
        <v>3904</v>
      </c>
      <c r="AG6" s="22">
        <f t="shared" ref="AG6:AG10" si="11">AF6/58.9332</f>
        <v>66.244493765822995</v>
      </c>
    </row>
    <row r="7" spans="1:33" s="22" customFormat="1">
      <c r="A7" s="33">
        <v>3</v>
      </c>
      <c r="B7" s="24">
        <v>3.11</v>
      </c>
      <c r="C7" s="24">
        <v>30</v>
      </c>
      <c r="D7" s="33">
        <v>13</v>
      </c>
      <c r="E7" s="24"/>
      <c r="F7" s="27">
        <v>3.01</v>
      </c>
      <c r="G7" s="27">
        <f>(D7/1000)/(C7/60)/$G$2/(F7*10)</f>
        <v>1.074234140469897</v>
      </c>
      <c r="H7" s="31">
        <f t="shared" si="0"/>
        <v>8.9817910078177496E-6</v>
      </c>
      <c r="I7" s="27">
        <f>(D7/1000)/(C7/60)/$G$2</f>
        <v>32.334447628143899</v>
      </c>
      <c r="J7" s="24">
        <f t="shared" si="2"/>
        <v>4.4550511571408942E-2</v>
      </c>
      <c r="K7" s="24"/>
      <c r="N7" s="24">
        <v>286.89999999999998</v>
      </c>
      <c r="O7" s="24">
        <f>N7/'[1]LIB model solution'!$G$3</f>
        <v>41.334101714450362</v>
      </c>
      <c r="P7" s="27">
        <f t="shared" si="3"/>
        <v>35.573465592064473</v>
      </c>
      <c r="Q7" s="24">
        <v>30.12</v>
      </c>
      <c r="R7" s="27">
        <f t="shared" si="4"/>
        <v>0.48911984410522896</v>
      </c>
      <c r="S7" s="24">
        <v>19.98</v>
      </c>
      <c r="T7" s="27">
        <f t="shared" si="5"/>
        <v>0.50264150943396235</v>
      </c>
      <c r="U7" s="27">
        <f t="shared" si="6"/>
        <v>35.868977415904844</v>
      </c>
      <c r="V7" s="27">
        <f t="shared" si="7"/>
        <v>72.72954884327126</v>
      </c>
      <c r="W7" s="27">
        <f t="shared" si="8"/>
        <v>70.773035900128249</v>
      </c>
      <c r="X7" s="27">
        <f t="shared" si="9"/>
        <v>1.3365153471422682</v>
      </c>
      <c r="Y7" s="35">
        <f>(Q7/'[1]LIB model solution'!$H$3*I7)/1000</f>
        <v>1.6594199396144049E-2</v>
      </c>
      <c r="Z7" s="35">
        <f>(S7/'[1]LIB model solution'!$I$3*I7)/1000</f>
        <v>1.0962280405786807E-2</v>
      </c>
      <c r="AB7" s="24">
        <v>806.5</v>
      </c>
      <c r="AC7" s="24">
        <f>AB7/'[1]LIB model solution'!$G$3</f>
        <v>116.19363204149258</v>
      </c>
      <c r="AD7" s="24">
        <v>6158</v>
      </c>
      <c r="AE7" s="24">
        <f t="shared" si="10"/>
        <v>104.92417788379622</v>
      </c>
      <c r="AF7" s="24">
        <v>3975</v>
      </c>
      <c r="AG7" s="22">
        <f t="shared" si="11"/>
        <v>67.449247622732173</v>
      </c>
    </row>
    <row r="8" spans="1:33" s="22" customFormat="1">
      <c r="A8" s="33">
        <v>2.5</v>
      </c>
      <c r="B8" s="24">
        <v>3.11</v>
      </c>
      <c r="C8" s="24">
        <v>30</v>
      </c>
      <c r="D8" s="33">
        <v>11.2</v>
      </c>
      <c r="E8" s="24"/>
      <c r="F8" s="27">
        <v>2.5099999999999998</v>
      </c>
      <c r="G8" s="27">
        <f t="shared" ref="G8:G9" si="12">(D8/1000)/(C8/60)/$G$2/(F8*10)</f>
        <v>1.109855389013827</v>
      </c>
      <c r="H8" s="31">
        <f t="shared" si="0"/>
        <v>7.7381584067352923E-6</v>
      </c>
      <c r="I8" s="27">
        <f t="shared" ref="I8:I10" si="13">(D8/1000)/(C8/60)/$G$2</f>
        <v>27.857370264247056</v>
      </c>
      <c r="J8" s="24">
        <f t="shared" si="2"/>
        <v>4.7551379180348519E-2</v>
      </c>
      <c r="K8" s="24"/>
      <c r="N8" s="24">
        <v>296.2</v>
      </c>
      <c r="O8" s="24">
        <f>N8/'[1]LIB model solution'!$G$3</f>
        <v>42.673966287278489</v>
      </c>
      <c r="P8" s="27">
        <f t="shared" si="3"/>
        <v>36.370333988212181</v>
      </c>
      <c r="Q8" s="24">
        <v>39.9</v>
      </c>
      <c r="R8" s="27">
        <f t="shared" si="4"/>
        <v>0.63717662088789528</v>
      </c>
      <c r="S8" s="24">
        <v>26.59</v>
      </c>
      <c r="T8" s="27">
        <f t="shared" si="5"/>
        <v>0.65735475896168105</v>
      </c>
      <c r="U8" s="27">
        <f t="shared" si="6"/>
        <v>28.095366828758056</v>
      </c>
      <c r="V8" s="27">
        <f t="shared" si="7"/>
        <v>57.080459006061318</v>
      </c>
      <c r="W8" s="27">
        <f t="shared" si="8"/>
        <v>55.328319286317516</v>
      </c>
      <c r="X8" s="27">
        <f t="shared" si="9"/>
        <v>1.188784479508713</v>
      </c>
      <c r="Y8" s="35">
        <f>(Q8/'[1]LIB model solution'!$H$3*I8)/1000</f>
        <v>1.8938644974330506E-2</v>
      </c>
      <c r="Z8" s="35">
        <f>(S8/'[1]LIB model solution'!$I$3*I8)/1000</f>
        <v>1.2568933560816809E-2</v>
      </c>
      <c r="AB8" s="24">
        <v>814.4</v>
      </c>
      <c r="AC8" s="24">
        <f>AB8/'[1]LIB model solution'!$G$3</f>
        <v>117.33179657109926</v>
      </c>
      <c r="AD8" s="24">
        <v>6262</v>
      </c>
      <c r="AE8" s="24">
        <f t="shared" si="10"/>
        <v>106.69620037485092</v>
      </c>
      <c r="AF8" s="24">
        <v>4045</v>
      </c>
      <c r="AG8" s="22">
        <f t="shared" si="11"/>
        <v>68.637033115459545</v>
      </c>
    </row>
    <row r="9" spans="1:33" s="22" customFormat="1">
      <c r="A9" s="33">
        <v>2</v>
      </c>
      <c r="B9" s="24">
        <v>3.11</v>
      </c>
      <c r="C9" s="24">
        <v>30</v>
      </c>
      <c r="D9" s="33">
        <v>9.3000000000000007</v>
      </c>
      <c r="E9" s="24"/>
      <c r="F9" s="27">
        <v>2</v>
      </c>
      <c r="G9" s="27">
        <f t="shared" si="12"/>
        <v>1.1565783190066858</v>
      </c>
      <c r="H9" s="31">
        <f t="shared" si="0"/>
        <v>6.4254351055926987E-6</v>
      </c>
      <c r="I9" s="27">
        <f t="shared" si="13"/>
        <v>23.131566380133716</v>
      </c>
      <c r="J9" s="24">
        <f t="shared" si="2"/>
        <v>5.2638393743583346E-2</v>
      </c>
      <c r="K9" s="24"/>
      <c r="N9" s="24">
        <v>315.89999999999998</v>
      </c>
      <c r="O9" s="24">
        <f>N9/'[1]LIB model solution'!$G$3</f>
        <v>45.512174038323003</v>
      </c>
      <c r="P9" s="27">
        <f t="shared" si="3"/>
        <v>38.656387665198231</v>
      </c>
      <c r="Q9" s="24">
        <v>39.700000000000003</v>
      </c>
      <c r="R9" s="27">
        <f t="shared" si="4"/>
        <v>0.63106024479415046</v>
      </c>
      <c r="S9" s="24">
        <v>26.25</v>
      </c>
      <c r="T9" s="27">
        <f t="shared" si="5"/>
        <v>0.64512165151142786</v>
      </c>
      <c r="U9" s="27">
        <f t="shared" si="6"/>
        <v>30.290656666659107</v>
      </c>
      <c r="V9" s="27">
        <f t="shared" si="7"/>
        <v>61.2562556175723</v>
      </c>
      <c r="W9" s="27">
        <f t="shared" si="8"/>
        <v>59.921082441787277</v>
      </c>
      <c r="X9" s="27">
        <f t="shared" si="9"/>
        <v>1.0527678748716669</v>
      </c>
      <c r="Y9" s="35">
        <f>(Q9/'[1]LIB model solution'!$H$3*I9)/1000</f>
        <v>1.5647012869165252E-2</v>
      </c>
      <c r="Z9" s="35">
        <f>(S9/'[1]LIB model solution'!$I$3*I9)/1000</f>
        <v>1.0303252113893529E-2</v>
      </c>
      <c r="AB9" s="24">
        <v>817.2</v>
      </c>
      <c r="AC9" s="24">
        <f>AB9/'[1]LIB model solution'!$G$3</f>
        <v>117.73519665754215</v>
      </c>
      <c r="AD9" s="24">
        <v>6291</v>
      </c>
      <c r="AE9" s="24">
        <f t="shared" si="10"/>
        <v>107.1903220310104</v>
      </c>
      <c r="AF9" s="24">
        <v>4069</v>
      </c>
      <c r="AG9" s="22">
        <f t="shared" si="11"/>
        <v>69.044273855823207</v>
      </c>
    </row>
    <row r="10" spans="1:33" s="22" customFormat="1">
      <c r="A10" s="33">
        <v>1.5</v>
      </c>
      <c r="B10" s="24">
        <v>3.11</v>
      </c>
      <c r="C10" s="24">
        <v>30</v>
      </c>
      <c r="D10" s="33">
        <v>6.9</v>
      </c>
      <c r="E10" s="24"/>
      <c r="F10" s="27">
        <v>1.52</v>
      </c>
      <c r="G10" s="27">
        <f>(D10/1000)/(C10/60)/$G$2/(F10*10)</f>
        <v>1.129087493088021</v>
      </c>
      <c r="H10" s="31">
        <f t="shared" si="0"/>
        <v>4.7672583041494213E-6</v>
      </c>
      <c r="I10" s="27">
        <f t="shared" si="13"/>
        <v>17.16212989493792</v>
      </c>
      <c r="J10" s="24">
        <f t="shared" si="2"/>
        <v>4.734153297628748E-2</v>
      </c>
      <c r="K10" s="24"/>
      <c r="N10" s="24">
        <v>287.2</v>
      </c>
      <c r="O10" s="24">
        <f>N10/'[1]LIB model solution'!$G$3</f>
        <v>41.37732315228353</v>
      </c>
      <c r="P10" s="27">
        <f t="shared" si="3"/>
        <v>34.486071085494721</v>
      </c>
      <c r="Q10" s="24">
        <v>37.4</v>
      </c>
      <c r="R10" s="27">
        <f t="shared" si="4"/>
        <v>0.58337232880985801</v>
      </c>
      <c r="S10" s="24">
        <v>24.61</v>
      </c>
      <c r="T10" s="27">
        <f t="shared" si="5"/>
        <v>0.59144436433549619</v>
      </c>
      <c r="U10" s="27">
        <f t="shared" si="6"/>
        <v>29.354427194224357</v>
      </c>
      <c r="V10" s="27">
        <f t="shared" si="7"/>
        <v>59.115027200295906</v>
      </c>
      <c r="W10" s="27">
        <f t="shared" si="8"/>
        <v>58.308225025088809</v>
      </c>
      <c r="X10" s="27">
        <f t="shared" si="9"/>
        <v>0.71012299464431217</v>
      </c>
      <c r="Y10" s="35">
        <f>(Q10/'[1]LIB model solution'!$H$3*I10)/1000</f>
        <v>1.093650806049886E-2</v>
      </c>
      <c r="Z10" s="35">
        <f>(S10/'[1]LIB model solution'!$I$3*I10)/1000</f>
        <v>7.166758579449652E-3</v>
      </c>
      <c r="AB10" s="24">
        <v>832.8</v>
      </c>
      <c r="AC10" s="24">
        <f>AB10/'[1]LIB model solution'!$G$3</f>
        <v>119.98271142486674</v>
      </c>
      <c r="AD10" s="24">
        <v>6411</v>
      </c>
      <c r="AE10" s="24">
        <f t="shared" si="10"/>
        <v>109.23496336684273</v>
      </c>
      <c r="AF10" s="24">
        <v>4161</v>
      </c>
      <c r="AG10" s="22">
        <f t="shared" si="11"/>
        <v>70.605363360550584</v>
      </c>
    </row>
    <row r="14" spans="1:33" s="22" customFormat="1">
      <c r="A14" s="20" t="s">
        <v>43</v>
      </c>
      <c r="B14" s="20">
        <v>700</v>
      </c>
      <c r="C14" s="20"/>
      <c r="D14" s="21" t="s">
        <v>16</v>
      </c>
      <c r="E14" s="21"/>
      <c r="F14" s="21" t="s">
        <v>48</v>
      </c>
      <c r="G14" s="21"/>
      <c r="H14" s="21"/>
      <c r="I14" s="22" t="s">
        <v>67</v>
      </c>
      <c r="J14" s="22">
        <v>25</v>
      </c>
      <c r="K14" s="22" t="s">
        <v>49</v>
      </c>
    </row>
    <row r="15" spans="1:33" s="22" customFormat="1">
      <c r="A15" s="23" t="s">
        <v>30</v>
      </c>
      <c r="B15" s="23" t="s">
        <v>20</v>
      </c>
      <c r="C15" s="23"/>
      <c r="D15" s="23"/>
      <c r="E15" s="23"/>
      <c r="F15" s="23" t="s">
        <v>31</v>
      </c>
      <c r="G15" s="23">
        <v>8.0409600000000002E-4</v>
      </c>
      <c r="H15" s="23"/>
      <c r="N15" s="50" t="s">
        <v>71</v>
      </c>
      <c r="O15" s="51"/>
      <c r="P15" s="51"/>
      <c r="Q15" s="51"/>
      <c r="R15" s="51"/>
      <c r="S15" s="51"/>
      <c r="T15" s="52"/>
      <c r="U15" s="45" t="s">
        <v>39</v>
      </c>
      <c r="V15" s="48" t="s">
        <v>51</v>
      </c>
      <c r="W15" s="48" t="s">
        <v>52</v>
      </c>
      <c r="X15" s="45" t="s">
        <v>84</v>
      </c>
      <c r="Y15" s="45" t="s">
        <v>85</v>
      </c>
      <c r="Z15" s="45" t="s">
        <v>86</v>
      </c>
      <c r="AB15" s="50" t="s">
        <v>43</v>
      </c>
      <c r="AC15" s="51"/>
      <c r="AD15" s="51"/>
      <c r="AE15" s="51"/>
      <c r="AF15" s="52"/>
    </row>
    <row r="16" spans="1:33" s="22" customFormat="1" ht="39.6">
      <c r="A16" s="53" t="s">
        <v>75</v>
      </c>
      <c r="B16" s="53" t="s">
        <v>55</v>
      </c>
      <c r="C16" s="29" t="s">
        <v>87</v>
      </c>
      <c r="D16" s="24" t="s">
        <v>0</v>
      </c>
      <c r="E16" s="24" t="s">
        <v>66</v>
      </c>
      <c r="F16" s="24" t="s">
        <v>83</v>
      </c>
      <c r="G16" s="24" t="s">
        <v>56</v>
      </c>
      <c r="H16" s="24" t="s">
        <v>57</v>
      </c>
      <c r="I16" s="24" t="s">
        <v>2</v>
      </c>
      <c r="J16" s="29" t="s">
        <v>76</v>
      </c>
      <c r="K16" s="24"/>
      <c r="N16" s="24" t="s">
        <v>48</v>
      </c>
      <c r="O16" s="24" t="s">
        <v>48</v>
      </c>
      <c r="P16" s="24" t="s">
        <v>88</v>
      </c>
      <c r="Q16" s="24" t="s">
        <v>58</v>
      </c>
      <c r="R16" s="24" t="s">
        <v>81</v>
      </c>
      <c r="S16" s="24" t="s">
        <v>59</v>
      </c>
      <c r="T16" s="24" t="s">
        <v>82</v>
      </c>
      <c r="U16" s="45"/>
      <c r="V16" s="49"/>
      <c r="W16" s="49"/>
      <c r="X16" s="45"/>
      <c r="Y16" s="45"/>
      <c r="Z16" s="45"/>
      <c r="AB16" s="24" t="s">
        <v>48</v>
      </c>
      <c r="AC16" s="24" t="s">
        <v>48</v>
      </c>
      <c r="AD16" s="24" t="s">
        <v>58</v>
      </c>
      <c r="AE16" s="24"/>
      <c r="AF16" s="24" t="s">
        <v>59</v>
      </c>
    </row>
    <row r="17" spans="1:33" s="22" customFormat="1">
      <c r="A17" s="45"/>
      <c r="B17" s="53"/>
      <c r="C17" s="29" t="s">
        <v>4</v>
      </c>
      <c r="D17" s="24" t="s">
        <v>5</v>
      </c>
      <c r="E17" s="24" t="s">
        <v>61</v>
      </c>
      <c r="F17" s="24" t="s">
        <v>6</v>
      </c>
      <c r="G17" s="24" t="s">
        <v>77</v>
      </c>
      <c r="H17" s="24" t="s">
        <v>62</v>
      </c>
      <c r="I17" s="24" t="s">
        <v>9</v>
      </c>
      <c r="J17" s="24" t="s">
        <v>78</v>
      </c>
      <c r="K17" s="24"/>
      <c r="N17" s="24" t="s">
        <v>16</v>
      </c>
      <c r="O17" s="24" t="s">
        <v>79</v>
      </c>
      <c r="P17" s="24" t="s">
        <v>10</v>
      </c>
      <c r="Q17" s="24" t="s">
        <v>16</v>
      </c>
      <c r="R17" s="24" t="s">
        <v>10</v>
      </c>
      <c r="S17" s="24" t="s">
        <v>16</v>
      </c>
      <c r="T17" s="24" t="s">
        <v>10</v>
      </c>
      <c r="U17" s="24" t="s">
        <v>61</v>
      </c>
      <c r="V17" s="24" t="s">
        <v>61</v>
      </c>
      <c r="W17" s="24" t="s">
        <v>61</v>
      </c>
      <c r="X17" s="24" t="s">
        <v>80</v>
      </c>
      <c r="Y17" s="24" t="s">
        <v>80</v>
      </c>
      <c r="Z17" s="24" t="s">
        <v>80</v>
      </c>
      <c r="AB17" s="24" t="s">
        <v>16</v>
      </c>
      <c r="AC17" s="24" t="s">
        <v>79</v>
      </c>
      <c r="AD17" s="24" t="s">
        <v>16</v>
      </c>
      <c r="AE17" s="24" t="s">
        <v>79</v>
      </c>
      <c r="AF17" s="24" t="s">
        <v>16</v>
      </c>
      <c r="AG17" s="24" t="s">
        <v>79</v>
      </c>
    </row>
    <row r="18" spans="1:33" s="22" customFormat="1">
      <c r="A18" s="33">
        <v>4</v>
      </c>
      <c r="B18" s="24">
        <v>3.11</v>
      </c>
      <c r="C18" s="24">
        <v>30</v>
      </c>
      <c r="D18" s="33">
        <v>16.399999999999999</v>
      </c>
      <c r="E18" s="24"/>
      <c r="F18" s="27">
        <v>4.0199999999999996</v>
      </c>
      <c r="G18" s="27">
        <f>(D18/1000)/(C18/60)/$G$2/(F18*10)</f>
        <v>1.0147052068533486</v>
      </c>
      <c r="H18" s="31">
        <f>(D18*0.000001)/(C18*60*$G$2)</f>
        <v>1.1330874809862391E-5</v>
      </c>
      <c r="I18" s="27">
        <f>(D18/1000)/(C18/60)/$G$2</f>
        <v>40.791149315504612</v>
      </c>
      <c r="J18" s="24">
        <f>X18/(A18*10)</f>
        <v>4.0462046252305039E-2</v>
      </c>
      <c r="K18" s="24"/>
      <c r="N18" s="24">
        <v>275.39999999999998</v>
      </c>
      <c r="O18" s="24">
        <f>N18/'[1]LIB model solution'!$G$3</f>
        <v>39.6772799308457</v>
      </c>
      <c r="P18" s="27">
        <f>N18/AB18*100</f>
        <v>33.096983535632738</v>
      </c>
      <c r="Q18" s="24">
        <v>17.97</v>
      </c>
      <c r="R18" s="27">
        <f>Q18/AD18*100</f>
        <v>0.29252808074230829</v>
      </c>
      <c r="S18" s="24">
        <v>12.31</v>
      </c>
      <c r="T18" s="27">
        <f>S18/AF18*100</f>
        <v>0.30075739066699242</v>
      </c>
      <c r="U18" s="27">
        <f>P18/(R18+T18)</f>
        <v>55.785932962446523</v>
      </c>
      <c r="V18" s="27">
        <f>P18/R18</f>
        <v>113.14121861958371</v>
      </c>
      <c r="W18" s="27">
        <f>P18/T18</f>
        <v>110.04545378663266</v>
      </c>
      <c r="X18" s="27">
        <f>(O18*I18)/1000</f>
        <v>1.6184818500922016</v>
      </c>
      <c r="Y18" s="35">
        <f>(Q18/'[1]LIB model solution'!$H$3*I18)/1000</f>
        <v>1.2489639686481818E-2</v>
      </c>
      <c r="Z18" s="35">
        <f>(S18/'[1]LIB model solution'!$I$3*I18)/1000</f>
        <v>8.5204782376294141E-3</v>
      </c>
      <c r="AB18" s="24">
        <v>832.1</v>
      </c>
      <c r="AC18" s="24">
        <f>AB18/'[1]LIB model solution'!$G$3</f>
        <v>119.88186140325602</v>
      </c>
      <c r="AD18" s="24">
        <v>6143</v>
      </c>
      <c r="AE18" s="24">
        <f>AD18/58.69</f>
        <v>104.66859771681717</v>
      </c>
      <c r="AF18" s="24">
        <v>4093</v>
      </c>
      <c r="AG18" s="22">
        <f>AF18/58.9332</f>
        <v>69.451514596186868</v>
      </c>
    </row>
    <row r="19" spans="1:33" s="22" customFormat="1">
      <c r="A19" s="33">
        <v>3.5</v>
      </c>
      <c r="B19" s="24">
        <v>3.11</v>
      </c>
      <c r="C19" s="24">
        <v>30</v>
      </c>
      <c r="D19" s="33">
        <v>14.5</v>
      </c>
      <c r="E19" s="24"/>
      <c r="F19" s="27">
        <v>3.46</v>
      </c>
      <c r="G19" s="27">
        <f>(D19/1000)/(C19/60)/$G$2/(F19*10)</f>
        <v>1.0423510240286495</v>
      </c>
      <c r="H19" s="31">
        <f t="shared" ref="H19:H23" si="14">(D19*0.000001)/(C19*60*$G$2)</f>
        <v>1.0018151508719798E-5</v>
      </c>
      <c r="I19" s="27">
        <f t="shared" ref="I19" si="15">(D19/1000)/(C19/60)/$G$2</f>
        <v>36.065345431391279</v>
      </c>
      <c r="J19" s="24">
        <f t="shared" ref="J19:J23" si="16">X19/(A19*10)</f>
        <v>3.9044130522386269E-2</v>
      </c>
      <c r="K19" s="24"/>
      <c r="N19" s="24">
        <v>263</v>
      </c>
      <c r="O19" s="24">
        <f>N19/'[1]LIB model solution'!$G$3</f>
        <v>37.89079383374154</v>
      </c>
      <c r="P19" s="27">
        <f t="shared" ref="P19:P23" si="17">N19/AB19*100</f>
        <v>31.763285024154591</v>
      </c>
      <c r="Q19" s="24">
        <v>17.89</v>
      </c>
      <c r="R19" s="27">
        <f t="shared" ref="R19:R23" si="18">Q19/AD19*100</f>
        <v>0.27909516380655225</v>
      </c>
      <c r="S19" s="24">
        <v>12.04</v>
      </c>
      <c r="T19" s="27">
        <f t="shared" ref="T19:T23" si="19">S19/AF19*100</f>
        <v>0.29117291414752111</v>
      </c>
      <c r="U19" s="27">
        <f t="shared" ref="U19:U23" si="20">P19/(R19+T19)</f>
        <v>55.698865589865001</v>
      </c>
      <c r="V19" s="27">
        <f t="shared" ref="V19:V23" si="21">P19/R19</f>
        <v>113.80808105356677</v>
      </c>
      <c r="W19" s="27">
        <f t="shared" ref="W19:W23" si="22">P19/T19</f>
        <v>109.08736177315552</v>
      </c>
      <c r="X19" s="27">
        <f t="shared" ref="X19:X23" si="23">(O19*I19)/1000</f>
        <v>1.3665445682835193</v>
      </c>
      <c r="Y19" s="35">
        <f>(Q19/'[1]LIB model solution'!$H$3*I19)/1000</f>
        <v>1.0993508770959106E-2</v>
      </c>
      <c r="Z19" s="35">
        <f>(S19/'[1]LIB model solution'!$I$3*I19)/1000</f>
        <v>7.3681177841004898E-3</v>
      </c>
      <c r="AB19" s="24">
        <v>828</v>
      </c>
      <c r="AC19" s="24">
        <f>AB19/'[1]LIB model solution'!$G$3</f>
        <v>119.29116841953609</v>
      </c>
      <c r="AD19" s="24">
        <v>6410</v>
      </c>
      <c r="AE19" s="24">
        <f t="shared" ref="AE19:AE23" si="24">AD19/58.69</f>
        <v>109.21792468904414</v>
      </c>
      <c r="AF19" s="24">
        <v>4135</v>
      </c>
      <c r="AG19" s="22">
        <f t="shared" ref="AG19:AG23" si="25">AF19/58.9332</f>
        <v>70.16418589182328</v>
      </c>
    </row>
    <row r="20" spans="1:33" s="22" customFormat="1">
      <c r="A20" s="33">
        <v>3</v>
      </c>
      <c r="B20" s="24">
        <v>3.11</v>
      </c>
      <c r="C20" s="24">
        <v>30</v>
      </c>
      <c r="D20" s="33">
        <v>13.9</v>
      </c>
      <c r="E20" s="24"/>
      <c r="F20" s="27">
        <v>3.04</v>
      </c>
      <c r="G20" s="27">
        <f>(D20/1000)/(C20/60)/$G$2/(F20*10)</f>
        <v>1.1372692865161951</v>
      </c>
      <c r="H20" s="31">
        <f t="shared" si="14"/>
        <v>9.6036073083589782E-6</v>
      </c>
      <c r="I20" s="27">
        <f>(D20/1000)/(C20/60)/$G$2</f>
        <v>34.572986310092325</v>
      </c>
      <c r="J20" s="24">
        <f t="shared" si="16"/>
        <v>4.69042339365177E-2</v>
      </c>
      <c r="K20" s="24"/>
      <c r="N20" s="24">
        <v>282.5</v>
      </c>
      <c r="O20" s="24">
        <f>N20/'[1]LIB model solution'!$G$3</f>
        <v>40.700187292897276</v>
      </c>
      <c r="P20" s="27">
        <f t="shared" si="17"/>
        <v>33.711217183770884</v>
      </c>
      <c r="Q20" s="24">
        <v>18.21</v>
      </c>
      <c r="R20" s="27">
        <f t="shared" si="18"/>
        <v>0.28215060427641775</v>
      </c>
      <c r="S20" s="24">
        <v>12.78</v>
      </c>
      <c r="T20" s="27">
        <f t="shared" si="19"/>
        <v>0.30662188099808058</v>
      </c>
      <c r="U20" s="27">
        <f t="shared" si="20"/>
        <v>57.256780890591372</v>
      </c>
      <c r="V20" s="27">
        <f t="shared" si="21"/>
        <v>119.4795143899271</v>
      </c>
      <c r="W20" s="27">
        <f t="shared" si="22"/>
        <v>109.94393835833885</v>
      </c>
      <c r="X20" s="27">
        <f t="shared" si="23"/>
        <v>1.4071270180955311</v>
      </c>
      <c r="Y20" s="35">
        <f>(Q20/'[1]LIB model solution'!$H$3*I20)/1000</f>
        <v>1.072710991151442E-2</v>
      </c>
      <c r="Z20" s="35">
        <f>(S20/'[1]LIB model solution'!$I$3*I20)/1000</f>
        <v>7.4973489483513515E-3</v>
      </c>
      <c r="AB20" s="24">
        <v>838</v>
      </c>
      <c r="AC20" s="24">
        <f>AB20/'[1]LIB model solution'!$G$3</f>
        <v>120.73188301397494</v>
      </c>
      <c r="AD20" s="24">
        <v>6454</v>
      </c>
      <c r="AE20" s="24">
        <f t="shared" si="24"/>
        <v>109.96762651218266</v>
      </c>
      <c r="AF20" s="24">
        <v>4168</v>
      </c>
      <c r="AG20" s="22">
        <f t="shared" si="25"/>
        <v>70.724141909823331</v>
      </c>
    </row>
    <row r="21" spans="1:33" s="22" customFormat="1">
      <c r="A21" s="33">
        <v>2.5</v>
      </c>
      <c r="B21" s="24">
        <v>3.11</v>
      </c>
      <c r="C21" s="24">
        <v>30</v>
      </c>
      <c r="D21" s="33">
        <v>11.7</v>
      </c>
      <c r="E21" s="24"/>
      <c r="F21" s="27">
        <v>2.5499999999999998</v>
      </c>
      <c r="G21" s="27">
        <f t="shared" ref="G21:G22" si="26">(D21/1000)/(C21/60)/$G$2/(F21*10)</f>
        <v>1.1412157986403728</v>
      </c>
      <c r="H21" s="31">
        <f t="shared" si="14"/>
        <v>8.0836119070359736E-6</v>
      </c>
      <c r="I21" s="27">
        <f t="shared" ref="I21:I23" si="27">(D21/1000)/(C21/60)/$G$2</f>
        <v>29.101002865329509</v>
      </c>
      <c r="J21" s="24">
        <f t="shared" si="16"/>
        <v>4.9254946212633773E-2</v>
      </c>
      <c r="K21" s="24"/>
      <c r="N21" s="24">
        <v>293.7</v>
      </c>
      <c r="O21" s="24">
        <f>N21/'[1]LIB model solution'!$G$3</f>
        <v>42.313787638668778</v>
      </c>
      <c r="P21" s="27">
        <f t="shared" si="17"/>
        <v>34.451612903225801</v>
      </c>
      <c r="Q21" s="24">
        <v>19.510000000000002</v>
      </c>
      <c r="R21" s="27">
        <f t="shared" si="18"/>
        <v>0.29627942293090359</v>
      </c>
      <c r="S21" s="24">
        <v>13.23</v>
      </c>
      <c r="T21" s="27">
        <f t="shared" si="19"/>
        <v>0.31063629960084527</v>
      </c>
      <c r="U21" s="27">
        <f t="shared" si="20"/>
        <v>56.76506906018335</v>
      </c>
      <c r="V21" s="27">
        <f t="shared" si="21"/>
        <v>116.28081546270727</v>
      </c>
      <c r="W21" s="27">
        <f t="shared" si="22"/>
        <v>110.90659059322653</v>
      </c>
      <c r="X21" s="27">
        <f t="shared" si="23"/>
        <v>1.2313736553158443</v>
      </c>
      <c r="Y21" s="35">
        <f>(Q21/'[1]LIB model solution'!$H$3*I21)/1000</f>
        <v>9.6738893491664472E-3</v>
      </c>
      <c r="Z21" s="35">
        <f>(S21/'[1]LIB model solution'!$I$3*I21)/1000</f>
        <v>6.5329265661513277E-3</v>
      </c>
      <c r="AB21" s="24">
        <v>852.5</v>
      </c>
      <c r="AC21" s="24">
        <f>AB21/'[1]LIB model solution'!$G$3</f>
        <v>122.82091917591126</v>
      </c>
      <c r="AD21" s="24">
        <v>6585</v>
      </c>
      <c r="AE21" s="24">
        <f t="shared" si="24"/>
        <v>112.19969330379963</v>
      </c>
      <c r="AF21" s="24">
        <v>4259</v>
      </c>
      <c r="AG21" s="22">
        <f t="shared" si="25"/>
        <v>72.268263050368887</v>
      </c>
    </row>
    <row r="22" spans="1:33" s="22" customFormat="1">
      <c r="A22" s="33">
        <v>2</v>
      </c>
      <c r="B22" s="24">
        <v>3.11</v>
      </c>
      <c r="C22" s="24">
        <v>30</v>
      </c>
      <c r="D22" s="33">
        <v>9.1</v>
      </c>
      <c r="E22" s="24"/>
      <c r="F22" s="27">
        <v>2.02</v>
      </c>
      <c r="G22" s="27">
        <f t="shared" si="26"/>
        <v>1.1205006603812244</v>
      </c>
      <c r="H22" s="31">
        <f t="shared" si="14"/>
        <v>6.2872537054724242E-6</v>
      </c>
      <c r="I22" s="27">
        <f t="shared" si="27"/>
        <v>22.634113339700733</v>
      </c>
      <c r="J22" s="24">
        <f t="shared" si="16"/>
        <v>4.7837839316151806E-2</v>
      </c>
      <c r="K22" s="24"/>
      <c r="N22" s="24">
        <v>293.39999999999998</v>
      </c>
      <c r="O22" s="24">
        <f>N22/'[1]LIB model solution'!$G$3</f>
        <v>42.27056620083561</v>
      </c>
      <c r="P22" s="27">
        <f t="shared" si="17"/>
        <v>33.946546338077056</v>
      </c>
      <c r="Q22" s="24">
        <v>19.309999999999999</v>
      </c>
      <c r="R22" s="27">
        <f t="shared" si="18"/>
        <v>0.28876925377598323</v>
      </c>
      <c r="S22" s="24">
        <v>12.89</v>
      </c>
      <c r="T22" s="27">
        <f t="shared" si="19"/>
        <v>0.297073058308366</v>
      </c>
      <c r="U22" s="27">
        <f t="shared" si="20"/>
        <v>57.944852459187778</v>
      </c>
      <c r="V22" s="27">
        <f t="shared" si="21"/>
        <v>117.55595824066354</v>
      </c>
      <c r="W22" s="27">
        <f t="shared" si="22"/>
        <v>114.27002681219265</v>
      </c>
      <c r="X22" s="27">
        <f t="shared" si="23"/>
        <v>0.95675678632303618</v>
      </c>
      <c r="Y22" s="35">
        <f>(Q22/'[1]LIB model solution'!$H$3*I22)/1000</f>
        <v>7.4470050875723483E-3</v>
      </c>
      <c r="Z22" s="35">
        <f>(S22/'[1]LIB model solution'!$I$3*I22)/1000</f>
        <v>4.9505833884591786E-3</v>
      </c>
      <c r="AB22" s="24">
        <v>864.3</v>
      </c>
      <c r="AC22" s="24">
        <f>AB22/'[1]LIB model solution'!$G$3</f>
        <v>124.52096239734908</v>
      </c>
      <c r="AD22" s="24">
        <v>6687</v>
      </c>
      <c r="AE22" s="24">
        <f t="shared" si="24"/>
        <v>113.93763843925711</v>
      </c>
      <c r="AF22" s="24">
        <v>4339</v>
      </c>
      <c r="AG22" s="22">
        <f t="shared" si="25"/>
        <v>73.62573218491444</v>
      </c>
    </row>
    <row r="23" spans="1:33" s="22" customFormat="1">
      <c r="A23" s="33">
        <v>1.5</v>
      </c>
      <c r="B23" s="24">
        <v>3.11</v>
      </c>
      <c r="C23" s="24">
        <v>30</v>
      </c>
      <c r="D23" s="33">
        <v>6.8</v>
      </c>
      <c r="E23" s="24"/>
      <c r="F23" s="27">
        <v>1.53</v>
      </c>
      <c r="G23" s="27">
        <f>(D23/1000)/(C23/60)/$G$2/(F23*10)</f>
        <v>1.1054512009621846</v>
      </c>
      <c r="H23" s="31">
        <f t="shared" si="14"/>
        <v>4.698167604089284E-6</v>
      </c>
      <c r="I23" s="27">
        <f t="shared" si="27"/>
        <v>16.913403374721426</v>
      </c>
      <c r="J23" s="24">
        <f t="shared" si="16"/>
        <v>5.3283353089455199E-2</v>
      </c>
      <c r="K23" s="24"/>
      <c r="N23" s="24">
        <v>328</v>
      </c>
      <c r="O23" s="24">
        <f>N23/'[1]LIB model solution'!$G$3</f>
        <v>47.255438697594009</v>
      </c>
      <c r="P23" s="27">
        <f t="shared" si="17"/>
        <v>37.936618089289844</v>
      </c>
      <c r="Q23" s="24">
        <v>19.84</v>
      </c>
      <c r="R23" s="27">
        <f t="shared" si="18"/>
        <v>0.29558998808104886</v>
      </c>
      <c r="S23" s="24">
        <v>13.58</v>
      </c>
      <c r="T23" s="27">
        <f t="shared" si="19"/>
        <v>0.31297533994007837</v>
      </c>
      <c r="U23" s="27">
        <f t="shared" si="20"/>
        <v>62.337790772025095</v>
      </c>
      <c r="V23" s="27">
        <f t="shared" si="21"/>
        <v>128.34202651981525</v>
      </c>
      <c r="W23" s="27">
        <f t="shared" si="22"/>
        <v>121.21280256953507</v>
      </c>
      <c r="X23" s="27">
        <f t="shared" si="23"/>
        <v>0.79925029634182798</v>
      </c>
      <c r="Y23" s="35">
        <f>(Q23/'[1]LIB model solution'!$H$3*I23)/1000</f>
        <v>5.7175314867008529E-3</v>
      </c>
      <c r="Z23" s="35">
        <f>(S23/'[1]LIB model solution'!$I$3*I23)/1000</f>
        <v>3.8973620612611734E-3</v>
      </c>
      <c r="AB23" s="24">
        <v>864.6</v>
      </c>
      <c r="AC23" s="24">
        <f>AB23/'[1]LIB model solution'!$G$3</f>
        <v>124.56418383518226</v>
      </c>
      <c r="AD23" s="24">
        <v>6712</v>
      </c>
      <c r="AE23" s="24">
        <f t="shared" si="24"/>
        <v>114.36360538422218</v>
      </c>
      <c r="AF23" s="24">
        <v>4339</v>
      </c>
      <c r="AG23" s="22">
        <f t="shared" si="25"/>
        <v>73.62573218491444</v>
      </c>
    </row>
    <row r="27" spans="1:33" s="22" customFormat="1">
      <c r="A27" s="20" t="s">
        <v>43</v>
      </c>
      <c r="B27" s="20">
        <v>700</v>
      </c>
      <c r="C27" s="20"/>
      <c r="D27" s="21" t="s">
        <v>16</v>
      </c>
      <c r="E27" s="21"/>
      <c r="F27" s="21" t="s">
        <v>48</v>
      </c>
      <c r="G27" s="21"/>
      <c r="H27" s="21"/>
      <c r="I27" s="22" t="s">
        <v>67</v>
      </c>
      <c r="J27" s="22">
        <v>25</v>
      </c>
      <c r="K27" s="22" t="s">
        <v>49</v>
      </c>
    </row>
    <row r="28" spans="1:33" s="22" customFormat="1">
      <c r="A28" s="23" t="s">
        <v>30</v>
      </c>
      <c r="B28" s="23" t="s">
        <v>20</v>
      </c>
      <c r="C28" s="23"/>
      <c r="D28" s="23"/>
      <c r="E28" s="23"/>
      <c r="F28" s="23" t="s">
        <v>31</v>
      </c>
      <c r="G28" s="23">
        <v>8.0409600000000002E-4</v>
      </c>
      <c r="H28" s="23"/>
      <c r="N28" s="50" t="s">
        <v>71</v>
      </c>
      <c r="O28" s="51"/>
      <c r="P28" s="51"/>
      <c r="Q28" s="51"/>
      <c r="R28" s="51"/>
      <c r="S28" s="51"/>
      <c r="T28" s="52"/>
      <c r="U28" s="45" t="s">
        <v>39</v>
      </c>
      <c r="V28" s="48" t="s">
        <v>51</v>
      </c>
      <c r="W28" s="48" t="s">
        <v>52</v>
      </c>
      <c r="X28" s="45" t="s">
        <v>84</v>
      </c>
      <c r="Y28" s="45" t="s">
        <v>85</v>
      </c>
      <c r="Z28" s="45" t="s">
        <v>86</v>
      </c>
      <c r="AB28" s="50" t="s">
        <v>43</v>
      </c>
      <c r="AC28" s="51"/>
      <c r="AD28" s="51"/>
      <c r="AE28" s="51"/>
      <c r="AF28" s="52"/>
    </row>
    <row r="29" spans="1:33" s="22" customFormat="1" ht="39.6">
      <c r="A29" s="53" t="s">
        <v>75</v>
      </c>
      <c r="B29" s="53" t="s">
        <v>55</v>
      </c>
      <c r="C29" s="29" t="s">
        <v>87</v>
      </c>
      <c r="D29" s="24" t="s">
        <v>0</v>
      </c>
      <c r="E29" s="24" t="s">
        <v>66</v>
      </c>
      <c r="F29" s="24" t="s">
        <v>83</v>
      </c>
      <c r="G29" s="24" t="s">
        <v>56</v>
      </c>
      <c r="H29" s="24" t="s">
        <v>57</v>
      </c>
      <c r="I29" s="24" t="s">
        <v>2</v>
      </c>
      <c r="J29" s="29" t="s">
        <v>76</v>
      </c>
      <c r="K29" s="24"/>
      <c r="N29" s="24" t="s">
        <v>48</v>
      </c>
      <c r="O29" s="24" t="s">
        <v>48</v>
      </c>
      <c r="P29" s="24" t="s">
        <v>88</v>
      </c>
      <c r="Q29" s="24" t="s">
        <v>58</v>
      </c>
      <c r="R29" s="24" t="s">
        <v>81</v>
      </c>
      <c r="S29" s="24" t="s">
        <v>59</v>
      </c>
      <c r="T29" s="24" t="s">
        <v>82</v>
      </c>
      <c r="U29" s="45"/>
      <c r="V29" s="49"/>
      <c r="W29" s="49"/>
      <c r="X29" s="45"/>
      <c r="Y29" s="45"/>
      <c r="Z29" s="45"/>
      <c r="AB29" s="24" t="s">
        <v>48</v>
      </c>
      <c r="AC29" s="24" t="s">
        <v>48</v>
      </c>
      <c r="AD29" s="24" t="s">
        <v>58</v>
      </c>
      <c r="AE29" s="24"/>
      <c r="AF29" s="24" t="s">
        <v>59</v>
      </c>
    </row>
    <row r="30" spans="1:33" s="22" customFormat="1">
      <c r="A30" s="45"/>
      <c r="B30" s="53"/>
      <c r="C30" s="29" t="s">
        <v>4</v>
      </c>
      <c r="D30" s="24" t="s">
        <v>5</v>
      </c>
      <c r="E30" s="24" t="s">
        <v>61</v>
      </c>
      <c r="F30" s="24" t="s">
        <v>6</v>
      </c>
      <c r="G30" s="24" t="s">
        <v>77</v>
      </c>
      <c r="H30" s="24" t="s">
        <v>62</v>
      </c>
      <c r="I30" s="24" t="s">
        <v>9</v>
      </c>
      <c r="J30" s="24" t="s">
        <v>78</v>
      </c>
      <c r="K30" s="24"/>
      <c r="N30" s="24" t="s">
        <v>16</v>
      </c>
      <c r="O30" s="24" t="s">
        <v>79</v>
      </c>
      <c r="P30" s="24" t="s">
        <v>10</v>
      </c>
      <c r="Q30" s="24" t="s">
        <v>16</v>
      </c>
      <c r="R30" s="24" t="s">
        <v>10</v>
      </c>
      <c r="S30" s="24" t="s">
        <v>16</v>
      </c>
      <c r="T30" s="24" t="s">
        <v>10</v>
      </c>
      <c r="U30" s="24" t="s">
        <v>61</v>
      </c>
      <c r="V30" s="24" t="s">
        <v>61</v>
      </c>
      <c r="W30" s="24" t="s">
        <v>61</v>
      </c>
      <c r="X30" s="24" t="s">
        <v>80</v>
      </c>
      <c r="Y30" s="24" t="s">
        <v>80</v>
      </c>
      <c r="Z30" s="24" t="s">
        <v>80</v>
      </c>
      <c r="AB30" s="24" t="s">
        <v>16</v>
      </c>
      <c r="AC30" s="24" t="s">
        <v>79</v>
      </c>
      <c r="AD30" s="24" t="s">
        <v>16</v>
      </c>
      <c r="AE30" s="24" t="s">
        <v>79</v>
      </c>
      <c r="AF30" s="24" t="s">
        <v>16</v>
      </c>
      <c r="AG30" s="24" t="s">
        <v>79</v>
      </c>
    </row>
    <row r="31" spans="1:33" s="22" customFormat="1">
      <c r="A31" s="33">
        <v>4</v>
      </c>
      <c r="B31" s="29">
        <v>3.07</v>
      </c>
      <c r="C31" s="29">
        <v>30</v>
      </c>
      <c r="D31" s="24">
        <v>16.5</v>
      </c>
      <c r="E31" s="24"/>
      <c r="F31" s="24">
        <v>4.0599999999999996</v>
      </c>
      <c r="G31" s="27">
        <f>(D31/1000)/(C31/60)/$G$2/(F31*10)</f>
        <v>1.0108343801901754</v>
      </c>
      <c r="H31" s="31">
        <f>(D31*0.000001)/(C31*60*$G$2)</f>
        <v>1.1399965509922527E-5</v>
      </c>
      <c r="I31" s="27">
        <f>(D31/1000)/(C31/60)/$G$2</f>
        <v>41.039875835721112</v>
      </c>
      <c r="J31" s="24">
        <f>X31/(A31*10)</f>
        <v>3.0878944179808892E-2</v>
      </c>
      <c r="K31" s="24"/>
      <c r="N31" s="24">
        <v>208.9</v>
      </c>
      <c r="O31" s="24">
        <f>N31/'[1]LIB model solution'!$G$3</f>
        <v>30.096527877827405</v>
      </c>
      <c r="P31" s="27">
        <f>N31/AB31*100</f>
        <v>30.523085914669785</v>
      </c>
      <c r="Q31" s="24">
        <v>12.26</v>
      </c>
      <c r="R31" s="27">
        <f>Q31/AD31*100</f>
        <v>0.22788104089219333</v>
      </c>
      <c r="S31" s="24">
        <v>8.3420000000000005</v>
      </c>
      <c r="T31" s="27">
        <f>S31/AF31*100</f>
        <v>0.24040345821325651</v>
      </c>
      <c r="U31" s="27">
        <f>P31/(R31+T31)</f>
        <v>65.180645468677994</v>
      </c>
      <c r="V31" s="27">
        <f>P31/R31</f>
        <v>133.9430686956961</v>
      </c>
      <c r="W31" s="27">
        <f>P31/T31</f>
        <v>126.9660850202639</v>
      </c>
      <c r="X31" s="27">
        <f>(O31*I31)/1000</f>
        <v>1.2351577671923557</v>
      </c>
      <c r="Y31" s="35">
        <f>(Q31/'[1]LIB model solution'!$H$3*I31)/1000</f>
        <v>8.5729916126416911E-3</v>
      </c>
      <c r="Z31" s="35">
        <f>(S31/'[1]LIB model solution'!$I$3*I31)/1000</f>
        <v>5.8091982824890823E-3</v>
      </c>
      <c r="AB31" s="24">
        <v>684.4</v>
      </c>
      <c r="AC31" s="24">
        <f>AB31/'[1]LIB model solution'!$G$3</f>
        <v>98.602506843394323</v>
      </c>
      <c r="AD31" s="24">
        <v>5380</v>
      </c>
      <c r="AE31" s="24">
        <f>AD31/58.69</f>
        <v>91.668086556483217</v>
      </c>
      <c r="AF31" s="24">
        <v>3470</v>
      </c>
      <c r="AG31" s="22">
        <f>AF31/58.9332</f>
        <v>58.880223710913377</v>
      </c>
    </row>
    <row r="32" spans="1:33" s="22" customFormat="1">
      <c r="A32" s="33">
        <v>4</v>
      </c>
      <c r="B32" s="24">
        <v>3.07</v>
      </c>
      <c r="C32" s="24">
        <v>30</v>
      </c>
      <c r="D32" s="33">
        <v>16.7</v>
      </c>
      <c r="E32" s="24"/>
      <c r="F32" s="27">
        <v>4.09</v>
      </c>
      <c r="G32" s="27">
        <f>(D32/1000)/(C32/60)/$G$2/(F32*10)</f>
        <v>1.0155826131089021</v>
      </c>
      <c r="H32" s="31">
        <f>(D32*0.000001)/(C32*60*$G$2)</f>
        <v>1.1538146910042801E-5</v>
      </c>
      <c r="I32" s="27">
        <f>(D32/1000)/(C32/60)/$G$2</f>
        <v>41.537328876154092</v>
      </c>
      <c r="J32" s="24">
        <f>X32/(A32*10)</f>
        <v>3.1298116989235833E-2</v>
      </c>
      <c r="K32" s="24"/>
      <c r="N32" s="24">
        <v>209.2</v>
      </c>
      <c r="O32" s="24">
        <f>N32/'[1]LIB model solution'!$G$3</f>
        <v>30.139749315660566</v>
      </c>
      <c r="P32" s="27">
        <f>N32/AB32*100</f>
        <v>30.513418903150523</v>
      </c>
      <c r="Q32" s="24">
        <v>11.36</v>
      </c>
      <c r="R32" s="27">
        <f>Q32/AD32*100</f>
        <v>0.20920810313075508</v>
      </c>
      <c r="S32" s="24">
        <v>7.6920000000000002</v>
      </c>
      <c r="T32" s="27">
        <f>S32/AF32*100</f>
        <v>0.21989708404802746</v>
      </c>
      <c r="U32" s="27">
        <f>P32/(R32+T32)</f>
        <v>71.109415161736095</v>
      </c>
      <c r="V32" s="27">
        <f>P32/R32</f>
        <v>145.85199352474237</v>
      </c>
      <c r="W32" s="27">
        <f>P32/T32</f>
        <v>138.76227161105112</v>
      </c>
      <c r="X32" s="27">
        <f>(O32*I32)/1000</f>
        <v>1.2519246795694332</v>
      </c>
      <c r="Y32" s="35">
        <f>(Q32/'[1]LIB model solution'!$H$3*I32)/1000</f>
        <v>8.0399396154900403E-3</v>
      </c>
      <c r="Z32" s="35">
        <f>(S32/'[1]LIB model solution'!$I$3*I32)/1000</f>
        <v>5.421479466843431E-3</v>
      </c>
      <c r="AB32" s="24">
        <v>685.6</v>
      </c>
      <c r="AC32" s="24">
        <f>AB32/'[1]LIB model solution'!$G$3</f>
        <v>98.775392594726995</v>
      </c>
      <c r="AD32" s="24">
        <v>5430</v>
      </c>
      <c r="AE32" s="24">
        <f>AD32/58.69</f>
        <v>92.520020446413355</v>
      </c>
      <c r="AF32" s="24">
        <v>3498</v>
      </c>
      <c r="AG32" s="22">
        <f>AF32/58.9332</f>
        <v>59.355337908004316</v>
      </c>
    </row>
    <row r="33" spans="1:33" s="22" customFormat="1">
      <c r="A33" s="33">
        <v>3.5</v>
      </c>
      <c r="B33" s="24">
        <v>3.07</v>
      </c>
      <c r="C33" s="24">
        <v>30</v>
      </c>
      <c r="D33" s="33">
        <v>15.3</v>
      </c>
      <c r="E33" s="24"/>
      <c r="F33" s="27">
        <v>3.58</v>
      </c>
      <c r="G33" s="27">
        <f>(D33/1000)/(C33/60)/$G$2/(F33*10)</f>
        <v>1.0629932288581905</v>
      </c>
      <c r="H33" s="31">
        <f t="shared" ref="H33:H37" si="28">(D33*0.000001)/(C33*60*$G$2)</f>
        <v>1.057087710920089E-5</v>
      </c>
      <c r="I33" s="27">
        <f t="shared" ref="I33" si="29">(D33/1000)/(C33/60)/$G$2</f>
        <v>38.055157593123212</v>
      </c>
      <c r="J33" s="24">
        <f t="shared" ref="J33:J37" si="30">X33/(A33*10)</f>
        <v>3.3068284800083607E-2</v>
      </c>
      <c r="K33" s="24"/>
      <c r="N33" s="24">
        <v>211.1</v>
      </c>
      <c r="O33" s="24">
        <f>N33/'[1]LIB model solution'!$G$3</f>
        <v>30.413485088603949</v>
      </c>
      <c r="P33" s="27">
        <f t="shared" ref="P33:P37" si="31">N33/AB33*100</f>
        <v>30.585337583309187</v>
      </c>
      <c r="Q33" s="24">
        <v>11.68</v>
      </c>
      <c r="R33" s="27">
        <f t="shared" ref="R33:R37" si="32">Q33/AD33*100</f>
        <v>0.21415474880821417</v>
      </c>
      <c r="S33" s="24">
        <v>7.9829999999999997</v>
      </c>
      <c r="T33" s="27">
        <f t="shared" ref="T33:T37" si="33">S33/AF33*100</f>
        <v>0.22691870380898235</v>
      </c>
      <c r="U33" s="27">
        <f t="shared" ref="U33:U37" si="34">P33/(R33+T33)</f>
        <v>69.342957282568335</v>
      </c>
      <c r="V33" s="27">
        <f t="shared" ref="V33:V37" si="35">P33/R33</f>
        <v>142.818862311103</v>
      </c>
      <c r="W33" s="27">
        <f t="shared" ref="W33:W37" si="36">P33/T33</f>
        <v>134.7854410849076</v>
      </c>
      <c r="X33" s="27">
        <f t="shared" ref="X33:X37" si="37">(O33*I33)/1000</f>
        <v>1.1573899680029263</v>
      </c>
      <c r="Y33" s="35">
        <f>(Q33/'[1]LIB model solution'!$H$3*I33)/1000</f>
        <v>7.5734237636339938E-3</v>
      </c>
      <c r="Z33" s="35">
        <f>(S33/'[1]LIB model solution'!$I$3*I33)/1000</f>
        <v>5.1548927101515377E-3</v>
      </c>
      <c r="AB33" s="24">
        <v>690.2</v>
      </c>
      <c r="AC33" s="24">
        <f>AB33/'[1]LIB model solution'!$G$3</f>
        <v>99.43812130816886</v>
      </c>
      <c r="AD33" s="24">
        <v>5454</v>
      </c>
      <c r="AE33" s="24">
        <f t="shared" ref="AE33:AE37" si="38">AD33/58.69</f>
        <v>92.928948713579828</v>
      </c>
      <c r="AF33" s="24">
        <v>3518</v>
      </c>
      <c r="AG33" s="22">
        <f t="shared" ref="AG33:AG37" si="39">AF33/58.9332</f>
        <v>59.694705191640708</v>
      </c>
    </row>
    <row r="34" spans="1:33" s="22" customFormat="1">
      <c r="A34" s="33">
        <v>3</v>
      </c>
      <c r="B34" s="24">
        <v>3.07</v>
      </c>
      <c r="C34" s="24">
        <v>30</v>
      </c>
      <c r="D34" s="33">
        <v>13.1</v>
      </c>
      <c r="E34" s="24"/>
      <c r="F34" s="27">
        <v>3.05</v>
      </c>
      <c r="G34" s="27">
        <f>(D34/1000)/(C34/60)/$G$2/(F34*10)</f>
        <v>1.0683007917495211</v>
      </c>
      <c r="H34" s="31">
        <f t="shared" si="28"/>
        <v>9.0508817078778851E-6</v>
      </c>
      <c r="I34" s="27">
        <f>(D34/1000)/(C34/60)/$G$2</f>
        <v>32.583174148360392</v>
      </c>
      <c r="J34" s="24">
        <f t="shared" si="30"/>
        <v>3.1404903479690396E-2</v>
      </c>
      <c r="K34" s="24"/>
      <c r="N34" s="24">
        <v>200.7</v>
      </c>
      <c r="O34" s="24">
        <f>N34/'[1]LIB model solution'!$G$3</f>
        <v>28.91514191038755</v>
      </c>
      <c r="P34" s="27">
        <f t="shared" si="31"/>
        <v>28.606043329532493</v>
      </c>
      <c r="Q34" s="24">
        <v>10.82</v>
      </c>
      <c r="R34" s="27">
        <f t="shared" si="32"/>
        <v>0.19460431654676258</v>
      </c>
      <c r="S34" s="24">
        <v>7.38</v>
      </c>
      <c r="T34" s="27">
        <f t="shared" si="33"/>
        <v>0.20568561872909696</v>
      </c>
      <c r="U34" s="27">
        <f t="shared" si="34"/>
        <v>71.46330898831782</v>
      </c>
      <c r="V34" s="27">
        <f t="shared" si="35"/>
        <v>146.99593429963093</v>
      </c>
      <c r="W34" s="27">
        <f t="shared" si="36"/>
        <v>139.07653586227994</v>
      </c>
      <c r="X34" s="27">
        <f t="shared" si="37"/>
        <v>0.94214710439071181</v>
      </c>
      <c r="Y34" s="35">
        <f>(Q34/'[1]LIB model solution'!$H$3*I34)/1000</f>
        <v>6.0069849085919143E-3</v>
      </c>
      <c r="Z34" s="35">
        <f>(S34/'[1]LIB model solution'!$I$3*I34)/1000</f>
        <v>4.0802777587997888E-3</v>
      </c>
      <c r="AB34" s="24">
        <v>701.6</v>
      </c>
      <c r="AC34" s="24">
        <f>AB34/'[1]LIB model solution'!$G$3</f>
        <v>101.08053594582914</v>
      </c>
      <c r="AD34" s="24">
        <v>5560</v>
      </c>
      <c r="AE34" s="24">
        <f t="shared" si="38"/>
        <v>94.735048560231732</v>
      </c>
      <c r="AF34" s="24">
        <v>3588</v>
      </c>
      <c r="AG34" s="22">
        <f t="shared" si="39"/>
        <v>60.882490684368065</v>
      </c>
    </row>
    <row r="35" spans="1:33" s="22" customFormat="1">
      <c r="A35" s="33">
        <v>2.5</v>
      </c>
      <c r="B35" s="24">
        <v>3.07</v>
      </c>
      <c r="C35" s="24">
        <v>30</v>
      </c>
      <c r="D35" s="33">
        <v>12.1</v>
      </c>
      <c r="E35" s="24"/>
      <c r="F35" s="27">
        <v>2.56</v>
      </c>
      <c r="G35" s="27">
        <f t="shared" ref="G35:G36" si="40">(D35/1000)/(C35/60)/$G$2/(F35*10)</f>
        <v>1.1756214432107608</v>
      </c>
      <c r="H35" s="31">
        <f t="shared" si="28"/>
        <v>8.3599747072765209E-6</v>
      </c>
      <c r="I35" s="27">
        <f t="shared" ref="I35:I37" si="41">(D35/1000)/(C35/60)/$G$2</f>
        <v>30.095908946195479</v>
      </c>
      <c r="J35" s="24">
        <f t="shared" si="30"/>
        <v>3.6560827580221916E-2</v>
      </c>
      <c r="K35" s="24"/>
      <c r="N35" s="24">
        <v>210.8</v>
      </c>
      <c r="O35" s="24">
        <f>N35/'[1]LIB model solution'!$G$3</f>
        <v>30.370263650770784</v>
      </c>
      <c r="P35" s="27">
        <f t="shared" si="31"/>
        <v>29.623383923552559</v>
      </c>
      <c r="Q35" s="24">
        <v>11.5</v>
      </c>
      <c r="R35" s="27">
        <f t="shared" si="32"/>
        <v>0.20318021201413428</v>
      </c>
      <c r="S35" s="24">
        <v>7.8550000000000004</v>
      </c>
      <c r="T35" s="27">
        <f t="shared" si="33"/>
        <v>0.21532346491228072</v>
      </c>
      <c r="U35" s="27">
        <f t="shared" si="34"/>
        <v>70.784046967313031</v>
      </c>
      <c r="V35" s="27">
        <f t="shared" si="35"/>
        <v>145.79856783244128</v>
      </c>
      <c r="W35" s="27">
        <f t="shared" si="36"/>
        <v>137.5761993037807</v>
      </c>
      <c r="X35" s="27">
        <f t="shared" si="37"/>
        <v>0.91402068950554782</v>
      </c>
      <c r="Y35" s="35">
        <f>(Q35/'[1]LIB model solution'!$H$3*I35)/1000</f>
        <v>5.8971366992886009E-3</v>
      </c>
      <c r="Z35" s="35">
        <f>(S35/'[1]LIB model solution'!$I$3*I35)/1000</f>
        <v>4.0113783872649965E-3</v>
      </c>
      <c r="AB35" s="24">
        <v>711.6</v>
      </c>
      <c r="AC35" s="24">
        <f>AB35/'[1]LIB model solution'!$G$3</f>
        <v>102.52125054026799</v>
      </c>
      <c r="AD35" s="24">
        <v>5660</v>
      </c>
      <c r="AE35" s="24">
        <f t="shared" si="38"/>
        <v>96.438916340092007</v>
      </c>
      <c r="AF35" s="24">
        <v>3648</v>
      </c>
      <c r="AG35" s="22">
        <f t="shared" si="39"/>
        <v>61.900592535277227</v>
      </c>
    </row>
    <row r="36" spans="1:33" s="22" customFormat="1">
      <c r="A36" s="33">
        <v>2</v>
      </c>
      <c r="B36" s="24">
        <v>3.07</v>
      </c>
      <c r="C36" s="24">
        <v>30</v>
      </c>
      <c r="D36" s="33">
        <v>9</v>
      </c>
      <c r="E36" s="24"/>
      <c r="F36" s="27">
        <v>2.0099999999999998</v>
      </c>
      <c r="G36" s="27">
        <f t="shared" si="40"/>
        <v>1.1137008367902608</v>
      </c>
      <c r="H36" s="31">
        <f t="shared" si="28"/>
        <v>6.2181630054122886E-6</v>
      </c>
      <c r="I36" s="27">
        <f t="shared" si="41"/>
        <v>22.385386819484239</v>
      </c>
      <c r="J36" s="24">
        <f t="shared" si="30"/>
        <v>3.3831250214146333E-2</v>
      </c>
      <c r="K36" s="24"/>
      <c r="N36" s="24">
        <v>209.8</v>
      </c>
      <c r="O36" s="24">
        <f>N36/'[1]LIB model solution'!$G$3</f>
        <v>30.226192191326902</v>
      </c>
      <c r="P36" s="27">
        <f t="shared" si="31"/>
        <v>29.277142059726486</v>
      </c>
      <c r="Q36" s="24">
        <v>11.43</v>
      </c>
      <c r="R36" s="27">
        <f t="shared" si="32"/>
        <v>0.19933728636205092</v>
      </c>
      <c r="S36" s="24">
        <v>7.7930000000000001</v>
      </c>
      <c r="T36" s="27">
        <f t="shared" si="33"/>
        <v>0.21062162162162162</v>
      </c>
      <c r="U36" s="27">
        <f t="shared" si="34"/>
        <v>71.414821070048589</v>
      </c>
      <c r="V36" s="27">
        <f t="shared" si="35"/>
        <v>146.87238195141879</v>
      </c>
      <c r="W36" s="27">
        <f t="shared" si="36"/>
        <v>139.00349752468625</v>
      </c>
      <c r="X36" s="27">
        <f t="shared" si="37"/>
        <v>0.6766250042829266</v>
      </c>
      <c r="Y36" s="35">
        <f>(Q36/'[1]LIB model solution'!$H$3*I36)/1000</f>
        <v>4.359600806725249E-3</v>
      </c>
      <c r="Z36" s="35">
        <f>(S36/'[1]LIB model solution'!$I$3*I36)/1000</f>
        <v>2.9601195842791613E-3</v>
      </c>
      <c r="AB36" s="24">
        <v>716.6</v>
      </c>
      <c r="AC36" s="24">
        <f>AB36/'[1]LIB model solution'!$G$3</f>
        <v>103.24160783748739</v>
      </c>
      <c r="AD36" s="24">
        <v>5734</v>
      </c>
      <c r="AE36" s="24">
        <f t="shared" si="38"/>
        <v>97.699778497188618</v>
      </c>
      <c r="AF36" s="24">
        <v>3700</v>
      </c>
      <c r="AG36" s="22">
        <f t="shared" si="39"/>
        <v>62.782947472731841</v>
      </c>
    </row>
    <row r="37" spans="1:33" s="22" customFormat="1">
      <c r="A37" s="33">
        <v>1.5</v>
      </c>
      <c r="B37" s="24">
        <v>3.07</v>
      </c>
      <c r="C37" s="24">
        <v>30</v>
      </c>
      <c r="D37" s="33">
        <v>7.4</v>
      </c>
      <c r="E37" s="24"/>
      <c r="F37" s="27">
        <v>1.56</v>
      </c>
      <c r="G37" s="27">
        <f>(D37/1000)/(C37/60)/$G$2/(F37*10)</f>
        <v>1.1798565702577164</v>
      </c>
      <c r="H37" s="31">
        <f t="shared" si="28"/>
        <v>5.1127118044501042E-6</v>
      </c>
      <c r="I37" s="27">
        <f t="shared" si="41"/>
        <v>18.405762496020376</v>
      </c>
      <c r="J37" s="24">
        <f t="shared" si="30"/>
        <v>4.0907587202411902E-2</v>
      </c>
      <c r="K37" s="24"/>
      <c r="N37" s="24">
        <v>231.4</v>
      </c>
      <c r="O37" s="24">
        <f>N37/'[1]LIB model solution'!$G$3</f>
        <v>33.338135715314799</v>
      </c>
      <c r="P37" s="27">
        <f t="shared" si="31"/>
        <v>32.125503262529506</v>
      </c>
      <c r="Q37" s="24">
        <v>12.74</v>
      </c>
      <c r="R37" s="27">
        <f t="shared" si="32"/>
        <v>0.21841248071318362</v>
      </c>
      <c r="S37" s="24">
        <v>8.7230000000000008</v>
      </c>
      <c r="T37" s="27">
        <f t="shared" si="33"/>
        <v>0.23070616239090191</v>
      </c>
      <c r="U37" s="27">
        <f t="shared" si="34"/>
        <v>71.530104028846239</v>
      </c>
      <c r="V37" s="27">
        <f t="shared" si="35"/>
        <v>147.08638974123596</v>
      </c>
      <c r="W37" s="27">
        <f t="shared" si="36"/>
        <v>139.24857025750779</v>
      </c>
      <c r="X37" s="27">
        <f t="shared" si="37"/>
        <v>0.61361380803617849</v>
      </c>
      <c r="Y37" s="35">
        <f>(Q37/'[1]LIB model solution'!$H$3*I37)/1000</f>
        <v>3.9953895757249887E-3</v>
      </c>
      <c r="Z37" s="35">
        <f>(S37/'[1]LIB model solution'!$I$3*I37)/1000</f>
        <v>2.724329686030722E-3</v>
      </c>
      <c r="AB37" s="24">
        <v>720.3</v>
      </c>
      <c r="AC37" s="24">
        <f>AB37/'[1]LIB model solution'!$G$3</f>
        <v>103.77467223742975</v>
      </c>
      <c r="AD37" s="24">
        <v>5833</v>
      </c>
      <c r="AE37" s="24">
        <f t="shared" si="38"/>
        <v>99.386607599250297</v>
      </c>
      <c r="AF37" s="24">
        <v>3781</v>
      </c>
      <c r="AG37" s="22">
        <f t="shared" si="39"/>
        <v>64.157384971459209</v>
      </c>
    </row>
    <row r="41" spans="1:33" s="22" customFormat="1">
      <c r="A41" s="20" t="s">
        <v>43</v>
      </c>
      <c r="B41" s="20">
        <v>700</v>
      </c>
      <c r="C41" s="20"/>
      <c r="D41" s="21" t="s">
        <v>16</v>
      </c>
      <c r="E41" s="21"/>
      <c r="F41" s="21" t="s">
        <v>48</v>
      </c>
      <c r="G41" s="21"/>
      <c r="H41" s="21"/>
      <c r="I41" s="22" t="s">
        <v>67</v>
      </c>
      <c r="J41" s="22">
        <v>25</v>
      </c>
      <c r="K41" s="22" t="s">
        <v>49</v>
      </c>
    </row>
    <row r="42" spans="1:33" s="22" customFormat="1">
      <c r="A42" s="23" t="s">
        <v>30</v>
      </c>
      <c r="B42" s="23" t="s">
        <v>20</v>
      </c>
      <c r="C42" s="23"/>
      <c r="D42" s="23"/>
      <c r="E42" s="23"/>
      <c r="F42" s="23" t="s">
        <v>31</v>
      </c>
      <c r="G42" s="23">
        <v>8.0409600000000002E-4</v>
      </c>
      <c r="H42" s="23"/>
      <c r="N42" s="50" t="s">
        <v>71</v>
      </c>
      <c r="O42" s="51"/>
      <c r="P42" s="51"/>
      <c r="Q42" s="51"/>
      <c r="R42" s="51"/>
      <c r="S42" s="51"/>
      <c r="T42" s="52"/>
      <c r="U42" s="45" t="s">
        <v>39</v>
      </c>
      <c r="V42" s="48" t="s">
        <v>51</v>
      </c>
      <c r="W42" s="48" t="s">
        <v>52</v>
      </c>
      <c r="X42" s="45" t="s">
        <v>84</v>
      </c>
      <c r="Y42" s="45" t="s">
        <v>85</v>
      </c>
      <c r="Z42" s="45" t="s">
        <v>86</v>
      </c>
      <c r="AB42" s="50" t="s">
        <v>43</v>
      </c>
      <c r="AC42" s="51"/>
      <c r="AD42" s="51"/>
      <c r="AE42" s="51"/>
      <c r="AF42" s="52"/>
    </row>
    <row r="43" spans="1:33" s="22" customFormat="1" ht="39.6">
      <c r="A43" s="53" t="s">
        <v>75</v>
      </c>
      <c r="B43" s="53" t="s">
        <v>55</v>
      </c>
      <c r="C43" s="29" t="s">
        <v>87</v>
      </c>
      <c r="D43" s="24" t="s">
        <v>0</v>
      </c>
      <c r="E43" s="24" t="s">
        <v>66</v>
      </c>
      <c r="F43" s="24" t="s">
        <v>83</v>
      </c>
      <c r="G43" s="24" t="s">
        <v>56</v>
      </c>
      <c r="H43" s="24" t="s">
        <v>57</v>
      </c>
      <c r="I43" s="24" t="s">
        <v>2</v>
      </c>
      <c r="J43" s="29" t="s">
        <v>76</v>
      </c>
      <c r="K43" s="24"/>
      <c r="N43" s="24" t="s">
        <v>48</v>
      </c>
      <c r="O43" s="24" t="s">
        <v>48</v>
      </c>
      <c r="P43" s="24" t="s">
        <v>88</v>
      </c>
      <c r="Q43" s="24" t="s">
        <v>58</v>
      </c>
      <c r="R43" s="24" t="s">
        <v>81</v>
      </c>
      <c r="S43" s="24" t="s">
        <v>59</v>
      </c>
      <c r="T43" s="24" t="s">
        <v>82</v>
      </c>
      <c r="U43" s="45"/>
      <c r="V43" s="49"/>
      <c r="W43" s="49"/>
      <c r="X43" s="45"/>
      <c r="Y43" s="45"/>
      <c r="Z43" s="45"/>
      <c r="AB43" s="24" t="s">
        <v>48</v>
      </c>
      <c r="AC43" s="24" t="s">
        <v>48</v>
      </c>
      <c r="AD43" s="24" t="s">
        <v>58</v>
      </c>
      <c r="AE43" s="24"/>
      <c r="AF43" s="24" t="s">
        <v>59</v>
      </c>
    </row>
    <row r="44" spans="1:33" s="22" customFormat="1">
      <c r="A44" s="45"/>
      <c r="B44" s="53"/>
      <c r="C44" s="29" t="s">
        <v>4</v>
      </c>
      <c r="D44" s="24" t="s">
        <v>5</v>
      </c>
      <c r="E44" s="24" t="s">
        <v>61</v>
      </c>
      <c r="F44" s="24" t="s">
        <v>6</v>
      </c>
      <c r="G44" s="24" t="s">
        <v>77</v>
      </c>
      <c r="H44" s="24" t="s">
        <v>62</v>
      </c>
      <c r="I44" s="24" t="s">
        <v>9</v>
      </c>
      <c r="J44" s="24" t="s">
        <v>78</v>
      </c>
      <c r="K44" s="24"/>
      <c r="N44" s="24" t="s">
        <v>16</v>
      </c>
      <c r="O44" s="24" t="s">
        <v>79</v>
      </c>
      <c r="P44" s="24" t="s">
        <v>10</v>
      </c>
      <c r="Q44" s="24" t="s">
        <v>16</v>
      </c>
      <c r="R44" s="24" t="s">
        <v>10</v>
      </c>
      <c r="S44" s="24" t="s">
        <v>16</v>
      </c>
      <c r="T44" s="24" t="s">
        <v>10</v>
      </c>
      <c r="U44" s="24" t="s">
        <v>61</v>
      </c>
      <c r="V44" s="24" t="s">
        <v>61</v>
      </c>
      <c r="W44" s="24" t="s">
        <v>61</v>
      </c>
      <c r="X44" s="24" t="s">
        <v>80</v>
      </c>
      <c r="Y44" s="24" t="s">
        <v>80</v>
      </c>
      <c r="Z44" s="24" t="s">
        <v>80</v>
      </c>
      <c r="AB44" s="24" t="s">
        <v>16</v>
      </c>
      <c r="AC44" s="24" t="s">
        <v>79</v>
      </c>
      <c r="AD44" s="24" t="s">
        <v>16</v>
      </c>
      <c r="AE44" s="24" t="s">
        <v>79</v>
      </c>
      <c r="AF44" s="24" t="s">
        <v>16</v>
      </c>
      <c r="AG44" s="24" t="s">
        <v>79</v>
      </c>
    </row>
    <row r="45" spans="1:33" s="22" customFormat="1">
      <c r="A45" s="33">
        <v>4</v>
      </c>
      <c r="B45" s="24">
        <v>3.11</v>
      </c>
      <c r="C45" s="24">
        <v>30</v>
      </c>
      <c r="D45" s="33">
        <v>16.7</v>
      </c>
      <c r="E45" s="24"/>
      <c r="F45" s="27">
        <v>4.03</v>
      </c>
      <c r="G45" s="27">
        <f>(D45/1000)/(C45/60)/$G$2/(F45*10)</f>
        <v>1.0307029497804985</v>
      </c>
      <c r="H45" s="31">
        <f>(D45*0.000001)/(C45*60*$G$2)</f>
        <v>1.1538146910042801E-5</v>
      </c>
      <c r="I45" s="27">
        <f>(D45/1000)/(C45/60)/$G$2</f>
        <v>41.537328876154092</v>
      </c>
      <c r="J45" s="24">
        <f>X45/(A45*10)</f>
        <v>5.0807077101073087E-2</v>
      </c>
      <c r="K45" s="24"/>
      <c r="N45" s="24">
        <v>339.6</v>
      </c>
      <c r="O45" s="24">
        <f>N45/'[1]LIB model solution'!$G$3</f>
        <v>48.926667627143068</v>
      </c>
      <c r="P45" s="27">
        <f>N45/AB45*100</f>
        <v>45.805233342325337</v>
      </c>
      <c r="Q45" s="24">
        <v>21.63</v>
      </c>
      <c r="R45" s="27">
        <f>Q45/AD45*100</f>
        <v>0.38014059753954305</v>
      </c>
      <c r="S45" s="24">
        <v>15.26</v>
      </c>
      <c r="T45" s="27">
        <f>S45/AF45*100</f>
        <v>0.41671217913708353</v>
      </c>
      <c r="U45" s="27">
        <f>P45/(R45+T45)</f>
        <v>57.482680217745802</v>
      </c>
      <c r="V45" s="27">
        <f>P45/R45</f>
        <v>120.49550518623725</v>
      </c>
      <c r="W45" s="27">
        <f>P45/T45</f>
        <v>109.92055340733643</v>
      </c>
      <c r="X45" s="27">
        <f>(O45*I45)/1000</f>
        <v>2.0322830840429233</v>
      </c>
      <c r="Y45" s="35">
        <f>(Q45/'[1]LIB model solution'!$H$3*I45)/1000</f>
        <v>1.5308441362944505E-2</v>
      </c>
      <c r="Z45" s="35">
        <f>(S45/'[1]LIB model solution'!$I$3*I45)/1000</f>
        <v>1.0755561188771547E-2</v>
      </c>
      <c r="AB45" s="24">
        <v>741.4</v>
      </c>
      <c r="AC45" s="24">
        <f>AB45/'[1]LIB model solution'!$G$3</f>
        <v>106.81458003169573</v>
      </c>
      <c r="AD45" s="24">
        <v>5690</v>
      </c>
      <c r="AE45" s="24">
        <f>AD45/58.69</f>
        <v>96.950076674050095</v>
      </c>
      <c r="AF45" s="24">
        <v>3662</v>
      </c>
      <c r="AG45" s="22">
        <f>AF45/58.9332</f>
        <v>62.1381496338227</v>
      </c>
    </row>
    <row r="46" spans="1:33" s="22" customFormat="1">
      <c r="A46" s="33">
        <v>3.5</v>
      </c>
      <c r="B46" s="24">
        <v>3.11</v>
      </c>
      <c r="C46" s="24">
        <v>30</v>
      </c>
      <c r="D46" s="33">
        <v>15.3</v>
      </c>
      <c r="E46" s="24"/>
      <c r="F46" s="27">
        <v>3.52</v>
      </c>
      <c r="G46" s="27">
        <f>(D46/1000)/(C46/60)/$G$2/(F46*10)</f>
        <v>1.0811124316228184</v>
      </c>
      <c r="H46" s="31">
        <f t="shared" ref="H46:H50" si="42">(D46*0.000001)/(C46*60*$G$2)</f>
        <v>1.057087710920089E-5</v>
      </c>
      <c r="I46" s="27">
        <f t="shared" ref="I46" si="43">(D46/1000)/(C46/60)/$G$2</f>
        <v>38.055157593123212</v>
      </c>
      <c r="J46" s="24">
        <f t="shared" ref="J46:J50" si="44">X46/(A46*10)</f>
        <v>5.048748550955446E-2</v>
      </c>
      <c r="K46" s="24"/>
      <c r="N46" s="24">
        <v>322.3</v>
      </c>
      <c r="O46" s="24">
        <f>N46/'[1]LIB model solution'!$G$3</f>
        <v>46.434231378763869</v>
      </c>
      <c r="P46" s="27">
        <f t="shared" ref="P46:P50" si="45">N46/AB46*100</f>
        <v>43.013479247297482</v>
      </c>
      <c r="Q46" s="24">
        <v>20.73</v>
      </c>
      <c r="R46" s="27">
        <f t="shared" ref="R46:R50" si="46">Q46/AD46*100</f>
        <v>0.35989583333333336</v>
      </c>
      <c r="S46" s="24">
        <v>14.26</v>
      </c>
      <c r="T46" s="27">
        <f t="shared" ref="T46:T50" si="47">S46/AF46*100</f>
        <v>0.38457389428263211</v>
      </c>
      <c r="U46" s="27">
        <f t="shared" ref="U46:U50" si="48">P46/(R46+T46)</f>
        <v>57.777338220374183</v>
      </c>
      <c r="V46" s="27">
        <f t="shared" ref="V46:V50" si="49">P46/R46</f>
        <v>119.51646910971225</v>
      </c>
      <c r="W46" s="27">
        <f t="shared" ref="W46:W50" si="50">P46/T46</f>
        <v>111.84711153504844</v>
      </c>
      <c r="X46" s="27">
        <f t="shared" ref="X46:X50" si="51">(O46*I46)/1000</f>
        <v>1.767061992834406</v>
      </c>
      <c r="Y46" s="35">
        <f>(Q46/'[1]LIB model solution'!$H$3*I46)/1000</f>
        <v>1.3441530361312733E-2</v>
      </c>
      <c r="Z46" s="35">
        <f>(S46/'[1]LIB model solution'!$I$3*I46)/1000</f>
        <v>9.2081636035025588E-3</v>
      </c>
      <c r="AB46" s="24">
        <v>749.3</v>
      </c>
      <c r="AC46" s="24">
        <f>AB46/'[1]LIB model solution'!$G$3</f>
        <v>107.9527445613024</v>
      </c>
      <c r="AD46" s="24">
        <v>5760</v>
      </c>
      <c r="AE46" s="24">
        <f t="shared" ref="AE46:AE50" si="52">AD46/58.69</f>
        <v>98.142784119952296</v>
      </c>
      <c r="AF46" s="24">
        <v>3708</v>
      </c>
      <c r="AG46" s="22">
        <f t="shared" ref="AG46:AG50" si="53">AF46/58.9332</f>
        <v>62.918694386186395</v>
      </c>
    </row>
    <row r="47" spans="1:33" s="22" customFormat="1">
      <c r="A47" s="33">
        <v>3</v>
      </c>
      <c r="B47" s="24">
        <v>3.11</v>
      </c>
      <c r="C47" s="24">
        <v>30</v>
      </c>
      <c r="D47" s="33">
        <v>13.7</v>
      </c>
      <c r="E47" s="24"/>
      <c r="F47" s="27">
        <v>3.04</v>
      </c>
      <c r="G47" s="27">
        <f>(D47/1000)/(C47/60)/$G$2/(F47*10)</f>
        <v>1.1209056996598468</v>
      </c>
      <c r="H47" s="31">
        <f t="shared" si="42"/>
        <v>9.4654259082387053E-6</v>
      </c>
      <c r="I47" s="27">
        <f>(D47/1000)/(C47/60)/$G$2</f>
        <v>34.075533269659338</v>
      </c>
      <c r="J47" s="24">
        <f t="shared" si="44"/>
        <v>5.3527863096122417E-2</v>
      </c>
      <c r="K47" s="24"/>
      <c r="N47" s="24">
        <v>327.10000000000002</v>
      </c>
      <c r="O47" s="24">
        <f>N47/'[1]LIB model solution'!$G$3</f>
        <v>47.125774384094512</v>
      </c>
      <c r="P47" s="27">
        <f t="shared" si="45"/>
        <v>43.141651279345822</v>
      </c>
      <c r="Q47" s="24">
        <v>20.72</v>
      </c>
      <c r="R47" s="27">
        <f t="shared" si="46"/>
        <v>0.3551594103531025</v>
      </c>
      <c r="S47" s="24">
        <v>14.27</v>
      </c>
      <c r="T47" s="27">
        <f t="shared" si="47"/>
        <v>0.37861501724595381</v>
      </c>
      <c r="U47" s="27">
        <f t="shared" si="48"/>
        <v>58.794160244187431</v>
      </c>
      <c r="V47" s="27">
        <f t="shared" si="49"/>
        <v>121.47123241491484</v>
      </c>
      <c r="W47" s="27">
        <f t="shared" si="50"/>
        <v>113.94595912533596</v>
      </c>
      <c r="X47" s="27">
        <f t="shared" si="51"/>
        <v>1.6058358928836725</v>
      </c>
      <c r="Y47" s="35">
        <f>(Q47/'[1]LIB model solution'!$H$3*I47)/1000</f>
        <v>1.2030074107127985E-2</v>
      </c>
      <c r="Z47" s="35">
        <f>(S47/'[1]LIB model solution'!$I$3*I47)/1000</f>
        <v>8.2510004506464747E-3</v>
      </c>
      <c r="AB47" s="24">
        <v>758.2</v>
      </c>
      <c r="AC47" s="24">
        <f>AB47/'[1]LIB model solution'!$G$3</f>
        <v>109.23498055035299</v>
      </c>
      <c r="AD47" s="24">
        <v>5834</v>
      </c>
      <c r="AE47" s="24">
        <f t="shared" si="52"/>
        <v>99.403646277048907</v>
      </c>
      <c r="AF47" s="24">
        <v>3769</v>
      </c>
      <c r="AG47" s="22">
        <f t="shared" si="53"/>
        <v>63.953764601277378</v>
      </c>
    </row>
    <row r="48" spans="1:33" s="22" customFormat="1">
      <c r="A48" s="33">
        <v>2.5</v>
      </c>
      <c r="B48" s="24">
        <v>3.11</v>
      </c>
      <c r="C48" s="24">
        <v>30</v>
      </c>
      <c r="D48" s="33">
        <v>11.9</v>
      </c>
      <c r="E48" s="24"/>
      <c r="F48" s="27">
        <v>2.5099999999999998</v>
      </c>
      <c r="G48" s="27">
        <f t="shared" ref="G48:G49" si="54">(D48/1000)/(C48/60)/$G$2/(F48*10)</f>
        <v>1.1792213508271912</v>
      </c>
      <c r="H48" s="31">
        <f t="shared" si="42"/>
        <v>8.2217933071562481E-6</v>
      </c>
      <c r="I48" s="27">
        <f t="shared" ref="I48:I50" si="55">(D48/1000)/(C48/60)/$G$2</f>
        <v>29.598455905762496</v>
      </c>
      <c r="J48" s="24">
        <f t="shared" si="44"/>
        <v>5.6049863769679048E-2</v>
      </c>
      <c r="K48" s="24"/>
      <c r="N48" s="24">
        <v>328.6</v>
      </c>
      <c r="O48" s="24">
        <f>N48/'[1]LIB model solution'!$G$3</f>
        <v>47.341881573260345</v>
      </c>
      <c r="P48" s="27">
        <f t="shared" si="45"/>
        <v>42.892572771178699</v>
      </c>
      <c r="Q48" s="24">
        <v>22.53</v>
      </c>
      <c r="R48" s="27">
        <f t="shared" si="46"/>
        <v>0.38006072874493929</v>
      </c>
      <c r="S48" s="24">
        <v>15.43</v>
      </c>
      <c r="T48" s="27">
        <f t="shared" si="47"/>
        <v>0.40477439664218257</v>
      </c>
      <c r="U48" s="27">
        <f t="shared" si="48"/>
        <v>54.651698660940831</v>
      </c>
      <c r="V48" s="27">
        <f t="shared" si="49"/>
        <v>112.85715552043823</v>
      </c>
      <c r="W48" s="27">
        <f t="shared" si="50"/>
        <v>105.96661529729955</v>
      </c>
      <c r="X48" s="27">
        <f t="shared" si="51"/>
        <v>1.4012465942419763</v>
      </c>
      <c r="Y48" s="35">
        <f>(Q48/'[1]LIB model solution'!$H$3*I48)/1000</f>
        <v>1.1362297010680339E-2</v>
      </c>
      <c r="Z48" s="35">
        <f>(S48/'[1]LIB model solution'!$I$3*I48)/1000</f>
        <v>7.7495227584097812E-3</v>
      </c>
      <c r="AB48" s="24">
        <v>766.1</v>
      </c>
      <c r="AC48" s="24">
        <f>AB48/'[1]LIB model solution'!$G$3</f>
        <v>110.37314507995967</v>
      </c>
      <c r="AD48" s="24">
        <v>5928</v>
      </c>
      <c r="AE48" s="24">
        <f t="shared" si="52"/>
        <v>101.00528199011757</v>
      </c>
      <c r="AF48" s="24">
        <v>3812</v>
      </c>
      <c r="AG48" s="22">
        <f t="shared" si="53"/>
        <v>64.683404261095617</v>
      </c>
    </row>
    <row r="49" spans="1:33" s="22" customFormat="1">
      <c r="A49" s="33">
        <v>2</v>
      </c>
      <c r="B49" s="24">
        <v>3.11</v>
      </c>
      <c r="C49" s="24">
        <v>30</v>
      </c>
      <c r="D49" s="33">
        <v>9.6999999999999993</v>
      </c>
      <c r="E49" s="24"/>
      <c r="F49" s="27">
        <v>2.0099999999999998</v>
      </c>
      <c r="G49" s="27">
        <f t="shared" si="54"/>
        <v>1.2003220129850587</v>
      </c>
      <c r="H49" s="31">
        <f t="shared" si="42"/>
        <v>6.7017979058332435E-6</v>
      </c>
      <c r="I49" s="27">
        <f t="shared" si="55"/>
        <v>24.126472460999679</v>
      </c>
      <c r="J49" s="24">
        <f t="shared" si="44"/>
        <v>5.8256689014026031E-2</v>
      </c>
      <c r="K49" s="24"/>
      <c r="N49" s="24">
        <v>335.2</v>
      </c>
      <c r="O49" s="24">
        <f>N49/'[1]LIB model solution'!$G$3</f>
        <v>48.292753205589975</v>
      </c>
      <c r="P49" s="27">
        <f t="shared" si="45"/>
        <v>43.201443484985177</v>
      </c>
      <c r="Q49" s="24">
        <v>23.53</v>
      </c>
      <c r="R49" s="27">
        <f t="shared" si="46"/>
        <v>0.39138389886892888</v>
      </c>
      <c r="S49" s="24">
        <v>16.010000000000002</v>
      </c>
      <c r="T49" s="27">
        <f t="shared" si="47"/>
        <v>0.41199176531137416</v>
      </c>
      <c r="U49" s="27">
        <f t="shared" si="48"/>
        <v>53.774896864798983</v>
      </c>
      <c r="V49" s="27">
        <f t="shared" si="49"/>
        <v>110.38124871726767</v>
      </c>
      <c r="W49" s="27">
        <f t="shared" si="50"/>
        <v>104.8599683839178</v>
      </c>
      <c r="X49" s="27">
        <f t="shared" si="51"/>
        <v>1.1651337802805206</v>
      </c>
      <c r="Y49" s="35">
        <f>(Q49/'[1]LIB model solution'!$H$3*I49)/1000</f>
        <v>9.6727874766965836E-3</v>
      </c>
      <c r="Z49" s="35">
        <f>(S49/'[1]LIB model solution'!$I$3*I49)/1000</f>
        <v>6.5542822059654806E-3</v>
      </c>
      <c r="AB49" s="24">
        <v>775.9</v>
      </c>
      <c r="AC49" s="24">
        <f>AB49/'[1]LIB model solution'!$G$3</f>
        <v>111.78504538250972</v>
      </c>
      <c r="AD49" s="24">
        <v>6012</v>
      </c>
      <c r="AE49" s="24">
        <f t="shared" si="52"/>
        <v>102.4365309252002</v>
      </c>
      <c r="AF49" s="24">
        <v>3886</v>
      </c>
      <c r="AG49" s="22">
        <f t="shared" si="53"/>
        <v>65.939063210550245</v>
      </c>
    </row>
    <row r="50" spans="1:33" s="22" customFormat="1">
      <c r="A50" s="33">
        <v>1.5</v>
      </c>
      <c r="B50" s="24">
        <v>3.11</v>
      </c>
      <c r="C50" s="24">
        <v>30</v>
      </c>
      <c r="D50" s="33">
        <v>7.1</v>
      </c>
      <c r="E50" s="24"/>
      <c r="F50" s="27">
        <v>1.52</v>
      </c>
      <c r="G50" s="27">
        <f>(D50/1000)/(C50/60)/$G$2/(F50*10)</f>
        <v>1.1618146668007172</v>
      </c>
      <c r="H50" s="31">
        <f t="shared" si="42"/>
        <v>4.9054397042696933E-6</v>
      </c>
      <c r="I50" s="27">
        <f t="shared" si="55"/>
        <v>17.659582935370899</v>
      </c>
      <c r="J50" s="24">
        <f t="shared" si="44"/>
        <v>5.9314759184547892E-2</v>
      </c>
      <c r="K50" s="24"/>
      <c r="N50" s="24">
        <v>349.7</v>
      </c>
      <c r="O50" s="24">
        <f>N50/'[1]LIB model solution'!$G$3</f>
        <v>50.381789367526295</v>
      </c>
      <c r="P50" s="27">
        <f t="shared" si="45"/>
        <v>44.75873544093178</v>
      </c>
      <c r="Q50" s="24">
        <v>25.06</v>
      </c>
      <c r="R50" s="27">
        <f t="shared" si="46"/>
        <v>0.41095441128238769</v>
      </c>
      <c r="S50" s="24">
        <v>17.079999999999998</v>
      </c>
      <c r="T50" s="27">
        <f t="shared" si="47"/>
        <v>0.4353810859036451</v>
      </c>
      <c r="U50" s="27">
        <f t="shared" si="48"/>
        <v>52.885333995501043</v>
      </c>
      <c r="V50" s="27">
        <f t="shared" si="49"/>
        <v>108.91411361484516</v>
      </c>
      <c r="W50" s="27">
        <f t="shared" si="50"/>
        <v>102.80358263160151</v>
      </c>
      <c r="X50" s="27">
        <f t="shared" si="51"/>
        <v>0.88972138776821841</v>
      </c>
      <c r="Y50" s="35">
        <f>(Q50/'[1]LIB model solution'!$H$3*I50)/1000</f>
        <v>7.5404523489588466E-3</v>
      </c>
      <c r="Z50" s="35">
        <f>(S50/'[1]LIB model solution'!$I$3*I50)/1000</f>
        <v>5.1180943260528021E-3</v>
      </c>
      <c r="AB50" s="24">
        <v>781.3</v>
      </c>
      <c r="AC50" s="24">
        <f>AB50/'[1]LIB model solution'!$G$3</f>
        <v>112.5630312635067</v>
      </c>
      <c r="AD50" s="24">
        <v>6098</v>
      </c>
      <c r="AE50" s="24">
        <f t="shared" si="52"/>
        <v>103.90185721588006</v>
      </c>
      <c r="AF50" s="24">
        <v>3923</v>
      </c>
      <c r="AG50" s="22">
        <f t="shared" si="53"/>
        <v>66.566892685277566</v>
      </c>
    </row>
  </sheetData>
  <mergeCells count="40">
    <mergeCell ref="Y42:Y43"/>
    <mergeCell ref="Z42:Z43"/>
    <mergeCell ref="AB42:AF42"/>
    <mergeCell ref="A43:A44"/>
    <mergeCell ref="B43:B44"/>
    <mergeCell ref="N42:T42"/>
    <mergeCell ref="U42:U43"/>
    <mergeCell ref="V42:V43"/>
    <mergeCell ref="W42:W43"/>
    <mergeCell ref="X42:X43"/>
    <mergeCell ref="Z15:Z16"/>
    <mergeCell ref="AB15:AF15"/>
    <mergeCell ref="A16:A17"/>
    <mergeCell ref="B16:B17"/>
    <mergeCell ref="Z28:Z29"/>
    <mergeCell ref="AB28:AF28"/>
    <mergeCell ref="A29:A30"/>
    <mergeCell ref="B29:B30"/>
    <mergeCell ref="N28:T28"/>
    <mergeCell ref="U28:U29"/>
    <mergeCell ref="V28:V29"/>
    <mergeCell ref="W28:W29"/>
    <mergeCell ref="X28:X29"/>
    <mergeCell ref="Y28:Y29"/>
    <mergeCell ref="Z2:Z3"/>
    <mergeCell ref="AB2:AF2"/>
    <mergeCell ref="A3:A4"/>
    <mergeCell ref="B3:B4"/>
    <mergeCell ref="N15:T15"/>
    <mergeCell ref="U15:U16"/>
    <mergeCell ref="V15:V16"/>
    <mergeCell ref="W15:W16"/>
    <mergeCell ref="X15:X16"/>
    <mergeCell ref="N2:T2"/>
    <mergeCell ref="U2:U3"/>
    <mergeCell ref="V2:V3"/>
    <mergeCell ref="W2:W3"/>
    <mergeCell ref="X2:X3"/>
    <mergeCell ref="Y2:Y3"/>
    <mergeCell ref="Y15:Y16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4624B-B9EE-4116-98C6-AC5F0831419B}">
  <dimension ref="A1:AT20"/>
  <sheetViews>
    <sheetView workbookViewId="0">
      <selection activeCell="N46" sqref="N46"/>
    </sheetView>
  </sheetViews>
  <sheetFormatPr defaultRowHeight="13.2"/>
  <cols>
    <col min="1" max="1" width="8.88671875" style="26"/>
    <col min="2" max="7" width="9" style="26" bestFit="1" customWidth="1"/>
    <col min="8" max="8" width="9.109375" style="26" bestFit="1" customWidth="1"/>
    <col min="9" max="10" width="9" style="26" bestFit="1" customWidth="1"/>
    <col min="11" max="11" width="8.88671875" style="26"/>
    <col min="12" max="23" width="9" style="26" bestFit="1" customWidth="1"/>
    <col min="24" max="25" width="8.88671875" style="26"/>
    <col min="26" max="29" width="9" style="26" bestFit="1" customWidth="1"/>
    <col min="30" max="31" width="8.88671875" style="26"/>
    <col min="32" max="32" width="9" style="26" bestFit="1" customWidth="1"/>
    <col min="33" max="33" width="8.88671875" style="26"/>
    <col min="34" max="34" width="9" style="26" bestFit="1" customWidth="1"/>
    <col min="35" max="35" width="8.88671875" style="26"/>
    <col min="36" max="36" width="9" style="26" bestFit="1" customWidth="1"/>
    <col min="37" max="37" width="8.88671875" style="26"/>
    <col min="38" max="38" width="9" style="26" bestFit="1" customWidth="1"/>
    <col min="39" max="39" width="8.88671875" style="26"/>
    <col min="40" max="40" width="9" style="26" bestFit="1" customWidth="1"/>
    <col min="41" max="41" width="8.88671875" style="26"/>
    <col min="42" max="42" width="9" style="26" bestFit="1" customWidth="1"/>
    <col min="43" max="43" width="8.88671875" style="26"/>
    <col min="44" max="44" width="9" style="26" bestFit="1" customWidth="1"/>
    <col min="45" max="16384" width="8.88671875" style="26"/>
  </cols>
  <sheetData>
    <row r="1" spans="1:46" ht="26.4">
      <c r="A1" s="20" t="s">
        <v>43</v>
      </c>
      <c r="B1" s="20"/>
      <c r="C1" s="21" t="s">
        <v>102</v>
      </c>
      <c r="D1" s="21"/>
      <c r="E1" s="21" t="s">
        <v>89</v>
      </c>
      <c r="F1" s="21">
        <v>25.969799999999999</v>
      </c>
      <c r="G1" s="22" t="s">
        <v>5</v>
      </c>
      <c r="H1" s="22"/>
      <c r="I1" s="22" t="s">
        <v>97</v>
      </c>
      <c r="J1" s="22">
        <v>25</v>
      </c>
      <c r="K1" s="22" t="s">
        <v>49</v>
      </c>
      <c r="L1" s="22" t="s">
        <v>90</v>
      </c>
      <c r="M1" s="22">
        <v>12.5327</v>
      </c>
      <c r="N1" s="22" t="s">
        <v>5</v>
      </c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</row>
    <row r="2" spans="1:46">
      <c r="A2" s="23"/>
      <c r="B2" s="23"/>
      <c r="C2" s="23"/>
      <c r="D2" s="23"/>
      <c r="E2" s="23"/>
      <c r="F2" s="23" t="s">
        <v>31</v>
      </c>
      <c r="G2" s="23">
        <v>8.0409600000000002E-4</v>
      </c>
      <c r="H2" s="23"/>
      <c r="I2" s="22"/>
      <c r="J2" s="22"/>
      <c r="K2" s="22"/>
      <c r="L2" s="45" t="s">
        <v>71</v>
      </c>
      <c r="M2" s="45"/>
      <c r="N2" s="45"/>
      <c r="O2" s="45"/>
      <c r="P2" s="45"/>
      <c r="Q2" s="24"/>
      <c r="R2" s="25"/>
      <c r="S2" s="24"/>
      <c r="T2" s="25"/>
      <c r="U2" s="24"/>
      <c r="V2" s="25"/>
      <c r="W2" s="24"/>
      <c r="X2" s="25"/>
      <c r="Y2" s="25"/>
      <c r="Z2" s="48" t="s">
        <v>39</v>
      </c>
      <c r="AA2" s="48" t="s">
        <v>91</v>
      </c>
      <c r="AB2" s="48" t="s">
        <v>73</v>
      </c>
      <c r="AC2" s="48" t="s">
        <v>92</v>
      </c>
      <c r="AE2" s="22"/>
      <c r="AF2" s="54" t="s">
        <v>43</v>
      </c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</row>
    <row r="3" spans="1:46" ht="26.4">
      <c r="A3" s="45" t="s">
        <v>30</v>
      </c>
      <c r="B3" s="46" t="s">
        <v>55</v>
      </c>
      <c r="C3" s="29" t="s">
        <v>32</v>
      </c>
      <c r="D3" s="24" t="s">
        <v>0</v>
      </c>
      <c r="E3" s="24" t="s">
        <v>103</v>
      </c>
      <c r="F3" s="24" t="s">
        <v>40</v>
      </c>
      <c r="G3" s="24" t="s">
        <v>56</v>
      </c>
      <c r="H3" s="24" t="s">
        <v>57</v>
      </c>
      <c r="I3" s="24" t="s">
        <v>2</v>
      </c>
      <c r="J3" s="22"/>
      <c r="K3" s="22"/>
      <c r="L3" s="24" t="s">
        <v>48</v>
      </c>
      <c r="M3" s="24" t="s">
        <v>98</v>
      </c>
      <c r="N3" s="24" t="s">
        <v>58</v>
      </c>
      <c r="O3" s="24" t="s">
        <v>69</v>
      </c>
      <c r="P3" s="24" t="s">
        <v>59</v>
      </c>
      <c r="Q3" s="24" t="s">
        <v>70</v>
      </c>
      <c r="R3" s="24" t="s">
        <v>93</v>
      </c>
      <c r="S3" s="24" t="s">
        <v>99</v>
      </c>
      <c r="T3" s="24" t="s">
        <v>94</v>
      </c>
      <c r="U3" s="24" t="s">
        <v>100</v>
      </c>
      <c r="V3" s="24" t="s">
        <v>95</v>
      </c>
      <c r="W3" s="24" t="s">
        <v>101</v>
      </c>
      <c r="X3" s="30"/>
      <c r="Y3" s="30"/>
      <c r="Z3" s="49"/>
      <c r="AA3" s="49"/>
      <c r="AB3" s="49"/>
      <c r="AC3" s="49"/>
      <c r="AD3" s="22"/>
      <c r="AE3" s="22"/>
      <c r="AF3" s="24" t="s">
        <v>48</v>
      </c>
      <c r="AG3" s="24"/>
      <c r="AH3" s="24" t="s">
        <v>58</v>
      </c>
      <c r="AI3" s="24"/>
      <c r="AJ3" s="24" t="s">
        <v>59</v>
      </c>
      <c r="AK3" s="24"/>
      <c r="AL3" s="24" t="s">
        <v>93</v>
      </c>
      <c r="AM3" s="24"/>
      <c r="AN3" s="24" t="s">
        <v>94</v>
      </c>
      <c r="AO3" s="24"/>
      <c r="AP3" s="24" t="s">
        <v>95</v>
      </c>
      <c r="AQ3" s="24"/>
      <c r="AR3" s="24" t="s">
        <v>96</v>
      </c>
    </row>
    <row r="4" spans="1:46">
      <c r="A4" s="45"/>
      <c r="B4" s="47"/>
      <c r="C4" s="29" t="s">
        <v>4</v>
      </c>
      <c r="D4" s="24" t="s">
        <v>5</v>
      </c>
      <c r="E4" s="24" t="s">
        <v>61</v>
      </c>
      <c r="F4" s="24" t="s">
        <v>6</v>
      </c>
      <c r="G4" s="24" t="s">
        <v>8</v>
      </c>
      <c r="H4" s="24" t="s">
        <v>62</v>
      </c>
      <c r="I4" s="24" t="s">
        <v>9</v>
      </c>
      <c r="J4" s="22"/>
      <c r="K4" s="22"/>
      <c r="L4" s="24" t="s">
        <v>16</v>
      </c>
      <c r="M4" s="24" t="s">
        <v>10</v>
      </c>
      <c r="N4" s="24" t="s">
        <v>16</v>
      </c>
      <c r="O4" s="24" t="s">
        <v>10</v>
      </c>
      <c r="P4" s="24" t="s">
        <v>16</v>
      </c>
      <c r="Q4" s="24" t="s">
        <v>10</v>
      </c>
      <c r="R4" s="24" t="s">
        <v>16</v>
      </c>
      <c r="S4" s="24" t="s">
        <v>10</v>
      </c>
      <c r="T4" s="24" t="s">
        <v>16</v>
      </c>
      <c r="U4" s="24" t="s">
        <v>10</v>
      </c>
      <c r="V4" s="24" t="s">
        <v>16</v>
      </c>
      <c r="W4" s="24" t="s">
        <v>10</v>
      </c>
      <c r="X4" s="24"/>
      <c r="Y4" s="24"/>
      <c r="Z4" s="24" t="s">
        <v>61</v>
      </c>
      <c r="AA4" s="24" t="s">
        <v>61</v>
      </c>
      <c r="AB4" s="24" t="s">
        <v>61</v>
      </c>
      <c r="AC4" s="24" t="s">
        <v>61</v>
      </c>
      <c r="AD4" s="22"/>
      <c r="AE4" s="22"/>
      <c r="AF4" s="24" t="s">
        <v>16</v>
      </c>
      <c r="AG4" s="24"/>
      <c r="AH4" s="24" t="s">
        <v>16</v>
      </c>
      <c r="AI4" s="24"/>
      <c r="AJ4" s="24" t="s">
        <v>16</v>
      </c>
      <c r="AK4" s="24"/>
      <c r="AL4" s="24" t="s">
        <v>16</v>
      </c>
      <c r="AM4" s="24"/>
      <c r="AN4" s="24" t="s">
        <v>16</v>
      </c>
      <c r="AO4" s="24"/>
      <c r="AP4" s="24" t="s">
        <v>16</v>
      </c>
      <c r="AQ4" s="24"/>
      <c r="AR4" s="24" t="s">
        <v>16</v>
      </c>
    </row>
    <row r="5" spans="1:46">
      <c r="A5" s="24" t="s">
        <v>18</v>
      </c>
      <c r="B5" s="24">
        <v>1.97</v>
      </c>
      <c r="C5" s="24">
        <v>30</v>
      </c>
      <c r="D5" s="33">
        <v>6.8</v>
      </c>
      <c r="E5" s="24">
        <v>2.02</v>
      </c>
      <c r="F5" s="27">
        <v>4</v>
      </c>
      <c r="G5" s="27">
        <f>(D5/1000)/(C5/60)/$G$2/(F5*10)</f>
        <v>0.42283508436803563</v>
      </c>
      <c r="H5" s="31">
        <f>(D5*0.000001)/(C5*60*$G$2)</f>
        <v>4.698167604089284E-6</v>
      </c>
      <c r="I5" s="27">
        <f t="shared" ref="I5" si="0">(D5/1000)/(C5/60)/$G$2</f>
        <v>16.913403374721426</v>
      </c>
      <c r="J5" s="22"/>
      <c r="K5" s="22"/>
      <c r="L5" s="24">
        <v>850</v>
      </c>
      <c r="M5" s="27">
        <f>L5/AF5*100</f>
        <v>41.666666666666671</v>
      </c>
      <c r="N5" s="24">
        <v>12.077999999999999</v>
      </c>
      <c r="O5" s="27">
        <f>N5/AH5*100</f>
        <v>0.13473895582329318</v>
      </c>
      <c r="P5" s="24">
        <v>6.2240000000000002</v>
      </c>
      <c r="Q5" s="27">
        <f>P5/AJ5*100</f>
        <v>0.14990366088631987</v>
      </c>
      <c r="R5" s="24">
        <v>10.002000000000001</v>
      </c>
      <c r="S5" s="27">
        <f>R5/AL5*100</f>
        <v>0.20759651307596513</v>
      </c>
      <c r="T5" s="24">
        <v>3.8260000000000001</v>
      </c>
      <c r="U5" s="27">
        <f>T5/AN5*100</f>
        <v>0.12326030927835051</v>
      </c>
      <c r="V5" s="24">
        <v>5.3220000000000001</v>
      </c>
      <c r="W5" s="27">
        <f>V5/AP5*100</f>
        <v>0.71054739652870491</v>
      </c>
      <c r="X5" s="27"/>
      <c r="Y5" s="27"/>
      <c r="Z5" s="27">
        <f>M5/(O5+Q5)</f>
        <v>146.38239048081198</v>
      </c>
      <c r="AA5" s="27">
        <f>M5/O5</f>
        <v>309.2399403874814</v>
      </c>
      <c r="AB5" s="27">
        <f>M5/Q5</f>
        <v>277.95629820051414</v>
      </c>
      <c r="AC5" s="27">
        <f>M5/S5</f>
        <v>200.70985802839434</v>
      </c>
      <c r="AD5" s="32"/>
      <c r="AE5" s="22"/>
      <c r="AF5" s="24">
        <v>2040</v>
      </c>
      <c r="AG5" s="24"/>
      <c r="AH5" s="24">
        <v>8964</v>
      </c>
      <c r="AI5" s="24"/>
      <c r="AJ5" s="24">
        <v>4152</v>
      </c>
      <c r="AK5" s="24"/>
      <c r="AL5" s="24">
        <v>4818</v>
      </c>
      <c r="AM5" s="24"/>
      <c r="AN5" s="24">
        <v>3104</v>
      </c>
      <c r="AO5" s="24"/>
      <c r="AP5" s="24">
        <v>749</v>
      </c>
      <c r="AQ5" s="24"/>
      <c r="AR5" s="24">
        <v>13.02</v>
      </c>
    </row>
    <row r="6" spans="1:46">
      <c r="A6" s="24" t="s">
        <v>19</v>
      </c>
      <c r="B6" s="24">
        <v>1.97</v>
      </c>
      <c r="C6" s="24">
        <v>30</v>
      </c>
      <c r="D6" s="33">
        <v>7.1</v>
      </c>
      <c r="E6" s="24">
        <v>2.0299999999999998</v>
      </c>
      <c r="F6" s="27">
        <v>4.01</v>
      </c>
      <c r="G6" s="27">
        <f>(D6/1000)/(C6/60)/$G$2/(F6*10)</f>
        <v>0.44038860187957363</v>
      </c>
      <c r="H6" s="31">
        <f t="shared" ref="H6:H8" si="1">(D6*0.000001)/(C6*60*$G$2)</f>
        <v>4.9054397042696933E-6</v>
      </c>
      <c r="I6" s="27">
        <f>(D6/1000)/(C6/60)/$G$2</f>
        <v>17.659582935370899</v>
      </c>
      <c r="J6" s="22"/>
      <c r="K6" s="22"/>
      <c r="L6" s="24">
        <v>890.2</v>
      </c>
      <c r="M6" s="27">
        <f>L6/AF6*100</f>
        <v>43.551859099804311</v>
      </c>
      <c r="N6" s="24">
        <v>5.54</v>
      </c>
      <c r="O6" s="27">
        <f>N6/AH6*100</f>
        <v>6.0322299651567948E-2</v>
      </c>
      <c r="P6" s="24">
        <v>3.1219999999999999</v>
      </c>
      <c r="Q6" s="27">
        <f>P6/AJ6*100</f>
        <v>7.5447075882068629E-2</v>
      </c>
      <c r="R6" s="24">
        <v>6.19</v>
      </c>
      <c r="S6" s="27">
        <f>R6/AL6*100</f>
        <v>0.12622349102773248</v>
      </c>
      <c r="T6" s="24">
        <v>2.242</v>
      </c>
      <c r="U6" s="27">
        <f>T6/AN6*100</f>
        <v>7.0414572864321609E-2</v>
      </c>
      <c r="V6" s="24">
        <v>4.7119999999999997</v>
      </c>
      <c r="W6" s="27">
        <f>V6/AP6*100</f>
        <v>0.61821044345316178</v>
      </c>
      <c r="X6" s="27"/>
      <c r="Y6" s="27"/>
      <c r="Z6" s="27">
        <f>M6/(O6+Q6)</f>
        <v>320.77822357674785</v>
      </c>
      <c r="AA6" s="27">
        <f>M6/O6</f>
        <v>721.98605410217101</v>
      </c>
      <c r="AB6" s="27">
        <f>M6/Q6</f>
        <v>577.25045789554849</v>
      </c>
      <c r="AC6" s="27">
        <f t="shared" ref="AC6:AC8" si="2">M6/S6</f>
        <v>345.03766886177755</v>
      </c>
      <c r="AD6" s="32"/>
      <c r="AE6" s="22"/>
      <c r="AF6" s="24">
        <v>2044</v>
      </c>
      <c r="AG6" s="24"/>
      <c r="AH6" s="24">
        <v>9184</v>
      </c>
      <c r="AI6" s="24"/>
      <c r="AJ6" s="24">
        <v>4138</v>
      </c>
      <c r="AK6" s="24"/>
      <c r="AL6" s="24">
        <v>4904</v>
      </c>
      <c r="AM6" s="24"/>
      <c r="AN6" s="24">
        <v>3184</v>
      </c>
      <c r="AO6" s="24"/>
      <c r="AP6" s="24">
        <v>762.2</v>
      </c>
      <c r="AQ6" s="24"/>
      <c r="AR6" s="24">
        <v>13.06</v>
      </c>
    </row>
    <row r="7" spans="1:46">
      <c r="A7" s="24" t="s">
        <v>20</v>
      </c>
      <c r="B7" s="24">
        <v>1.97</v>
      </c>
      <c r="C7" s="24">
        <v>30</v>
      </c>
      <c r="D7" s="33">
        <v>7.6</v>
      </c>
      <c r="E7" s="24">
        <v>1.97</v>
      </c>
      <c r="F7" s="27">
        <v>3.99</v>
      </c>
      <c r="G7" s="27">
        <f t="shared" ref="G7:G8" si="3">(D7/1000)/(C7/60)/$G$2/(F7*10)</f>
        <v>0.47376480041236485</v>
      </c>
      <c r="H7" s="31">
        <f t="shared" si="1"/>
        <v>5.2508932045703762E-6</v>
      </c>
      <c r="I7" s="27">
        <f t="shared" ref="I7:I8" si="4">(D7/1000)/(C7/60)/$G$2</f>
        <v>18.903215536453359</v>
      </c>
      <c r="J7" s="22"/>
      <c r="K7" s="22"/>
      <c r="L7" s="24">
        <v>1110.8</v>
      </c>
      <c r="M7" s="27">
        <f>L7/AF7*100</f>
        <v>54.935707220573683</v>
      </c>
      <c r="N7" s="24">
        <v>27.62</v>
      </c>
      <c r="O7" s="27">
        <f>N7/AH7*100</f>
        <v>0.3193063583815029</v>
      </c>
      <c r="P7" s="24">
        <v>13.868</v>
      </c>
      <c r="Q7" s="27">
        <f>P7/AJ7*100</f>
        <v>0.34566301096709873</v>
      </c>
      <c r="R7" s="24">
        <v>20.88</v>
      </c>
      <c r="S7" s="27">
        <f>R7/AL7*100</f>
        <v>0.45058264997842035</v>
      </c>
      <c r="T7" s="24">
        <v>8.4120000000000008</v>
      </c>
      <c r="U7" s="27">
        <f>T7/AN7*100</f>
        <v>0.27946843853820602</v>
      </c>
      <c r="V7" s="24">
        <v>9.5739999999999998</v>
      </c>
      <c r="W7" s="27">
        <f>V7/AP7*100</f>
        <v>1.3282463928967814</v>
      </c>
      <c r="X7" s="27"/>
      <c r="Y7" s="27"/>
      <c r="Z7" s="27">
        <f>M7/(O7+Q7)</f>
        <v>82.613891335157646</v>
      </c>
      <c r="AA7" s="27">
        <f>M7/O7</f>
        <v>172.04701935480171</v>
      </c>
      <c r="AB7" s="27">
        <f>M7/Q7</f>
        <v>158.92850978435362</v>
      </c>
      <c r="AC7" s="27">
        <f t="shared" si="2"/>
        <v>121.9214881514073</v>
      </c>
      <c r="AD7" s="32"/>
      <c r="AE7" s="22"/>
      <c r="AF7" s="24">
        <v>2022</v>
      </c>
      <c r="AG7" s="24"/>
      <c r="AH7" s="24">
        <v>8650</v>
      </c>
      <c r="AI7" s="24"/>
      <c r="AJ7" s="24">
        <v>4012</v>
      </c>
      <c r="AK7" s="24"/>
      <c r="AL7" s="24">
        <v>4634</v>
      </c>
      <c r="AM7" s="24"/>
      <c r="AN7" s="24">
        <v>3010</v>
      </c>
      <c r="AO7" s="24"/>
      <c r="AP7" s="24">
        <v>720.8</v>
      </c>
      <c r="AQ7" s="24"/>
      <c r="AR7" s="24">
        <v>11.76</v>
      </c>
    </row>
    <row r="8" spans="1:46">
      <c r="A8" s="24" t="s">
        <v>21</v>
      </c>
      <c r="B8" s="24">
        <v>1.97</v>
      </c>
      <c r="C8" s="24">
        <v>30</v>
      </c>
      <c r="D8" s="33">
        <v>7.8</v>
      </c>
      <c r="E8" s="24">
        <v>1.99</v>
      </c>
      <c r="F8" s="27">
        <v>3.99</v>
      </c>
      <c r="G8" s="27">
        <f t="shared" si="3"/>
        <v>0.48623229516005856</v>
      </c>
      <c r="H8" s="31">
        <f t="shared" si="1"/>
        <v>5.3890746046906499E-6</v>
      </c>
      <c r="I8" s="27">
        <f t="shared" si="4"/>
        <v>19.400668576886339</v>
      </c>
      <c r="J8" s="22"/>
      <c r="K8" s="22"/>
      <c r="L8" s="24">
        <v>1168</v>
      </c>
      <c r="M8" s="27">
        <f>L8/AF8*100</f>
        <v>57.936507936507944</v>
      </c>
      <c r="N8" s="24">
        <v>15.098000000000001</v>
      </c>
      <c r="O8" s="27">
        <f>N8/AH8*100</f>
        <v>0.17239095683946107</v>
      </c>
      <c r="P8" s="24">
        <v>8.02</v>
      </c>
      <c r="Q8" s="27">
        <f>P8/AJ8*100</f>
        <v>0.19724545007378255</v>
      </c>
      <c r="R8" s="24">
        <v>13.311999999999999</v>
      </c>
      <c r="S8" s="27">
        <f>R8/AL8*100</f>
        <v>0.28529789969995711</v>
      </c>
      <c r="T8" s="24">
        <v>4.2160000000000002</v>
      </c>
      <c r="U8" s="27">
        <f>T8/AN8*100</f>
        <v>0.13822950819672131</v>
      </c>
      <c r="V8" s="24">
        <v>7.5780000000000003</v>
      </c>
      <c r="W8" s="27">
        <f>V8/AP8*100</f>
        <v>1.0415063221550303</v>
      </c>
      <c r="X8" s="27"/>
      <c r="Y8" s="27"/>
      <c r="Z8" s="27">
        <f t="shared" ref="Z8" si="5">M8/(O8+Q8)</f>
        <v>156.73918167402289</v>
      </c>
      <c r="AA8" s="27">
        <f t="shared" ref="AA8" si="6">M8/O8</f>
        <v>336.0762594435929</v>
      </c>
      <c r="AB8" s="27">
        <f t="shared" ref="AB8" si="7">M8/Q8</f>
        <v>293.72798163321863</v>
      </c>
      <c r="AC8" s="27">
        <f t="shared" si="2"/>
        <v>203.07372748779002</v>
      </c>
      <c r="AD8" s="32"/>
      <c r="AE8" s="22"/>
      <c r="AF8" s="24">
        <v>2016</v>
      </c>
      <c r="AG8" s="24"/>
      <c r="AH8" s="24">
        <v>8758</v>
      </c>
      <c r="AI8" s="24"/>
      <c r="AJ8" s="24">
        <v>4066</v>
      </c>
      <c r="AK8" s="24"/>
      <c r="AL8" s="24">
        <v>4666</v>
      </c>
      <c r="AM8" s="24"/>
      <c r="AN8" s="24">
        <v>3050</v>
      </c>
      <c r="AO8" s="24"/>
      <c r="AP8" s="24">
        <v>727.6</v>
      </c>
      <c r="AQ8" s="24"/>
      <c r="AR8" s="24">
        <v>11.58</v>
      </c>
    </row>
    <row r="13" spans="1:46" ht="26.4">
      <c r="A13" s="20" t="s">
        <v>43</v>
      </c>
      <c r="B13" s="20"/>
      <c r="C13" s="21" t="s">
        <v>102</v>
      </c>
      <c r="D13" s="21"/>
      <c r="E13" s="21" t="s">
        <v>89</v>
      </c>
      <c r="F13" s="21">
        <v>25.969799999999999</v>
      </c>
      <c r="G13" s="22" t="s">
        <v>5</v>
      </c>
      <c r="H13" s="22"/>
      <c r="I13" s="22" t="s">
        <v>97</v>
      </c>
      <c r="J13" s="22">
        <v>25</v>
      </c>
      <c r="K13" s="22" t="s">
        <v>49</v>
      </c>
      <c r="L13" s="22" t="s">
        <v>90</v>
      </c>
      <c r="M13" s="22">
        <v>12.5327</v>
      </c>
      <c r="N13" s="22" t="s">
        <v>5</v>
      </c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</row>
    <row r="14" spans="1:46">
      <c r="A14" s="23"/>
      <c r="B14" s="23"/>
      <c r="C14" s="23"/>
      <c r="D14" s="23"/>
      <c r="E14" s="23"/>
      <c r="F14" s="23" t="s">
        <v>31</v>
      </c>
      <c r="G14" s="23">
        <v>8.0409600000000002E-4</v>
      </c>
      <c r="H14" s="23"/>
      <c r="I14" s="22"/>
      <c r="J14" s="22"/>
      <c r="K14" s="22"/>
      <c r="L14" s="45" t="s">
        <v>71</v>
      </c>
      <c r="M14" s="45"/>
      <c r="N14" s="45"/>
      <c r="O14" s="45"/>
      <c r="P14" s="45"/>
      <c r="Q14" s="24"/>
      <c r="R14" s="25"/>
      <c r="S14" s="24"/>
      <c r="T14" s="25"/>
      <c r="U14" s="24"/>
      <c r="V14" s="25"/>
      <c r="W14" s="24"/>
      <c r="X14" s="25"/>
      <c r="Y14" s="25"/>
      <c r="Z14" s="48" t="s">
        <v>39</v>
      </c>
      <c r="AA14" s="48" t="s">
        <v>91</v>
      </c>
      <c r="AB14" s="48" t="s">
        <v>73</v>
      </c>
      <c r="AC14" s="48" t="s">
        <v>92</v>
      </c>
      <c r="AE14" s="22"/>
      <c r="AF14" s="54" t="s">
        <v>43</v>
      </c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</row>
    <row r="15" spans="1:46" ht="26.4">
      <c r="A15" s="45" t="s">
        <v>30</v>
      </c>
      <c r="B15" s="46" t="s">
        <v>55</v>
      </c>
      <c r="C15" s="29" t="s">
        <v>32</v>
      </c>
      <c r="D15" s="24" t="s">
        <v>0</v>
      </c>
      <c r="E15" s="24" t="s">
        <v>103</v>
      </c>
      <c r="F15" s="24" t="s">
        <v>40</v>
      </c>
      <c r="G15" s="24" t="s">
        <v>56</v>
      </c>
      <c r="H15" s="24" t="s">
        <v>57</v>
      </c>
      <c r="I15" s="24" t="s">
        <v>2</v>
      </c>
      <c r="J15" s="22"/>
      <c r="K15" s="22"/>
      <c r="L15" s="24" t="s">
        <v>48</v>
      </c>
      <c r="M15" s="24" t="s">
        <v>98</v>
      </c>
      <c r="N15" s="24" t="s">
        <v>58</v>
      </c>
      <c r="O15" s="24" t="s">
        <v>69</v>
      </c>
      <c r="P15" s="24" t="s">
        <v>59</v>
      </c>
      <c r="Q15" s="24" t="s">
        <v>70</v>
      </c>
      <c r="R15" s="24" t="s">
        <v>93</v>
      </c>
      <c r="S15" s="24" t="s">
        <v>99</v>
      </c>
      <c r="T15" s="24" t="s">
        <v>94</v>
      </c>
      <c r="U15" s="24" t="s">
        <v>100</v>
      </c>
      <c r="V15" s="24" t="s">
        <v>95</v>
      </c>
      <c r="W15" s="24" t="s">
        <v>101</v>
      </c>
      <c r="X15" s="30"/>
      <c r="Y15" s="30"/>
      <c r="Z15" s="49"/>
      <c r="AA15" s="49"/>
      <c r="AB15" s="49"/>
      <c r="AC15" s="49"/>
      <c r="AD15" s="22"/>
      <c r="AE15" s="22"/>
      <c r="AF15" s="24" t="s">
        <v>48</v>
      </c>
      <c r="AG15" s="24"/>
      <c r="AH15" s="24" t="s">
        <v>58</v>
      </c>
      <c r="AI15" s="24"/>
      <c r="AJ15" s="24" t="s">
        <v>59</v>
      </c>
      <c r="AK15" s="24"/>
      <c r="AL15" s="24" t="s">
        <v>93</v>
      </c>
      <c r="AM15" s="24"/>
      <c r="AN15" s="24" t="s">
        <v>94</v>
      </c>
      <c r="AO15" s="24"/>
      <c r="AP15" s="24" t="s">
        <v>95</v>
      </c>
      <c r="AQ15" s="24"/>
      <c r="AR15" s="24" t="s">
        <v>96</v>
      </c>
    </row>
    <row r="16" spans="1:46">
      <c r="A16" s="45"/>
      <c r="B16" s="47"/>
      <c r="C16" s="29" t="s">
        <v>4</v>
      </c>
      <c r="D16" s="24" t="s">
        <v>5</v>
      </c>
      <c r="E16" s="24" t="s">
        <v>61</v>
      </c>
      <c r="F16" s="24" t="s">
        <v>6</v>
      </c>
      <c r="G16" s="24" t="s">
        <v>8</v>
      </c>
      <c r="H16" s="24" t="s">
        <v>62</v>
      </c>
      <c r="I16" s="24" t="s">
        <v>9</v>
      </c>
      <c r="J16" s="22"/>
      <c r="K16" s="22"/>
      <c r="L16" s="24" t="s">
        <v>16</v>
      </c>
      <c r="M16" s="24" t="s">
        <v>10</v>
      </c>
      <c r="N16" s="24" t="s">
        <v>16</v>
      </c>
      <c r="O16" s="24" t="s">
        <v>10</v>
      </c>
      <c r="P16" s="24" t="s">
        <v>16</v>
      </c>
      <c r="Q16" s="24" t="s">
        <v>10</v>
      </c>
      <c r="R16" s="24" t="s">
        <v>16</v>
      </c>
      <c r="S16" s="24" t="s">
        <v>10</v>
      </c>
      <c r="T16" s="24" t="s">
        <v>16</v>
      </c>
      <c r="U16" s="24" t="s">
        <v>10</v>
      </c>
      <c r="V16" s="24" t="s">
        <v>16</v>
      </c>
      <c r="W16" s="24" t="s">
        <v>10</v>
      </c>
      <c r="X16" s="24"/>
      <c r="Y16" s="24"/>
      <c r="Z16" s="24" t="s">
        <v>61</v>
      </c>
      <c r="AA16" s="24" t="s">
        <v>61</v>
      </c>
      <c r="AB16" s="24" t="s">
        <v>61</v>
      </c>
      <c r="AC16" s="24" t="s">
        <v>61</v>
      </c>
      <c r="AD16" s="22"/>
      <c r="AE16" s="22"/>
      <c r="AF16" s="24" t="s">
        <v>16</v>
      </c>
      <c r="AG16" s="24"/>
      <c r="AH16" s="24" t="s">
        <v>16</v>
      </c>
      <c r="AI16" s="24"/>
      <c r="AJ16" s="24" t="s">
        <v>16</v>
      </c>
      <c r="AK16" s="24"/>
      <c r="AL16" s="24" t="s">
        <v>16</v>
      </c>
      <c r="AM16" s="24"/>
      <c r="AN16" s="24" t="s">
        <v>16</v>
      </c>
      <c r="AO16" s="24"/>
      <c r="AP16" s="24" t="s">
        <v>16</v>
      </c>
      <c r="AQ16" s="24"/>
      <c r="AR16" s="24" t="s">
        <v>16</v>
      </c>
    </row>
    <row r="17" spans="1:44">
      <c r="A17" s="24" t="s">
        <v>18</v>
      </c>
      <c r="B17" s="24">
        <v>1.94</v>
      </c>
      <c r="C17" s="24">
        <v>30</v>
      </c>
      <c r="D17" s="33">
        <v>6.5</v>
      </c>
      <c r="E17" s="24">
        <v>2.0099999999999998</v>
      </c>
      <c r="F17" s="27">
        <v>4.05</v>
      </c>
      <c r="G17" s="27">
        <f>(D17/1000)/(C17/60)/$G$2/(F17*10)</f>
        <v>0.39919071145856666</v>
      </c>
      <c r="H17" s="31">
        <f>(D17*0.000001)/(C17*60*$G$2)</f>
        <v>4.4908955039088748E-6</v>
      </c>
      <c r="I17" s="27">
        <f t="shared" ref="I17" si="8">(D17/1000)/(C17/60)/$G$2</f>
        <v>16.167223814071949</v>
      </c>
      <c r="J17" s="22"/>
      <c r="K17" s="22"/>
      <c r="L17" s="24">
        <v>942.2</v>
      </c>
      <c r="M17" s="27">
        <f>L17/AF17*100</f>
        <v>44.995224450811847</v>
      </c>
      <c r="N17" s="24">
        <v>12.071999999999999</v>
      </c>
      <c r="O17" s="27">
        <f>N17/AH17*100</f>
        <v>0.12422309117102283</v>
      </c>
      <c r="P17" s="24">
        <v>5.9880000000000004</v>
      </c>
      <c r="Q17" s="27">
        <f>P17/AJ17*100</f>
        <v>0.14435872709739633</v>
      </c>
      <c r="R17" s="24">
        <v>10.24</v>
      </c>
      <c r="S17" s="27">
        <f>R17/AL17*100</f>
        <v>0.20471811275489804</v>
      </c>
      <c r="T17" s="24">
        <v>4.08</v>
      </c>
      <c r="U17" s="27">
        <f>T17/AN17*100</f>
        <v>0.14345991561181434</v>
      </c>
      <c r="V17" s="24">
        <v>5.1760000000000002</v>
      </c>
      <c r="W17" s="27">
        <f>V17/AP17*100</f>
        <v>0.71888888888888891</v>
      </c>
      <c r="X17" s="27"/>
      <c r="Y17" s="27"/>
      <c r="Z17" s="27">
        <f>M17/(O17+Q17)</f>
        <v>167.5289293255282</v>
      </c>
      <c r="AA17" s="27">
        <f>M17/O17</f>
        <v>362.2130477244778</v>
      </c>
      <c r="AB17" s="27">
        <f>M17/Q17</f>
        <v>311.69036576814887</v>
      </c>
      <c r="AC17" s="27">
        <f>M17/S17</f>
        <v>219.7911256864852</v>
      </c>
      <c r="AD17" s="32"/>
      <c r="AE17" s="22"/>
      <c r="AF17" s="24">
        <v>2094</v>
      </c>
      <c r="AG17" s="24"/>
      <c r="AH17" s="24">
        <v>9718</v>
      </c>
      <c r="AI17" s="24"/>
      <c r="AJ17" s="24">
        <v>4148</v>
      </c>
      <c r="AK17" s="24"/>
      <c r="AL17" s="24">
        <v>5002</v>
      </c>
      <c r="AM17" s="24"/>
      <c r="AN17" s="24">
        <v>2844</v>
      </c>
      <c r="AO17" s="24"/>
      <c r="AP17" s="24">
        <v>720</v>
      </c>
      <c r="AQ17" s="24"/>
      <c r="AR17" s="24">
        <v>38.520000000000003</v>
      </c>
    </row>
    <row r="18" spans="1:44">
      <c r="A18" s="24" t="s">
        <v>19</v>
      </c>
      <c r="B18" s="24">
        <v>1.94</v>
      </c>
      <c r="C18" s="24">
        <v>30</v>
      </c>
      <c r="D18" s="33">
        <v>5.7</v>
      </c>
      <c r="E18" s="24">
        <v>2.0299999999999998</v>
      </c>
      <c r="F18" s="27">
        <v>4.05</v>
      </c>
      <c r="G18" s="27">
        <f>(D18/1000)/(C18/60)/$G$2/(F18*10)</f>
        <v>0.35005954697135849</v>
      </c>
      <c r="H18" s="31">
        <f t="shared" ref="H18:H20" si="9">(D18*0.000001)/(C18*60*$G$2)</f>
        <v>3.9381699034277826E-6</v>
      </c>
      <c r="I18" s="27">
        <f>(D18/1000)/(C18/60)/$G$2</f>
        <v>14.17741165234002</v>
      </c>
      <c r="J18" s="22"/>
      <c r="K18" s="22"/>
      <c r="L18" s="24">
        <v>1056.5999999999999</v>
      </c>
      <c r="M18" s="27">
        <f>L18/AF18*100</f>
        <v>50.362249761677781</v>
      </c>
      <c r="N18" s="24">
        <v>8.73</v>
      </c>
      <c r="O18" s="27">
        <f>N18/AH18*100</f>
        <v>8.8378214213403528E-2</v>
      </c>
      <c r="P18" s="24">
        <v>4.8179999999999996</v>
      </c>
      <c r="Q18" s="27">
        <f>P18/AJ18*100</f>
        <v>0.11438746438746437</v>
      </c>
      <c r="R18" s="24">
        <v>9.4480000000000004</v>
      </c>
      <c r="S18" s="27">
        <f t="shared" ref="S18:S20" si="10">R18/AL18*100</f>
        <v>0.1866455946266298</v>
      </c>
      <c r="T18" s="24">
        <v>3.3940000000000001</v>
      </c>
      <c r="U18" s="27">
        <f>T18/AN18*100</f>
        <v>0.1173582295988935</v>
      </c>
      <c r="V18" s="24">
        <v>6.3760000000000003</v>
      </c>
      <c r="W18" s="27">
        <f>V18/AP18*100</f>
        <v>0.87151448879168936</v>
      </c>
      <c r="X18" s="27"/>
      <c r="Y18" s="27"/>
      <c r="Z18" s="27">
        <f>M18/(O18+Q18)</f>
        <v>248.37659957636544</v>
      </c>
      <c r="AA18" s="27">
        <f>M18/O18</f>
        <v>569.84914449696805</v>
      </c>
      <c r="AB18" s="27">
        <f>M18/Q18</f>
        <v>440.27770028266258</v>
      </c>
      <c r="AC18" s="27">
        <f t="shared" ref="AC18:AC20" si="11">M18/S18</f>
        <v>269.82822639036084</v>
      </c>
      <c r="AD18" s="32"/>
      <c r="AE18" s="22"/>
      <c r="AF18" s="24">
        <v>2098</v>
      </c>
      <c r="AG18" s="24"/>
      <c r="AH18" s="24">
        <v>9878</v>
      </c>
      <c r="AI18" s="24"/>
      <c r="AJ18" s="24">
        <v>4212</v>
      </c>
      <c r="AK18" s="24"/>
      <c r="AL18" s="24">
        <v>5062</v>
      </c>
      <c r="AM18" s="24"/>
      <c r="AN18" s="24">
        <v>2892</v>
      </c>
      <c r="AO18" s="24"/>
      <c r="AP18" s="24">
        <v>731.6</v>
      </c>
      <c r="AQ18" s="24"/>
      <c r="AR18" s="24">
        <v>40.4</v>
      </c>
    </row>
    <row r="19" spans="1:44">
      <c r="A19" s="24" t="s">
        <v>20</v>
      </c>
      <c r="B19" s="24">
        <v>1.94</v>
      </c>
      <c r="C19" s="24">
        <v>30</v>
      </c>
      <c r="D19" s="33">
        <v>6.5</v>
      </c>
      <c r="E19" s="24">
        <v>1.97</v>
      </c>
      <c r="F19" s="27">
        <v>4.0199999999999996</v>
      </c>
      <c r="G19" s="27">
        <f t="shared" ref="G19:G20" si="12">(D19/1000)/(C19/60)/$G$2/(F19*10)</f>
        <v>0.40216974661870525</v>
      </c>
      <c r="H19" s="31">
        <f t="shared" si="9"/>
        <v>4.4908955039088748E-6</v>
      </c>
      <c r="I19" s="27">
        <f t="shared" ref="I19:I20" si="13">(D19/1000)/(C19/60)/$G$2</f>
        <v>16.167223814071949</v>
      </c>
      <c r="J19" s="22"/>
      <c r="K19" s="22"/>
      <c r="L19" s="24">
        <v>1320.6</v>
      </c>
      <c r="M19" s="27">
        <f>L19/AF19*100</f>
        <v>62.945662535748326</v>
      </c>
      <c r="N19" s="24">
        <v>37.94</v>
      </c>
      <c r="O19" s="27">
        <f>N19/AH19*100</f>
        <v>0.39153766769865839</v>
      </c>
      <c r="P19" s="24">
        <v>15.641999999999999</v>
      </c>
      <c r="Q19" s="27">
        <f>P19/AJ19*100</f>
        <v>0.37546807489198269</v>
      </c>
      <c r="R19" s="24">
        <v>30.66</v>
      </c>
      <c r="S19" s="27">
        <f t="shared" si="10"/>
        <v>0.61051373954599764</v>
      </c>
      <c r="T19" s="24">
        <v>10.002000000000001</v>
      </c>
      <c r="U19" s="27">
        <f>T19/AN19*100</f>
        <v>0.34729166666666667</v>
      </c>
      <c r="V19" s="24">
        <v>11.507999999999999</v>
      </c>
      <c r="W19" s="27">
        <f>V19/AP19*100</f>
        <v>1.6005563282336579</v>
      </c>
      <c r="X19" s="27"/>
      <c r="Y19" s="27"/>
      <c r="Z19" s="27">
        <f>M19/(O19+Q19)</f>
        <v>82.066742190407666</v>
      </c>
      <c r="AA19" s="27">
        <f>M19/O19</f>
        <v>160.7652793809703</v>
      </c>
      <c r="AB19" s="27">
        <f>M19/Q19</f>
        <v>167.64584460038841</v>
      </c>
      <c r="AC19" s="27">
        <f t="shared" si="11"/>
        <v>103.1027779695134</v>
      </c>
      <c r="AD19" s="32"/>
      <c r="AE19" s="22"/>
      <c r="AF19" s="24">
        <v>2098</v>
      </c>
      <c r="AG19" s="24"/>
      <c r="AH19" s="24">
        <v>9690</v>
      </c>
      <c r="AI19" s="24"/>
      <c r="AJ19" s="24">
        <v>4166</v>
      </c>
      <c r="AK19" s="24"/>
      <c r="AL19" s="24">
        <v>5022</v>
      </c>
      <c r="AM19" s="24"/>
      <c r="AN19" s="24">
        <v>2880</v>
      </c>
      <c r="AO19" s="24"/>
      <c r="AP19" s="24">
        <v>719</v>
      </c>
      <c r="AQ19" s="24"/>
      <c r="AR19" s="24">
        <v>39.200000000000003</v>
      </c>
    </row>
    <row r="20" spans="1:44">
      <c r="A20" s="24" t="s">
        <v>21</v>
      </c>
      <c r="B20" s="24">
        <v>1.94</v>
      </c>
      <c r="C20" s="24">
        <v>30</v>
      </c>
      <c r="D20" s="33">
        <v>6.7</v>
      </c>
      <c r="E20" s="24">
        <v>1.98</v>
      </c>
      <c r="F20" s="27">
        <v>4.03</v>
      </c>
      <c r="G20" s="27">
        <f t="shared" si="12"/>
        <v>0.41351555470235568</v>
      </c>
      <c r="H20" s="31">
        <f t="shared" si="9"/>
        <v>4.6290769040291485E-6</v>
      </c>
      <c r="I20" s="27">
        <f t="shared" si="13"/>
        <v>16.664676854504936</v>
      </c>
      <c r="J20" s="22"/>
      <c r="K20" s="22"/>
      <c r="L20" s="24">
        <v>1346.6</v>
      </c>
      <c r="M20" s="27">
        <f>L20/AF20*100</f>
        <v>64.740384615384613</v>
      </c>
      <c r="N20" s="24">
        <v>16.952000000000002</v>
      </c>
      <c r="O20" s="27">
        <f>N20/AH20*100</f>
        <v>0.179424216765453</v>
      </c>
      <c r="P20" s="24">
        <v>8.2080000000000002</v>
      </c>
      <c r="Q20" s="27">
        <f>P20/AJ20*100</f>
        <v>0.20107790298873104</v>
      </c>
      <c r="R20" s="24">
        <v>13.564</v>
      </c>
      <c r="S20" s="27">
        <f t="shared" si="10"/>
        <v>0.27614006514657979</v>
      </c>
      <c r="T20" s="24">
        <v>4.82</v>
      </c>
      <c r="U20" s="27">
        <f>T20/AN20*100</f>
        <v>0.17007762879322513</v>
      </c>
      <c r="V20" s="24">
        <v>6.36</v>
      </c>
      <c r="W20" s="27">
        <f>V20/AP20*100</f>
        <v>0.88851634534786261</v>
      </c>
      <c r="X20" s="27"/>
      <c r="Y20" s="27"/>
      <c r="Z20" s="27">
        <f t="shared" ref="Z20" si="14">M20/(O20+Q20)</f>
        <v>170.14460959431415</v>
      </c>
      <c r="AA20" s="27">
        <f t="shared" ref="AA20" si="15">M20/O20</f>
        <v>360.82300250480995</v>
      </c>
      <c r="AB20" s="27">
        <f t="shared" ref="AB20" si="16">M20/Q20</f>
        <v>321.96667884990245</v>
      </c>
      <c r="AC20" s="27">
        <f t="shared" si="11"/>
        <v>234.44763287435066</v>
      </c>
      <c r="AD20" s="32"/>
      <c r="AE20" s="22"/>
      <c r="AF20" s="24">
        <v>2080</v>
      </c>
      <c r="AG20" s="24"/>
      <c r="AH20" s="24">
        <v>9448</v>
      </c>
      <c r="AI20" s="24"/>
      <c r="AJ20" s="24">
        <v>4082</v>
      </c>
      <c r="AK20" s="24"/>
      <c r="AL20" s="24">
        <v>4912</v>
      </c>
      <c r="AM20" s="24"/>
      <c r="AN20" s="24">
        <v>2834</v>
      </c>
      <c r="AO20" s="24"/>
      <c r="AP20" s="24">
        <v>715.8</v>
      </c>
      <c r="AQ20" s="24"/>
      <c r="AR20" s="24">
        <v>36.4</v>
      </c>
    </row>
  </sheetData>
  <mergeCells count="16">
    <mergeCell ref="AC14:AC15"/>
    <mergeCell ref="AF14:AR14"/>
    <mergeCell ref="A15:A16"/>
    <mergeCell ref="B15:B16"/>
    <mergeCell ref="A3:A4"/>
    <mergeCell ref="B3:B4"/>
    <mergeCell ref="L14:P14"/>
    <mergeCell ref="Z14:Z15"/>
    <mergeCell ref="AA14:AA15"/>
    <mergeCell ref="AB14:AB15"/>
    <mergeCell ref="AF2:AR2"/>
    <mergeCell ref="L2:P2"/>
    <mergeCell ref="Z2:Z3"/>
    <mergeCell ref="AA2:AA3"/>
    <mergeCell ref="AB2:AB3"/>
    <mergeCell ref="AC2:AC3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B2F2F-57CA-43EE-A091-44B2A1492BE3}">
  <dimension ref="A2:M36"/>
  <sheetViews>
    <sheetView workbookViewId="0">
      <selection activeCell="E12" sqref="E12"/>
    </sheetView>
  </sheetViews>
  <sheetFormatPr defaultRowHeight="13.8"/>
  <cols>
    <col min="1" max="1" width="22.21875" customWidth="1"/>
    <col min="9" max="9" width="24.77734375" customWidth="1"/>
    <col min="10" max="10" width="11" customWidth="1"/>
    <col min="11" max="11" width="13.21875" customWidth="1"/>
  </cols>
  <sheetData>
    <row r="2" spans="1:13" s="26" customFormat="1" ht="13.2">
      <c r="A2" s="45" t="s">
        <v>107</v>
      </c>
      <c r="B2" s="45"/>
      <c r="C2" s="45"/>
      <c r="D2" s="45"/>
      <c r="E2" s="45"/>
      <c r="F2" s="45"/>
      <c r="G2" s="45"/>
    </row>
    <row r="3" spans="1:13" s="26" customFormat="1" ht="13.2">
      <c r="A3" s="24"/>
      <c r="B3" s="24" t="s">
        <v>48</v>
      </c>
      <c r="C3" s="24" t="s">
        <v>58</v>
      </c>
      <c r="D3" s="24" t="s">
        <v>59</v>
      </c>
      <c r="E3" s="24" t="s">
        <v>93</v>
      </c>
      <c r="F3" s="24" t="s">
        <v>94</v>
      </c>
      <c r="G3" s="24" t="s">
        <v>95</v>
      </c>
      <c r="I3" s="24" t="s">
        <v>111</v>
      </c>
      <c r="J3" s="24">
        <v>0.25280000000000002</v>
      </c>
    </row>
    <row r="4" spans="1:13" s="26" customFormat="1" ht="13.2">
      <c r="A4" s="24"/>
      <c r="B4" s="24" t="s">
        <v>16</v>
      </c>
      <c r="C4" s="24" t="s">
        <v>16</v>
      </c>
      <c r="D4" s="24" t="s">
        <v>16</v>
      </c>
      <c r="E4" s="24" t="s">
        <v>16</v>
      </c>
      <c r="F4" s="24" t="s">
        <v>16</v>
      </c>
      <c r="G4" s="24" t="s">
        <v>16</v>
      </c>
      <c r="I4" s="24" t="s">
        <v>112</v>
      </c>
      <c r="J4" s="24">
        <v>0.21889176321344186</v>
      </c>
    </row>
    <row r="5" spans="1:13" s="26" customFormat="1" ht="13.2">
      <c r="A5" s="24" t="s">
        <v>71</v>
      </c>
      <c r="B5" s="24">
        <v>1068.2</v>
      </c>
      <c r="C5" s="24">
        <v>12.064</v>
      </c>
      <c r="D5" s="24">
        <v>6.15</v>
      </c>
      <c r="E5" s="24">
        <v>10.74</v>
      </c>
      <c r="F5" s="24">
        <v>2.9460000000000002</v>
      </c>
      <c r="G5" s="24">
        <v>5.4459999999999997</v>
      </c>
      <c r="I5" s="24" t="s">
        <v>113</v>
      </c>
      <c r="J5" s="24">
        <v>86.586931650886797</v>
      </c>
    </row>
    <row r="6" spans="1:13" s="26" customFormat="1" ht="13.2">
      <c r="A6" s="24" t="s">
        <v>109</v>
      </c>
      <c r="B6" s="24">
        <f>B5*10</f>
        <v>10682</v>
      </c>
      <c r="C6" s="24">
        <f t="shared" ref="C6:G6" si="0">C5*10</f>
        <v>120.64</v>
      </c>
      <c r="D6" s="24">
        <f t="shared" si="0"/>
        <v>61.5</v>
      </c>
      <c r="E6" s="24">
        <f t="shared" si="0"/>
        <v>107.4</v>
      </c>
      <c r="F6" s="24">
        <f t="shared" si="0"/>
        <v>29.46</v>
      </c>
      <c r="G6" s="24">
        <f t="shared" si="0"/>
        <v>54.459999999999994</v>
      </c>
      <c r="I6" s="24" t="s">
        <v>114</v>
      </c>
      <c r="J6" s="24">
        <v>98.261445503693039</v>
      </c>
    </row>
    <row r="7" spans="1:13" s="26" customFormat="1" ht="26.4">
      <c r="A7" s="29" t="s">
        <v>110</v>
      </c>
      <c r="B7" s="24">
        <f>B6*0.001/'[1]LIB model solution'!$G$3</f>
        <v>1.5389713297795709</v>
      </c>
      <c r="C7" s="24">
        <f>C6*0.001/'[1]LIB model solution'!$H$3</f>
        <v>2.0555460896234451E-3</v>
      </c>
      <c r="D7" s="24">
        <f>D6*0.001/'[1]LIB model solution'!$I$3</f>
        <v>1.0435543971818941E-3</v>
      </c>
      <c r="E7" s="24">
        <f>E6*0.001/54.938</f>
        <v>1.9549310131420877E-3</v>
      </c>
      <c r="F7" s="24">
        <f>F6*0.001/26.981539</f>
        <v>1.0918576586754372E-3</v>
      </c>
      <c r="G7" s="24">
        <f>G6*0.001/63.546</f>
        <v>8.5701696408900627E-4</v>
      </c>
    </row>
    <row r="8" spans="1:13" s="26" customFormat="1" ht="13.2">
      <c r="A8" s="22"/>
      <c r="B8" s="22"/>
      <c r="C8" s="22"/>
      <c r="D8" s="22"/>
      <c r="E8" s="22"/>
      <c r="F8" s="22"/>
      <c r="G8" s="22"/>
    </row>
    <row r="9" spans="1:13" s="26" customFormat="1" ht="13.2">
      <c r="A9" s="22"/>
      <c r="B9" s="22"/>
      <c r="C9" s="22"/>
      <c r="D9" s="22"/>
      <c r="E9" s="22"/>
      <c r="F9" s="22"/>
      <c r="G9" s="22"/>
      <c r="I9" s="21" t="s">
        <v>108</v>
      </c>
      <c r="J9" s="21"/>
      <c r="K9" s="21"/>
      <c r="L9" s="21"/>
      <c r="M9" s="21"/>
    </row>
    <row r="10" spans="1:13" s="26" customFormat="1" ht="26.4">
      <c r="A10" s="45" t="s">
        <v>117</v>
      </c>
      <c r="B10" s="45"/>
      <c r="C10" s="45"/>
      <c r="D10" s="45"/>
      <c r="E10" s="45"/>
      <c r="F10" s="45"/>
      <c r="G10" s="45"/>
      <c r="I10" s="29"/>
      <c r="J10" s="29" t="s">
        <v>116</v>
      </c>
      <c r="K10" s="29" t="s">
        <v>115</v>
      </c>
      <c r="L10" s="29" t="s">
        <v>104</v>
      </c>
      <c r="M10" s="29" t="s">
        <v>105</v>
      </c>
    </row>
    <row r="11" spans="1:13" s="26" customFormat="1" ht="13.2">
      <c r="A11" s="24"/>
      <c r="B11" s="24" t="s">
        <v>48</v>
      </c>
      <c r="C11" s="24" t="s">
        <v>58</v>
      </c>
      <c r="D11" s="24" t="s">
        <v>59</v>
      </c>
      <c r="E11" s="24" t="s">
        <v>93</v>
      </c>
      <c r="F11" s="24" t="s">
        <v>94</v>
      </c>
      <c r="G11" s="24" t="s">
        <v>95</v>
      </c>
      <c r="I11" s="29" t="s">
        <v>106</v>
      </c>
      <c r="J11" s="29">
        <v>52.6205</v>
      </c>
      <c r="K11" s="29">
        <v>53.187600000000003</v>
      </c>
      <c r="L11" s="29">
        <f>K11-J11</f>
        <v>0.56710000000000349</v>
      </c>
      <c r="M11" s="36">
        <v>86.362617614339726</v>
      </c>
    </row>
    <row r="12" spans="1:13" s="26" customFormat="1" ht="13.2">
      <c r="A12" s="24"/>
      <c r="B12" s="24" t="s">
        <v>16</v>
      </c>
      <c r="C12" s="24" t="s">
        <v>16</v>
      </c>
      <c r="D12" s="24" t="s">
        <v>16</v>
      </c>
      <c r="E12" s="24" t="s">
        <v>16</v>
      </c>
      <c r="F12" s="24" t="s">
        <v>16</v>
      </c>
      <c r="G12" s="24" t="s">
        <v>16</v>
      </c>
    </row>
    <row r="13" spans="1:13" s="26" customFormat="1" ht="13.2">
      <c r="A13" s="24" t="s">
        <v>118</v>
      </c>
      <c r="B13" s="24">
        <v>410.95</v>
      </c>
      <c r="C13" s="24">
        <v>3.0129999999999999</v>
      </c>
      <c r="D13" s="24">
        <v>1.4815</v>
      </c>
      <c r="E13" s="24">
        <v>1.538</v>
      </c>
      <c r="F13" s="24">
        <v>1.054</v>
      </c>
      <c r="G13" s="24">
        <v>0.1845</v>
      </c>
    </row>
    <row r="14" spans="1:13" s="26" customFormat="1" ht="13.2"/>
    <row r="15" spans="1:13" s="26" customFormat="1" ht="13.2"/>
    <row r="16" spans="1:13" s="26" customFormat="1" ht="13.2"/>
    <row r="17" spans="1:13" s="26" customFormat="1" ht="13.2"/>
    <row r="18" spans="1:13" s="26" customFormat="1" ht="13.2"/>
    <row r="19" spans="1:13" s="26" customFormat="1" ht="13.2">
      <c r="A19" s="45" t="s">
        <v>119</v>
      </c>
      <c r="B19" s="45"/>
      <c r="C19" s="45"/>
      <c r="D19" s="45"/>
      <c r="E19" s="45"/>
      <c r="F19" s="45"/>
      <c r="G19" s="45"/>
    </row>
    <row r="20" spans="1:13" s="26" customFormat="1" ht="13.2">
      <c r="A20" s="24"/>
      <c r="B20" s="24" t="s">
        <v>48</v>
      </c>
      <c r="C20" s="24" t="s">
        <v>58</v>
      </c>
      <c r="D20" s="24" t="s">
        <v>59</v>
      </c>
      <c r="E20" s="24" t="s">
        <v>93</v>
      </c>
      <c r="F20" s="24" t="s">
        <v>94</v>
      </c>
      <c r="G20" s="24" t="s">
        <v>95</v>
      </c>
      <c r="I20" s="24" t="s">
        <v>111</v>
      </c>
      <c r="J20" s="24">
        <v>0.25130000000000002</v>
      </c>
    </row>
    <row r="21" spans="1:13" s="26" customFormat="1" ht="13.2">
      <c r="A21" s="24"/>
      <c r="B21" s="24" t="s">
        <v>16</v>
      </c>
      <c r="C21" s="24" t="s">
        <v>16</v>
      </c>
      <c r="D21" s="24" t="s">
        <v>16</v>
      </c>
      <c r="E21" s="24" t="s">
        <v>16</v>
      </c>
      <c r="F21" s="24" t="s">
        <v>16</v>
      </c>
      <c r="G21" s="24" t="s">
        <v>16</v>
      </c>
      <c r="I21" s="24" t="s">
        <v>112</v>
      </c>
      <c r="J21" s="24">
        <v>0.25068553215421407</v>
      </c>
    </row>
    <row r="22" spans="1:13" s="26" customFormat="1" ht="13.2">
      <c r="A22" s="24" t="s">
        <v>71</v>
      </c>
      <c r="B22" s="24">
        <v>861.4</v>
      </c>
      <c r="C22" s="24">
        <v>0.06</v>
      </c>
      <c r="D22" s="24">
        <v>0.01</v>
      </c>
      <c r="E22" s="24">
        <v>1.4E-2</v>
      </c>
      <c r="F22" s="24">
        <v>0.94399999999999995</v>
      </c>
      <c r="G22" s="24">
        <v>3.5999999999999997E-2</v>
      </c>
      <c r="I22" s="24" t="s">
        <v>113</v>
      </c>
      <c r="J22" s="24">
        <v>99.7554843431015</v>
      </c>
    </row>
    <row r="23" spans="1:13" s="26" customFormat="1" ht="13.2">
      <c r="A23" s="24" t="s">
        <v>109</v>
      </c>
      <c r="B23" s="24">
        <f>B22*10</f>
        <v>8614</v>
      </c>
      <c r="C23" s="24">
        <f t="shared" ref="C23:G23" si="1">C22*10</f>
        <v>0.6</v>
      </c>
      <c r="D23" s="24">
        <f t="shared" si="1"/>
        <v>0.1</v>
      </c>
      <c r="E23" s="24">
        <f t="shared" si="1"/>
        <v>0.14000000000000001</v>
      </c>
      <c r="F23" s="24">
        <f t="shared" si="1"/>
        <v>9.44</v>
      </c>
      <c r="G23" s="24">
        <f t="shared" si="1"/>
        <v>0.36</v>
      </c>
      <c r="I23" s="24" t="s">
        <v>114</v>
      </c>
      <c r="J23" s="24">
        <v>99.98300475866759</v>
      </c>
    </row>
    <row r="24" spans="1:13" s="26" customFormat="1" ht="26.4">
      <c r="A24" s="29" t="s">
        <v>110</v>
      </c>
      <c r="B24" s="24">
        <f>B23*0.001/'[1]LIB model solution'!$G$3</f>
        <v>1.2410315516496184</v>
      </c>
      <c r="C24" s="24">
        <f>C23*0.001/'[1]LIB model solution'!$H$3</f>
        <v>1.0223206679161697E-5</v>
      </c>
      <c r="D24" s="24">
        <f>D23*0.001/'[1]LIB model solution'!$I$3</f>
        <v>1.6968364181819416E-6</v>
      </c>
      <c r="E24" s="24">
        <f>E23*0.001/54.938</f>
        <v>2.5483272052131496E-6</v>
      </c>
      <c r="F24" s="24">
        <f>F23*0.001/26.981539</f>
        <v>3.498688492157545E-4</v>
      </c>
      <c r="G24" s="24">
        <f>G23*0.001/63.546</f>
        <v>5.6651874232839197E-6</v>
      </c>
    </row>
    <row r="25" spans="1:13" s="26" customFormat="1" ht="13.2"/>
    <row r="26" spans="1:13" s="26" customFormat="1" ht="13.2"/>
    <row r="27" spans="1:13" s="26" customFormat="1" ht="13.2">
      <c r="A27" s="45" t="s">
        <v>117</v>
      </c>
      <c r="B27" s="45"/>
      <c r="C27" s="45"/>
      <c r="D27" s="45"/>
      <c r="E27" s="45"/>
      <c r="F27" s="45"/>
      <c r="G27" s="45"/>
      <c r="I27" s="21" t="s">
        <v>120</v>
      </c>
      <c r="J27" s="21"/>
      <c r="K27" s="21"/>
      <c r="L27" s="21"/>
      <c r="M27" s="21"/>
    </row>
    <row r="28" spans="1:13" s="26" customFormat="1" ht="26.4">
      <c r="A28" s="24"/>
      <c r="B28" s="24" t="s">
        <v>48</v>
      </c>
      <c r="C28" s="24" t="s">
        <v>58</v>
      </c>
      <c r="D28" s="24" t="s">
        <v>59</v>
      </c>
      <c r="E28" s="24" t="s">
        <v>93</v>
      </c>
      <c r="F28" s="24" t="s">
        <v>94</v>
      </c>
      <c r="G28" s="24" t="s">
        <v>95</v>
      </c>
      <c r="I28" s="29"/>
      <c r="J28" s="29" t="s">
        <v>116</v>
      </c>
      <c r="K28" s="29" t="s">
        <v>115</v>
      </c>
      <c r="L28" s="29" t="s">
        <v>104</v>
      </c>
      <c r="M28" s="29" t="s">
        <v>105</v>
      </c>
    </row>
    <row r="29" spans="1:13" s="26" customFormat="1" ht="13.2">
      <c r="A29" s="24"/>
      <c r="B29" s="24" t="s">
        <v>16</v>
      </c>
      <c r="C29" s="24" t="s">
        <v>16</v>
      </c>
      <c r="D29" s="24" t="s">
        <v>16</v>
      </c>
      <c r="E29" s="24" t="s">
        <v>16</v>
      </c>
      <c r="F29" s="24" t="s">
        <v>16</v>
      </c>
      <c r="G29" s="24" t="s">
        <v>16</v>
      </c>
      <c r="I29" s="29" t="s">
        <v>106</v>
      </c>
      <c r="J29" s="24">
        <v>64.307000000000002</v>
      </c>
      <c r="K29" s="24">
        <v>65.113</v>
      </c>
      <c r="L29" s="24">
        <f>K29-J29</f>
        <v>0.80599999999999739</v>
      </c>
      <c r="M29" s="27">
        <v>87.880543983485097</v>
      </c>
    </row>
    <row r="30" spans="1:13" s="26" customFormat="1" ht="13.2">
      <c r="A30" s="24" t="s">
        <v>118</v>
      </c>
      <c r="B30" s="24">
        <v>470.64</v>
      </c>
      <c r="C30" s="24">
        <v>0.02</v>
      </c>
      <c r="D30" s="24">
        <v>0.01</v>
      </c>
      <c r="E30" s="24">
        <v>0.01</v>
      </c>
      <c r="F30" s="24">
        <v>0.03</v>
      </c>
      <c r="G30" s="24">
        <v>0.01</v>
      </c>
    </row>
    <row r="31" spans="1:13" s="26" customFormat="1" ht="13.2"/>
    <row r="32" spans="1:13" s="26" customFormat="1" ht="13.2"/>
    <row r="33" s="26" customFormat="1" ht="13.2"/>
    <row r="34" s="26" customFormat="1" ht="13.2"/>
    <row r="35" s="26" customFormat="1" ht="13.2"/>
    <row r="36" s="26" customFormat="1" ht="13.2"/>
  </sheetData>
  <mergeCells count="4">
    <mergeCell ref="A27:G27"/>
    <mergeCell ref="A10:G10"/>
    <mergeCell ref="A2:G2"/>
    <mergeCell ref="A19:G19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97452-15F8-40A5-AEC2-65DF4A55D220}">
  <dimension ref="A2:Z20"/>
  <sheetViews>
    <sheetView workbookViewId="0">
      <selection activeCell="N33" sqref="N33"/>
    </sheetView>
  </sheetViews>
  <sheetFormatPr defaultRowHeight="13.2"/>
  <cols>
    <col min="1" max="2" width="8.88671875" style="26"/>
    <col min="3" max="3" width="12.109375" style="26" customWidth="1"/>
    <col min="4" max="9" width="8.88671875" style="26"/>
    <col min="10" max="10" width="10.77734375" style="26" customWidth="1"/>
    <col min="11" max="16" width="8.88671875" style="26"/>
    <col min="17" max="17" width="10.5546875" style="26" customWidth="1"/>
    <col min="18" max="23" width="8.88671875" style="26"/>
    <col min="24" max="24" width="11.109375" style="26" customWidth="1"/>
    <col min="25" max="16384" width="8.88671875" style="26"/>
  </cols>
  <sheetData>
    <row r="2" spans="1:26">
      <c r="A2" s="45" t="s">
        <v>18</v>
      </c>
      <c r="B2" s="45"/>
      <c r="C2" s="45"/>
      <c r="D2" s="45"/>
      <c r="E2" s="45"/>
      <c r="H2" s="45" t="s">
        <v>19</v>
      </c>
      <c r="I2" s="45"/>
      <c r="J2" s="45"/>
      <c r="K2" s="45"/>
      <c r="L2" s="45"/>
      <c r="O2" s="45" t="s">
        <v>20</v>
      </c>
      <c r="P2" s="45"/>
      <c r="Q2" s="45"/>
      <c r="R2" s="45"/>
      <c r="S2" s="45"/>
      <c r="V2" s="45" t="s">
        <v>21</v>
      </c>
      <c r="W2" s="45"/>
      <c r="X2" s="45"/>
      <c r="Y2" s="45"/>
      <c r="Z2" s="45"/>
    </row>
    <row r="3" spans="1:26">
      <c r="A3" s="37" t="s">
        <v>121</v>
      </c>
      <c r="B3" s="37" t="s">
        <v>122</v>
      </c>
      <c r="C3" s="37" t="s">
        <v>123</v>
      </c>
      <c r="D3" s="37" t="s">
        <v>124</v>
      </c>
      <c r="E3" s="37" t="s">
        <v>125</v>
      </c>
      <c r="H3" s="37" t="s">
        <v>121</v>
      </c>
      <c r="I3" s="37" t="s">
        <v>122</v>
      </c>
      <c r="J3" s="37" t="s">
        <v>123</v>
      </c>
      <c r="K3" s="37" t="s">
        <v>124</v>
      </c>
      <c r="L3" s="37" t="s">
        <v>125</v>
      </c>
      <c r="O3" s="37" t="s">
        <v>121</v>
      </c>
      <c r="P3" s="37" t="s">
        <v>122</v>
      </c>
      <c r="Q3" s="37" t="s">
        <v>123</v>
      </c>
      <c r="R3" s="37" t="s">
        <v>124</v>
      </c>
      <c r="S3" s="37" t="s">
        <v>125</v>
      </c>
      <c r="V3" s="37" t="s">
        <v>121</v>
      </c>
      <c r="W3" s="37" t="s">
        <v>122</v>
      </c>
      <c r="X3" s="37" t="s">
        <v>123</v>
      </c>
      <c r="Y3" s="37" t="s">
        <v>124</v>
      </c>
      <c r="Z3" s="37" t="s">
        <v>125</v>
      </c>
    </row>
    <row r="4" spans="1:26">
      <c r="A4" s="37" t="s">
        <v>126</v>
      </c>
      <c r="B4" s="37" t="s">
        <v>127</v>
      </c>
      <c r="C4" s="37" t="s">
        <v>128</v>
      </c>
      <c r="D4" s="37" t="s">
        <v>127</v>
      </c>
      <c r="E4" s="37" t="s">
        <v>126</v>
      </c>
      <c r="H4" s="37" t="s">
        <v>126</v>
      </c>
      <c r="I4" s="37" t="s">
        <v>127</v>
      </c>
      <c r="J4" s="37" t="s">
        <v>128</v>
      </c>
      <c r="K4" s="37" t="s">
        <v>127</v>
      </c>
      <c r="L4" s="37" t="s">
        <v>126</v>
      </c>
      <c r="O4" s="37" t="s">
        <v>126</v>
      </c>
      <c r="P4" s="37" t="s">
        <v>127</v>
      </c>
      <c r="Q4" s="37" t="s">
        <v>128</v>
      </c>
      <c r="R4" s="37" t="s">
        <v>127</v>
      </c>
      <c r="S4" s="37" t="s">
        <v>126</v>
      </c>
      <c r="V4" s="37" t="s">
        <v>126</v>
      </c>
      <c r="W4" s="37" t="s">
        <v>127</v>
      </c>
      <c r="X4" s="37" t="s">
        <v>128</v>
      </c>
      <c r="Y4" s="37" t="s">
        <v>127</v>
      </c>
      <c r="Z4" s="37" t="s">
        <v>126</v>
      </c>
    </row>
    <row r="5" spans="1:26">
      <c r="A5" s="37">
        <v>10.0093877</v>
      </c>
      <c r="B5" s="37">
        <v>-1.7014372999999999E-2</v>
      </c>
      <c r="C5" s="38">
        <v>-6.3300000000000002E-7</v>
      </c>
      <c r="D5" s="37">
        <v>-1.920883E-2</v>
      </c>
      <c r="E5" s="37">
        <v>0.43388344299999998</v>
      </c>
      <c r="H5" s="37">
        <v>10.1980906579637</v>
      </c>
      <c r="I5" s="37">
        <v>-2.2170711202201501E-2</v>
      </c>
      <c r="J5" s="38">
        <v>-7.7080260644334702E-7</v>
      </c>
      <c r="K5" s="37">
        <v>-4.7826396171698803E-3</v>
      </c>
      <c r="L5" s="37">
        <v>0.33184750702621402</v>
      </c>
      <c r="O5" s="37">
        <v>10.2526157959036</v>
      </c>
      <c r="P5" s="37">
        <v>-2.03053723710848E-2</v>
      </c>
      <c r="Q5" s="38">
        <v>-1.6574198011795E-6</v>
      </c>
      <c r="R5" s="37">
        <v>-1.35785526060981E-3</v>
      </c>
      <c r="S5" s="37">
        <v>0.96385083408221905</v>
      </c>
      <c r="V5" s="37">
        <v>10.479362471878</v>
      </c>
      <c r="W5" s="37">
        <v>-9.6517553136360491E-3</v>
      </c>
      <c r="X5" s="38">
        <v>-8.6304125358414597E-7</v>
      </c>
      <c r="Y5" s="37">
        <v>-2.1152701713409602E-2</v>
      </c>
      <c r="Z5" s="37">
        <v>0.40303943756115601</v>
      </c>
    </row>
    <row r="6" spans="1:26">
      <c r="A6" s="37">
        <v>9.9215064710000007</v>
      </c>
      <c r="B6" s="37">
        <v>-3.5641850000000003E-2</v>
      </c>
      <c r="C6" s="38">
        <v>-1.2500000000000001E-6</v>
      </c>
      <c r="D6" s="37">
        <v>2.2694960000000002E-3</v>
      </c>
      <c r="E6" s="37">
        <v>0.99898587100000003</v>
      </c>
      <c r="H6" s="37">
        <v>10.090327992687399</v>
      </c>
      <c r="I6" s="37">
        <v>-2.19698271666709E-2</v>
      </c>
      <c r="J6" s="38">
        <v>-8.3329034438102003E-7</v>
      </c>
      <c r="K6" s="37">
        <v>-7.1384473409554098E-3</v>
      </c>
      <c r="L6" s="37">
        <v>0.99802971548177399</v>
      </c>
      <c r="O6" s="37">
        <v>10.1206638916656</v>
      </c>
      <c r="P6" s="37">
        <v>-2.8736222746051102E-2</v>
      </c>
      <c r="Q6" s="38">
        <v>-1.5140715283793201E-6</v>
      </c>
      <c r="R6" s="37">
        <v>-7.3615955892963898E-3</v>
      </c>
      <c r="S6" s="37">
        <v>0.99875029272883697</v>
      </c>
      <c r="V6" s="37">
        <v>10.374836673498899</v>
      </c>
      <c r="W6" s="37">
        <v>-2.8422223961840298E-2</v>
      </c>
      <c r="X6" s="38">
        <v>-1.39346050523831E-6</v>
      </c>
      <c r="Y6" s="37">
        <v>-4.4676526863630201E-3</v>
      </c>
      <c r="Z6" s="37">
        <v>0.99924310052113896</v>
      </c>
    </row>
    <row r="7" spans="1:26">
      <c r="A7" s="37">
        <v>8.9548616390000007</v>
      </c>
      <c r="B7" s="37">
        <v>-3.1568210999999999E-2</v>
      </c>
      <c r="C7" s="38">
        <v>-1.1599999999999999E-6</v>
      </c>
      <c r="D7" s="37">
        <v>4.9254400000000003E-4</v>
      </c>
      <c r="E7" s="37">
        <v>0.99983226700000005</v>
      </c>
      <c r="H7" s="37">
        <v>9.1442734248906898</v>
      </c>
      <c r="I7" s="37">
        <v>-2.31614468973361E-2</v>
      </c>
      <c r="J7" s="38">
        <v>-9.595195466811759E-7</v>
      </c>
      <c r="K7" s="37">
        <v>-3.69790269445171E-3</v>
      </c>
      <c r="L7" s="37">
        <v>0.99974821389299795</v>
      </c>
      <c r="O7" s="37">
        <v>9.1068691125221104</v>
      </c>
      <c r="P7" s="37">
        <v>-2.9875068437527699E-2</v>
      </c>
      <c r="Q7" s="38">
        <v>-1.58746636193257E-6</v>
      </c>
      <c r="R7" s="37">
        <v>-5.2794225861240102E-3</v>
      </c>
      <c r="S7" s="37">
        <v>0.99970260896183805</v>
      </c>
      <c r="V7" s="37">
        <v>9.4811780321317407</v>
      </c>
      <c r="W7" s="37">
        <v>-2.9038962724418801E-2</v>
      </c>
      <c r="X7" s="38">
        <v>-1.55105642142591E-6</v>
      </c>
      <c r="Y7" s="37">
        <v>-2.0511288650275402E-3</v>
      </c>
      <c r="Z7" s="37">
        <v>0.99976285516623598</v>
      </c>
    </row>
    <row r="8" spans="1:26">
      <c r="A8" s="37">
        <v>8.8046606979999993</v>
      </c>
      <c r="B8" s="37">
        <v>-3.0387837000000001E-2</v>
      </c>
      <c r="C8" s="38">
        <v>-1.1200000000000001E-6</v>
      </c>
      <c r="D8" s="37">
        <v>-3.2693799999999998E-4</v>
      </c>
      <c r="E8" s="37">
        <v>0.99977259399999996</v>
      </c>
      <c r="H8" s="37">
        <v>9.0148199506253004</v>
      </c>
      <c r="I8" s="37">
        <v>-2.3019995814192201E-2</v>
      </c>
      <c r="J8" s="38">
        <v>-9.6079669087126596E-7</v>
      </c>
      <c r="K8" s="37">
        <v>-3.2308915129689499E-3</v>
      </c>
      <c r="L8" s="37">
        <v>0.99711685029307395</v>
      </c>
      <c r="O8" s="37">
        <v>8.9428474304487899</v>
      </c>
      <c r="P8" s="37">
        <v>-2.9775385322184499E-2</v>
      </c>
      <c r="Q8" s="38">
        <v>-1.5871873634099301E-6</v>
      </c>
      <c r="R8" s="37">
        <v>-5.0657923972821598E-3</v>
      </c>
      <c r="S8" s="37">
        <v>0.99969857539751095</v>
      </c>
      <c r="V8" s="37">
        <v>9.4018226940479597</v>
      </c>
      <c r="W8" s="37">
        <v>-2.8892254181122502E-2</v>
      </c>
      <c r="X8" s="38">
        <v>-1.5390868365636601E-6</v>
      </c>
      <c r="Y8" s="37">
        <v>-2.0468973923775898E-3</v>
      </c>
      <c r="Z8" s="37">
        <v>0.99972354340569303</v>
      </c>
    </row>
    <row r="9" spans="1:26">
      <c r="A9" s="37">
        <v>7.2580745320000002</v>
      </c>
      <c r="B9" s="37">
        <v>-2.4965444E-2</v>
      </c>
      <c r="C9" s="38">
        <v>-9.1699999999999997E-7</v>
      </c>
      <c r="D9" s="37">
        <v>1.8669870000000001E-3</v>
      </c>
      <c r="E9" s="37">
        <v>0.99965404099999999</v>
      </c>
      <c r="H9" s="37">
        <v>7.3177208630226804</v>
      </c>
      <c r="I9" s="37">
        <v>-2.0581051004542598E-2</v>
      </c>
      <c r="J9" s="38">
        <v>-9.06207032086346E-7</v>
      </c>
      <c r="K9" s="37">
        <v>-4.6074810473788902E-4</v>
      </c>
      <c r="L9" s="37">
        <v>0.99943862307918996</v>
      </c>
      <c r="O9" s="37">
        <v>7.3655063419663698</v>
      </c>
      <c r="P9" s="37">
        <v>-2.9491659007873702E-2</v>
      </c>
      <c r="Q9" s="38">
        <v>-1.5664248596665601E-6</v>
      </c>
      <c r="R9" s="37">
        <v>-3.5142559611521002E-3</v>
      </c>
      <c r="S9" s="37">
        <v>0.99976223807875297</v>
      </c>
      <c r="V9" s="37">
        <v>7.5678266828095202</v>
      </c>
      <c r="W9" s="37">
        <v>-2.0506756224676299E-2</v>
      </c>
      <c r="X9" s="38">
        <v>-1.10880083347151E-6</v>
      </c>
      <c r="Y9" s="37">
        <v>1.71189272777552E-3</v>
      </c>
      <c r="Z9" s="37">
        <v>0.99372639447913702</v>
      </c>
    </row>
    <row r="10" spans="1:26">
      <c r="A10" s="37">
        <v>7.166651012</v>
      </c>
      <c r="B10" s="37">
        <v>-2.2584455999999999E-2</v>
      </c>
      <c r="C10" s="38">
        <v>-8.7499999999999999E-7</v>
      </c>
      <c r="D10" s="37">
        <v>1.157122E-3</v>
      </c>
      <c r="E10" s="37">
        <v>0.99988764799999996</v>
      </c>
      <c r="H10" s="37">
        <v>7.1851247333287702</v>
      </c>
      <c r="I10" s="37">
        <v>-2.0013618944776001E-2</v>
      </c>
      <c r="J10" s="38">
        <v>-8.8053154647452401E-7</v>
      </c>
      <c r="K10" s="37">
        <v>-3.7117293662536799E-4</v>
      </c>
      <c r="L10" s="37">
        <v>0.99932662413538198</v>
      </c>
      <c r="O10" s="37">
        <v>7.2620671589514201</v>
      </c>
      <c r="P10" s="37">
        <v>-2.9278341862750801E-2</v>
      </c>
      <c r="Q10" s="38">
        <v>-1.55278663913841E-6</v>
      </c>
      <c r="R10" s="37">
        <v>-3.6153688814193701E-3</v>
      </c>
      <c r="S10" s="37">
        <v>0.99970029822800599</v>
      </c>
      <c r="V10" s="37">
        <v>7.3750796492380104</v>
      </c>
      <c r="W10" s="37">
        <v>-1.87786029756726E-2</v>
      </c>
      <c r="X10" s="38">
        <v>-1.0185887292163E-6</v>
      </c>
      <c r="Y10" s="37">
        <v>-4.0350028354315602E-4</v>
      </c>
      <c r="Z10" s="37">
        <v>0.99920652029720103</v>
      </c>
    </row>
    <row r="11" spans="1:26">
      <c r="A11" s="37">
        <v>6.5368904260000003</v>
      </c>
      <c r="B11" s="37">
        <v>-1.9918325000000001E-2</v>
      </c>
      <c r="C11" s="38">
        <v>-7.2799999999999995E-7</v>
      </c>
      <c r="D11" s="37">
        <v>2.9418000000000001E-4</v>
      </c>
      <c r="E11" s="37">
        <v>0.99982923400000001</v>
      </c>
      <c r="H11" s="37">
        <v>6.5110682097015999</v>
      </c>
      <c r="I11" s="37">
        <v>-1.9134672582017499E-2</v>
      </c>
      <c r="J11" s="38">
        <v>-7.8633331075621102E-7</v>
      </c>
      <c r="K11" s="37">
        <v>3.3870832214113198E-4</v>
      </c>
      <c r="L11" s="37">
        <v>0.99830526525417296</v>
      </c>
      <c r="O11" s="37">
        <v>6.5245135921737303</v>
      </c>
      <c r="P11" s="37">
        <v>-2.81728396733366E-2</v>
      </c>
      <c r="Q11" s="38">
        <v>-1.47853227084172E-6</v>
      </c>
      <c r="R11" s="37">
        <v>-3.3609207193807801E-3</v>
      </c>
      <c r="S11" s="37">
        <v>0.99973925123718399</v>
      </c>
      <c r="V11" s="37">
        <v>6.7523386541484696</v>
      </c>
      <c r="W11" s="37">
        <v>-1.46640913402428E-2</v>
      </c>
      <c r="X11" s="38">
        <v>-7.8764741906572398E-7</v>
      </c>
      <c r="Y11" s="37">
        <v>-2.1315053018138301E-3</v>
      </c>
      <c r="Z11" s="37">
        <v>0.999207097408358</v>
      </c>
    </row>
    <row r="12" spans="1:26">
      <c r="A12" s="37">
        <v>6.5362142040000002</v>
      </c>
      <c r="B12" s="37">
        <v>-1.9793261999999999E-2</v>
      </c>
      <c r="C12" s="38">
        <v>-7.1999999999999999E-7</v>
      </c>
      <c r="D12" s="37">
        <v>-1.1822100000000001E-4</v>
      </c>
      <c r="E12" s="37">
        <v>0.99971790299999996</v>
      </c>
      <c r="H12" s="37">
        <v>6.5006903397199096</v>
      </c>
      <c r="I12" s="37">
        <v>-1.8796714353761301E-2</v>
      </c>
      <c r="J12" s="38">
        <v>-7.7199166065178498E-7</v>
      </c>
      <c r="K12" s="37">
        <v>1.54442925314514E-4</v>
      </c>
      <c r="L12" s="37">
        <v>0.998223150313025</v>
      </c>
      <c r="O12" s="37">
        <v>6.5585701654519903</v>
      </c>
      <c r="P12" s="37">
        <v>-2.8192492452645299E-2</v>
      </c>
      <c r="Q12" s="38">
        <v>-1.4776916827699201E-6</v>
      </c>
      <c r="R12" s="37">
        <v>-3.5108095317718199E-3</v>
      </c>
      <c r="S12" s="37">
        <v>0.99968150589695703</v>
      </c>
      <c r="V12" s="37">
        <v>6.74576171193271</v>
      </c>
      <c r="W12" s="37">
        <v>-1.4984259973785399E-2</v>
      </c>
      <c r="X12" s="38">
        <v>-8.0422933494964905E-7</v>
      </c>
      <c r="Y12" s="37">
        <v>-2.23074417341211E-3</v>
      </c>
      <c r="Z12" s="37">
        <v>0.99900403611324096</v>
      </c>
    </row>
    <row r="13" spans="1:26">
      <c r="A13" s="37">
        <v>5.7002239059999997</v>
      </c>
      <c r="B13" s="37">
        <v>-1.4677196E-2</v>
      </c>
      <c r="C13" s="38">
        <v>-5.2600000000000002E-7</v>
      </c>
      <c r="D13" s="37">
        <v>-7.2859499999999996E-4</v>
      </c>
      <c r="E13" s="37">
        <v>0.99948734800000005</v>
      </c>
      <c r="H13" s="37">
        <v>5.6368137373179996</v>
      </c>
      <c r="I13" s="37">
        <v>-1.4430105672405699E-2</v>
      </c>
      <c r="J13" s="38">
        <v>-5.8861804870522396E-7</v>
      </c>
      <c r="K13" s="37">
        <v>4.0164477346936998E-4</v>
      </c>
      <c r="L13" s="37">
        <v>0.99887973877514202</v>
      </c>
      <c r="O13" s="37">
        <v>5.7684540165198301</v>
      </c>
      <c r="P13" s="37">
        <v>-2.5429756272808E-2</v>
      </c>
      <c r="Q13" s="38">
        <v>-1.31559273097503E-6</v>
      </c>
      <c r="R13" s="37">
        <v>-2.8412172455338598E-3</v>
      </c>
      <c r="S13" s="37">
        <v>0.99983672509766797</v>
      </c>
      <c r="V13" s="37">
        <v>5.9688563863874204</v>
      </c>
      <c r="W13" s="37">
        <v>-9.6719851659142399E-3</v>
      </c>
      <c r="X13" s="38">
        <v>-5.0942589644452995E-7</v>
      </c>
      <c r="Y13" s="37">
        <v>-2.10894790280924E-3</v>
      </c>
      <c r="Z13" s="37">
        <v>0.99787962327938295</v>
      </c>
    </row>
    <row r="14" spans="1:26">
      <c r="A14" s="37">
        <v>5.7220664870000002</v>
      </c>
      <c r="B14" s="37">
        <v>-1.4946688E-2</v>
      </c>
      <c r="C14" s="38">
        <v>-5.3600000000000004E-7</v>
      </c>
      <c r="D14" s="37">
        <v>-1.00613E-3</v>
      </c>
      <c r="E14" s="37">
        <v>0.99961218200000002</v>
      </c>
      <c r="H14" s="37">
        <v>5.6187852496935404</v>
      </c>
      <c r="I14" s="37">
        <v>-1.41859458487128E-2</v>
      </c>
      <c r="J14" s="38">
        <v>-5.7698089189233605E-7</v>
      </c>
      <c r="K14" s="37">
        <v>3.1177693743953002E-4</v>
      </c>
      <c r="L14" s="37">
        <v>0.99907583287322299</v>
      </c>
      <c r="O14" s="37">
        <v>5.8020867028283902</v>
      </c>
      <c r="P14" s="37">
        <v>-2.5300981384365599E-2</v>
      </c>
      <c r="Q14" s="38">
        <v>-1.3077585994565599E-6</v>
      </c>
      <c r="R14" s="37">
        <v>-3.2241486186540599E-3</v>
      </c>
      <c r="S14" s="37">
        <v>0.99975260088940998</v>
      </c>
      <c r="V14" s="37">
        <v>6.0065094299609703</v>
      </c>
      <c r="W14" s="37">
        <v>-1.00194763278017E-2</v>
      </c>
      <c r="X14" s="38">
        <v>-5.2989304500698005E-7</v>
      </c>
      <c r="Y14" s="37">
        <v>-2.19971802442878E-3</v>
      </c>
      <c r="Z14" s="37">
        <v>0.99726463710560598</v>
      </c>
    </row>
    <row r="15" spans="1:26">
      <c r="A15" s="37">
        <v>4.7628755759999999</v>
      </c>
      <c r="B15" s="37">
        <v>-9.4953169999999996E-3</v>
      </c>
      <c r="C15" s="38">
        <v>-3.1E-7</v>
      </c>
      <c r="D15" s="37">
        <v>-1.1394129999999999E-3</v>
      </c>
      <c r="E15" s="37">
        <v>0.99878257000000004</v>
      </c>
      <c r="H15" s="37">
        <v>4.61957330702778</v>
      </c>
      <c r="I15" s="37">
        <v>-8.2590794477352195E-3</v>
      </c>
      <c r="J15" s="38">
        <v>-3.1799165242346598E-7</v>
      </c>
      <c r="K15" s="37">
        <v>2.8838877521197701E-4</v>
      </c>
      <c r="L15" s="37">
        <v>0.99635200409337898</v>
      </c>
      <c r="O15" s="37">
        <v>4.7313292457917502</v>
      </c>
      <c r="P15" s="37">
        <v>-1.7508369314094E-2</v>
      </c>
      <c r="Q15" s="38">
        <v>-8.83014857506069E-7</v>
      </c>
      <c r="R15" s="37">
        <v>-1.67153553870273E-3</v>
      </c>
      <c r="S15" s="37">
        <v>0.99795158177741905</v>
      </c>
      <c r="V15" s="37">
        <v>5.0614939354801702</v>
      </c>
      <c r="W15" s="37">
        <v>-4.26941585029456E-3</v>
      </c>
      <c r="X15" s="38">
        <v>-2.2091504607500299E-7</v>
      </c>
      <c r="Y15" s="37">
        <v>-1.52458456064213E-3</v>
      </c>
      <c r="Z15" s="37">
        <v>0.99742530570808796</v>
      </c>
    </row>
    <row r="16" spans="1:26">
      <c r="A16" s="37">
        <v>4.7307694710000003</v>
      </c>
      <c r="B16" s="37">
        <v>-9.2737459999999994E-3</v>
      </c>
      <c r="C16" s="38">
        <v>-3.0199999999999998E-7</v>
      </c>
      <c r="D16" s="37">
        <v>-1.486071E-3</v>
      </c>
      <c r="E16" s="37">
        <v>0.99909646299999999</v>
      </c>
      <c r="H16" s="37">
        <v>4.5995124372446003</v>
      </c>
      <c r="I16" s="37">
        <v>-7.8893909938637496E-3</v>
      </c>
      <c r="J16" s="38">
        <v>-3.04190099143075E-7</v>
      </c>
      <c r="K16" s="37">
        <v>-9.0646171403374796E-5</v>
      </c>
      <c r="L16" s="37">
        <v>0.99633902093165805</v>
      </c>
      <c r="O16" s="37">
        <v>4.6899352797242804</v>
      </c>
      <c r="P16" s="37">
        <v>-1.6921410748657498E-2</v>
      </c>
      <c r="Q16" s="38">
        <v>-8.4972464651295302E-7</v>
      </c>
      <c r="R16" s="37">
        <v>-2.1832658986951801E-3</v>
      </c>
      <c r="S16" s="37">
        <v>0.99911482440079002</v>
      </c>
      <c r="V16" s="37">
        <v>5.0926286442897304</v>
      </c>
      <c r="W16" s="37">
        <v>-4.3624806944903196E-3</v>
      </c>
      <c r="X16" s="38">
        <v>-2.25092658991944E-7</v>
      </c>
      <c r="Y16" s="37">
        <v>-1.91856993115477E-3</v>
      </c>
      <c r="Z16" s="37">
        <v>0.99879244944506196</v>
      </c>
    </row>
    <row r="17" spans="1:26">
      <c r="A17" s="37">
        <v>3.7722528749999999</v>
      </c>
      <c r="B17" s="37">
        <v>-4.1596460000000004E-3</v>
      </c>
      <c r="C17" s="38">
        <v>-1.06E-7</v>
      </c>
      <c r="D17" s="37">
        <v>-3.1829010000000001E-3</v>
      </c>
      <c r="E17" s="37">
        <v>0.982044692</v>
      </c>
      <c r="H17" s="37">
        <v>3.6046041649600999</v>
      </c>
      <c r="I17" s="37">
        <v>1.3925682675951099E-4</v>
      </c>
      <c r="J17" s="38">
        <v>3.6360946892975301E-9</v>
      </c>
      <c r="K17" s="37">
        <v>-2.46114703287532E-3</v>
      </c>
      <c r="L17" s="37">
        <v>3.4585482936021997E-2</v>
      </c>
      <c r="O17" s="37">
        <v>3.7079920568598901</v>
      </c>
      <c r="P17" s="37">
        <v>-6.0358358423242596E-3</v>
      </c>
      <c r="Q17" s="38">
        <v>-2.36260049079253E-7</v>
      </c>
      <c r="R17" s="37">
        <v>-3.4249223127998602E-3</v>
      </c>
      <c r="S17" s="37">
        <v>0.99748977961609497</v>
      </c>
      <c r="V17" s="37">
        <v>4.0215658322083101</v>
      </c>
      <c r="W17" s="37">
        <v>3.13545923860725E-3</v>
      </c>
      <c r="X17" s="38">
        <v>1.40321388574736E-7</v>
      </c>
      <c r="Y17" s="37">
        <v>-3.5806686383143202E-3</v>
      </c>
      <c r="Z17" s="37">
        <v>0.97766183637431303</v>
      </c>
    </row>
    <row r="18" spans="1:26">
      <c r="A18" s="37">
        <v>3.7623729199999998</v>
      </c>
      <c r="B18" s="37">
        <v>-4.1535540000000003E-3</v>
      </c>
      <c r="C18" s="38">
        <v>-1.06E-7</v>
      </c>
      <c r="D18" s="37">
        <v>-3.0359850000000002E-3</v>
      </c>
      <c r="E18" s="37">
        <v>0.98273766900000004</v>
      </c>
      <c r="H18" s="37">
        <v>3.60565105960556</v>
      </c>
      <c r="I18" s="37">
        <v>5.4084000211003199E-4</v>
      </c>
      <c r="J18" s="38">
        <v>1.4060786202803299E-8</v>
      </c>
      <c r="K18" s="37">
        <v>-2.42618101768007E-3</v>
      </c>
      <c r="L18" s="37">
        <v>0.37209421762443801</v>
      </c>
      <c r="O18" s="37">
        <v>3.7043717509014402</v>
      </c>
      <c r="P18" s="37">
        <v>-6.04879430311768E-3</v>
      </c>
      <c r="Q18" s="38">
        <v>-2.3560000583113301E-7</v>
      </c>
      <c r="R18" s="37">
        <v>-3.3803344370697801E-3</v>
      </c>
      <c r="S18" s="37">
        <v>0.99822342777619799</v>
      </c>
      <c r="V18" s="37">
        <v>4.0256748096609298</v>
      </c>
      <c r="W18" s="37">
        <v>3.0728854901739501E-3</v>
      </c>
      <c r="X18" s="38">
        <v>1.3598834959332599E-7</v>
      </c>
      <c r="Y18" s="37">
        <v>-3.4864592322685702E-3</v>
      </c>
      <c r="Z18" s="37">
        <v>0.97881871705321399</v>
      </c>
    </row>
    <row r="19" spans="1:26">
      <c r="A19" s="37">
        <v>2.7783459920000002</v>
      </c>
      <c r="B19" s="37">
        <v>-1.8429919999999999E-3</v>
      </c>
      <c r="C19" s="38">
        <v>-1.5399999999999999E-8</v>
      </c>
      <c r="D19" s="37">
        <v>-3.3419180000000001E-3</v>
      </c>
      <c r="E19" s="37">
        <v>0.70909307499999996</v>
      </c>
      <c r="H19" s="37">
        <v>2.62443515574282</v>
      </c>
      <c r="I19" s="37">
        <v>3.2297655140068999E-3</v>
      </c>
      <c r="J19" s="38">
        <v>2.0141442278346101E-8</v>
      </c>
      <c r="K19" s="37">
        <v>-3.1162309114430901E-3</v>
      </c>
      <c r="L19" s="37">
        <v>0.87389619818875897</v>
      </c>
      <c r="O19" s="37">
        <v>2.7410166608726998</v>
      </c>
      <c r="P19" s="37">
        <v>1.88080968943321E-3</v>
      </c>
      <c r="Q19" s="38">
        <v>2.3096536526993399E-8</v>
      </c>
      <c r="R19" s="37">
        <v>-2.9928287771867602E-3</v>
      </c>
      <c r="S19" s="37">
        <v>0.88969517712893598</v>
      </c>
      <c r="V19" s="37">
        <v>3.0612862699167298</v>
      </c>
      <c r="W19" s="37">
        <v>9.8522522996063403E-3</v>
      </c>
      <c r="X19" s="38">
        <v>1.9289132114301601E-7</v>
      </c>
      <c r="Y19" s="37">
        <v>-4.3791237657780403E-3</v>
      </c>
      <c r="Z19" s="37">
        <v>0.99133493419428398</v>
      </c>
    </row>
    <row r="20" spans="1:26">
      <c r="A20" s="37">
        <v>2.779233874</v>
      </c>
      <c r="B20" s="37">
        <v>-1.7094300000000001E-3</v>
      </c>
      <c r="C20" s="38">
        <v>-1.3599999999999999E-8</v>
      </c>
      <c r="D20" s="37">
        <v>-2.9168029999999999E-3</v>
      </c>
      <c r="E20" s="37">
        <v>0.70328115000000002</v>
      </c>
      <c r="H20" s="37">
        <v>2.6249171047719999</v>
      </c>
      <c r="I20" s="37">
        <v>3.7720355741771398E-3</v>
      </c>
      <c r="J20" s="38">
        <v>2.3448244841785599E-8</v>
      </c>
      <c r="K20" s="37">
        <v>-2.62000403967477E-3</v>
      </c>
      <c r="L20" s="37">
        <v>0.92524854274361001</v>
      </c>
      <c r="O20" s="37">
        <v>2.7381285864864799</v>
      </c>
      <c r="P20" s="37">
        <v>2.2110769799317501E-3</v>
      </c>
      <c r="Q20" s="38">
        <v>2.71766262055425E-8</v>
      </c>
      <c r="R20" s="37">
        <v>-2.6269191936759899E-3</v>
      </c>
      <c r="S20" s="37">
        <v>0.93241082592216895</v>
      </c>
      <c r="V20" s="37">
        <v>3.0609346332860001</v>
      </c>
      <c r="W20" s="37">
        <v>9.9694024821842808E-3</v>
      </c>
      <c r="X20" s="38">
        <v>1.98403727693439E-7</v>
      </c>
      <c r="Y20" s="37">
        <v>-3.82929052740067E-3</v>
      </c>
      <c r="Z20" s="37">
        <v>0.99316562976170497</v>
      </c>
    </row>
  </sheetData>
  <mergeCells count="4">
    <mergeCell ref="A2:E2"/>
    <mergeCell ref="H2:L2"/>
    <mergeCell ref="O2:S2"/>
    <mergeCell ref="V2:Z2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3DF18-481D-4032-B725-97E2A021CBC6}">
  <dimension ref="A1:H1003"/>
  <sheetViews>
    <sheetView workbookViewId="0">
      <selection sqref="A1:B1"/>
    </sheetView>
  </sheetViews>
  <sheetFormatPr defaultRowHeight="13.2"/>
  <cols>
    <col min="1" max="16384" width="8.88671875" style="26"/>
  </cols>
  <sheetData>
    <row r="1" spans="1:8">
      <c r="A1" s="56" t="s">
        <v>18</v>
      </c>
      <c r="B1" s="56"/>
      <c r="C1" s="56" t="s">
        <v>19</v>
      </c>
      <c r="D1" s="56"/>
      <c r="E1" s="56" t="s">
        <v>20</v>
      </c>
      <c r="F1" s="56"/>
      <c r="G1" s="56" t="s">
        <v>21</v>
      </c>
      <c r="H1" s="56"/>
    </row>
    <row r="2" spans="1:8">
      <c r="A2" s="26" t="s">
        <v>129</v>
      </c>
      <c r="B2" s="26" t="s">
        <v>130</v>
      </c>
      <c r="C2" s="26" t="s">
        <v>129</v>
      </c>
      <c r="D2" s="26" t="s">
        <v>130</v>
      </c>
      <c r="E2" s="26" t="s">
        <v>129</v>
      </c>
      <c r="F2" s="26" t="s">
        <v>130</v>
      </c>
      <c r="G2" s="26" t="s">
        <v>129</v>
      </c>
      <c r="H2" s="26" t="s">
        <v>130</v>
      </c>
    </row>
    <row r="3" spans="1:8">
      <c r="A3" s="26">
        <v>1000</v>
      </c>
      <c r="B3" s="26">
        <v>140.5</v>
      </c>
      <c r="C3" s="26">
        <v>1000</v>
      </c>
      <c r="D3" s="26">
        <v>133.5</v>
      </c>
      <c r="E3" s="26">
        <v>1000</v>
      </c>
      <c r="F3" s="26">
        <v>111</v>
      </c>
      <c r="G3" s="26">
        <v>1000</v>
      </c>
      <c r="H3" s="26">
        <v>128</v>
      </c>
    </row>
    <row r="4" spans="1:8">
      <c r="A4" s="26">
        <v>999</v>
      </c>
      <c r="B4" s="26">
        <v>136.333</v>
      </c>
      <c r="C4" s="26">
        <v>999</v>
      </c>
      <c r="D4" s="26">
        <v>137</v>
      </c>
      <c r="E4" s="26">
        <v>999</v>
      </c>
      <c r="F4" s="26">
        <v>110.5</v>
      </c>
      <c r="G4" s="26">
        <v>999</v>
      </c>
      <c r="H4" s="26">
        <v>124.5</v>
      </c>
    </row>
    <row r="5" spans="1:8">
      <c r="A5" s="26">
        <v>998</v>
      </c>
      <c r="B5" s="26">
        <v>137</v>
      </c>
      <c r="C5" s="26">
        <v>998</v>
      </c>
      <c r="D5" s="26">
        <v>134.25</v>
      </c>
      <c r="E5" s="26">
        <v>998</v>
      </c>
      <c r="F5" s="26">
        <v>113.2</v>
      </c>
      <c r="G5" s="26">
        <v>998</v>
      </c>
      <c r="H5" s="26">
        <v>120</v>
      </c>
    </row>
    <row r="6" spans="1:8">
      <c r="A6" s="26">
        <v>997</v>
      </c>
      <c r="B6" s="26">
        <v>135</v>
      </c>
      <c r="C6" s="26">
        <v>997</v>
      </c>
      <c r="D6" s="26">
        <v>133.5</v>
      </c>
      <c r="E6" s="26">
        <v>997</v>
      </c>
      <c r="F6" s="26">
        <v>114.6</v>
      </c>
      <c r="G6" s="26">
        <v>997</v>
      </c>
      <c r="H6" s="26">
        <v>116</v>
      </c>
    </row>
    <row r="7" spans="1:8">
      <c r="A7" s="26">
        <v>996</v>
      </c>
      <c r="B7" s="26">
        <v>136.75</v>
      </c>
      <c r="C7" s="26">
        <v>996</v>
      </c>
      <c r="D7" s="26">
        <v>136.25</v>
      </c>
      <c r="E7" s="26">
        <v>996</v>
      </c>
      <c r="F7" s="26">
        <v>115.8</v>
      </c>
      <c r="G7" s="26">
        <v>996</v>
      </c>
      <c r="H7" s="26">
        <v>115.6</v>
      </c>
    </row>
    <row r="8" spans="1:8">
      <c r="A8" s="26">
        <v>995</v>
      </c>
      <c r="B8" s="26">
        <v>134</v>
      </c>
      <c r="C8" s="26">
        <v>995</v>
      </c>
      <c r="D8" s="26">
        <v>131</v>
      </c>
      <c r="E8" s="26">
        <v>995</v>
      </c>
      <c r="F8" s="26">
        <v>119</v>
      </c>
      <c r="G8" s="26">
        <v>995</v>
      </c>
      <c r="H8" s="26">
        <v>122</v>
      </c>
    </row>
    <row r="9" spans="1:8">
      <c r="A9" s="26">
        <v>994</v>
      </c>
      <c r="B9" s="26">
        <v>130</v>
      </c>
      <c r="C9" s="26">
        <v>994</v>
      </c>
      <c r="D9" s="26">
        <v>131.75</v>
      </c>
      <c r="E9" s="26">
        <v>994</v>
      </c>
      <c r="F9" s="26">
        <v>122.4</v>
      </c>
      <c r="G9" s="26">
        <v>994</v>
      </c>
      <c r="H9" s="26">
        <v>123</v>
      </c>
    </row>
    <row r="10" spans="1:8">
      <c r="A10" s="26">
        <v>993</v>
      </c>
      <c r="B10" s="26">
        <v>125.5</v>
      </c>
      <c r="C10" s="26">
        <v>993</v>
      </c>
      <c r="D10" s="26">
        <v>131.5</v>
      </c>
      <c r="E10" s="26">
        <v>993</v>
      </c>
      <c r="F10" s="26">
        <v>121.8</v>
      </c>
      <c r="G10" s="26">
        <v>993</v>
      </c>
      <c r="H10" s="26">
        <v>125.4</v>
      </c>
    </row>
    <row r="11" spans="1:8">
      <c r="A11" s="26">
        <v>992</v>
      </c>
      <c r="B11" s="26">
        <v>124</v>
      </c>
      <c r="C11" s="26">
        <v>992</v>
      </c>
      <c r="D11" s="26">
        <v>130.25</v>
      </c>
      <c r="E11" s="26">
        <v>992</v>
      </c>
      <c r="F11" s="26">
        <v>119</v>
      </c>
      <c r="G11" s="26">
        <v>992</v>
      </c>
      <c r="H11" s="26">
        <v>123.2</v>
      </c>
    </row>
    <row r="12" spans="1:8">
      <c r="A12" s="26">
        <v>991</v>
      </c>
      <c r="B12" s="26">
        <v>139.75</v>
      </c>
      <c r="C12" s="26">
        <v>991</v>
      </c>
      <c r="D12" s="26">
        <v>133.75</v>
      </c>
      <c r="E12" s="26">
        <v>991</v>
      </c>
      <c r="F12" s="26">
        <v>118.6</v>
      </c>
      <c r="G12" s="26">
        <v>991</v>
      </c>
      <c r="H12" s="26">
        <v>123.8</v>
      </c>
    </row>
    <row r="13" spans="1:8">
      <c r="A13" s="26">
        <v>990</v>
      </c>
      <c r="B13" s="26">
        <v>154</v>
      </c>
      <c r="C13" s="26">
        <v>990</v>
      </c>
      <c r="D13" s="26">
        <v>135.75</v>
      </c>
      <c r="E13" s="26">
        <v>990</v>
      </c>
      <c r="F13" s="26">
        <v>121.2</v>
      </c>
      <c r="G13" s="26">
        <v>990</v>
      </c>
      <c r="H13" s="26">
        <v>123.2</v>
      </c>
    </row>
    <row r="14" spans="1:8">
      <c r="A14" s="26">
        <v>989</v>
      </c>
      <c r="B14" s="26">
        <v>161</v>
      </c>
      <c r="C14" s="26">
        <v>989</v>
      </c>
      <c r="D14" s="26">
        <v>139.75</v>
      </c>
      <c r="E14" s="26">
        <v>989</v>
      </c>
      <c r="F14" s="26">
        <v>126.4</v>
      </c>
      <c r="G14" s="26">
        <v>989</v>
      </c>
      <c r="H14" s="26">
        <v>125.4</v>
      </c>
    </row>
    <row r="15" spans="1:8">
      <c r="A15" s="26">
        <v>988</v>
      </c>
      <c r="B15" s="26">
        <v>173.75</v>
      </c>
      <c r="C15" s="26">
        <v>988</v>
      </c>
      <c r="D15" s="26">
        <v>146.75</v>
      </c>
      <c r="E15" s="26">
        <v>988</v>
      </c>
      <c r="F15" s="26">
        <v>136.19999999999999</v>
      </c>
      <c r="G15" s="26">
        <v>988</v>
      </c>
      <c r="H15" s="26">
        <v>134.4</v>
      </c>
    </row>
    <row r="16" spans="1:8">
      <c r="A16" s="26">
        <v>987</v>
      </c>
      <c r="B16" s="26">
        <v>172</v>
      </c>
      <c r="C16" s="26">
        <v>987</v>
      </c>
      <c r="D16" s="26">
        <v>150.25</v>
      </c>
      <c r="E16" s="26">
        <v>987</v>
      </c>
      <c r="F16" s="26">
        <v>141.80000000000001</v>
      </c>
      <c r="G16" s="26">
        <v>987</v>
      </c>
      <c r="H16" s="26">
        <v>146.80000000000001</v>
      </c>
    </row>
    <row r="17" spans="1:8">
      <c r="A17" s="26">
        <v>986</v>
      </c>
      <c r="B17" s="26">
        <v>173.25</v>
      </c>
      <c r="C17" s="26">
        <v>986</v>
      </c>
      <c r="D17" s="26">
        <v>151.75</v>
      </c>
      <c r="E17" s="26">
        <v>986</v>
      </c>
      <c r="F17" s="26">
        <v>144</v>
      </c>
      <c r="G17" s="26">
        <v>986</v>
      </c>
      <c r="H17" s="26">
        <v>147.80000000000001</v>
      </c>
    </row>
    <row r="18" spans="1:8">
      <c r="A18" s="26">
        <v>985</v>
      </c>
      <c r="B18" s="26">
        <v>179</v>
      </c>
      <c r="C18" s="26">
        <v>985</v>
      </c>
      <c r="D18" s="26">
        <v>151.25</v>
      </c>
      <c r="E18" s="26">
        <v>985</v>
      </c>
      <c r="F18" s="26">
        <v>148.6</v>
      </c>
      <c r="G18" s="26">
        <v>985</v>
      </c>
      <c r="H18" s="26">
        <v>147.80000000000001</v>
      </c>
    </row>
    <row r="19" spans="1:8">
      <c r="A19" s="26">
        <v>984</v>
      </c>
      <c r="B19" s="26">
        <v>176.75</v>
      </c>
      <c r="C19" s="26">
        <v>984</v>
      </c>
      <c r="D19" s="26">
        <v>147.5</v>
      </c>
      <c r="E19" s="26">
        <v>984</v>
      </c>
      <c r="F19" s="26">
        <v>149</v>
      </c>
      <c r="G19" s="26">
        <v>984</v>
      </c>
      <c r="H19" s="26">
        <v>149.80000000000001</v>
      </c>
    </row>
    <row r="20" spans="1:8">
      <c r="A20" s="26">
        <v>983</v>
      </c>
      <c r="B20" s="26">
        <v>169</v>
      </c>
      <c r="C20" s="26">
        <v>983</v>
      </c>
      <c r="D20" s="26">
        <v>145.25</v>
      </c>
      <c r="E20" s="26">
        <v>983</v>
      </c>
      <c r="F20" s="26">
        <v>145.4</v>
      </c>
      <c r="G20" s="26">
        <v>983</v>
      </c>
      <c r="H20" s="26">
        <v>142.80000000000001</v>
      </c>
    </row>
    <row r="21" spans="1:8">
      <c r="A21" s="26">
        <v>982</v>
      </c>
      <c r="B21" s="26">
        <v>157.25</v>
      </c>
      <c r="C21" s="26">
        <v>982</v>
      </c>
      <c r="D21" s="26">
        <v>148.5</v>
      </c>
      <c r="E21" s="26">
        <v>982</v>
      </c>
      <c r="F21" s="26">
        <v>143.4</v>
      </c>
      <c r="G21" s="26">
        <v>982</v>
      </c>
      <c r="H21" s="26">
        <v>132.6</v>
      </c>
    </row>
    <row r="22" spans="1:8">
      <c r="A22" s="26">
        <v>981</v>
      </c>
      <c r="B22" s="26">
        <v>150.5</v>
      </c>
      <c r="C22" s="26">
        <v>981</v>
      </c>
      <c r="D22" s="26">
        <v>149.25</v>
      </c>
      <c r="E22" s="26">
        <v>981</v>
      </c>
      <c r="F22" s="26">
        <v>137</v>
      </c>
      <c r="G22" s="26">
        <v>981</v>
      </c>
      <c r="H22" s="26">
        <v>128.6</v>
      </c>
    </row>
    <row r="23" spans="1:8">
      <c r="A23" s="26">
        <v>980</v>
      </c>
      <c r="B23" s="26">
        <v>143</v>
      </c>
      <c r="C23" s="26">
        <v>980</v>
      </c>
      <c r="D23" s="26">
        <v>144.5</v>
      </c>
      <c r="E23" s="26">
        <v>980</v>
      </c>
      <c r="F23" s="26">
        <v>130.4</v>
      </c>
      <c r="G23" s="26">
        <v>980</v>
      </c>
      <c r="H23" s="26">
        <v>120.6</v>
      </c>
    </row>
    <row r="24" spans="1:8">
      <c r="A24" s="26">
        <v>979</v>
      </c>
      <c r="B24" s="26">
        <v>140.5</v>
      </c>
      <c r="C24" s="26">
        <v>979</v>
      </c>
      <c r="D24" s="26">
        <v>137.25</v>
      </c>
      <c r="E24" s="26">
        <v>979</v>
      </c>
      <c r="F24" s="26">
        <v>122.4</v>
      </c>
      <c r="G24" s="26">
        <v>979</v>
      </c>
      <c r="H24" s="26">
        <v>114.6</v>
      </c>
    </row>
    <row r="25" spans="1:8">
      <c r="A25" s="26">
        <v>978</v>
      </c>
      <c r="B25" s="26">
        <v>135</v>
      </c>
      <c r="C25" s="26">
        <v>978</v>
      </c>
      <c r="D25" s="26">
        <v>127.5</v>
      </c>
      <c r="E25" s="26">
        <v>978</v>
      </c>
      <c r="F25" s="26">
        <v>112.6</v>
      </c>
      <c r="G25" s="26">
        <v>978</v>
      </c>
      <c r="H25" s="26">
        <v>109</v>
      </c>
    </row>
    <row r="26" spans="1:8">
      <c r="A26" s="26">
        <v>977</v>
      </c>
      <c r="B26" s="26">
        <v>125.25</v>
      </c>
      <c r="C26" s="26">
        <v>977</v>
      </c>
      <c r="D26" s="26">
        <v>115</v>
      </c>
      <c r="E26" s="26">
        <v>977</v>
      </c>
      <c r="F26" s="26">
        <v>105.2</v>
      </c>
      <c r="G26" s="26">
        <v>977</v>
      </c>
      <c r="H26" s="26">
        <v>103.6</v>
      </c>
    </row>
    <row r="27" spans="1:8">
      <c r="A27" s="26">
        <v>976</v>
      </c>
      <c r="B27" s="26">
        <v>119</v>
      </c>
      <c r="C27" s="26">
        <v>976</v>
      </c>
      <c r="D27" s="26">
        <v>107</v>
      </c>
      <c r="E27" s="26">
        <v>976</v>
      </c>
      <c r="F27" s="26">
        <v>108.6</v>
      </c>
      <c r="G27" s="26">
        <v>976</v>
      </c>
      <c r="H27" s="26">
        <v>98.2</v>
      </c>
    </row>
    <row r="28" spans="1:8">
      <c r="A28" s="26">
        <v>975</v>
      </c>
      <c r="B28" s="26">
        <v>116.5</v>
      </c>
      <c r="C28" s="26">
        <v>975</v>
      </c>
      <c r="D28" s="26">
        <v>103.5</v>
      </c>
      <c r="E28" s="26">
        <v>975</v>
      </c>
      <c r="F28" s="26">
        <v>105.2</v>
      </c>
      <c r="G28" s="26">
        <v>975</v>
      </c>
      <c r="H28" s="26">
        <v>96.8</v>
      </c>
    </row>
    <row r="29" spans="1:8">
      <c r="A29" s="26">
        <v>974</v>
      </c>
      <c r="B29" s="26">
        <v>113</v>
      </c>
      <c r="C29" s="26">
        <v>974</v>
      </c>
      <c r="D29" s="26">
        <v>99.75</v>
      </c>
      <c r="E29" s="26">
        <v>974</v>
      </c>
      <c r="F29" s="26">
        <v>102.4</v>
      </c>
      <c r="G29" s="26">
        <v>974</v>
      </c>
      <c r="H29" s="26">
        <v>94.2</v>
      </c>
    </row>
    <row r="30" spans="1:8">
      <c r="A30" s="26">
        <v>973</v>
      </c>
      <c r="B30" s="26">
        <v>111.5</v>
      </c>
      <c r="C30" s="26">
        <v>973</v>
      </c>
      <c r="D30" s="26">
        <v>101</v>
      </c>
      <c r="E30" s="26">
        <v>973</v>
      </c>
      <c r="F30" s="26">
        <v>101.6</v>
      </c>
      <c r="G30" s="26">
        <v>973</v>
      </c>
      <c r="H30" s="26">
        <v>94.6</v>
      </c>
    </row>
    <row r="31" spans="1:8">
      <c r="A31" s="26">
        <v>972</v>
      </c>
      <c r="B31" s="26">
        <v>105.75</v>
      </c>
      <c r="C31" s="26">
        <v>972</v>
      </c>
      <c r="D31" s="26">
        <v>104.25</v>
      </c>
      <c r="E31" s="26">
        <v>972</v>
      </c>
      <c r="F31" s="26">
        <v>102.2</v>
      </c>
      <c r="G31" s="26">
        <v>972</v>
      </c>
      <c r="H31" s="26">
        <v>93</v>
      </c>
    </row>
    <row r="32" spans="1:8">
      <c r="A32" s="26">
        <v>971</v>
      </c>
      <c r="B32" s="26">
        <v>100</v>
      </c>
      <c r="C32" s="26">
        <v>971</v>
      </c>
      <c r="D32" s="26">
        <v>108.75</v>
      </c>
      <c r="E32" s="26">
        <v>971</v>
      </c>
      <c r="F32" s="26">
        <v>96.8</v>
      </c>
      <c r="G32" s="26">
        <v>971</v>
      </c>
      <c r="H32" s="26">
        <v>91.4</v>
      </c>
    </row>
    <row r="33" spans="1:8">
      <c r="A33" s="26">
        <v>970</v>
      </c>
      <c r="B33" s="26">
        <v>97</v>
      </c>
      <c r="C33" s="26">
        <v>970</v>
      </c>
      <c r="D33" s="26">
        <v>105.75</v>
      </c>
      <c r="E33" s="26">
        <v>970</v>
      </c>
      <c r="F33" s="26">
        <v>95.4</v>
      </c>
      <c r="G33" s="26">
        <v>970</v>
      </c>
      <c r="H33" s="26">
        <v>86.4</v>
      </c>
    </row>
    <row r="34" spans="1:8">
      <c r="A34" s="26">
        <v>969</v>
      </c>
      <c r="B34" s="26">
        <v>96.5</v>
      </c>
      <c r="C34" s="26">
        <v>969</v>
      </c>
      <c r="D34" s="26">
        <v>102.5</v>
      </c>
      <c r="E34" s="26">
        <v>969</v>
      </c>
      <c r="F34" s="26">
        <v>94.2</v>
      </c>
      <c r="G34" s="26">
        <v>969</v>
      </c>
      <c r="H34" s="26">
        <v>86.8</v>
      </c>
    </row>
    <row r="35" spans="1:8">
      <c r="A35" s="26">
        <v>968</v>
      </c>
      <c r="B35" s="26">
        <v>94.75</v>
      </c>
      <c r="C35" s="26">
        <v>968</v>
      </c>
      <c r="D35" s="26">
        <v>101.5</v>
      </c>
      <c r="E35" s="26">
        <v>968</v>
      </c>
      <c r="F35" s="26">
        <v>92</v>
      </c>
      <c r="G35" s="26">
        <v>968</v>
      </c>
      <c r="H35" s="26">
        <v>89.8</v>
      </c>
    </row>
    <row r="36" spans="1:8">
      <c r="A36" s="26">
        <v>967</v>
      </c>
      <c r="B36" s="26">
        <v>87.5</v>
      </c>
      <c r="C36" s="26">
        <v>967</v>
      </c>
      <c r="D36" s="26">
        <v>97.5</v>
      </c>
      <c r="E36" s="26">
        <v>967</v>
      </c>
      <c r="F36" s="26">
        <v>82.6</v>
      </c>
      <c r="G36" s="26">
        <v>967</v>
      </c>
      <c r="H36" s="26">
        <v>93.2</v>
      </c>
    </row>
    <row r="37" spans="1:8">
      <c r="A37" s="26">
        <v>966</v>
      </c>
      <c r="B37" s="26">
        <v>87.75</v>
      </c>
      <c r="C37" s="26">
        <v>966</v>
      </c>
      <c r="D37" s="26">
        <v>104.25</v>
      </c>
      <c r="E37" s="26">
        <v>966</v>
      </c>
      <c r="F37" s="26">
        <v>81.400000000000006</v>
      </c>
      <c r="G37" s="26">
        <v>966</v>
      </c>
      <c r="H37" s="26">
        <v>96.4</v>
      </c>
    </row>
    <row r="38" spans="1:8">
      <c r="A38" s="26">
        <v>965</v>
      </c>
      <c r="B38" s="26">
        <v>88</v>
      </c>
      <c r="C38" s="26">
        <v>965</v>
      </c>
      <c r="D38" s="26">
        <v>102.25</v>
      </c>
      <c r="E38" s="26">
        <v>965</v>
      </c>
      <c r="F38" s="26">
        <v>82.2</v>
      </c>
      <c r="G38" s="26">
        <v>965</v>
      </c>
      <c r="H38" s="26">
        <v>101</v>
      </c>
    </row>
    <row r="39" spans="1:8">
      <c r="A39" s="26">
        <v>964</v>
      </c>
      <c r="B39" s="26">
        <v>87.75</v>
      </c>
      <c r="C39" s="26">
        <v>964</v>
      </c>
      <c r="D39" s="26">
        <v>98.25</v>
      </c>
      <c r="E39" s="26">
        <v>964</v>
      </c>
      <c r="F39" s="26">
        <v>81</v>
      </c>
      <c r="G39" s="26">
        <v>964</v>
      </c>
      <c r="H39" s="26">
        <v>97.4</v>
      </c>
    </row>
    <row r="40" spans="1:8">
      <c r="A40" s="26">
        <v>963</v>
      </c>
      <c r="B40" s="26">
        <v>91.5</v>
      </c>
      <c r="C40" s="26">
        <v>963</v>
      </c>
      <c r="D40" s="26">
        <v>94</v>
      </c>
      <c r="E40" s="26">
        <v>963</v>
      </c>
      <c r="F40" s="26">
        <v>82.8</v>
      </c>
      <c r="G40" s="26">
        <v>963</v>
      </c>
      <c r="H40" s="26">
        <v>89</v>
      </c>
    </row>
    <row r="41" spans="1:8">
      <c r="A41" s="26">
        <v>962</v>
      </c>
      <c r="B41" s="26">
        <v>90.75</v>
      </c>
      <c r="C41" s="26">
        <v>962</v>
      </c>
      <c r="D41" s="26">
        <v>91.5</v>
      </c>
      <c r="E41" s="26">
        <v>962</v>
      </c>
      <c r="F41" s="26">
        <v>93.2</v>
      </c>
      <c r="G41" s="26">
        <v>962</v>
      </c>
      <c r="H41" s="26">
        <v>82.4</v>
      </c>
    </row>
    <row r="42" spans="1:8">
      <c r="A42" s="26">
        <v>961</v>
      </c>
      <c r="B42" s="26">
        <v>88</v>
      </c>
      <c r="C42" s="26">
        <v>961</v>
      </c>
      <c r="D42" s="26">
        <v>98</v>
      </c>
      <c r="E42" s="26">
        <v>961</v>
      </c>
      <c r="F42" s="26">
        <v>95.2</v>
      </c>
      <c r="G42" s="26">
        <v>961</v>
      </c>
      <c r="H42" s="26">
        <v>82.2</v>
      </c>
    </row>
    <row r="43" spans="1:8">
      <c r="A43" s="26">
        <v>960</v>
      </c>
      <c r="B43" s="26">
        <v>96</v>
      </c>
      <c r="C43" s="26">
        <v>960</v>
      </c>
      <c r="D43" s="26">
        <v>101.5</v>
      </c>
      <c r="E43" s="26">
        <v>960</v>
      </c>
      <c r="F43" s="26">
        <v>93</v>
      </c>
      <c r="G43" s="26">
        <v>960</v>
      </c>
      <c r="H43" s="26">
        <v>78.400000000000006</v>
      </c>
    </row>
    <row r="44" spans="1:8">
      <c r="A44" s="26">
        <v>959</v>
      </c>
      <c r="B44" s="26">
        <v>102.75</v>
      </c>
      <c r="C44" s="26">
        <v>959</v>
      </c>
      <c r="D44" s="26">
        <v>105.75</v>
      </c>
      <c r="E44" s="26">
        <v>959</v>
      </c>
      <c r="F44" s="26">
        <v>91.4</v>
      </c>
      <c r="G44" s="26">
        <v>959</v>
      </c>
      <c r="H44" s="26">
        <v>80.2</v>
      </c>
    </row>
    <row r="45" spans="1:8">
      <c r="A45" s="26">
        <v>958</v>
      </c>
      <c r="B45" s="26">
        <v>103.75</v>
      </c>
      <c r="C45" s="26">
        <v>958</v>
      </c>
      <c r="D45" s="26">
        <v>105</v>
      </c>
      <c r="E45" s="26">
        <v>958</v>
      </c>
      <c r="F45" s="26">
        <v>86</v>
      </c>
      <c r="G45" s="26">
        <v>958</v>
      </c>
      <c r="H45" s="26">
        <v>82.2</v>
      </c>
    </row>
    <row r="46" spans="1:8">
      <c r="A46" s="26">
        <v>957</v>
      </c>
      <c r="B46" s="26">
        <v>99.5</v>
      </c>
      <c r="C46" s="26">
        <v>957</v>
      </c>
      <c r="D46" s="26">
        <v>100.75</v>
      </c>
      <c r="E46" s="26">
        <v>957</v>
      </c>
      <c r="F46" s="26">
        <v>82.2</v>
      </c>
      <c r="G46" s="26">
        <v>957</v>
      </c>
      <c r="H46" s="26">
        <v>84.8</v>
      </c>
    </row>
    <row r="47" spans="1:8">
      <c r="A47" s="26">
        <v>956</v>
      </c>
      <c r="B47" s="26">
        <v>88.25</v>
      </c>
      <c r="C47" s="26">
        <v>956</v>
      </c>
      <c r="D47" s="26">
        <v>98.75</v>
      </c>
      <c r="E47" s="26">
        <v>956</v>
      </c>
      <c r="F47" s="26">
        <v>84.4</v>
      </c>
      <c r="G47" s="26">
        <v>956</v>
      </c>
      <c r="H47" s="26">
        <v>83.8</v>
      </c>
    </row>
    <row r="48" spans="1:8">
      <c r="A48" s="26">
        <v>955</v>
      </c>
      <c r="B48" s="26">
        <v>80.75</v>
      </c>
      <c r="C48" s="26">
        <v>955</v>
      </c>
      <c r="D48" s="26">
        <v>98.25</v>
      </c>
      <c r="E48" s="26">
        <v>955</v>
      </c>
      <c r="F48" s="26">
        <v>85</v>
      </c>
      <c r="G48" s="26">
        <v>955</v>
      </c>
      <c r="H48" s="26">
        <v>87.2</v>
      </c>
    </row>
    <row r="49" spans="1:8">
      <c r="A49" s="26">
        <v>954</v>
      </c>
      <c r="B49" s="26">
        <v>80</v>
      </c>
      <c r="C49" s="26">
        <v>954</v>
      </c>
      <c r="D49" s="26">
        <v>97.75</v>
      </c>
      <c r="E49" s="26">
        <v>954</v>
      </c>
      <c r="F49" s="26">
        <v>85.6</v>
      </c>
      <c r="G49" s="26">
        <v>954</v>
      </c>
      <c r="H49" s="26">
        <v>88.8</v>
      </c>
    </row>
    <row r="50" spans="1:8">
      <c r="A50" s="26">
        <v>953</v>
      </c>
      <c r="B50" s="26">
        <v>86.75</v>
      </c>
      <c r="C50" s="26">
        <v>953</v>
      </c>
      <c r="D50" s="26">
        <v>99.75</v>
      </c>
      <c r="E50" s="26">
        <v>953</v>
      </c>
      <c r="F50" s="26">
        <v>89.4</v>
      </c>
      <c r="G50" s="26">
        <v>953</v>
      </c>
      <c r="H50" s="26">
        <v>93</v>
      </c>
    </row>
    <row r="51" spans="1:8">
      <c r="A51" s="26">
        <v>952</v>
      </c>
      <c r="B51" s="26">
        <v>92.75</v>
      </c>
      <c r="C51" s="26">
        <v>952</v>
      </c>
      <c r="D51" s="26">
        <v>99.25</v>
      </c>
      <c r="E51" s="26">
        <v>952</v>
      </c>
      <c r="F51" s="26">
        <v>94</v>
      </c>
      <c r="G51" s="26">
        <v>952</v>
      </c>
      <c r="H51" s="26">
        <v>93</v>
      </c>
    </row>
    <row r="52" spans="1:8">
      <c r="A52" s="26">
        <v>951</v>
      </c>
      <c r="B52" s="26">
        <v>97.5</v>
      </c>
      <c r="C52" s="26">
        <v>951</v>
      </c>
      <c r="D52" s="26">
        <v>97.25</v>
      </c>
      <c r="E52" s="26">
        <v>951</v>
      </c>
      <c r="F52" s="26">
        <v>91</v>
      </c>
      <c r="G52" s="26">
        <v>951</v>
      </c>
      <c r="H52" s="26">
        <v>94.8</v>
      </c>
    </row>
    <row r="53" spans="1:8">
      <c r="A53" s="26">
        <v>950</v>
      </c>
      <c r="B53" s="26">
        <v>98</v>
      </c>
      <c r="C53" s="26">
        <v>950</v>
      </c>
      <c r="D53" s="26">
        <v>96</v>
      </c>
      <c r="E53" s="26">
        <v>950</v>
      </c>
      <c r="F53" s="26">
        <v>91.2</v>
      </c>
      <c r="G53" s="26">
        <v>950</v>
      </c>
      <c r="H53" s="26">
        <v>94.8</v>
      </c>
    </row>
    <row r="54" spans="1:8">
      <c r="A54" s="26">
        <v>949</v>
      </c>
      <c r="B54" s="26">
        <v>94.25</v>
      </c>
      <c r="C54" s="26">
        <v>949</v>
      </c>
      <c r="D54" s="26">
        <v>95.75</v>
      </c>
      <c r="E54" s="26">
        <v>949</v>
      </c>
      <c r="F54" s="26">
        <v>94.6</v>
      </c>
      <c r="G54" s="26">
        <v>949</v>
      </c>
      <c r="H54" s="26">
        <v>94.4</v>
      </c>
    </row>
    <row r="55" spans="1:8">
      <c r="A55" s="26">
        <v>948</v>
      </c>
      <c r="B55" s="26">
        <v>92.5</v>
      </c>
      <c r="C55" s="26">
        <v>948</v>
      </c>
      <c r="D55" s="26">
        <v>100.5</v>
      </c>
      <c r="E55" s="26">
        <v>948</v>
      </c>
      <c r="F55" s="26">
        <v>94.8</v>
      </c>
      <c r="G55" s="26">
        <v>948</v>
      </c>
      <c r="H55" s="26">
        <v>89.8</v>
      </c>
    </row>
    <row r="56" spans="1:8">
      <c r="A56" s="26">
        <v>947</v>
      </c>
      <c r="B56" s="26">
        <v>89.75</v>
      </c>
      <c r="C56" s="26">
        <v>947</v>
      </c>
      <c r="D56" s="26">
        <v>102.25</v>
      </c>
      <c r="E56" s="26">
        <v>947</v>
      </c>
      <c r="F56" s="26">
        <v>89.8</v>
      </c>
      <c r="G56" s="26">
        <v>947</v>
      </c>
      <c r="H56" s="26">
        <v>94.2</v>
      </c>
    </row>
    <row r="57" spans="1:8">
      <c r="A57" s="26">
        <v>946</v>
      </c>
      <c r="B57" s="26">
        <v>91.5</v>
      </c>
      <c r="C57" s="26">
        <v>946</v>
      </c>
      <c r="D57" s="26">
        <v>100.75</v>
      </c>
      <c r="E57" s="26">
        <v>946</v>
      </c>
      <c r="F57" s="26">
        <v>88.8</v>
      </c>
      <c r="G57" s="26">
        <v>946</v>
      </c>
      <c r="H57" s="26">
        <v>92.4</v>
      </c>
    </row>
    <row r="58" spans="1:8">
      <c r="A58" s="26">
        <v>945</v>
      </c>
      <c r="B58" s="26">
        <v>91.25</v>
      </c>
      <c r="C58" s="26">
        <v>945</v>
      </c>
      <c r="D58" s="26">
        <v>99.25</v>
      </c>
      <c r="E58" s="26">
        <v>945</v>
      </c>
      <c r="F58" s="26">
        <v>86.8</v>
      </c>
      <c r="G58" s="26">
        <v>945</v>
      </c>
      <c r="H58" s="26">
        <v>91.6</v>
      </c>
    </row>
    <row r="59" spans="1:8">
      <c r="A59" s="26">
        <v>944</v>
      </c>
      <c r="B59" s="26">
        <v>98</v>
      </c>
      <c r="C59" s="26">
        <v>944</v>
      </c>
      <c r="D59" s="26">
        <v>97.25</v>
      </c>
      <c r="E59" s="26">
        <v>944</v>
      </c>
      <c r="F59" s="26">
        <v>87</v>
      </c>
      <c r="G59" s="26">
        <v>944</v>
      </c>
      <c r="H59" s="26">
        <v>91.2</v>
      </c>
    </row>
    <row r="60" spans="1:8">
      <c r="A60" s="26">
        <v>943</v>
      </c>
      <c r="B60" s="26">
        <v>100</v>
      </c>
      <c r="C60" s="26">
        <v>943</v>
      </c>
      <c r="D60" s="26">
        <v>99.5</v>
      </c>
      <c r="E60" s="26">
        <v>943</v>
      </c>
      <c r="F60" s="26">
        <v>89.8</v>
      </c>
      <c r="G60" s="26">
        <v>943</v>
      </c>
      <c r="H60" s="26">
        <v>92.4</v>
      </c>
    </row>
    <row r="61" spans="1:8">
      <c r="A61" s="26">
        <v>942</v>
      </c>
      <c r="B61" s="26">
        <v>97.25</v>
      </c>
      <c r="C61" s="26">
        <v>942</v>
      </c>
      <c r="D61" s="26">
        <v>100.25</v>
      </c>
      <c r="E61" s="26">
        <v>942</v>
      </c>
      <c r="F61" s="26">
        <v>92.8</v>
      </c>
      <c r="G61" s="26">
        <v>942</v>
      </c>
      <c r="H61" s="26">
        <v>89.2</v>
      </c>
    </row>
    <row r="62" spans="1:8">
      <c r="A62" s="26">
        <v>941</v>
      </c>
      <c r="B62" s="26">
        <v>98.75</v>
      </c>
      <c r="C62" s="26">
        <v>941</v>
      </c>
      <c r="D62" s="26">
        <v>104.5</v>
      </c>
      <c r="E62" s="26">
        <v>941</v>
      </c>
      <c r="F62" s="26">
        <v>97.4</v>
      </c>
      <c r="G62" s="26">
        <v>941</v>
      </c>
      <c r="H62" s="26">
        <v>89.4</v>
      </c>
    </row>
    <row r="63" spans="1:8">
      <c r="A63" s="26">
        <v>940</v>
      </c>
      <c r="B63" s="26">
        <v>95.5</v>
      </c>
      <c r="C63" s="26">
        <v>940</v>
      </c>
      <c r="D63" s="26">
        <v>103</v>
      </c>
      <c r="E63" s="26">
        <v>940</v>
      </c>
      <c r="F63" s="26">
        <v>102</v>
      </c>
      <c r="G63" s="26">
        <v>940</v>
      </c>
      <c r="H63" s="26">
        <v>90.8</v>
      </c>
    </row>
    <row r="64" spans="1:8">
      <c r="A64" s="26">
        <v>939</v>
      </c>
      <c r="B64" s="26">
        <v>96.75</v>
      </c>
      <c r="C64" s="26">
        <v>939</v>
      </c>
      <c r="D64" s="26">
        <v>104</v>
      </c>
      <c r="E64" s="26">
        <v>939</v>
      </c>
      <c r="F64" s="26">
        <v>99.6</v>
      </c>
      <c r="G64" s="26">
        <v>939</v>
      </c>
      <c r="H64" s="26">
        <v>90.4</v>
      </c>
    </row>
    <row r="65" spans="1:8">
      <c r="A65" s="26">
        <v>938</v>
      </c>
      <c r="B65" s="26">
        <v>96.25</v>
      </c>
      <c r="C65" s="26">
        <v>938</v>
      </c>
      <c r="D65" s="26">
        <v>107</v>
      </c>
      <c r="E65" s="26">
        <v>938</v>
      </c>
      <c r="F65" s="26">
        <v>96.4</v>
      </c>
      <c r="G65" s="26">
        <v>938</v>
      </c>
      <c r="H65" s="26">
        <v>93.6</v>
      </c>
    </row>
    <row r="66" spans="1:8">
      <c r="A66" s="26">
        <v>937</v>
      </c>
      <c r="B66" s="26">
        <v>96.75</v>
      </c>
      <c r="C66" s="26">
        <v>937</v>
      </c>
      <c r="D66" s="26">
        <v>101.5</v>
      </c>
      <c r="E66" s="26">
        <v>937</v>
      </c>
      <c r="F66" s="26">
        <v>93.2</v>
      </c>
      <c r="G66" s="26">
        <v>937</v>
      </c>
      <c r="H66" s="26">
        <v>97</v>
      </c>
    </row>
    <row r="67" spans="1:8">
      <c r="A67" s="26">
        <v>936</v>
      </c>
      <c r="B67" s="26">
        <v>95.25</v>
      </c>
      <c r="C67" s="26">
        <v>936</v>
      </c>
      <c r="D67" s="26">
        <v>103.25</v>
      </c>
      <c r="E67" s="26">
        <v>936</v>
      </c>
      <c r="F67" s="26">
        <v>88</v>
      </c>
      <c r="G67" s="26">
        <v>936</v>
      </c>
      <c r="H67" s="26">
        <v>99</v>
      </c>
    </row>
    <row r="68" spans="1:8">
      <c r="A68" s="26">
        <v>935</v>
      </c>
      <c r="B68" s="26">
        <v>93</v>
      </c>
      <c r="C68" s="26">
        <v>935</v>
      </c>
      <c r="D68" s="26">
        <v>103.25</v>
      </c>
      <c r="E68" s="26">
        <v>935</v>
      </c>
      <c r="F68" s="26">
        <v>89.6</v>
      </c>
      <c r="G68" s="26">
        <v>935</v>
      </c>
      <c r="H68" s="26">
        <v>98.2</v>
      </c>
    </row>
    <row r="69" spans="1:8">
      <c r="A69" s="26">
        <v>934</v>
      </c>
      <c r="B69" s="26">
        <v>96.5</v>
      </c>
      <c r="C69" s="26">
        <v>934</v>
      </c>
      <c r="D69" s="26">
        <v>103</v>
      </c>
      <c r="E69" s="26">
        <v>934</v>
      </c>
      <c r="F69" s="26">
        <v>91.4</v>
      </c>
      <c r="G69" s="26">
        <v>934</v>
      </c>
      <c r="H69" s="26">
        <v>99</v>
      </c>
    </row>
    <row r="70" spans="1:8">
      <c r="A70" s="26">
        <v>933</v>
      </c>
      <c r="B70" s="26">
        <v>94.75</v>
      </c>
      <c r="C70" s="26">
        <v>933</v>
      </c>
      <c r="D70" s="26">
        <v>110.25</v>
      </c>
      <c r="E70" s="26">
        <v>933</v>
      </c>
      <c r="F70" s="26">
        <v>94.8</v>
      </c>
      <c r="G70" s="26">
        <v>933</v>
      </c>
      <c r="H70" s="26">
        <v>95.2</v>
      </c>
    </row>
    <row r="71" spans="1:8">
      <c r="A71" s="26">
        <v>932</v>
      </c>
      <c r="B71" s="26">
        <v>90</v>
      </c>
      <c r="C71" s="26">
        <v>932</v>
      </c>
      <c r="D71" s="26">
        <v>109</v>
      </c>
      <c r="E71" s="26">
        <v>932</v>
      </c>
      <c r="F71" s="26">
        <v>96</v>
      </c>
      <c r="G71" s="26">
        <v>932</v>
      </c>
      <c r="H71" s="26">
        <v>92.6</v>
      </c>
    </row>
    <row r="72" spans="1:8">
      <c r="A72" s="26">
        <v>931</v>
      </c>
      <c r="B72" s="26">
        <v>87.25</v>
      </c>
      <c r="C72" s="26">
        <v>931</v>
      </c>
      <c r="D72" s="26">
        <v>108.75</v>
      </c>
      <c r="E72" s="26">
        <v>931</v>
      </c>
      <c r="F72" s="26">
        <v>99.2</v>
      </c>
      <c r="G72" s="26">
        <v>931</v>
      </c>
      <c r="H72" s="26">
        <v>92</v>
      </c>
    </row>
    <row r="73" spans="1:8">
      <c r="A73" s="26">
        <v>930</v>
      </c>
      <c r="B73" s="26">
        <v>87.25</v>
      </c>
      <c r="C73" s="26">
        <v>930</v>
      </c>
      <c r="D73" s="26">
        <v>109.75</v>
      </c>
      <c r="E73" s="26">
        <v>930</v>
      </c>
      <c r="F73" s="26">
        <v>95</v>
      </c>
      <c r="G73" s="26">
        <v>930</v>
      </c>
      <c r="H73" s="26">
        <v>92.6</v>
      </c>
    </row>
    <row r="74" spans="1:8">
      <c r="A74" s="26">
        <v>929</v>
      </c>
      <c r="B74" s="26">
        <v>92.75</v>
      </c>
      <c r="C74" s="26">
        <v>929</v>
      </c>
      <c r="D74" s="26">
        <v>103</v>
      </c>
      <c r="E74" s="26">
        <v>929</v>
      </c>
      <c r="F74" s="26">
        <v>93.8</v>
      </c>
      <c r="G74" s="26">
        <v>929</v>
      </c>
      <c r="H74" s="26">
        <v>95</v>
      </c>
    </row>
    <row r="75" spans="1:8">
      <c r="A75" s="26">
        <v>928</v>
      </c>
      <c r="B75" s="26">
        <v>97.25</v>
      </c>
      <c r="C75" s="26">
        <v>928</v>
      </c>
      <c r="D75" s="26">
        <v>103.75</v>
      </c>
      <c r="E75" s="26">
        <v>928</v>
      </c>
      <c r="F75" s="26">
        <v>90</v>
      </c>
      <c r="G75" s="26">
        <v>928</v>
      </c>
      <c r="H75" s="26">
        <v>95.8</v>
      </c>
    </row>
    <row r="76" spans="1:8">
      <c r="A76" s="26">
        <v>927</v>
      </c>
      <c r="B76" s="26">
        <v>101.5</v>
      </c>
      <c r="C76" s="26">
        <v>927</v>
      </c>
      <c r="D76" s="26">
        <v>104.25</v>
      </c>
      <c r="E76" s="26">
        <v>927</v>
      </c>
      <c r="F76" s="26">
        <v>90.2</v>
      </c>
      <c r="G76" s="26">
        <v>927</v>
      </c>
      <c r="H76" s="26">
        <v>94.2</v>
      </c>
    </row>
    <row r="77" spans="1:8">
      <c r="A77" s="26">
        <v>926</v>
      </c>
      <c r="B77" s="26">
        <v>100</v>
      </c>
      <c r="C77" s="26">
        <v>926</v>
      </c>
      <c r="D77" s="26">
        <v>106.25</v>
      </c>
      <c r="E77" s="26">
        <v>926</v>
      </c>
      <c r="F77" s="26">
        <v>91.8</v>
      </c>
      <c r="G77" s="26">
        <v>926</v>
      </c>
      <c r="H77" s="26">
        <v>97</v>
      </c>
    </row>
    <row r="78" spans="1:8">
      <c r="A78" s="26">
        <v>925</v>
      </c>
      <c r="B78" s="26">
        <v>99</v>
      </c>
      <c r="C78" s="26">
        <v>925</v>
      </c>
      <c r="D78" s="26">
        <v>108.25</v>
      </c>
      <c r="E78" s="26">
        <v>925</v>
      </c>
      <c r="F78" s="26">
        <v>91</v>
      </c>
      <c r="G78" s="26">
        <v>925</v>
      </c>
      <c r="H78" s="26">
        <v>99.6</v>
      </c>
    </row>
    <row r="79" spans="1:8">
      <c r="A79" s="26">
        <v>924</v>
      </c>
      <c r="B79" s="26">
        <v>100</v>
      </c>
      <c r="C79" s="26">
        <v>924</v>
      </c>
      <c r="D79" s="26">
        <v>106.75</v>
      </c>
      <c r="E79" s="26">
        <v>924</v>
      </c>
      <c r="F79" s="26">
        <v>89.2</v>
      </c>
      <c r="G79" s="26">
        <v>924</v>
      </c>
      <c r="H79" s="26">
        <v>98.6</v>
      </c>
    </row>
    <row r="80" spans="1:8">
      <c r="A80" s="26">
        <v>923</v>
      </c>
      <c r="B80" s="26">
        <v>101.75</v>
      </c>
      <c r="C80" s="26">
        <v>923</v>
      </c>
      <c r="D80" s="26">
        <v>107.75</v>
      </c>
      <c r="E80" s="26">
        <v>923</v>
      </c>
      <c r="F80" s="26">
        <v>90</v>
      </c>
      <c r="G80" s="26">
        <v>923</v>
      </c>
      <c r="H80" s="26">
        <v>102.8</v>
      </c>
    </row>
    <row r="81" spans="1:8">
      <c r="A81" s="26">
        <v>922</v>
      </c>
      <c r="B81" s="26">
        <v>99</v>
      </c>
      <c r="C81" s="26">
        <v>922</v>
      </c>
      <c r="D81" s="26">
        <v>102.5</v>
      </c>
      <c r="E81" s="26">
        <v>922</v>
      </c>
      <c r="F81" s="26">
        <v>92</v>
      </c>
      <c r="G81" s="26">
        <v>922</v>
      </c>
      <c r="H81" s="26">
        <v>101.8</v>
      </c>
    </row>
    <row r="82" spans="1:8">
      <c r="A82" s="26">
        <v>921</v>
      </c>
      <c r="B82" s="26">
        <v>98</v>
      </c>
      <c r="C82" s="26">
        <v>921</v>
      </c>
      <c r="D82" s="26">
        <v>99.25</v>
      </c>
      <c r="E82" s="26">
        <v>921</v>
      </c>
      <c r="F82" s="26">
        <v>88.2</v>
      </c>
      <c r="G82" s="26">
        <v>921</v>
      </c>
      <c r="H82" s="26">
        <v>97.8</v>
      </c>
    </row>
    <row r="83" spans="1:8">
      <c r="A83" s="26">
        <v>920</v>
      </c>
      <c r="B83" s="26">
        <v>94.25</v>
      </c>
      <c r="C83" s="26">
        <v>920</v>
      </c>
      <c r="D83" s="26">
        <v>97.25</v>
      </c>
      <c r="E83" s="26">
        <v>920</v>
      </c>
      <c r="F83" s="26">
        <v>90.4</v>
      </c>
      <c r="G83" s="26">
        <v>920</v>
      </c>
      <c r="H83" s="26">
        <v>94.6</v>
      </c>
    </row>
    <row r="84" spans="1:8">
      <c r="A84" s="26">
        <v>919</v>
      </c>
      <c r="B84" s="26">
        <v>93.5</v>
      </c>
      <c r="C84" s="26">
        <v>919</v>
      </c>
      <c r="D84" s="26">
        <v>97.75</v>
      </c>
      <c r="E84" s="26">
        <v>919</v>
      </c>
      <c r="F84" s="26">
        <v>93.2</v>
      </c>
      <c r="G84" s="26">
        <v>919</v>
      </c>
      <c r="H84" s="26">
        <v>92.2</v>
      </c>
    </row>
    <row r="85" spans="1:8">
      <c r="A85" s="26">
        <v>918</v>
      </c>
      <c r="B85" s="26">
        <v>96</v>
      </c>
      <c r="C85" s="26">
        <v>918</v>
      </c>
      <c r="D85" s="26">
        <v>103</v>
      </c>
      <c r="E85" s="26">
        <v>918</v>
      </c>
      <c r="F85" s="26">
        <v>97.4</v>
      </c>
      <c r="G85" s="26">
        <v>918</v>
      </c>
      <c r="H85" s="26">
        <v>89.4</v>
      </c>
    </row>
    <row r="86" spans="1:8">
      <c r="A86" s="26">
        <v>917</v>
      </c>
      <c r="B86" s="26">
        <v>95.25</v>
      </c>
      <c r="C86" s="26">
        <v>917</v>
      </c>
      <c r="D86" s="26">
        <v>111.75</v>
      </c>
      <c r="E86" s="26">
        <v>917</v>
      </c>
      <c r="F86" s="26">
        <v>97.8</v>
      </c>
      <c r="G86" s="26">
        <v>917</v>
      </c>
      <c r="H86" s="26">
        <v>90.2</v>
      </c>
    </row>
    <row r="87" spans="1:8">
      <c r="A87" s="26">
        <v>916</v>
      </c>
      <c r="B87" s="26">
        <v>94</v>
      </c>
      <c r="C87" s="26">
        <v>916</v>
      </c>
      <c r="D87" s="26">
        <v>115.5</v>
      </c>
      <c r="E87" s="26">
        <v>916</v>
      </c>
      <c r="F87" s="26">
        <v>99.2</v>
      </c>
      <c r="G87" s="26">
        <v>916</v>
      </c>
      <c r="H87" s="26">
        <v>90.6</v>
      </c>
    </row>
    <row r="88" spans="1:8">
      <c r="A88" s="26">
        <v>915</v>
      </c>
      <c r="B88" s="26">
        <v>91.5</v>
      </c>
      <c r="C88" s="26">
        <v>915</v>
      </c>
      <c r="D88" s="26">
        <v>111.5</v>
      </c>
      <c r="E88" s="26">
        <v>915</v>
      </c>
      <c r="F88" s="26">
        <v>100.2</v>
      </c>
      <c r="G88" s="26">
        <v>915</v>
      </c>
      <c r="H88" s="26">
        <v>90.4</v>
      </c>
    </row>
    <row r="89" spans="1:8">
      <c r="A89" s="26">
        <v>914</v>
      </c>
      <c r="B89" s="26">
        <v>95</v>
      </c>
      <c r="C89" s="26">
        <v>914</v>
      </c>
      <c r="D89" s="26">
        <v>108</v>
      </c>
      <c r="E89" s="26">
        <v>914</v>
      </c>
      <c r="F89" s="26">
        <v>100.2</v>
      </c>
      <c r="G89" s="26">
        <v>914</v>
      </c>
      <c r="H89" s="26">
        <v>91</v>
      </c>
    </row>
    <row r="90" spans="1:8">
      <c r="A90" s="26">
        <v>913</v>
      </c>
      <c r="B90" s="26">
        <v>92.5</v>
      </c>
      <c r="C90" s="26">
        <v>913</v>
      </c>
      <c r="D90" s="26">
        <v>106.25</v>
      </c>
      <c r="E90" s="26">
        <v>913</v>
      </c>
      <c r="F90" s="26">
        <v>101.8</v>
      </c>
      <c r="G90" s="26">
        <v>913</v>
      </c>
      <c r="H90" s="26">
        <v>91.4</v>
      </c>
    </row>
    <row r="91" spans="1:8">
      <c r="A91" s="26">
        <v>912</v>
      </c>
      <c r="B91" s="26">
        <v>95.5</v>
      </c>
      <c r="C91" s="26">
        <v>912</v>
      </c>
      <c r="D91" s="26">
        <v>102.25</v>
      </c>
      <c r="E91" s="26">
        <v>912</v>
      </c>
      <c r="F91" s="26">
        <v>105</v>
      </c>
      <c r="G91" s="26">
        <v>912</v>
      </c>
      <c r="H91" s="26">
        <v>92.6</v>
      </c>
    </row>
    <row r="92" spans="1:8">
      <c r="A92" s="26">
        <v>911</v>
      </c>
      <c r="B92" s="26">
        <v>97.75</v>
      </c>
      <c r="C92" s="26">
        <v>911</v>
      </c>
      <c r="D92" s="26">
        <v>99.25</v>
      </c>
      <c r="E92" s="26">
        <v>911</v>
      </c>
      <c r="F92" s="26">
        <v>106</v>
      </c>
      <c r="G92" s="26">
        <v>911</v>
      </c>
      <c r="H92" s="26">
        <v>93</v>
      </c>
    </row>
    <row r="93" spans="1:8">
      <c r="A93" s="26">
        <v>910</v>
      </c>
      <c r="B93" s="26">
        <v>97</v>
      </c>
      <c r="C93" s="26">
        <v>910</v>
      </c>
      <c r="D93" s="26">
        <v>102.25</v>
      </c>
      <c r="E93" s="26">
        <v>910</v>
      </c>
      <c r="F93" s="26">
        <v>106</v>
      </c>
      <c r="G93" s="26">
        <v>910</v>
      </c>
      <c r="H93" s="26">
        <v>95.4</v>
      </c>
    </row>
    <row r="94" spans="1:8">
      <c r="A94" s="26">
        <v>909</v>
      </c>
      <c r="B94" s="26">
        <v>96.25</v>
      </c>
      <c r="C94" s="26">
        <v>909</v>
      </c>
      <c r="D94" s="26">
        <v>101.5</v>
      </c>
      <c r="E94" s="26">
        <v>909</v>
      </c>
      <c r="F94" s="26">
        <v>108.2</v>
      </c>
      <c r="G94" s="26">
        <v>909</v>
      </c>
      <c r="H94" s="26">
        <v>97.4</v>
      </c>
    </row>
    <row r="95" spans="1:8">
      <c r="A95" s="26">
        <v>908</v>
      </c>
      <c r="B95" s="26">
        <v>98.25</v>
      </c>
      <c r="C95" s="26">
        <v>908</v>
      </c>
      <c r="D95" s="26">
        <v>106</v>
      </c>
      <c r="E95" s="26">
        <v>908</v>
      </c>
      <c r="F95" s="26">
        <v>102</v>
      </c>
      <c r="G95" s="26">
        <v>908</v>
      </c>
      <c r="H95" s="26">
        <v>97.6</v>
      </c>
    </row>
    <row r="96" spans="1:8">
      <c r="A96" s="26">
        <v>907</v>
      </c>
      <c r="B96" s="26">
        <v>101.5</v>
      </c>
      <c r="C96" s="26">
        <v>907</v>
      </c>
      <c r="D96" s="26">
        <v>110.5</v>
      </c>
      <c r="E96" s="26">
        <v>907</v>
      </c>
      <c r="F96" s="26">
        <v>98.6</v>
      </c>
      <c r="G96" s="26">
        <v>907</v>
      </c>
      <c r="H96" s="26">
        <v>101.2</v>
      </c>
    </row>
    <row r="97" spans="1:8">
      <c r="A97" s="26">
        <v>906</v>
      </c>
      <c r="B97" s="26">
        <v>101.25</v>
      </c>
      <c r="C97" s="26">
        <v>906</v>
      </c>
      <c r="D97" s="26">
        <v>108.5</v>
      </c>
      <c r="E97" s="26">
        <v>906</v>
      </c>
      <c r="F97" s="26">
        <v>99.6</v>
      </c>
      <c r="G97" s="26">
        <v>906</v>
      </c>
      <c r="H97" s="26">
        <v>103.6</v>
      </c>
    </row>
    <row r="98" spans="1:8">
      <c r="A98" s="26">
        <v>905</v>
      </c>
      <c r="B98" s="26">
        <v>101.25</v>
      </c>
      <c r="C98" s="26">
        <v>905</v>
      </c>
      <c r="D98" s="26">
        <v>105.75</v>
      </c>
      <c r="E98" s="26">
        <v>905</v>
      </c>
      <c r="F98" s="26">
        <v>99.6</v>
      </c>
      <c r="G98" s="26">
        <v>905</v>
      </c>
      <c r="H98" s="26">
        <v>101</v>
      </c>
    </row>
    <row r="99" spans="1:8">
      <c r="A99" s="26">
        <v>904</v>
      </c>
      <c r="B99" s="26">
        <v>98.5</v>
      </c>
      <c r="C99" s="26">
        <v>904</v>
      </c>
      <c r="D99" s="26">
        <v>102</v>
      </c>
      <c r="E99" s="26">
        <v>904</v>
      </c>
      <c r="F99" s="26">
        <v>99.2</v>
      </c>
      <c r="G99" s="26">
        <v>904</v>
      </c>
      <c r="H99" s="26">
        <v>102.8</v>
      </c>
    </row>
    <row r="100" spans="1:8">
      <c r="A100" s="26">
        <v>903</v>
      </c>
      <c r="B100" s="26">
        <v>97.5</v>
      </c>
      <c r="C100" s="26">
        <v>903</v>
      </c>
      <c r="D100" s="26">
        <v>101.25</v>
      </c>
      <c r="E100" s="26">
        <v>903</v>
      </c>
      <c r="F100" s="26">
        <v>105.6</v>
      </c>
      <c r="G100" s="26">
        <v>903</v>
      </c>
      <c r="H100" s="26">
        <v>103.2</v>
      </c>
    </row>
    <row r="101" spans="1:8">
      <c r="A101" s="26">
        <v>902</v>
      </c>
      <c r="B101" s="26">
        <v>99.25</v>
      </c>
      <c r="C101" s="26">
        <v>902</v>
      </c>
      <c r="D101" s="26">
        <v>102.75</v>
      </c>
      <c r="E101" s="26">
        <v>902</v>
      </c>
      <c r="F101" s="26">
        <v>102.2</v>
      </c>
      <c r="G101" s="26">
        <v>902</v>
      </c>
      <c r="H101" s="26">
        <v>100.6</v>
      </c>
    </row>
    <row r="102" spans="1:8">
      <c r="A102" s="26">
        <v>901</v>
      </c>
      <c r="B102" s="26">
        <v>102.75</v>
      </c>
      <c r="C102" s="26">
        <v>901</v>
      </c>
      <c r="D102" s="26">
        <v>106</v>
      </c>
      <c r="E102" s="26">
        <v>901</v>
      </c>
      <c r="F102" s="26">
        <v>100.6</v>
      </c>
      <c r="G102" s="26">
        <v>901</v>
      </c>
      <c r="H102" s="26">
        <v>102.6</v>
      </c>
    </row>
    <row r="103" spans="1:8">
      <c r="A103" s="26">
        <v>900</v>
      </c>
      <c r="B103" s="26">
        <v>103.75</v>
      </c>
      <c r="C103" s="26">
        <v>900</v>
      </c>
      <c r="D103" s="26">
        <v>108.5</v>
      </c>
      <c r="E103" s="26">
        <v>900</v>
      </c>
      <c r="F103" s="26">
        <v>101.6</v>
      </c>
      <c r="G103" s="26">
        <v>900</v>
      </c>
      <c r="H103" s="26">
        <v>106</v>
      </c>
    </row>
    <row r="104" spans="1:8">
      <c r="A104" s="26">
        <v>899</v>
      </c>
      <c r="B104" s="26">
        <v>102.75</v>
      </c>
      <c r="C104" s="26">
        <v>899</v>
      </c>
      <c r="D104" s="26">
        <v>108</v>
      </c>
      <c r="E104" s="26">
        <v>899</v>
      </c>
      <c r="F104" s="26">
        <v>100.6</v>
      </c>
      <c r="G104" s="26">
        <v>899</v>
      </c>
      <c r="H104" s="26">
        <v>102.2</v>
      </c>
    </row>
    <row r="105" spans="1:8">
      <c r="A105" s="26">
        <v>898</v>
      </c>
      <c r="B105" s="26">
        <v>104.25</v>
      </c>
      <c r="C105" s="26">
        <v>898</v>
      </c>
      <c r="D105" s="26">
        <v>104.25</v>
      </c>
      <c r="E105" s="26">
        <v>898</v>
      </c>
      <c r="F105" s="26">
        <v>99</v>
      </c>
      <c r="G105" s="26">
        <v>898</v>
      </c>
      <c r="H105" s="26">
        <v>101.8</v>
      </c>
    </row>
    <row r="106" spans="1:8">
      <c r="A106" s="26">
        <v>897</v>
      </c>
      <c r="B106" s="26">
        <v>103</v>
      </c>
      <c r="C106" s="26">
        <v>897</v>
      </c>
      <c r="D106" s="26">
        <v>103.5</v>
      </c>
      <c r="E106" s="26">
        <v>897</v>
      </c>
      <c r="F106" s="26">
        <v>101.2</v>
      </c>
      <c r="G106" s="26">
        <v>897</v>
      </c>
      <c r="H106" s="26">
        <v>101.2</v>
      </c>
    </row>
    <row r="107" spans="1:8">
      <c r="A107" s="26">
        <v>896</v>
      </c>
      <c r="B107" s="26">
        <v>103.75</v>
      </c>
      <c r="C107" s="26">
        <v>896</v>
      </c>
      <c r="D107" s="26">
        <v>103.5</v>
      </c>
      <c r="E107" s="26">
        <v>896</v>
      </c>
      <c r="F107" s="26">
        <v>102.6</v>
      </c>
      <c r="G107" s="26">
        <v>896</v>
      </c>
      <c r="H107" s="26">
        <v>96.4</v>
      </c>
    </row>
    <row r="108" spans="1:8">
      <c r="A108" s="26">
        <v>895</v>
      </c>
      <c r="B108" s="26">
        <v>101.25</v>
      </c>
      <c r="C108" s="26">
        <v>895</v>
      </c>
      <c r="D108" s="26">
        <v>103</v>
      </c>
      <c r="E108" s="26">
        <v>895</v>
      </c>
      <c r="F108" s="26">
        <v>102.2</v>
      </c>
      <c r="G108" s="26">
        <v>895</v>
      </c>
      <c r="H108" s="26">
        <v>95.4</v>
      </c>
    </row>
    <row r="109" spans="1:8">
      <c r="A109" s="26">
        <v>894</v>
      </c>
      <c r="B109" s="26">
        <v>94</v>
      </c>
      <c r="C109" s="26">
        <v>894</v>
      </c>
      <c r="D109" s="26">
        <v>100.25</v>
      </c>
      <c r="E109" s="26">
        <v>894</v>
      </c>
      <c r="F109" s="26">
        <v>105</v>
      </c>
      <c r="G109" s="26">
        <v>894</v>
      </c>
      <c r="H109" s="26">
        <v>97.8</v>
      </c>
    </row>
    <row r="110" spans="1:8">
      <c r="A110" s="26">
        <v>893</v>
      </c>
      <c r="B110" s="26">
        <v>94.75</v>
      </c>
      <c r="C110" s="26">
        <v>893</v>
      </c>
      <c r="D110" s="26">
        <v>98</v>
      </c>
      <c r="E110" s="26">
        <v>893</v>
      </c>
      <c r="F110" s="26">
        <v>102</v>
      </c>
      <c r="G110" s="26">
        <v>893</v>
      </c>
      <c r="H110" s="26">
        <v>94.4</v>
      </c>
    </row>
    <row r="111" spans="1:8">
      <c r="A111" s="26">
        <v>892</v>
      </c>
      <c r="B111" s="26">
        <v>97</v>
      </c>
      <c r="C111" s="26">
        <v>892</v>
      </c>
      <c r="D111" s="26">
        <v>95.75</v>
      </c>
      <c r="E111" s="26">
        <v>892</v>
      </c>
      <c r="F111" s="26">
        <v>104.8</v>
      </c>
      <c r="G111" s="26">
        <v>892</v>
      </c>
      <c r="H111" s="26">
        <v>95.4</v>
      </c>
    </row>
    <row r="112" spans="1:8">
      <c r="A112" s="26">
        <v>891</v>
      </c>
      <c r="B112" s="26">
        <v>94.75</v>
      </c>
      <c r="C112" s="26">
        <v>891</v>
      </c>
      <c r="D112" s="26">
        <v>95.5</v>
      </c>
      <c r="E112" s="26">
        <v>891</v>
      </c>
      <c r="F112" s="26">
        <v>105.4</v>
      </c>
      <c r="G112" s="26">
        <v>891</v>
      </c>
      <c r="H112" s="26">
        <v>99.8</v>
      </c>
    </row>
    <row r="113" spans="1:8">
      <c r="A113" s="26">
        <v>890</v>
      </c>
      <c r="B113" s="26">
        <v>98.5</v>
      </c>
      <c r="C113" s="26">
        <v>890</v>
      </c>
      <c r="D113" s="26">
        <v>100.75</v>
      </c>
      <c r="E113" s="26">
        <v>890</v>
      </c>
      <c r="F113" s="26">
        <v>103.4</v>
      </c>
      <c r="G113" s="26">
        <v>890</v>
      </c>
      <c r="H113" s="26">
        <v>99.6</v>
      </c>
    </row>
    <row r="114" spans="1:8">
      <c r="A114" s="26">
        <v>889</v>
      </c>
      <c r="B114" s="26">
        <v>100.25</v>
      </c>
      <c r="C114" s="26">
        <v>889</v>
      </c>
      <c r="D114" s="26">
        <v>103.5</v>
      </c>
      <c r="E114" s="26">
        <v>889</v>
      </c>
      <c r="F114" s="26">
        <v>100</v>
      </c>
      <c r="G114" s="26">
        <v>889</v>
      </c>
      <c r="H114" s="26">
        <v>101.4</v>
      </c>
    </row>
    <row r="115" spans="1:8">
      <c r="A115" s="26">
        <v>888</v>
      </c>
      <c r="B115" s="26">
        <v>101.5</v>
      </c>
      <c r="C115" s="26">
        <v>888</v>
      </c>
      <c r="D115" s="26">
        <v>111.25</v>
      </c>
      <c r="E115" s="26">
        <v>888</v>
      </c>
      <c r="F115" s="26">
        <v>101.6</v>
      </c>
      <c r="G115" s="26">
        <v>888</v>
      </c>
      <c r="H115" s="26">
        <v>107</v>
      </c>
    </row>
    <row r="116" spans="1:8">
      <c r="A116" s="26">
        <v>887</v>
      </c>
      <c r="B116" s="26">
        <v>110.25</v>
      </c>
      <c r="C116" s="26">
        <v>887</v>
      </c>
      <c r="D116" s="26">
        <v>116.75</v>
      </c>
      <c r="E116" s="26">
        <v>887</v>
      </c>
      <c r="F116" s="26">
        <v>97.6</v>
      </c>
      <c r="G116" s="26">
        <v>887</v>
      </c>
      <c r="H116" s="26">
        <v>110.4</v>
      </c>
    </row>
    <row r="117" spans="1:8">
      <c r="A117" s="26">
        <v>886</v>
      </c>
      <c r="B117" s="26">
        <v>110.5</v>
      </c>
      <c r="C117" s="26">
        <v>886</v>
      </c>
      <c r="D117" s="26">
        <v>115.25</v>
      </c>
      <c r="E117" s="26">
        <v>886</v>
      </c>
      <c r="F117" s="26">
        <v>94.8</v>
      </c>
      <c r="G117" s="26">
        <v>886</v>
      </c>
      <c r="H117" s="26">
        <v>108.6</v>
      </c>
    </row>
    <row r="118" spans="1:8">
      <c r="A118" s="26">
        <v>885</v>
      </c>
      <c r="B118" s="26">
        <v>110.75</v>
      </c>
      <c r="C118" s="26">
        <v>885</v>
      </c>
      <c r="D118" s="26">
        <v>110</v>
      </c>
      <c r="E118" s="26">
        <v>885</v>
      </c>
      <c r="F118" s="26">
        <v>99.4</v>
      </c>
      <c r="G118" s="26">
        <v>885</v>
      </c>
      <c r="H118" s="26">
        <v>111</v>
      </c>
    </row>
    <row r="119" spans="1:8">
      <c r="A119" s="26">
        <v>884</v>
      </c>
      <c r="B119" s="26">
        <v>107.25</v>
      </c>
      <c r="C119" s="26">
        <v>884</v>
      </c>
      <c r="D119" s="26">
        <v>106.5</v>
      </c>
      <c r="E119" s="26">
        <v>884</v>
      </c>
      <c r="F119" s="26">
        <v>102</v>
      </c>
      <c r="G119" s="26">
        <v>884</v>
      </c>
      <c r="H119" s="26">
        <v>108.8</v>
      </c>
    </row>
    <row r="120" spans="1:8">
      <c r="A120" s="26">
        <v>883</v>
      </c>
      <c r="B120" s="26">
        <v>102.75</v>
      </c>
      <c r="C120" s="26">
        <v>883</v>
      </c>
      <c r="D120" s="26">
        <v>103.5</v>
      </c>
      <c r="E120" s="26">
        <v>883</v>
      </c>
      <c r="F120" s="26">
        <v>103.4</v>
      </c>
      <c r="G120" s="26">
        <v>883</v>
      </c>
      <c r="H120" s="26">
        <v>106.8</v>
      </c>
    </row>
    <row r="121" spans="1:8">
      <c r="A121" s="26">
        <v>882</v>
      </c>
      <c r="B121" s="26">
        <v>102.5</v>
      </c>
      <c r="C121" s="26">
        <v>882</v>
      </c>
      <c r="D121" s="26">
        <v>106.5</v>
      </c>
      <c r="E121" s="26">
        <v>882</v>
      </c>
      <c r="F121" s="26">
        <v>105.2</v>
      </c>
      <c r="G121" s="26">
        <v>882</v>
      </c>
      <c r="H121" s="26">
        <v>100.6</v>
      </c>
    </row>
    <row r="122" spans="1:8">
      <c r="A122" s="26">
        <v>881</v>
      </c>
      <c r="B122" s="26">
        <v>103.75</v>
      </c>
      <c r="C122" s="26">
        <v>881</v>
      </c>
      <c r="D122" s="26">
        <v>110.75</v>
      </c>
      <c r="E122" s="26">
        <v>881</v>
      </c>
      <c r="F122" s="26">
        <v>108.8</v>
      </c>
      <c r="G122" s="26">
        <v>881</v>
      </c>
      <c r="H122" s="26">
        <v>96</v>
      </c>
    </row>
    <row r="123" spans="1:8">
      <c r="A123" s="26">
        <v>880</v>
      </c>
      <c r="B123" s="26">
        <v>105</v>
      </c>
      <c r="C123" s="26">
        <v>880</v>
      </c>
      <c r="D123" s="26">
        <v>106.75</v>
      </c>
      <c r="E123" s="26">
        <v>880</v>
      </c>
      <c r="F123" s="26">
        <v>105.4</v>
      </c>
      <c r="G123" s="26">
        <v>880</v>
      </c>
      <c r="H123" s="26">
        <v>95.8</v>
      </c>
    </row>
    <row r="124" spans="1:8">
      <c r="A124" s="26">
        <v>879</v>
      </c>
      <c r="B124" s="26">
        <v>108</v>
      </c>
      <c r="C124" s="26">
        <v>879</v>
      </c>
      <c r="D124" s="26">
        <v>103</v>
      </c>
      <c r="E124" s="26">
        <v>879</v>
      </c>
      <c r="F124" s="26">
        <v>106.2</v>
      </c>
      <c r="G124" s="26">
        <v>879</v>
      </c>
      <c r="H124" s="26">
        <v>93</v>
      </c>
    </row>
    <row r="125" spans="1:8">
      <c r="A125" s="26">
        <v>878</v>
      </c>
      <c r="B125" s="26">
        <v>109</v>
      </c>
      <c r="C125" s="26">
        <v>878</v>
      </c>
      <c r="D125" s="26">
        <v>100.75</v>
      </c>
      <c r="E125" s="26">
        <v>878</v>
      </c>
      <c r="F125" s="26">
        <v>103.8</v>
      </c>
      <c r="G125" s="26">
        <v>878</v>
      </c>
      <c r="H125" s="26">
        <v>95.2</v>
      </c>
    </row>
    <row r="126" spans="1:8">
      <c r="A126" s="26">
        <v>877</v>
      </c>
      <c r="B126" s="26">
        <v>104.75</v>
      </c>
      <c r="C126" s="26">
        <v>877</v>
      </c>
      <c r="D126" s="26">
        <v>105.25</v>
      </c>
      <c r="E126" s="26">
        <v>877</v>
      </c>
      <c r="F126" s="26">
        <v>105.6</v>
      </c>
      <c r="G126" s="26">
        <v>877</v>
      </c>
      <c r="H126" s="26">
        <v>95.8</v>
      </c>
    </row>
    <row r="127" spans="1:8">
      <c r="A127" s="26">
        <v>876</v>
      </c>
      <c r="B127" s="26">
        <v>103.75</v>
      </c>
      <c r="C127" s="26">
        <v>876</v>
      </c>
      <c r="D127" s="26">
        <v>109.75</v>
      </c>
      <c r="E127" s="26">
        <v>876</v>
      </c>
      <c r="F127" s="26">
        <v>104.6</v>
      </c>
      <c r="G127" s="26">
        <v>876</v>
      </c>
      <c r="H127" s="26">
        <v>94.2</v>
      </c>
    </row>
    <row r="128" spans="1:8">
      <c r="A128" s="26">
        <v>875</v>
      </c>
      <c r="B128" s="26">
        <v>97.25</v>
      </c>
      <c r="C128" s="26">
        <v>875</v>
      </c>
      <c r="D128" s="26">
        <v>115</v>
      </c>
      <c r="E128" s="26">
        <v>875</v>
      </c>
      <c r="F128" s="26">
        <v>103.8</v>
      </c>
      <c r="G128" s="26">
        <v>875</v>
      </c>
      <c r="H128" s="26">
        <v>90.2</v>
      </c>
    </row>
    <row r="129" spans="1:8">
      <c r="A129" s="26">
        <v>874</v>
      </c>
      <c r="B129" s="26">
        <v>97.75</v>
      </c>
      <c r="C129" s="26">
        <v>874</v>
      </c>
      <c r="D129" s="26">
        <v>114.75</v>
      </c>
      <c r="E129" s="26">
        <v>874</v>
      </c>
      <c r="F129" s="26">
        <v>100</v>
      </c>
      <c r="G129" s="26">
        <v>874</v>
      </c>
      <c r="H129" s="26">
        <v>90.4</v>
      </c>
    </row>
    <row r="130" spans="1:8">
      <c r="A130" s="26">
        <v>873</v>
      </c>
      <c r="B130" s="26">
        <v>103</v>
      </c>
      <c r="C130" s="26">
        <v>873</v>
      </c>
      <c r="D130" s="26">
        <v>107</v>
      </c>
      <c r="E130" s="26">
        <v>873</v>
      </c>
      <c r="F130" s="26">
        <v>102.2</v>
      </c>
      <c r="G130" s="26">
        <v>873</v>
      </c>
      <c r="H130" s="26">
        <v>90.2</v>
      </c>
    </row>
    <row r="131" spans="1:8">
      <c r="A131" s="26">
        <v>872</v>
      </c>
      <c r="B131" s="26">
        <v>106</v>
      </c>
      <c r="C131" s="26">
        <v>872</v>
      </c>
      <c r="D131" s="26">
        <v>111.5</v>
      </c>
      <c r="E131" s="26">
        <v>872</v>
      </c>
      <c r="F131" s="26">
        <v>100</v>
      </c>
      <c r="G131" s="26">
        <v>872</v>
      </c>
      <c r="H131" s="26">
        <v>92.6</v>
      </c>
    </row>
    <row r="132" spans="1:8">
      <c r="A132" s="26">
        <v>871</v>
      </c>
      <c r="B132" s="26">
        <v>108.75</v>
      </c>
      <c r="C132" s="26">
        <v>871</v>
      </c>
      <c r="D132" s="26">
        <v>109</v>
      </c>
      <c r="E132" s="26">
        <v>871</v>
      </c>
      <c r="F132" s="26">
        <v>99.2</v>
      </c>
      <c r="G132" s="26">
        <v>871</v>
      </c>
      <c r="H132" s="26">
        <v>96.4</v>
      </c>
    </row>
    <row r="133" spans="1:8">
      <c r="A133" s="26">
        <v>870</v>
      </c>
      <c r="B133" s="26">
        <v>109</v>
      </c>
      <c r="C133" s="26">
        <v>870</v>
      </c>
      <c r="D133" s="26">
        <v>111.25</v>
      </c>
      <c r="E133" s="26">
        <v>870</v>
      </c>
      <c r="F133" s="26">
        <v>98</v>
      </c>
      <c r="G133" s="26">
        <v>870</v>
      </c>
      <c r="H133" s="26">
        <v>97.2</v>
      </c>
    </row>
    <row r="134" spans="1:8">
      <c r="A134" s="26">
        <v>869</v>
      </c>
      <c r="B134" s="26">
        <v>107.5</v>
      </c>
      <c r="C134" s="26">
        <v>869</v>
      </c>
      <c r="D134" s="26">
        <v>112</v>
      </c>
      <c r="E134" s="26">
        <v>869</v>
      </c>
      <c r="F134" s="26">
        <v>103</v>
      </c>
      <c r="G134" s="26">
        <v>869</v>
      </c>
      <c r="H134" s="26">
        <v>101.4</v>
      </c>
    </row>
    <row r="135" spans="1:8">
      <c r="A135" s="26">
        <v>868</v>
      </c>
      <c r="B135" s="26">
        <v>107</v>
      </c>
      <c r="C135" s="26">
        <v>868</v>
      </c>
      <c r="D135" s="26">
        <v>110</v>
      </c>
      <c r="E135" s="26">
        <v>868</v>
      </c>
      <c r="F135" s="26">
        <v>100.4</v>
      </c>
      <c r="G135" s="26">
        <v>868</v>
      </c>
      <c r="H135" s="26">
        <v>100.4</v>
      </c>
    </row>
    <row r="136" spans="1:8">
      <c r="A136" s="26">
        <v>867</v>
      </c>
      <c r="B136" s="26">
        <v>106.5</v>
      </c>
      <c r="C136" s="26">
        <v>867</v>
      </c>
      <c r="D136" s="26">
        <v>112.25</v>
      </c>
      <c r="E136" s="26">
        <v>867</v>
      </c>
      <c r="F136" s="26">
        <v>102.6</v>
      </c>
      <c r="G136" s="26">
        <v>867</v>
      </c>
      <c r="H136" s="26">
        <v>100.6</v>
      </c>
    </row>
    <row r="137" spans="1:8">
      <c r="A137" s="26">
        <v>866</v>
      </c>
      <c r="B137" s="26">
        <v>106.25</v>
      </c>
      <c r="C137" s="26">
        <v>866</v>
      </c>
      <c r="D137" s="26">
        <v>112</v>
      </c>
      <c r="E137" s="26">
        <v>866</v>
      </c>
      <c r="F137" s="26">
        <v>101.8</v>
      </c>
      <c r="G137" s="26">
        <v>866</v>
      </c>
      <c r="H137" s="26">
        <v>105.8</v>
      </c>
    </row>
    <row r="138" spans="1:8">
      <c r="A138" s="26">
        <v>865</v>
      </c>
      <c r="B138" s="26">
        <v>104</v>
      </c>
      <c r="C138" s="26">
        <v>865</v>
      </c>
      <c r="D138" s="26">
        <v>117.25</v>
      </c>
      <c r="E138" s="26">
        <v>865</v>
      </c>
      <c r="F138" s="26">
        <v>106</v>
      </c>
      <c r="G138" s="26">
        <v>865</v>
      </c>
      <c r="H138" s="26">
        <v>108.8</v>
      </c>
    </row>
    <row r="139" spans="1:8">
      <c r="A139" s="26">
        <v>864</v>
      </c>
      <c r="B139" s="26">
        <v>106.25</v>
      </c>
      <c r="C139" s="26">
        <v>864</v>
      </c>
      <c r="D139" s="26">
        <v>116.5</v>
      </c>
      <c r="E139" s="26">
        <v>864</v>
      </c>
      <c r="F139" s="26">
        <v>104.6</v>
      </c>
      <c r="G139" s="26">
        <v>864</v>
      </c>
      <c r="H139" s="26">
        <v>106.2</v>
      </c>
    </row>
    <row r="140" spans="1:8">
      <c r="A140" s="26">
        <v>863</v>
      </c>
      <c r="B140" s="26">
        <v>104.25</v>
      </c>
      <c r="C140" s="26">
        <v>863</v>
      </c>
      <c r="D140" s="26">
        <v>112</v>
      </c>
      <c r="E140" s="26">
        <v>863</v>
      </c>
      <c r="F140" s="26">
        <v>105.8</v>
      </c>
      <c r="G140" s="26">
        <v>863</v>
      </c>
      <c r="H140" s="26">
        <v>104.2</v>
      </c>
    </row>
    <row r="141" spans="1:8">
      <c r="A141" s="26">
        <v>862</v>
      </c>
      <c r="B141" s="26">
        <v>103.5</v>
      </c>
      <c r="C141" s="26">
        <v>862</v>
      </c>
      <c r="D141" s="26">
        <v>108.75</v>
      </c>
      <c r="E141" s="26">
        <v>862</v>
      </c>
      <c r="F141" s="26">
        <v>104.6</v>
      </c>
      <c r="G141" s="26">
        <v>862</v>
      </c>
      <c r="H141" s="26">
        <v>102.2</v>
      </c>
    </row>
    <row r="142" spans="1:8">
      <c r="A142" s="26">
        <v>861</v>
      </c>
      <c r="B142" s="26">
        <v>104.75</v>
      </c>
      <c r="C142" s="26">
        <v>861</v>
      </c>
      <c r="D142" s="26">
        <v>103.5</v>
      </c>
      <c r="E142" s="26">
        <v>861</v>
      </c>
      <c r="F142" s="26">
        <v>109.6</v>
      </c>
      <c r="G142" s="26">
        <v>861</v>
      </c>
      <c r="H142" s="26">
        <v>100</v>
      </c>
    </row>
    <row r="143" spans="1:8">
      <c r="A143" s="26">
        <v>860</v>
      </c>
      <c r="B143" s="26">
        <v>103.75</v>
      </c>
      <c r="C143" s="26">
        <v>860</v>
      </c>
      <c r="D143" s="26">
        <v>102.5</v>
      </c>
      <c r="E143" s="26">
        <v>860</v>
      </c>
      <c r="F143" s="26">
        <v>111.2</v>
      </c>
      <c r="G143" s="26">
        <v>860</v>
      </c>
      <c r="H143" s="26">
        <v>100.8</v>
      </c>
    </row>
    <row r="144" spans="1:8">
      <c r="A144" s="26">
        <v>859</v>
      </c>
      <c r="B144" s="26">
        <v>101.75</v>
      </c>
      <c r="C144" s="26">
        <v>859</v>
      </c>
      <c r="D144" s="26">
        <v>106.25</v>
      </c>
      <c r="E144" s="26">
        <v>859</v>
      </c>
      <c r="F144" s="26">
        <v>109</v>
      </c>
      <c r="G144" s="26">
        <v>859</v>
      </c>
      <c r="H144" s="26">
        <v>104</v>
      </c>
    </row>
    <row r="145" spans="1:8">
      <c r="A145" s="26">
        <v>858</v>
      </c>
      <c r="B145" s="26">
        <v>102.25</v>
      </c>
      <c r="C145" s="26">
        <v>858</v>
      </c>
      <c r="D145" s="26">
        <v>109.75</v>
      </c>
      <c r="E145" s="26">
        <v>858</v>
      </c>
      <c r="F145" s="26">
        <v>105.4</v>
      </c>
      <c r="G145" s="26">
        <v>858</v>
      </c>
      <c r="H145" s="26">
        <v>107.2</v>
      </c>
    </row>
    <row r="146" spans="1:8">
      <c r="A146" s="26">
        <v>857</v>
      </c>
      <c r="B146" s="26">
        <v>100.75</v>
      </c>
      <c r="C146" s="26">
        <v>857</v>
      </c>
      <c r="D146" s="26">
        <v>112.25</v>
      </c>
      <c r="E146" s="26">
        <v>857</v>
      </c>
      <c r="F146" s="26">
        <v>104.2</v>
      </c>
      <c r="G146" s="26">
        <v>857</v>
      </c>
      <c r="H146" s="26">
        <v>111.4</v>
      </c>
    </row>
    <row r="147" spans="1:8">
      <c r="A147" s="26">
        <v>856</v>
      </c>
      <c r="B147" s="26">
        <v>97.75</v>
      </c>
      <c r="C147" s="26">
        <v>856</v>
      </c>
      <c r="D147" s="26">
        <v>109.75</v>
      </c>
      <c r="E147" s="26">
        <v>856</v>
      </c>
      <c r="F147" s="26">
        <v>99.8</v>
      </c>
      <c r="G147" s="26">
        <v>856</v>
      </c>
      <c r="H147" s="26">
        <v>109.2</v>
      </c>
    </row>
    <row r="148" spans="1:8">
      <c r="A148" s="26">
        <v>855</v>
      </c>
      <c r="B148" s="26">
        <v>102.25</v>
      </c>
      <c r="C148" s="26">
        <v>855</v>
      </c>
      <c r="D148" s="26">
        <v>109</v>
      </c>
      <c r="E148" s="26">
        <v>855</v>
      </c>
      <c r="F148" s="26">
        <v>95.8</v>
      </c>
      <c r="G148" s="26">
        <v>855</v>
      </c>
      <c r="H148" s="26">
        <v>106.6</v>
      </c>
    </row>
    <row r="149" spans="1:8">
      <c r="A149" s="26">
        <v>854</v>
      </c>
      <c r="B149" s="26">
        <v>100.5</v>
      </c>
      <c r="C149" s="26">
        <v>854</v>
      </c>
      <c r="D149" s="26">
        <v>108.5</v>
      </c>
      <c r="E149" s="26">
        <v>854</v>
      </c>
      <c r="F149" s="26">
        <v>96.2</v>
      </c>
      <c r="G149" s="26">
        <v>854</v>
      </c>
      <c r="H149" s="26">
        <v>103.4</v>
      </c>
    </row>
    <row r="150" spans="1:8">
      <c r="A150" s="26">
        <v>853</v>
      </c>
      <c r="B150" s="26">
        <v>99.75</v>
      </c>
      <c r="C150" s="26">
        <v>853</v>
      </c>
      <c r="D150" s="26">
        <v>111.25</v>
      </c>
      <c r="E150" s="26">
        <v>853</v>
      </c>
      <c r="F150" s="26">
        <v>101.6</v>
      </c>
      <c r="G150" s="26">
        <v>853</v>
      </c>
      <c r="H150" s="26">
        <v>101</v>
      </c>
    </row>
    <row r="151" spans="1:8">
      <c r="A151" s="26">
        <v>852</v>
      </c>
      <c r="B151" s="26">
        <v>94.75</v>
      </c>
      <c r="C151" s="26">
        <v>852</v>
      </c>
      <c r="D151" s="26">
        <v>109.5</v>
      </c>
      <c r="E151" s="26">
        <v>852</v>
      </c>
      <c r="F151" s="26">
        <v>104.2</v>
      </c>
      <c r="G151" s="26">
        <v>852</v>
      </c>
      <c r="H151" s="26">
        <v>98.2</v>
      </c>
    </row>
    <row r="152" spans="1:8">
      <c r="A152" s="26">
        <v>851</v>
      </c>
      <c r="B152" s="26">
        <v>95.25</v>
      </c>
      <c r="C152" s="26">
        <v>851</v>
      </c>
      <c r="D152" s="26">
        <v>109.75</v>
      </c>
      <c r="E152" s="26">
        <v>851</v>
      </c>
      <c r="F152" s="26">
        <v>105.8</v>
      </c>
      <c r="G152" s="26">
        <v>851</v>
      </c>
      <c r="H152" s="26">
        <v>100.8</v>
      </c>
    </row>
    <row r="153" spans="1:8">
      <c r="A153" s="26">
        <v>850</v>
      </c>
      <c r="B153" s="26">
        <v>100.25</v>
      </c>
      <c r="C153" s="26">
        <v>850</v>
      </c>
      <c r="D153" s="26">
        <v>112.25</v>
      </c>
      <c r="E153" s="26">
        <v>850</v>
      </c>
      <c r="F153" s="26">
        <v>106.8</v>
      </c>
      <c r="G153" s="26">
        <v>850</v>
      </c>
      <c r="H153" s="26">
        <v>100.2</v>
      </c>
    </row>
    <row r="154" spans="1:8">
      <c r="A154" s="26">
        <v>849</v>
      </c>
      <c r="B154" s="26">
        <v>105.25</v>
      </c>
      <c r="C154" s="26">
        <v>849</v>
      </c>
      <c r="D154" s="26">
        <v>115.5</v>
      </c>
      <c r="E154" s="26">
        <v>849</v>
      </c>
      <c r="F154" s="26">
        <v>106</v>
      </c>
      <c r="G154" s="26">
        <v>849</v>
      </c>
      <c r="H154" s="26">
        <v>102</v>
      </c>
    </row>
    <row r="155" spans="1:8">
      <c r="A155" s="26">
        <v>848</v>
      </c>
      <c r="B155" s="26">
        <v>109</v>
      </c>
      <c r="C155" s="26">
        <v>848</v>
      </c>
      <c r="D155" s="26">
        <v>117</v>
      </c>
      <c r="E155" s="26">
        <v>848</v>
      </c>
      <c r="F155" s="26">
        <v>102.2</v>
      </c>
      <c r="G155" s="26">
        <v>848</v>
      </c>
      <c r="H155" s="26">
        <v>104</v>
      </c>
    </row>
    <row r="156" spans="1:8">
      <c r="A156" s="26">
        <v>847</v>
      </c>
      <c r="B156" s="26">
        <v>107.75</v>
      </c>
      <c r="C156" s="26">
        <v>847</v>
      </c>
      <c r="D156" s="26">
        <v>115.25</v>
      </c>
      <c r="E156" s="26">
        <v>847</v>
      </c>
      <c r="F156" s="26">
        <v>98.2</v>
      </c>
      <c r="G156" s="26">
        <v>847</v>
      </c>
      <c r="H156" s="26">
        <v>104.4</v>
      </c>
    </row>
    <row r="157" spans="1:8">
      <c r="A157" s="26">
        <v>846</v>
      </c>
      <c r="B157" s="26">
        <v>106</v>
      </c>
      <c r="C157" s="26">
        <v>846</v>
      </c>
      <c r="D157" s="26">
        <v>112.75</v>
      </c>
      <c r="E157" s="26">
        <v>846</v>
      </c>
      <c r="F157" s="26">
        <v>97.2</v>
      </c>
      <c r="G157" s="26">
        <v>846</v>
      </c>
      <c r="H157" s="26">
        <v>102</v>
      </c>
    </row>
    <row r="158" spans="1:8">
      <c r="A158" s="26">
        <v>845</v>
      </c>
      <c r="B158" s="26">
        <v>105.5</v>
      </c>
      <c r="C158" s="26">
        <v>845</v>
      </c>
      <c r="D158" s="26">
        <v>109.25</v>
      </c>
      <c r="E158" s="26">
        <v>845</v>
      </c>
      <c r="F158" s="26">
        <v>96</v>
      </c>
      <c r="G158" s="26">
        <v>845</v>
      </c>
      <c r="H158" s="26">
        <v>103.6</v>
      </c>
    </row>
    <row r="159" spans="1:8">
      <c r="A159" s="26">
        <v>844</v>
      </c>
      <c r="B159" s="26">
        <v>113.25</v>
      </c>
      <c r="C159" s="26">
        <v>844</v>
      </c>
      <c r="D159" s="26">
        <v>113</v>
      </c>
      <c r="E159" s="26">
        <v>844</v>
      </c>
      <c r="F159" s="26">
        <v>96</v>
      </c>
      <c r="G159" s="26">
        <v>844</v>
      </c>
      <c r="H159" s="26">
        <v>105.4</v>
      </c>
    </row>
    <row r="160" spans="1:8">
      <c r="A160" s="26">
        <v>843</v>
      </c>
      <c r="B160" s="26">
        <v>116.25</v>
      </c>
      <c r="C160" s="26">
        <v>843</v>
      </c>
      <c r="D160" s="26">
        <v>118.25</v>
      </c>
      <c r="E160" s="26">
        <v>843</v>
      </c>
      <c r="F160" s="26">
        <v>99</v>
      </c>
      <c r="G160" s="26">
        <v>843</v>
      </c>
      <c r="H160" s="26">
        <v>107.8</v>
      </c>
    </row>
    <row r="161" spans="1:8">
      <c r="A161" s="26">
        <v>842</v>
      </c>
      <c r="B161" s="26">
        <v>116.75</v>
      </c>
      <c r="C161" s="26">
        <v>842</v>
      </c>
      <c r="D161" s="26">
        <v>120.5</v>
      </c>
      <c r="E161" s="26">
        <v>842</v>
      </c>
      <c r="F161" s="26">
        <v>103.8</v>
      </c>
      <c r="G161" s="26">
        <v>842</v>
      </c>
      <c r="H161" s="26">
        <v>107.2</v>
      </c>
    </row>
    <row r="162" spans="1:8">
      <c r="A162" s="26">
        <v>841</v>
      </c>
      <c r="B162" s="26">
        <v>114.5</v>
      </c>
      <c r="C162" s="26">
        <v>841</v>
      </c>
      <c r="D162" s="26">
        <v>120.25</v>
      </c>
      <c r="E162" s="26">
        <v>841</v>
      </c>
      <c r="F162" s="26">
        <v>106</v>
      </c>
      <c r="G162" s="26">
        <v>841</v>
      </c>
      <c r="H162" s="26">
        <v>108.6</v>
      </c>
    </row>
    <row r="163" spans="1:8">
      <c r="A163" s="26">
        <v>840</v>
      </c>
      <c r="B163" s="26">
        <v>108.5</v>
      </c>
      <c r="C163" s="26">
        <v>840</v>
      </c>
      <c r="D163" s="26">
        <v>121.75</v>
      </c>
      <c r="E163" s="26">
        <v>840</v>
      </c>
      <c r="F163" s="26">
        <v>106.4</v>
      </c>
      <c r="G163" s="26">
        <v>840</v>
      </c>
      <c r="H163" s="26">
        <v>114</v>
      </c>
    </row>
    <row r="164" spans="1:8">
      <c r="A164" s="26">
        <v>839</v>
      </c>
      <c r="B164" s="26">
        <v>103.25</v>
      </c>
      <c r="C164" s="26">
        <v>839</v>
      </c>
      <c r="D164" s="26">
        <v>120.25</v>
      </c>
      <c r="E164" s="26">
        <v>839</v>
      </c>
      <c r="F164" s="26">
        <v>108.6</v>
      </c>
      <c r="G164" s="26">
        <v>839</v>
      </c>
      <c r="H164" s="26">
        <v>115</v>
      </c>
    </row>
    <row r="165" spans="1:8">
      <c r="A165" s="26">
        <v>838</v>
      </c>
      <c r="B165" s="26">
        <v>104.75</v>
      </c>
      <c r="C165" s="26">
        <v>838</v>
      </c>
      <c r="D165" s="26">
        <v>117</v>
      </c>
      <c r="E165" s="26">
        <v>838</v>
      </c>
      <c r="F165" s="26">
        <v>110.8</v>
      </c>
      <c r="G165" s="26">
        <v>838</v>
      </c>
      <c r="H165" s="26">
        <v>112</v>
      </c>
    </row>
    <row r="166" spans="1:8">
      <c r="A166" s="26">
        <v>837</v>
      </c>
      <c r="B166" s="26">
        <v>109.5</v>
      </c>
      <c r="C166" s="26">
        <v>837</v>
      </c>
      <c r="D166" s="26">
        <v>116.75</v>
      </c>
      <c r="E166" s="26">
        <v>837</v>
      </c>
      <c r="F166" s="26">
        <v>111.6</v>
      </c>
      <c r="G166" s="26">
        <v>837</v>
      </c>
      <c r="H166" s="26">
        <v>111.8</v>
      </c>
    </row>
    <row r="167" spans="1:8">
      <c r="A167" s="26">
        <v>836</v>
      </c>
      <c r="B167" s="26">
        <v>110.75</v>
      </c>
      <c r="C167" s="26">
        <v>836</v>
      </c>
      <c r="D167" s="26">
        <v>118.5</v>
      </c>
      <c r="E167" s="26">
        <v>836</v>
      </c>
      <c r="F167" s="26">
        <v>113.6</v>
      </c>
      <c r="G167" s="26">
        <v>836</v>
      </c>
      <c r="H167" s="26">
        <v>110.4</v>
      </c>
    </row>
    <row r="168" spans="1:8">
      <c r="A168" s="26">
        <v>835</v>
      </c>
      <c r="B168" s="26">
        <v>111.5</v>
      </c>
      <c r="C168" s="26">
        <v>835</v>
      </c>
      <c r="D168" s="26">
        <v>118.75</v>
      </c>
      <c r="E168" s="26">
        <v>835</v>
      </c>
      <c r="F168" s="26">
        <v>115.2</v>
      </c>
      <c r="G168" s="26">
        <v>835</v>
      </c>
      <c r="H168" s="26">
        <v>106</v>
      </c>
    </row>
    <row r="169" spans="1:8">
      <c r="A169" s="26">
        <v>834</v>
      </c>
      <c r="B169" s="26">
        <v>116.5</v>
      </c>
      <c r="C169" s="26">
        <v>834</v>
      </c>
      <c r="D169" s="26">
        <v>120.25</v>
      </c>
      <c r="E169" s="26">
        <v>834</v>
      </c>
      <c r="F169" s="26">
        <v>115.6</v>
      </c>
      <c r="G169" s="26">
        <v>834</v>
      </c>
      <c r="H169" s="26">
        <v>103.8</v>
      </c>
    </row>
    <row r="170" spans="1:8">
      <c r="A170" s="26">
        <v>833</v>
      </c>
      <c r="B170" s="26">
        <v>111.25</v>
      </c>
      <c r="C170" s="26">
        <v>833</v>
      </c>
      <c r="D170" s="26">
        <v>120.5</v>
      </c>
      <c r="E170" s="26">
        <v>833</v>
      </c>
      <c r="F170" s="26">
        <v>109.4</v>
      </c>
      <c r="G170" s="26">
        <v>833</v>
      </c>
      <c r="H170" s="26">
        <v>105.4</v>
      </c>
    </row>
    <row r="171" spans="1:8">
      <c r="A171" s="26">
        <v>832</v>
      </c>
      <c r="B171" s="26">
        <v>108.75</v>
      </c>
      <c r="C171" s="26">
        <v>832</v>
      </c>
      <c r="D171" s="26">
        <v>125.25</v>
      </c>
      <c r="E171" s="26">
        <v>832</v>
      </c>
      <c r="F171" s="26">
        <v>110.8</v>
      </c>
      <c r="G171" s="26">
        <v>832</v>
      </c>
      <c r="H171" s="26">
        <v>106.4</v>
      </c>
    </row>
    <row r="172" spans="1:8">
      <c r="A172" s="26">
        <v>831</v>
      </c>
      <c r="B172" s="26">
        <v>113</v>
      </c>
      <c r="C172" s="26">
        <v>831</v>
      </c>
      <c r="D172" s="26">
        <v>124.5</v>
      </c>
      <c r="E172" s="26">
        <v>831</v>
      </c>
      <c r="F172" s="26">
        <v>111.2</v>
      </c>
      <c r="G172" s="26">
        <v>831</v>
      </c>
      <c r="H172" s="26">
        <v>106.6</v>
      </c>
    </row>
    <row r="173" spans="1:8">
      <c r="A173" s="26">
        <v>830</v>
      </c>
      <c r="B173" s="26">
        <v>109</v>
      </c>
      <c r="C173" s="26">
        <v>830</v>
      </c>
      <c r="D173" s="26">
        <v>123</v>
      </c>
      <c r="E173" s="26">
        <v>830</v>
      </c>
      <c r="F173" s="26">
        <v>111.2</v>
      </c>
      <c r="G173" s="26">
        <v>830</v>
      </c>
      <c r="H173" s="26">
        <v>108</v>
      </c>
    </row>
    <row r="174" spans="1:8">
      <c r="A174" s="26">
        <v>829</v>
      </c>
      <c r="B174" s="26">
        <v>112</v>
      </c>
      <c r="C174" s="26">
        <v>829</v>
      </c>
      <c r="D174" s="26">
        <v>122.75</v>
      </c>
      <c r="E174" s="26">
        <v>829</v>
      </c>
      <c r="F174" s="26">
        <v>107.8</v>
      </c>
      <c r="G174" s="26">
        <v>829</v>
      </c>
      <c r="H174" s="26">
        <v>104.6</v>
      </c>
    </row>
    <row r="175" spans="1:8">
      <c r="A175" s="26">
        <v>828</v>
      </c>
      <c r="B175" s="26">
        <v>115.75</v>
      </c>
      <c r="C175" s="26">
        <v>828</v>
      </c>
      <c r="D175" s="26">
        <v>119</v>
      </c>
      <c r="E175" s="26">
        <v>828</v>
      </c>
      <c r="F175" s="26">
        <v>114.8</v>
      </c>
      <c r="G175" s="26">
        <v>828</v>
      </c>
      <c r="H175" s="26">
        <v>103.8</v>
      </c>
    </row>
    <row r="176" spans="1:8">
      <c r="A176" s="26">
        <v>827</v>
      </c>
      <c r="B176" s="26">
        <v>115.5</v>
      </c>
      <c r="C176" s="26">
        <v>827</v>
      </c>
      <c r="D176" s="26">
        <v>120</v>
      </c>
      <c r="E176" s="26">
        <v>827</v>
      </c>
      <c r="F176" s="26">
        <v>112</v>
      </c>
      <c r="G176" s="26">
        <v>827</v>
      </c>
      <c r="H176" s="26">
        <v>101.8</v>
      </c>
    </row>
    <row r="177" spans="1:8">
      <c r="A177" s="26">
        <v>826</v>
      </c>
      <c r="B177" s="26">
        <v>113.25</v>
      </c>
      <c r="C177" s="26">
        <v>826</v>
      </c>
      <c r="D177" s="26">
        <v>115.75</v>
      </c>
      <c r="E177" s="26">
        <v>826</v>
      </c>
      <c r="F177" s="26">
        <v>107.2</v>
      </c>
      <c r="G177" s="26">
        <v>826</v>
      </c>
      <c r="H177" s="26">
        <v>103</v>
      </c>
    </row>
    <row r="178" spans="1:8">
      <c r="A178" s="26">
        <v>825</v>
      </c>
      <c r="B178" s="26">
        <v>112.75</v>
      </c>
      <c r="C178" s="26">
        <v>825</v>
      </c>
      <c r="D178" s="26">
        <v>117</v>
      </c>
      <c r="E178" s="26">
        <v>825</v>
      </c>
      <c r="F178" s="26">
        <v>105.2</v>
      </c>
      <c r="G178" s="26">
        <v>825</v>
      </c>
      <c r="H178" s="26">
        <v>100.2</v>
      </c>
    </row>
    <row r="179" spans="1:8">
      <c r="A179" s="26">
        <v>824</v>
      </c>
      <c r="B179" s="26">
        <v>112.75</v>
      </c>
      <c r="C179" s="26">
        <v>824</v>
      </c>
      <c r="D179" s="26">
        <v>118.75</v>
      </c>
      <c r="E179" s="26">
        <v>824</v>
      </c>
      <c r="F179" s="26">
        <v>106</v>
      </c>
      <c r="G179" s="26">
        <v>824</v>
      </c>
      <c r="H179" s="26">
        <v>102.2</v>
      </c>
    </row>
    <row r="180" spans="1:8">
      <c r="A180" s="26">
        <v>823</v>
      </c>
      <c r="B180" s="26">
        <v>115</v>
      </c>
      <c r="C180" s="26">
        <v>823</v>
      </c>
      <c r="D180" s="26">
        <v>110.25</v>
      </c>
      <c r="E180" s="26">
        <v>823</v>
      </c>
      <c r="F180" s="26">
        <v>102.4</v>
      </c>
      <c r="G180" s="26">
        <v>823</v>
      </c>
      <c r="H180" s="26">
        <v>104.6</v>
      </c>
    </row>
    <row r="181" spans="1:8">
      <c r="A181" s="26">
        <v>822</v>
      </c>
      <c r="B181" s="26">
        <v>110.5</v>
      </c>
      <c r="C181" s="26">
        <v>822</v>
      </c>
      <c r="D181" s="26">
        <v>117.25</v>
      </c>
      <c r="E181" s="26">
        <v>822</v>
      </c>
      <c r="F181" s="26">
        <v>103.8</v>
      </c>
      <c r="G181" s="26">
        <v>822</v>
      </c>
      <c r="H181" s="26">
        <v>110</v>
      </c>
    </row>
    <row r="182" spans="1:8">
      <c r="A182" s="26">
        <v>821</v>
      </c>
      <c r="B182" s="26">
        <v>106.5</v>
      </c>
      <c r="C182" s="26">
        <v>821</v>
      </c>
      <c r="D182" s="26">
        <v>116</v>
      </c>
      <c r="E182" s="26">
        <v>821</v>
      </c>
      <c r="F182" s="26">
        <v>103.4</v>
      </c>
      <c r="G182" s="26">
        <v>821</v>
      </c>
      <c r="H182" s="26">
        <v>108.8</v>
      </c>
    </row>
    <row r="183" spans="1:8">
      <c r="A183" s="26">
        <v>820</v>
      </c>
      <c r="B183" s="26">
        <v>108.25</v>
      </c>
      <c r="C183" s="26">
        <v>820</v>
      </c>
      <c r="D183" s="26">
        <v>111.75</v>
      </c>
      <c r="E183" s="26">
        <v>820</v>
      </c>
      <c r="F183" s="26">
        <v>105.6</v>
      </c>
      <c r="G183" s="26">
        <v>820</v>
      </c>
      <c r="H183" s="26">
        <v>106.8</v>
      </c>
    </row>
    <row r="184" spans="1:8">
      <c r="A184" s="26">
        <v>819</v>
      </c>
      <c r="B184" s="26">
        <v>101.5</v>
      </c>
      <c r="C184" s="26">
        <v>819</v>
      </c>
      <c r="D184" s="26">
        <v>116.75</v>
      </c>
      <c r="E184" s="26">
        <v>819</v>
      </c>
      <c r="F184" s="26">
        <v>108.2</v>
      </c>
      <c r="G184" s="26">
        <v>819</v>
      </c>
      <c r="H184" s="26">
        <v>106</v>
      </c>
    </row>
    <row r="185" spans="1:8">
      <c r="A185" s="26">
        <v>818</v>
      </c>
      <c r="B185" s="26">
        <v>106</v>
      </c>
      <c r="C185" s="26">
        <v>818</v>
      </c>
      <c r="D185" s="26">
        <v>116.75</v>
      </c>
      <c r="E185" s="26">
        <v>818</v>
      </c>
      <c r="F185" s="26">
        <v>108.2</v>
      </c>
      <c r="G185" s="26">
        <v>818</v>
      </c>
      <c r="H185" s="26">
        <v>106</v>
      </c>
    </row>
    <row r="186" spans="1:8">
      <c r="A186" s="26">
        <v>817</v>
      </c>
      <c r="B186" s="26">
        <v>108.75</v>
      </c>
      <c r="C186" s="26">
        <v>817</v>
      </c>
      <c r="D186" s="26">
        <v>117.75</v>
      </c>
      <c r="E186" s="26">
        <v>817</v>
      </c>
      <c r="F186" s="26">
        <v>106</v>
      </c>
      <c r="G186" s="26">
        <v>817</v>
      </c>
      <c r="H186" s="26">
        <v>105.4</v>
      </c>
    </row>
    <row r="187" spans="1:8">
      <c r="A187" s="26">
        <v>816</v>
      </c>
      <c r="B187" s="26">
        <v>105</v>
      </c>
      <c r="C187" s="26">
        <v>816</v>
      </c>
      <c r="D187" s="26">
        <v>116</v>
      </c>
      <c r="E187" s="26">
        <v>816</v>
      </c>
      <c r="F187" s="26">
        <v>108</v>
      </c>
      <c r="G187" s="26">
        <v>816</v>
      </c>
      <c r="H187" s="26">
        <v>111</v>
      </c>
    </row>
    <row r="188" spans="1:8">
      <c r="A188" s="26">
        <v>815</v>
      </c>
      <c r="B188" s="26">
        <v>113</v>
      </c>
      <c r="C188" s="26">
        <v>815</v>
      </c>
      <c r="D188" s="26">
        <v>120.75</v>
      </c>
      <c r="E188" s="26">
        <v>815</v>
      </c>
      <c r="F188" s="26">
        <v>107.8</v>
      </c>
      <c r="G188" s="26">
        <v>815</v>
      </c>
      <c r="H188" s="26">
        <v>113.6</v>
      </c>
    </row>
    <row r="189" spans="1:8">
      <c r="A189" s="26">
        <v>814</v>
      </c>
      <c r="B189" s="26">
        <v>113</v>
      </c>
      <c r="C189" s="26">
        <v>814</v>
      </c>
      <c r="D189" s="26">
        <v>120</v>
      </c>
      <c r="E189" s="26">
        <v>814</v>
      </c>
      <c r="F189" s="26">
        <v>110</v>
      </c>
      <c r="G189" s="26">
        <v>814</v>
      </c>
      <c r="H189" s="26">
        <v>117.4</v>
      </c>
    </row>
    <row r="190" spans="1:8">
      <c r="A190" s="26">
        <v>813</v>
      </c>
      <c r="B190" s="26">
        <v>114.75</v>
      </c>
      <c r="C190" s="26">
        <v>813</v>
      </c>
      <c r="D190" s="26">
        <v>115</v>
      </c>
      <c r="E190" s="26">
        <v>813</v>
      </c>
      <c r="F190" s="26">
        <v>110.2</v>
      </c>
      <c r="G190" s="26">
        <v>813</v>
      </c>
      <c r="H190" s="26">
        <v>116.6</v>
      </c>
    </row>
    <row r="191" spans="1:8">
      <c r="A191" s="26">
        <v>812</v>
      </c>
      <c r="B191" s="26">
        <v>116.25</v>
      </c>
      <c r="C191" s="26">
        <v>812</v>
      </c>
      <c r="D191" s="26">
        <v>118</v>
      </c>
      <c r="E191" s="26">
        <v>812</v>
      </c>
      <c r="F191" s="26">
        <v>110.2</v>
      </c>
      <c r="G191" s="26">
        <v>812</v>
      </c>
      <c r="H191" s="26">
        <v>114</v>
      </c>
    </row>
    <row r="192" spans="1:8">
      <c r="A192" s="26">
        <v>811</v>
      </c>
      <c r="B192" s="26">
        <v>113</v>
      </c>
      <c r="C192" s="26">
        <v>811</v>
      </c>
      <c r="D192" s="26">
        <v>116.5</v>
      </c>
      <c r="E192" s="26">
        <v>811</v>
      </c>
      <c r="F192" s="26">
        <v>110.8</v>
      </c>
      <c r="G192" s="26">
        <v>811</v>
      </c>
      <c r="H192" s="26">
        <v>108.2</v>
      </c>
    </row>
    <row r="193" spans="1:8">
      <c r="A193" s="26">
        <v>810</v>
      </c>
      <c r="B193" s="26">
        <v>112.75</v>
      </c>
      <c r="C193" s="26">
        <v>810</v>
      </c>
      <c r="D193" s="26">
        <v>118.25</v>
      </c>
      <c r="E193" s="26">
        <v>810</v>
      </c>
      <c r="F193" s="26">
        <v>109.4</v>
      </c>
      <c r="G193" s="26">
        <v>810</v>
      </c>
      <c r="H193" s="26">
        <v>107.4</v>
      </c>
    </row>
    <row r="194" spans="1:8">
      <c r="A194" s="26">
        <v>809</v>
      </c>
      <c r="B194" s="26">
        <v>111.25</v>
      </c>
      <c r="C194" s="26">
        <v>809</v>
      </c>
      <c r="D194" s="26">
        <v>125.5</v>
      </c>
      <c r="E194" s="26">
        <v>809</v>
      </c>
      <c r="F194" s="26">
        <v>109.6</v>
      </c>
      <c r="G194" s="26">
        <v>809</v>
      </c>
      <c r="H194" s="26">
        <v>108.8</v>
      </c>
    </row>
    <row r="195" spans="1:8">
      <c r="A195" s="26">
        <v>808</v>
      </c>
      <c r="B195" s="26">
        <v>113.25</v>
      </c>
      <c r="C195" s="26">
        <v>808</v>
      </c>
      <c r="D195" s="26">
        <v>119.25</v>
      </c>
      <c r="E195" s="26">
        <v>808</v>
      </c>
      <c r="F195" s="26">
        <v>111.6</v>
      </c>
      <c r="G195" s="26">
        <v>808</v>
      </c>
      <c r="H195" s="26">
        <v>102.8</v>
      </c>
    </row>
    <row r="196" spans="1:8">
      <c r="A196" s="26">
        <v>807</v>
      </c>
      <c r="B196" s="26">
        <v>113</v>
      </c>
      <c r="C196" s="26">
        <v>807</v>
      </c>
      <c r="D196" s="26">
        <v>115.75</v>
      </c>
      <c r="E196" s="26">
        <v>807</v>
      </c>
      <c r="F196" s="26">
        <v>110.8</v>
      </c>
      <c r="G196" s="26">
        <v>807</v>
      </c>
      <c r="H196" s="26">
        <v>106.2</v>
      </c>
    </row>
    <row r="197" spans="1:8">
      <c r="A197" s="26">
        <v>806</v>
      </c>
      <c r="B197" s="26">
        <v>115.75</v>
      </c>
      <c r="C197" s="26">
        <v>806</v>
      </c>
      <c r="D197" s="26">
        <v>115.25</v>
      </c>
      <c r="E197" s="26">
        <v>806</v>
      </c>
      <c r="F197" s="26">
        <v>111.8</v>
      </c>
      <c r="G197" s="26">
        <v>806</v>
      </c>
      <c r="H197" s="26">
        <v>112.8</v>
      </c>
    </row>
    <row r="198" spans="1:8">
      <c r="A198" s="26">
        <v>805</v>
      </c>
      <c r="B198" s="26">
        <v>115</v>
      </c>
      <c r="C198" s="26">
        <v>805</v>
      </c>
      <c r="D198" s="26">
        <v>112.75</v>
      </c>
      <c r="E198" s="26">
        <v>805</v>
      </c>
      <c r="F198" s="26">
        <v>114.8</v>
      </c>
      <c r="G198" s="26">
        <v>805</v>
      </c>
      <c r="H198" s="26">
        <v>114.8</v>
      </c>
    </row>
    <row r="199" spans="1:8">
      <c r="A199" s="26">
        <v>804</v>
      </c>
      <c r="B199" s="26">
        <v>108</v>
      </c>
      <c r="C199" s="26">
        <v>804</v>
      </c>
      <c r="D199" s="26">
        <v>121</v>
      </c>
      <c r="E199" s="26">
        <v>804</v>
      </c>
      <c r="F199" s="26">
        <v>112.4</v>
      </c>
      <c r="G199" s="26">
        <v>804</v>
      </c>
      <c r="H199" s="26">
        <v>114.2</v>
      </c>
    </row>
    <row r="200" spans="1:8">
      <c r="A200" s="26">
        <v>803</v>
      </c>
      <c r="B200" s="26">
        <v>107.75</v>
      </c>
      <c r="C200" s="26">
        <v>803</v>
      </c>
      <c r="D200" s="26">
        <v>125.75</v>
      </c>
      <c r="E200" s="26">
        <v>803</v>
      </c>
      <c r="F200" s="26">
        <v>108</v>
      </c>
      <c r="G200" s="26">
        <v>803</v>
      </c>
      <c r="H200" s="26">
        <v>121</v>
      </c>
    </row>
    <row r="201" spans="1:8">
      <c r="A201" s="26">
        <v>802</v>
      </c>
      <c r="B201" s="26">
        <v>109.25</v>
      </c>
      <c r="C201" s="26">
        <v>802</v>
      </c>
      <c r="D201" s="26">
        <v>126.75</v>
      </c>
      <c r="E201" s="26">
        <v>802</v>
      </c>
      <c r="F201" s="26">
        <v>111</v>
      </c>
      <c r="G201" s="26">
        <v>802</v>
      </c>
      <c r="H201" s="26">
        <v>120</v>
      </c>
    </row>
    <row r="202" spans="1:8">
      <c r="A202" s="26">
        <v>801</v>
      </c>
      <c r="B202" s="26">
        <v>109</v>
      </c>
      <c r="C202" s="26">
        <v>801</v>
      </c>
      <c r="D202" s="26">
        <v>125.5</v>
      </c>
      <c r="E202" s="26">
        <v>801</v>
      </c>
      <c r="F202" s="26">
        <v>113.2</v>
      </c>
      <c r="G202" s="26">
        <v>801</v>
      </c>
      <c r="H202" s="26">
        <v>116.6</v>
      </c>
    </row>
    <row r="203" spans="1:8">
      <c r="A203" s="26">
        <v>800</v>
      </c>
      <c r="B203" s="26">
        <v>115.25</v>
      </c>
      <c r="C203" s="26">
        <v>800</v>
      </c>
      <c r="D203" s="26">
        <v>118</v>
      </c>
      <c r="E203" s="26">
        <v>800</v>
      </c>
      <c r="F203" s="26">
        <v>113.2</v>
      </c>
      <c r="G203" s="26">
        <v>800</v>
      </c>
      <c r="H203" s="26">
        <v>117.4</v>
      </c>
    </row>
    <row r="204" spans="1:8">
      <c r="A204" s="26">
        <v>799</v>
      </c>
      <c r="B204" s="26">
        <v>118.75</v>
      </c>
      <c r="C204" s="26">
        <v>799</v>
      </c>
      <c r="D204" s="26">
        <v>115.25</v>
      </c>
      <c r="E204" s="26">
        <v>799</v>
      </c>
      <c r="F204" s="26">
        <v>110</v>
      </c>
      <c r="G204" s="26">
        <v>799</v>
      </c>
      <c r="H204" s="26">
        <v>112.2</v>
      </c>
    </row>
    <row r="205" spans="1:8">
      <c r="A205" s="26">
        <v>798</v>
      </c>
      <c r="B205" s="26">
        <v>112.75</v>
      </c>
      <c r="C205" s="26">
        <v>798</v>
      </c>
      <c r="D205" s="26">
        <v>118</v>
      </c>
      <c r="E205" s="26">
        <v>798</v>
      </c>
      <c r="F205" s="26">
        <v>111</v>
      </c>
      <c r="G205" s="26">
        <v>798</v>
      </c>
      <c r="H205" s="26">
        <v>109.4</v>
      </c>
    </row>
    <row r="206" spans="1:8">
      <c r="A206" s="26">
        <v>797</v>
      </c>
      <c r="B206" s="26">
        <v>118.25</v>
      </c>
      <c r="C206" s="26">
        <v>797</v>
      </c>
      <c r="D206" s="26">
        <v>123.25</v>
      </c>
      <c r="E206" s="26">
        <v>797</v>
      </c>
      <c r="F206" s="26">
        <v>112.6</v>
      </c>
      <c r="G206" s="26">
        <v>797</v>
      </c>
      <c r="H206" s="26">
        <v>111.6</v>
      </c>
    </row>
    <row r="207" spans="1:8">
      <c r="A207" s="26">
        <v>796</v>
      </c>
      <c r="B207" s="26">
        <v>116.75</v>
      </c>
      <c r="C207" s="26">
        <v>796</v>
      </c>
      <c r="D207" s="26">
        <v>125.75</v>
      </c>
      <c r="E207" s="26">
        <v>796</v>
      </c>
      <c r="F207" s="26">
        <v>112.4</v>
      </c>
      <c r="G207" s="26">
        <v>796</v>
      </c>
      <c r="H207" s="26">
        <v>111.6</v>
      </c>
    </row>
    <row r="208" spans="1:8">
      <c r="A208" s="26">
        <v>795</v>
      </c>
      <c r="B208" s="26">
        <v>110</v>
      </c>
      <c r="C208" s="26">
        <v>795</v>
      </c>
      <c r="D208" s="26">
        <v>124.25</v>
      </c>
      <c r="E208" s="26">
        <v>795</v>
      </c>
      <c r="F208" s="26">
        <v>111.6</v>
      </c>
      <c r="G208" s="26">
        <v>795</v>
      </c>
      <c r="H208" s="26">
        <v>109.4</v>
      </c>
    </row>
    <row r="209" spans="1:8">
      <c r="A209" s="26">
        <v>794</v>
      </c>
      <c r="B209" s="26">
        <v>109.5</v>
      </c>
      <c r="C209" s="26">
        <v>794</v>
      </c>
      <c r="D209" s="26">
        <v>117</v>
      </c>
      <c r="E209" s="26">
        <v>794</v>
      </c>
      <c r="F209" s="26">
        <v>116.6</v>
      </c>
      <c r="G209" s="26">
        <v>794</v>
      </c>
      <c r="H209" s="26">
        <v>112</v>
      </c>
    </row>
    <row r="210" spans="1:8">
      <c r="A210" s="26">
        <v>793</v>
      </c>
      <c r="B210" s="26">
        <v>105</v>
      </c>
      <c r="C210" s="26">
        <v>793</v>
      </c>
      <c r="D210" s="26">
        <v>114</v>
      </c>
      <c r="E210" s="26">
        <v>793</v>
      </c>
      <c r="F210" s="26">
        <v>120.2</v>
      </c>
      <c r="G210" s="26">
        <v>793</v>
      </c>
      <c r="H210" s="26">
        <v>114.4</v>
      </c>
    </row>
    <row r="211" spans="1:8">
      <c r="A211" s="26">
        <v>792</v>
      </c>
      <c r="B211" s="26">
        <v>108.25</v>
      </c>
      <c r="C211" s="26">
        <v>792</v>
      </c>
      <c r="D211" s="26">
        <v>110.5</v>
      </c>
      <c r="E211" s="26">
        <v>792</v>
      </c>
      <c r="F211" s="26">
        <v>117.2</v>
      </c>
      <c r="G211" s="26">
        <v>792</v>
      </c>
      <c r="H211" s="26">
        <v>111.8</v>
      </c>
    </row>
    <row r="212" spans="1:8">
      <c r="A212" s="26">
        <v>791</v>
      </c>
      <c r="B212" s="26">
        <v>116.5</v>
      </c>
      <c r="C212" s="26">
        <v>791</v>
      </c>
      <c r="D212" s="26">
        <v>115.25</v>
      </c>
      <c r="E212" s="26">
        <v>791</v>
      </c>
      <c r="F212" s="26">
        <v>115.2</v>
      </c>
      <c r="G212" s="26">
        <v>791</v>
      </c>
      <c r="H212" s="26">
        <v>108.4</v>
      </c>
    </row>
    <row r="213" spans="1:8">
      <c r="A213" s="26">
        <v>790</v>
      </c>
      <c r="B213" s="26">
        <v>117</v>
      </c>
      <c r="C213" s="26">
        <v>790</v>
      </c>
      <c r="D213" s="26">
        <v>116.5</v>
      </c>
      <c r="E213" s="26">
        <v>790</v>
      </c>
      <c r="F213" s="26">
        <v>115.8</v>
      </c>
      <c r="G213" s="26">
        <v>790</v>
      </c>
      <c r="H213" s="26">
        <v>106.6</v>
      </c>
    </row>
    <row r="214" spans="1:8">
      <c r="A214" s="26">
        <v>789</v>
      </c>
      <c r="B214" s="26">
        <v>115.75</v>
      </c>
      <c r="C214" s="26">
        <v>789</v>
      </c>
      <c r="D214" s="26">
        <v>109.25</v>
      </c>
      <c r="E214" s="26">
        <v>789</v>
      </c>
      <c r="F214" s="26">
        <v>113.2</v>
      </c>
      <c r="G214" s="26">
        <v>789</v>
      </c>
      <c r="H214" s="26">
        <v>106.6</v>
      </c>
    </row>
    <row r="215" spans="1:8">
      <c r="A215" s="26">
        <v>788</v>
      </c>
      <c r="B215" s="26">
        <v>117</v>
      </c>
      <c r="C215" s="26">
        <v>788</v>
      </c>
      <c r="D215" s="26">
        <v>116.75</v>
      </c>
      <c r="E215" s="26">
        <v>788</v>
      </c>
      <c r="F215" s="26">
        <v>109.4</v>
      </c>
      <c r="G215" s="26">
        <v>788</v>
      </c>
      <c r="H215" s="26">
        <v>105</v>
      </c>
    </row>
    <row r="216" spans="1:8">
      <c r="A216" s="26">
        <v>787</v>
      </c>
      <c r="B216" s="26">
        <v>118</v>
      </c>
      <c r="C216" s="26">
        <v>787</v>
      </c>
      <c r="D216" s="26">
        <v>113.25</v>
      </c>
      <c r="E216" s="26">
        <v>787</v>
      </c>
      <c r="F216" s="26">
        <v>111.4</v>
      </c>
      <c r="G216" s="26">
        <v>787</v>
      </c>
      <c r="H216" s="26">
        <v>103</v>
      </c>
    </row>
    <row r="217" spans="1:8">
      <c r="A217" s="26">
        <v>786</v>
      </c>
      <c r="B217" s="26">
        <v>124.5</v>
      </c>
      <c r="C217" s="26">
        <v>786</v>
      </c>
      <c r="D217" s="26">
        <v>114.5</v>
      </c>
      <c r="E217" s="26">
        <v>786</v>
      </c>
      <c r="F217" s="26">
        <v>115.4</v>
      </c>
      <c r="G217" s="26">
        <v>786</v>
      </c>
      <c r="H217" s="26">
        <v>112.2</v>
      </c>
    </row>
    <row r="218" spans="1:8">
      <c r="A218" s="26">
        <v>785</v>
      </c>
      <c r="B218" s="26">
        <v>131.5</v>
      </c>
      <c r="C218" s="26">
        <v>785</v>
      </c>
      <c r="D218" s="26">
        <v>115.5</v>
      </c>
      <c r="E218" s="26">
        <v>785</v>
      </c>
      <c r="F218" s="26">
        <v>118</v>
      </c>
      <c r="G218" s="26">
        <v>785</v>
      </c>
      <c r="H218" s="26">
        <v>120.6</v>
      </c>
    </row>
    <row r="219" spans="1:8">
      <c r="A219" s="26">
        <v>784</v>
      </c>
      <c r="B219" s="26">
        <v>129.75</v>
      </c>
      <c r="C219" s="26">
        <v>784</v>
      </c>
      <c r="D219" s="26">
        <v>109.5</v>
      </c>
      <c r="E219" s="26">
        <v>784</v>
      </c>
      <c r="F219" s="26">
        <v>120.2</v>
      </c>
      <c r="G219" s="26">
        <v>784</v>
      </c>
      <c r="H219" s="26">
        <v>118.2</v>
      </c>
    </row>
    <row r="220" spans="1:8">
      <c r="A220" s="26">
        <v>783</v>
      </c>
      <c r="B220" s="26">
        <v>125.25</v>
      </c>
      <c r="C220" s="26">
        <v>783</v>
      </c>
      <c r="D220" s="26">
        <v>110.5</v>
      </c>
      <c r="E220" s="26">
        <v>783</v>
      </c>
      <c r="F220" s="26">
        <v>123</v>
      </c>
      <c r="G220" s="26">
        <v>783</v>
      </c>
      <c r="H220" s="26">
        <v>121</v>
      </c>
    </row>
    <row r="221" spans="1:8">
      <c r="A221" s="26">
        <v>782</v>
      </c>
      <c r="B221" s="26">
        <v>120.75</v>
      </c>
      <c r="C221" s="26">
        <v>782</v>
      </c>
      <c r="D221" s="26">
        <v>114.25</v>
      </c>
      <c r="E221" s="26">
        <v>782</v>
      </c>
      <c r="F221" s="26">
        <v>120.2</v>
      </c>
      <c r="G221" s="26">
        <v>782</v>
      </c>
      <c r="H221" s="26">
        <v>122.6</v>
      </c>
    </row>
    <row r="222" spans="1:8">
      <c r="A222" s="26">
        <v>781</v>
      </c>
      <c r="B222" s="26">
        <v>115.75</v>
      </c>
      <c r="C222" s="26">
        <v>781</v>
      </c>
      <c r="D222" s="26">
        <v>121.25</v>
      </c>
      <c r="E222" s="26">
        <v>781</v>
      </c>
      <c r="F222" s="26">
        <v>113.8</v>
      </c>
      <c r="G222" s="26">
        <v>781</v>
      </c>
      <c r="H222" s="26">
        <v>115</v>
      </c>
    </row>
    <row r="223" spans="1:8">
      <c r="A223" s="26">
        <v>780</v>
      </c>
      <c r="B223" s="26">
        <v>110.5</v>
      </c>
      <c r="C223" s="26">
        <v>780</v>
      </c>
      <c r="D223" s="26">
        <v>126</v>
      </c>
      <c r="E223" s="26">
        <v>780</v>
      </c>
      <c r="F223" s="26">
        <v>111.8</v>
      </c>
      <c r="G223" s="26">
        <v>780</v>
      </c>
      <c r="H223" s="26">
        <v>106.4</v>
      </c>
    </row>
    <row r="224" spans="1:8">
      <c r="A224" s="26">
        <v>779</v>
      </c>
      <c r="B224" s="26">
        <v>110.75</v>
      </c>
      <c r="C224" s="26">
        <v>779</v>
      </c>
      <c r="D224" s="26">
        <v>125.5</v>
      </c>
      <c r="E224" s="26">
        <v>779</v>
      </c>
      <c r="F224" s="26">
        <v>110.2</v>
      </c>
      <c r="G224" s="26">
        <v>779</v>
      </c>
      <c r="H224" s="26">
        <v>111.2</v>
      </c>
    </row>
    <row r="225" spans="1:8">
      <c r="A225" s="26">
        <v>778</v>
      </c>
      <c r="B225" s="26">
        <v>114</v>
      </c>
      <c r="C225" s="26">
        <v>778</v>
      </c>
      <c r="D225" s="26">
        <v>123.25</v>
      </c>
      <c r="E225" s="26">
        <v>778</v>
      </c>
      <c r="F225" s="26">
        <v>110.2</v>
      </c>
      <c r="G225" s="26">
        <v>778</v>
      </c>
      <c r="H225" s="26">
        <v>111.8</v>
      </c>
    </row>
    <row r="226" spans="1:8">
      <c r="A226" s="26">
        <v>777</v>
      </c>
      <c r="B226" s="26">
        <v>119.25</v>
      </c>
      <c r="C226" s="26">
        <v>777</v>
      </c>
      <c r="D226" s="26">
        <v>119.75</v>
      </c>
      <c r="E226" s="26">
        <v>777</v>
      </c>
      <c r="F226" s="26">
        <v>110.8</v>
      </c>
      <c r="G226" s="26">
        <v>777</v>
      </c>
      <c r="H226" s="26">
        <v>113.4</v>
      </c>
    </row>
    <row r="227" spans="1:8">
      <c r="A227" s="26">
        <v>776</v>
      </c>
      <c r="B227" s="26">
        <v>123.5</v>
      </c>
      <c r="C227" s="26">
        <v>776</v>
      </c>
      <c r="D227" s="26">
        <v>119.75</v>
      </c>
      <c r="E227" s="26">
        <v>776</v>
      </c>
      <c r="F227" s="26">
        <v>115</v>
      </c>
      <c r="G227" s="26">
        <v>776</v>
      </c>
      <c r="H227" s="26">
        <v>117.4</v>
      </c>
    </row>
    <row r="228" spans="1:8">
      <c r="A228" s="26">
        <v>775</v>
      </c>
      <c r="B228" s="26">
        <v>120.5</v>
      </c>
      <c r="C228" s="26">
        <v>775</v>
      </c>
      <c r="D228" s="26">
        <v>116.75</v>
      </c>
      <c r="E228" s="26">
        <v>775</v>
      </c>
      <c r="F228" s="26">
        <v>116.2</v>
      </c>
      <c r="G228" s="26">
        <v>775</v>
      </c>
      <c r="H228" s="26">
        <v>122.8</v>
      </c>
    </row>
    <row r="229" spans="1:8">
      <c r="A229" s="26">
        <v>774</v>
      </c>
      <c r="B229" s="26">
        <v>117.25</v>
      </c>
      <c r="C229" s="26">
        <v>774</v>
      </c>
      <c r="D229" s="26">
        <v>113.5</v>
      </c>
      <c r="E229" s="26">
        <v>774</v>
      </c>
      <c r="F229" s="26">
        <v>119.8</v>
      </c>
      <c r="G229" s="26">
        <v>774</v>
      </c>
      <c r="H229" s="26">
        <v>120.8</v>
      </c>
    </row>
    <row r="230" spans="1:8">
      <c r="A230" s="26">
        <v>773</v>
      </c>
      <c r="B230" s="26">
        <v>112.25</v>
      </c>
      <c r="C230" s="26">
        <v>773</v>
      </c>
      <c r="D230" s="26">
        <v>113.75</v>
      </c>
      <c r="E230" s="26">
        <v>773</v>
      </c>
      <c r="F230" s="26">
        <v>122.6</v>
      </c>
      <c r="G230" s="26">
        <v>773</v>
      </c>
      <c r="H230" s="26">
        <v>117.4</v>
      </c>
    </row>
    <row r="231" spans="1:8">
      <c r="A231" s="26">
        <v>772</v>
      </c>
      <c r="B231" s="26">
        <v>110</v>
      </c>
      <c r="C231" s="26">
        <v>772</v>
      </c>
      <c r="D231" s="26">
        <v>111.75</v>
      </c>
      <c r="E231" s="26">
        <v>772</v>
      </c>
      <c r="F231" s="26">
        <v>123.6</v>
      </c>
      <c r="G231" s="26">
        <v>772</v>
      </c>
      <c r="H231" s="26">
        <v>117.2</v>
      </c>
    </row>
    <row r="232" spans="1:8">
      <c r="A232" s="26">
        <v>771</v>
      </c>
      <c r="B232" s="26">
        <v>115.75</v>
      </c>
      <c r="C232" s="26">
        <v>771</v>
      </c>
      <c r="D232" s="26">
        <v>115.75</v>
      </c>
      <c r="E232" s="26">
        <v>771</v>
      </c>
      <c r="F232" s="26">
        <v>120.4</v>
      </c>
      <c r="G232" s="26">
        <v>771</v>
      </c>
      <c r="H232" s="26">
        <v>116.4</v>
      </c>
    </row>
    <row r="233" spans="1:8">
      <c r="A233" s="26">
        <v>770</v>
      </c>
      <c r="B233" s="26">
        <v>117.25</v>
      </c>
      <c r="C233" s="26">
        <v>770</v>
      </c>
      <c r="D233" s="26">
        <v>117.75</v>
      </c>
      <c r="E233" s="26">
        <v>770</v>
      </c>
      <c r="F233" s="26">
        <v>117.6</v>
      </c>
      <c r="G233" s="26">
        <v>770</v>
      </c>
      <c r="H233" s="26">
        <v>110</v>
      </c>
    </row>
    <row r="234" spans="1:8">
      <c r="A234" s="26">
        <v>769</v>
      </c>
      <c r="B234" s="26">
        <v>120</v>
      </c>
      <c r="C234" s="26">
        <v>769</v>
      </c>
      <c r="D234" s="26">
        <v>118.75</v>
      </c>
      <c r="E234" s="26">
        <v>769</v>
      </c>
      <c r="F234" s="26">
        <v>113.6</v>
      </c>
      <c r="G234" s="26">
        <v>769</v>
      </c>
      <c r="H234" s="26">
        <v>110</v>
      </c>
    </row>
    <row r="235" spans="1:8">
      <c r="A235" s="26">
        <v>768</v>
      </c>
      <c r="B235" s="26">
        <v>121</v>
      </c>
      <c r="C235" s="26">
        <v>768</v>
      </c>
      <c r="D235" s="26">
        <v>115.75</v>
      </c>
      <c r="E235" s="26">
        <v>768</v>
      </c>
      <c r="F235" s="26">
        <v>110.2</v>
      </c>
      <c r="G235" s="26">
        <v>768</v>
      </c>
      <c r="H235" s="26">
        <v>111.6</v>
      </c>
    </row>
    <row r="236" spans="1:8">
      <c r="A236" s="26">
        <v>767</v>
      </c>
      <c r="B236" s="26">
        <v>116</v>
      </c>
      <c r="C236" s="26">
        <v>767</v>
      </c>
      <c r="D236" s="26">
        <v>119</v>
      </c>
      <c r="E236" s="26">
        <v>767</v>
      </c>
      <c r="F236" s="26">
        <v>108.6</v>
      </c>
      <c r="G236" s="26">
        <v>767</v>
      </c>
      <c r="H236" s="26">
        <v>110.8</v>
      </c>
    </row>
    <row r="237" spans="1:8">
      <c r="A237" s="26">
        <v>766</v>
      </c>
      <c r="B237" s="26">
        <v>114.75</v>
      </c>
      <c r="C237" s="26">
        <v>766</v>
      </c>
      <c r="D237" s="26">
        <v>120.75</v>
      </c>
      <c r="E237" s="26">
        <v>766</v>
      </c>
      <c r="F237" s="26">
        <v>109.2</v>
      </c>
      <c r="G237" s="26">
        <v>766</v>
      </c>
      <c r="H237" s="26">
        <v>110.6</v>
      </c>
    </row>
    <row r="238" spans="1:8">
      <c r="A238" s="26">
        <v>765</v>
      </c>
      <c r="B238" s="26">
        <v>115</v>
      </c>
      <c r="C238" s="26">
        <v>765</v>
      </c>
      <c r="D238" s="26">
        <v>121.25</v>
      </c>
      <c r="E238" s="26">
        <v>765</v>
      </c>
      <c r="F238" s="26">
        <v>108.8</v>
      </c>
      <c r="G238" s="26">
        <v>765</v>
      </c>
      <c r="H238" s="26">
        <v>116.4</v>
      </c>
    </row>
    <row r="239" spans="1:8">
      <c r="A239" s="26">
        <v>764</v>
      </c>
      <c r="B239" s="26">
        <v>111.5</v>
      </c>
      <c r="C239" s="26">
        <v>764</v>
      </c>
      <c r="D239" s="26">
        <v>121.5</v>
      </c>
      <c r="E239" s="26">
        <v>764</v>
      </c>
      <c r="F239" s="26">
        <v>110.6</v>
      </c>
      <c r="G239" s="26">
        <v>764</v>
      </c>
      <c r="H239" s="26">
        <v>118.4</v>
      </c>
    </row>
    <row r="240" spans="1:8">
      <c r="A240" s="26">
        <v>763</v>
      </c>
      <c r="B240" s="26">
        <v>113.5</v>
      </c>
      <c r="C240" s="26">
        <v>763</v>
      </c>
      <c r="D240" s="26">
        <v>124.75</v>
      </c>
      <c r="E240" s="26">
        <v>763</v>
      </c>
      <c r="F240" s="26">
        <v>109.6</v>
      </c>
      <c r="G240" s="26">
        <v>763</v>
      </c>
      <c r="H240" s="26">
        <v>119.6</v>
      </c>
    </row>
    <row r="241" spans="1:8">
      <c r="A241" s="26">
        <v>762</v>
      </c>
      <c r="B241" s="26">
        <v>113.25</v>
      </c>
      <c r="C241" s="26">
        <v>762</v>
      </c>
      <c r="D241" s="26">
        <v>125</v>
      </c>
      <c r="E241" s="26">
        <v>762</v>
      </c>
      <c r="F241" s="26">
        <v>110.6</v>
      </c>
      <c r="G241" s="26">
        <v>762</v>
      </c>
      <c r="H241" s="26">
        <v>118.4</v>
      </c>
    </row>
    <row r="242" spans="1:8">
      <c r="A242" s="26">
        <v>761</v>
      </c>
      <c r="B242" s="26">
        <v>110</v>
      </c>
      <c r="C242" s="26">
        <v>761</v>
      </c>
      <c r="D242" s="26">
        <v>126.25</v>
      </c>
      <c r="E242" s="26">
        <v>761</v>
      </c>
      <c r="F242" s="26">
        <v>110.8</v>
      </c>
      <c r="G242" s="26">
        <v>761</v>
      </c>
      <c r="H242" s="26">
        <v>116.2</v>
      </c>
    </row>
    <row r="243" spans="1:8">
      <c r="A243" s="26">
        <v>760</v>
      </c>
      <c r="B243" s="26">
        <v>118</v>
      </c>
      <c r="C243" s="26">
        <v>760</v>
      </c>
      <c r="D243" s="26">
        <v>130</v>
      </c>
      <c r="E243" s="26">
        <v>760</v>
      </c>
      <c r="F243" s="26">
        <v>115.4</v>
      </c>
      <c r="G243" s="26">
        <v>760</v>
      </c>
      <c r="H243" s="26">
        <v>113.4</v>
      </c>
    </row>
    <row r="244" spans="1:8">
      <c r="A244" s="26">
        <v>759</v>
      </c>
      <c r="B244" s="26">
        <v>123.75</v>
      </c>
      <c r="C244" s="26">
        <v>759</v>
      </c>
      <c r="D244" s="26">
        <v>125.5</v>
      </c>
      <c r="E244" s="26">
        <v>759</v>
      </c>
      <c r="F244" s="26">
        <v>114.8</v>
      </c>
      <c r="G244" s="26">
        <v>759</v>
      </c>
      <c r="H244" s="26">
        <v>109.2</v>
      </c>
    </row>
    <row r="245" spans="1:8">
      <c r="A245" s="26">
        <v>758</v>
      </c>
      <c r="B245" s="26">
        <v>126.5</v>
      </c>
      <c r="C245" s="26">
        <v>758</v>
      </c>
      <c r="D245" s="26">
        <v>126.25</v>
      </c>
      <c r="E245" s="26">
        <v>758</v>
      </c>
      <c r="F245" s="26">
        <v>118</v>
      </c>
      <c r="G245" s="26">
        <v>758</v>
      </c>
      <c r="H245" s="26">
        <v>108.4</v>
      </c>
    </row>
    <row r="246" spans="1:8">
      <c r="A246" s="26">
        <v>757</v>
      </c>
      <c r="B246" s="26">
        <v>130.5</v>
      </c>
      <c r="C246" s="26">
        <v>757</v>
      </c>
      <c r="D246" s="26">
        <v>128.5</v>
      </c>
      <c r="E246" s="26">
        <v>757</v>
      </c>
      <c r="F246" s="26">
        <v>122.4</v>
      </c>
      <c r="G246" s="26">
        <v>757</v>
      </c>
      <c r="H246" s="26">
        <v>110.6</v>
      </c>
    </row>
    <row r="247" spans="1:8">
      <c r="A247" s="26">
        <v>756</v>
      </c>
      <c r="B247" s="26">
        <v>130.5</v>
      </c>
      <c r="C247" s="26">
        <v>756</v>
      </c>
      <c r="D247" s="26">
        <v>125.5</v>
      </c>
      <c r="E247" s="26">
        <v>756</v>
      </c>
      <c r="F247" s="26">
        <v>126.6</v>
      </c>
      <c r="G247" s="26">
        <v>756</v>
      </c>
      <c r="H247" s="26">
        <v>109.6</v>
      </c>
    </row>
    <row r="248" spans="1:8">
      <c r="A248" s="26">
        <v>755</v>
      </c>
      <c r="B248" s="26">
        <v>130.25</v>
      </c>
      <c r="C248" s="26">
        <v>755</v>
      </c>
      <c r="D248" s="26">
        <v>126.75</v>
      </c>
      <c r="E248" s="26">
        <v>755</v>
      </c>
      <c r="F248" s="26">
        <v>126</v>
      </c>
      <c r="G248" s="26">
        <v>755</v>
      </c>
      <c r="H248" s="26">
        <v>110.6</v>
      </c>
    </row>
    <row r="249" spans="1:8">
      <c r="A249" s="26">
        <v>754</v>
      </c>
      <c r="B249" s="26">
        <v>134.5</v>
      </c>
      <c r="C249" s="26">
        <v>754</v>
      </c>
      <c r="D249" s="26">
        <v>125.25</v>
      </c>
      <c r="E249" s="26">
        <v>754</v>
      </c>
      <c r="F249" s="26">
        <v>124</v>
      </c>
      <c r="G249" s="26">
        <v>754</v>
      </c>
      <c r="H249" s="26">
        <v>113.2</v>
      </c>
    </row>
    <row r="250" spans="1:8">
      <c r="A250" s="26">
        <v>753</v>
      </c>
      <c r="B250" s="26">
        <v>135.25</v>
      </c>
      <c r="C250" s="26">
        <v>753</v>
      </c>
      <c r="D250" s="26">
        <v>121.25</v>
      </c>
      <c r="E250" s="26">
        <v>753</v>
      </c>
      <c r="F250" s="26">
        <v>123</v>
      </c>
      <c r="G250" s="26">
        <v>753</v>
      </c>
      <c r="H250" s="26">
        <v>108.8</v>
      </c>
    </row>
    <row r="251" spans="1:8">
      <c r="A251" s="26">
        <v>752</v>
      </c>
      <c r="B251" s="26">
        <v>131.25</v>
      </c>
      <c r="C251" s="26">
        <v>752</v>
      </c>
      <c r="D251" s="26">
        <v>124.75</v>
      </c>
      <c r="E251" s="26">
        <v>752</v>
      </c>
      <c r="F251" s="26">
        <v>122</v>
      </c>
      <c r="G251" s="26">
        <v>752</v>
      </c>
      <c r="H251" s="26">
        <v>108.8</v>
      </c>
    </row>
    <row r="252" spans="1:8">
      <c r="A252" s="26">
        <v>751</v>
      </c>
      <c r="B252" s="26">
        <v>130</v>
      </c>
      <c r="C252" s="26">
        <v>751</v>
      </c>
      <c r="D252" s="26">
        <v>121.5</v>
      </c>
      <c r="E252" s="26">
        <v>751</v>
      </c>
      <c r="F252" s="26">
        <v>119.4</v>
      </c>
      <c r="G252" s="26">
        <v>751</v>
      </c>
      <c r="H252" s="26">
        <v>111.2</v>
      </c>
    </row>
    <row r="253" spans="1:8">
      <c r="A253" s="26">
        <v>750</v>
      </c>
      <c r="B253" s="26">
        <v>129</v>
      </c>
      <c r="C253" s="26">
        <v>750</v>
      </c>
      <c r="D253" s="26">
        <v>122.75</v>
      </c>
      <c r="E253" s="26">
        <v>750</v>
      </c>
      <c r="F253" s="26">
        <v>116.8</v>
      </c>
      <c r="G253" s="26">
        <v>750</v>
      </c>
      <c r="H253" s="26">
        <v>109.4</v>
      </c>
    </row>
    <row r="254" spans="1:8">
      <c r="A254" s="26">
        <v>749</v>
      </c>
      <c r="B254" s="26">
        <v>129</v>
      </c>
      <c r="C254" s="26">
        <v>749</v>
      </c>
      <c r="D254" s="26">
        <v>126</v>
      </c>
      <c r="E254" s="26">
        <v>749</v>
      </c>
      <c r="F254" s="26">
        <v>118.8</v>
      </c>
      <c r="G254" s="26">
        <v>749</v>
      </c>
      <c r="H254" s="26">
        <v>109.4</v>
      </c>
    </row>
    <row r="255" spans="1:8">
      <c r="A255" s="26">
        <v>748</v>
      </c>
      <c r="B255" s="26">
        <v>129.75</v>
      </c>
      <c r="C255" s="26">
        <v>748</v>
      </c>
      <c r="D255" s="26">
        <v>123.25</v>
      </c>
      <c r="E255" s="26">
        <v>748</v>
      </c>
      <c r="F255" s="26">
        <v>119.8</v>
      </c>
      <c r="G255" s="26">
        <v>748</v>
      </c>
      <c r="H255" s="26">
        <v>110.8</v>
      </c>
    </row>
    <row r="256" spans="1:8">
      <c r="A256" s="26">
        <v>747</v>
      </c>
      <c r="B256" s="26">
        <v>127.25</v>
      </c>
      <c r="C256" s="26">
        <v>747</v>
      </c>
      <c r="D256" s="26">
        <v>125</v>
      </c>
      <c r="E256" s="26">
        <v>747</v>
      </c>
      <c r="F256" s="26">
        <v>120.8</v>
      </c>
      <c r="G256" s="26">
        <v>747</v>
      </c>
      <c r="H256" s="26">
        <v>112.2</v>
      </c>
    </row>
    <row r="257" spans="1:8">
      <c r="A257" s="26">
        <v>746</v>
      </c>
      <c r="B257" s="26">
        <v>120.75</v>
      </c>
      <c r="C257" s="26">
        <v>746</v>
      </c>
      <c r="D257" s="26">
        <v>126.75</v>
      </c>
      <c r="E257" s="26">
        <v>746</v>
      </c>
      <c r="F257" s="26">
        <v>121.2</v>
      </c>
      <c r="G257" s="26">
        <v>746</v>
      </c>
      <c r="H257" s="26">
        <v>110.6</v>
      </c>
    </row>
    <row r="258" spans="1:8">
      <c r="A258" s="26">
        <v>745</v>
      </c>
      <c r="B258" s="26">
        <v>120</v>
      </c>
      <c r="C258" s="26">
        <v>745</v>
      </c>
      <c r="D258" s="26">
        <v>122</v>
      </c>
      <c r="E258" s="26">
        <v>745</v>
      </c>
      <c r="F258" s="26">
        <v>123.8</v>
      </c>
      <c r="G258" s="26">
        <v>745</v>
      </c>
      <c r="H258" s="26">
        <v>112.6</v>
      </c>
    </row>
    <row r="259" spans="1:8">
      <c r="A259" s="26">
        <v>744</v>
      </c>
      <c r="B259" s="26">
        <v>123.25</v>
      </c>
      <c r="C259" s="26">
        <v>744</v>
      </c>
      <c r="D259" s="26">
        <v>124.5</v>
      </c>
      <c r="E259" s="26">
        <v>744</v>
      </c>
      <c r="F259" s="26">
        <v>126.4</v>
      </c>
      <c r="G259" s="26">
        <v>744</v>
      </c>
      <c r="H259" s="26">
        <v>112.4</v>
      </c>
    </row>
    <row r="260" spans="1:8">
      <c r="A260" s="26">
        <v>743</v>
      </c>
      <c r="B260" s="26">
        <v>125.5</v>
      </c>
      <c r="C260" s="26">
        <v>743</v>
      </c>
      <c r="D260" s="26">
        <v>120</v>
      </c>
      <c r="E260" s="26">
        <v>743</v>
      </c>
      <c r="F260" s="26">
        <v>130.19999999999999</v>
      </c>
      <c r="G260" s="26">
        <v>743</v>
      </c>
      <c r="H260" s="26">
        <v>112.8</v>
      </c>
    </row>
    <row r="261" spans="1:8">
      <c r="A261" s="26">
        <v>742</v>
      </c>
      <c r="B261" s="26">
        <v>127.25</v>
      </c>
      <c r="C261" s="26">
        <v>742</v>
      </c>
      <c r="D261" s="26">
        <v>117.25</v>
      </c>
      <c r="E261" s="26">
        <v>742</v>
      </c>
      <c r="F261" s="26">
        <v>130.4</v>
      </c>
      <c r="G261" s="26">
        <v>742</v>
      </c>
      <c r="H261" s="26">
        <v>107.2</v>
      </c>
    </row>
    <row r="262" spans="1:8">
      <c r="A262" s="26">
        <v>741</v>
      </c>
      <c r="B262" s="26">
        <v>123.5</v>
      </c>
      <c r="C262" s="26">
        <v>741</v>
      </c>
      <c r="D262" s="26">
        <v>116.25</v>
      </c>
      <c r="E262" s="26">
        <v>741</v>
      </c>
      <c r="F262" s="26">
        <v>132</v>
      </c>
      <c r="G262" s="26">
        <v>741</v>
      </c>
      <c r="H262" s="26">
        <v>108.8</v>
      </c>
    </row>
    <row r="263" spans="1:8">
      <c r="A263" s="26">
        <v>740</v>
      </c>
      <c r="B263" s="26">
        <v>120.25</v>
      </c>
      <c r="C263" s="26">
        <v>740</v>
      </c>
      <c r="D263" s="26">
        <v>117.25</v>
      </c>
      <c r="E263" s="26">
        <v>740</v>
      </c>
      <c r="F263" s="26">
        <v>130.4</v>
      </c>
      <c r="G263" s="26">
        <v>740</v>
      </c>
      <c r="H263" s="26">
        <v>110.8</v>
      </c>
    </row>
    <row r="264" spans="1:8">
      <c r="A264" s="26">
        <v>739</v>
      </c>
      <c r="B264" s="26">
        <v>125</v>
      </c>
      <c r="C264" s="26">
        <v>739</v>
      </c>
      <c r="D264" s="26">
        <v>123</v>
      </c>
      <c r="E264" s="26">
        <v>739</v>
      </c>
      <c r="F264" s="26">
        <v>129.19999999999999</v>
      </c>
      <c r="G264" s="26">
        <v>739</v>
      </c>
      <c r="H264" s="26">
        <v>113.8</v>
      </c>
    </row>
    <row r="265" spans="1:8">
      <c r="A265" s="26">
        <v>738</v>
      </c>
      <c r="B265" s="26">
        <v>130.25</v>
      </c>
      <c r="C265" s="26">
        <v>738</v>
      </c>
      <c r="D265" s="26">
        <v>124</v>
      </c>
      <c r="E265" s="26">
        <v>738</v>
      </c>
      <c r="F265" s="26">
        <v>127.2</v>
      </c>
      <c r="G265" s="26">
        <v>738</v>
      </c>
      <c r="H265" s="26">
        <v>119.4</v>
      </c>
    </row>
    <row r="266" spans="1:8">
      <c r="A266" s="26">
        <v>737</v>
      </c>
      <c r="B266" s="26">
        <v>132.25</v>
      </c>
      <c r="C266" s="26">
        <v>737</v>
      </c>
      <c r="D266" s="26">
        <v>128</v>
      </c>
      <c r="E266" s="26">
        <v>737</v>
      </c>
      <c r="F266" s="26">
        <v>123.4</v>
      </c>
      <c r="G266" s="26">
        <v>737</v>
      </c>
      <c r="H266" s="26">
        <v>127</v>
      </c>
    </row>
    <row r="267" spans="1:8">
      <c r="A267" s="26">
        <v>736</v>
      </c>
      <c r="B267" s="26">
        <v>133</v>
      </c>
      <c r="C267" s="26">
        <v>736</v>
      </c>
      <c r="D267" s="26">
        <v>125</v>
      </c>
      <c r="E267" s="26">
        <v>736</v>
      </c>
      <c r="F267" s="26">
        <v>119</v>
      </c>
      <c r="G267" s="26">
        <v>736</v>
      </c>
      <c r="H267" s="26">
        <v>125.8</v>
      </c>
    </row>
    <row r="268" spans="1:8">
      <c r="A268" s="26">
        <v>735</v>
      </c>
      <c r="B268" s="26">
        <v>121.75</v>
      </c>
      <c r="C268" s="26">
        <v>735</v>
      </c>
      <c r="D268" s="26">
        <v>120.25</v>
      </c>
      <c r="E268" s="26">
        <v>735</v>
      </c>
      <c r="F268" s="26">
        <v>120</v>
      </c>
      <c r="G268" s="26">
        <v>735</v>
      </c>
      <c r="H268" s="26">
        <v>126.2</v>
      </c>
    </row>
    <row r="269" spans="1:8">
      <c r="A269" s="26">
        <v>734</v>
      </c>
      <c r="B269" s="26">
        <v>114</v>
      </c>
      <c r="C269" s="26">
        <v>734</v>
      </c>
      <c r="D269" s="26">
        <v>119.25</v>
      </c>
      <c r="E269" s="26">
        <v>734</v>
      </c>
      <c r="F269" s="26">
        <v>117.6</v>
      </c>
      <c r="G269" s="26">
        <v>734</v>
      </c>
      <c r="H269" s="26">
        <v>125.6</v>
      </c>
    </row>
    <row r="270" spans="1:8">
      <c r="A270" s="26">
        <v>733</v>
      </c>
      <c r="B270" s="26">
        <v>112.5</v>
      </c>
      <c r="C270" s="26">
        <v>733</v>
      </c>
      <c r="D270" s="26">
        <v>115.75</v>
      </c>
      <c r="E270" s="26">
        <v>733</v>
      </c>
      <c r="F270" s="26">
        <v>115.2</v>
      </c>
      <c r="G270" s="26">
        <v>733</v>
      </c>
      <c r="H270" s="26">
        <v>121.6</v>
      </c>
    </row>
    <row r="271" spans="1:8">
      <c r="A271" s="26">
        <v>732</v>
      </c>
      <c r="B271" s="26">
        <v>114</v>
      </c>
      <c r="C271" s="26">
        <v>732</v>
      </c>
      <c r="D271" s="26">
        <v>116.5</v>
      </c>
      <c r="E271" s="26">
        <v>732</v>
      </c>
      <c r="F271" s="26">
        <v>119.6</v>
      </c>
      <c r="G271" s="26">
        <v>732</v>
      </c>
      <c r="H271" s="26">
        <v>121.4</v>
      </c>
    </row>
    <row r="272" spans="1:8">
      <c r="A272" s="26">
        <v>731</v>
      </c>
      <c r="B272" s="26">
        <v>122.5</v>
      </c>
      <c r="C272" s="26">
        <v>731</v>
      </c>
      <c r="D272" s="26">
        <v>118.75</v>
      </c>
      <c r="E272" s="26">
        <v>731</v>
      </c>
      <c r="F272" s="26">
        <v>123.2</v>
      </c>
      <c r="G272" s="26">
        <v>731</v>
      </c>
      <c r="H272" s="26">
        <v>122.8</v>
      </c>
    </row>
    <row r="273" spans="1:8">
      <c r="A273" s="26">
        <v>730</v>
      </c>
      <c r="B273" s="26">
        <v>129.25</v>
      </c>
      <c r="C273" s="26">
        <v>730</v>
      </c>
      <c r="D273" s="26">
        <v>119.75</v>
      </c>
      <c r="E273" s="26">
        <v>730</v>
      </c>
      <c r="F273" s="26">
        <v>122.4</v>
      </c>
      <c r="G273" s="26">
        <v>730</v>
      </c>
      <c r="H273" s="26">
        <v>122</v>
      </c>
    </row>
    <row r="274" spans="1:8">
      <c r="A274" s="26">
        <v>729</v>
      </c>
      <c r="B274" s="26">
        <v>134.5</v>
      </c>
      <c r="C274" s="26">
        <v>729</v>
      </c>
      <c r="D274" s="26">
        <v>123.25</v>
      </c>
      <c r="E274" s="26">
        <v>729</v>
      </c>
      <c r="F274" s="26">
        <v>128.6</v>
      </c>
      <c r="G274" s="26">
        <v>729</v>
      </c>
      <c r="H274" s="26">
        <v>122.4</v>
      </c>
    </row>
    <row r="275" spans="1:8">
      <c r="A275" s="26">
        <v>728</v>
      </c>
      <c r="B275" s="26">
        <v>133.5</v>
      </c>
      <c r="C275" s="26">
        <v>728</v>
      </c>
      <c r="D275" s="26">
        <v>125.5</v>
      </c>
      <c r="E275" s="26">
        <v>728</v>
      </c>
      <c r="F275" s="26">
        <v>127.8</v>
      </c>
      <c r="G275" s="26">
        <v>728</v>
      </c>
      <c r="H275" s="26">
        <v>125.6</v>
      </c>
    </row>
    <row r="276" spans="1:8">
      <c r="A276" s="26">
        <v>727</v>
      </c>
      <c r="B276" s="26">
        <v>130.5</v>
      </c>
      <c r="C276" s="26">
        <v>727</v>
      </c>
      <c r="D276" s="26">
        <v>124.75</v>
      </c>
      <c r="E276" s="26">
        <v>727</v>
      </c>
      <c r="F276" s="26">
        <v>124.6</v>
      </c>
      <c r="G276" s="26">
        <v>727</v>
      </c>
      <c r="H276" s="26">
        <v>123.2</v>
      </c>
    </row>
    <row r="277" spans="1:8">
      <c r="A277" s="26">
        <v>726</v>
      </c>
      <c r="B277" s="26">
        <v>126.5</v>
      </c>
      <c r="C277" s="26">
        <v>726</v>
      </c>
      <c r="D277" s="26">
        <v>125.75</v>
      </c>
      <c r="E277" s="26">
        <v>726</v>
      </c>
      <c r="F277" s="26">
        <v>125.8</v>
      </c>
      <c r="G277" s="26">
        <v>726</v>
      </c>
      <c r="H277" s="26">
        <v>123.6</v>
      </c>
    </row>
    <row r="278" spans="1:8">
      <c r="A278" s="26">
        <v>725</v>
      </c>
      <c r="B278" s="26">
        <v>127.5</v>
      </c>
      <c r="C278" s="26">
        <v>725</v>
      </c>
      <c r="D278" s="26">
        <v>124</v>
      </c>
      <c r="E278" s="26">
        <v>725</v>
      </c>
      <c r="F278" s="26">
        <v>126.8</v>
      </c>
      <c r="G278" s="26">
        <v>725</v>
      </c>
      <c r="H278" s="26">
        <v>126</v>
      </c>
    </row>
    <row r="279" spans="1:8">
      <c r="A279" s="26">
        <v>724</v>
      </c>
      <c r="B279" s="26">
        <v>127.25</v>
      </c>
      <c r="C279" s="26">
        <v>724</v>
      </c>
      <c r="D279" s="26">
        <v>124</v>
      </c>
      <c r="E279" s="26">
        <v>724</v>
      </c>
      <c r="F279" s="26">
        <v>123</v>
      </c>
      <c r="G279" s="26">
        <v>724</v>
      </c>
      <c r="H279" s="26">
        <v>126.2</v>
      </c>
    </row>
    <row r="280" spans="1:8">
      <c r="A280" s="26">
        <v>723</v>
      </c>
      <c r="B280" s="26">
        <v>126</v>
      </c>
      <c r="C280" s="26">
        <v>723</v>
      </c>
      <c r="D280" s="26">
        <v>128.5</v>
      </c>
      <c r="E280" s="26">
        <v>723</v>
      </c>
      <c r="F280" s="26">
        <v>124</v>
      </c>
      <c r="G280" s="26">
        <v>723</v>
      </c>
      <c r="H280" s="26">
        <v>124.4</v>
      </c>
    </row>
    <row r="281" spans="1:8">
      <c r="A281" s="26">
        <v>722</v>
      </c>
      <c r="B281" s="26">
        <v>124.5</v>
      </c>
      <c r="C281" s="26">
        <v>722</v>
      </c>
      <c r="D281" s="26">
        <v>131.25</v>
      </c>
      <c r="E281" s="26">
        <v>722</v>
      </c>
      <c r="F281" s="26">
        <v>127.4</v>
      </c>
      <c r="G281" s="26">
        <v>722</v>
      </c>
      <c r="H281" s="26">
        <v>119.4</v>
      </c>
    </row>
    <row r="282" spans="1:8">
      <c r="A282" s="26">
        <v>721</v>
      </c>
      <c r="B282" s="26">
        <v>118.25</v>
      </c>
      <c r="C282" s="26">
        <v>721</v>
      </c>
      <c r="D282" s="26">
        <v>128.75</v>
      </c>
      <c r="E282" s="26">
        <v>721</v>
      </c>
      <c r="F282" s="26">
        <v>130</v>
      </c>
      <c r="G282" s="26">
        <v>721</v>
      </c>
      <c r="H282" s="26">
        <v>122.6</v>
      </c>
    </row>
    <row r="283" spans="1:8">
      <c r="A283" s="26">
        <v>720</v>
      </c>
      <c r="B283" s="26">
        <v>118.5</v>
      </c>
      <c r="C283" s="26">
        <v>720</v>
      </c>
      <c r="D283" s="26">
        <v>125.25</v>
      </c>
      <c r="E283" s="26">
        <v>720</v>
      </c>
      <c r="F283" s="26">
        <v>128.6</v>
      </c>
      <c r="G283" s="26">
        <v>720</v>
      </c>
      <c r="H283" s="26">
        <v>121.4</v>
      </c>
    </row>
    <row r="284" spans="1:8">
      <c r="A284" s="26">
        <v>719</v>
      </c>
      <c r="B284" s="26">
        <v>122.75</v>
      </c>
      <c r="C284" s="26">
        <v>719</v>
      </c>
      <c r="D284" s="26">
        <v>124.75</v>
      </c>
      <c r="E284" s="26">
        <v>719</v>
      </c>
      <c r="F284" s="26">
        <v>127.6</v>
      </c>
      <c r="G284" s="26">
        <v>719</v>
      </c>
      <c r="H284" s="26">
        <v>122.6</v>
      </c>
    </row>
    <row r="285" spans="1:8">
      <c r="A285" s="26">
        <v>718</v>
      </c>
      <c r="B285" s="26">
        <v>128.75</v>
      </c>
      <c r="C285" s="26">
        <v>718</v>
      </c>
      <c r="D285" s="26">
        <v>122.75</v>
      </c>
      <c r="E285" s="26">
        <v>718</v>
      </c>
      <c r="F285" s="26">
        <v>125.8</v>
      </c>
      <c r="G285" s="26">
        <v>718</v>
      </c>
      <c r="H285" s="26">
        <v>121.6</v>
      </c>
    </row>
    <row r="286" spans="1:8">
      <c r="A286" s="26">
        <v>717</v>
      </c>
      <c r="B286" s="26">
        <v>136.25</v>
      </c>
      <c r="C286" s="26">
        <v>717</v>
      </c>
      <c r="D286" s="26">
        <v>126.75</v>
      </c>
      <c r="E286" s="26">
        <v>717</v>
      </c>
      <c r="F286" s="26">
        <v>125.4</v>
      </c>
      <c r="G286" s="26">
        <v>717</v>
      </c>
      <c r="H286" s="26">
        <v>127.4</v>
      </c>
    </row>
    <row r="287" spans="1:8">
      <c r="A287" s="26">
        <v>716</v>
      </c>
      <c r="B287" s="26">
        <v>138.75</v>
      </c>
      <c r="C287" s="26">
        <v>716</v>
      </c>
      <c r="D287" s="26">
        <v>128.75</v>
      </c>
      <c r="E287" s="26">
        <v>716</v>
      </c>
      <c r="F287" s="26">
        <v>124.6</v>
      </c>
      <c r="G287" s="26">
        <v>716</v>
      </c>
      <c r="H287" s="26">
        <v>125.2</v>
      </c>
    </row>
    <row r="288" spans="1:8">
      <c r="A288" s="26">
        <v>715</v>
      </c>
      <c r="B288" s="26">
        <v>134</v>
      </c>
      <c r="C288" s="26">
        <v>715</v>
      </c>
      <c r="D288" s="26">
        <v>127</v>
      </c>
      <c r="E288" s="26">
        <v>715</v>
      </c>
      <c r="F288" s="26">
        <v>125.6</v>
      </c>
      <c r="G288" s="26">
        <v>715</v>
      </c>
      <c r="H288" s="26">
        <v>123.4</v>
      </c>
    </row>
    <row r="289" spans="1:8">
      <c r="A289" s="26">
        <v>714</v>
      </c>
      <c r="B289" s="26">
        <v>128.25</v>
      </c>
      <c r="C289" s="26">
        <v>714</v>
      </c>
      <c r="D289" s="26">
        <v>122.25</v>
      </c>
      <c r="E289" s="26">
        <v>714</v>
      </c>
      <c r="F289" s="26">
        <v>125.2</v>
      </c>
      <c r="G289" s="26">
        <v>714</v>
      </c>
      <c r="H289" s="26">
        <v>123.4</v>
      </c>
    </row>
    <row r="290" spans="1:8">
      <c r="A290" s="26">
        <v>713</v>
      </c>
      <c r="B290" s="26">
        <v>120.75</v>
      </c>
      <c r="C290" s="26">
        <v>713</v>
      </c>
      <c r="D290" s="26">
        <v>125.25</v>
      </c>
      <c r="E290" s="26">
        <v>713</v>
      </c>
      <c r="F290" s="26">
        <v>129</v>
      </c>
      <c r="G290" s="26">
        <v>713</v>
      </c>
      <c r="H290" s="26">
        <v>125</v>
      </c>
    </row>
    <row r="291" spans="1:8">
      <c r="A291" s="26">
        <v>712</v>
      </c>
      <c r="B291" s="26">
        <v>120.25</v>
      </c>
      <c r="C291" s="26">
        <v>712</v>
      </c>
      <c r="D291" s="26">
        <v>125.75</v>
      </c>
      <c r="E291" s="26">
        <v>712</v>
      </c>
      <c r="F291" s="26">
        <v>127</v>
      </c>
      <c r="G291" s="26">
        <v>712</v>
      </c>
      <c r="H291" s="26">
        <v>123</v>
      </c>
    </row>
    <row r="292" spans="1:8">
      <c r="A292" s="26">
        <v>711</v>
      </c>
      <c r="B292" s="26">
        <v>126.5</v>
      </c>
      <c r="C292" s="26">
        <v>711</v>
      </c>
      <c r="D292" s="26">
        <v>123.75</v>
      </c>
      <c r="E292" s="26">
        <v>711</v>
      </c>
      <c r="F292" s="26">
        <v>122.2</v>
      </c>
      <c r="G292" s="26">
        <v>711</v>
      </c>
      <c r="H292" s="26">
        <v>126.2</v>
      </c>
    </row>
    <row r="293" spans="1:8">
      <c r="A293" s="26">
        <v>710</v>
      </c>
      <c r="B293" s="26">
        <v>127</v>
      </c>
      <c r="C293" s="26">
        <v>710</v>
      </c>
      <c r="D293" s="26">
        <v>128.25</v>
      </c>
      <c r="E293" s="26">
        <v>710</v>
      </c>
      <c r="F293" s="26">
        <v>121</v>
      </c>
      <c r="G293" s="26">
        <v>710</v>
      </c>
      <c r="H293" s="26">
        <v>126.6</v>
      </c>
    </row>
    <row r="294" spans="1:8">
      <c r="A294" s="26">
        <v>709</v>
      </c>
      <c r="B294" s="26">
        <v>133.75</v>
      </c>
      <c r="C294" s="26">
        <v>709</v>
      </c>
      <c r="D294" s="26">
        <v>126.5</v>
      </c>
      <c r="E294" s="26">
        <v>709</v>
      </c>
      <c r="F294" s="26">
        <v>125.8</v>
      </c>
      <c r="G294" s="26">
        <v>709</v>
      </c>
      <c r="H294" s="26">
        <v>123.4</v>
      </c>
    </row>
    <row r="295" spans="1:8">
      <c r="A295" s="26">
        <v>708</v>
      </c>
      <c r="B295" s="26">
        <v>130.75</v>
      </c>
      <c r="C295" s="26">
        <v>708</v>
      </c>
      <c r="D295" s="26">
        <v>134.75</v>
      </c>
      <c r="E295" s="26">
        <v>708</v>
      </c>
      <c r="F295" s="26">
        <v>129.4</v>
      </c>
      <c r="G295" s="26">
        <v>708</v>
      </c>
      <c r="H295" s="26">
        <v>122.2</v>
      </c>
    </row>
    <row r="296" spans="1:8">
      <c r="A296" s="26">
        <v>707</v>
      </c>
      <c r="B296" s="26">
        <v>121.75</v>
      </c>
      <c r="C296" s="26">
        <v>707</v>
      </c>
      <c r="D296" s="26">
        <v>139.25</v>
      </c>
      <c r="E296" s="26">
        <v>707</v>
      </c>
      <c r="F296" s="26">
        <v>131.6</v>
      </c>
      <c r="G296" s="26">
        <v>707</v>
      </c>
      <c r="H296" s="26">
        <v>126.6</v>
      </c>
    </row>
    <row r="297" spans="1:8">
      <c r="A297" s="26">
        <v>706</v>
      </c>
      <c r="B297" s="26">
        <v>122.75</v>
      </c>
      <c r="C297" s="26">
        <v>706</v>
      </c>
      <c r="D297" s="26">
        <v>141</v>
      </c>
      <c r="E297" s="26">
        <v>706</v>
      </c>
      <c r="F297" s="26">
        <v>135</v>
      </c>
      <c r="G297" s="26">
        <v>706</v>
      </c>
      <c r="H297" s="26">
        <v>123.4</v>
      </c>
    </row>
    <row r="298" spans="1:8">
      <c r="A298" s="26">
        <v>705</v>
      </c>
      <c r="B298" s="26">
        <v>120.75</v>
      </c>
      <c r="C298" s="26">
        <v>705</v>
      </c>
      <c r="D298" s="26">
        <v>145</v>
      </c>
      <c r="E298" s="26">
        <v>705</v>
      </c>
      <c r="F298" s="26">
        <v>142.6</v>
      </c>
      <c r="G298" s="26">
        <v>705</v>
      </c>
      <c r="H298" s="26">
        <v>125.2</v>
      </c>
    </row>
    <row r="299" spans="1:8">
      <c r="A299" s="26">
        <v>704</v>
      </c>
      <c r="B299" s="26">
        <v>123.75</v>
      </c>
      <c r="C299" s="26">
        <v>704</v>
      </c>
      <c r="D299" s="26">
        <v>136.5</v>
      </c>
      <c r="E299" s="26">
        <v>704</v>
      </c>
      <c r="F299" s="26">
        <v>136.6</v>
      </c>
      <c r="G299" s="26">
        <v>704</v>
      </c>
      <c r="H299" s="26">
        <v>129.4</v>
      </c>
    </row>
    <row r="300" spans="1:8">
      <c r="A300" s="26">
        <v>703</v>
      </c>
      <c r="B300" s="26">
        <v>128.5</v>
      </c>
      <c r="C300" s="26">
        <v>703</v>
      </c>
      <c r="D300" s="26">
        <v>135</v>
      </c>
      <c r="E300" s="26">
        <v>703</v>
      </c>
      <c r="F300" s="26">
        <v>132.80000000000001</v>
      </c>
      <c r="G300" s="26">
        <v>703</v>
      </c>
      <c r="H300" s="26">
        <v>131.4</v>
      </c>
    </row>
    <row r="301" spans="1:8">
      <c r="A301" s="26">
        <v>702</v>
      </c>
      <c r="B301" s="26">
        <v>130</v>
      </c>
      <c r="C301" s="26">
        <v>702</v>
      </c>
      <c r="D301" s="26">
        <v>127.25</v>
      </c>
      <c r="E301" s="26">
        <v>702</v>
      </c>
      <c r="F301" s="26">
        <v>132.19999999999999</v>
      </c>
      <c r="G301" s="26">
        <v>702</v>
      </c>
      <c r="H301" s="26">
        <v>126.8</v>
      </c>
    </row>
    <row r="302" spans="1:8">
      <c r="A302" s="26">
        <v>701</v>
      </c>
      <c r="B302" s="26">
        <v>129.5</v>
      </c>
      <c r="C302" s="26">
        <v>701</v>
      </c>
      <c r="D302" s="26">
        <v>125.25</v>
      </c>
      <c r="E302" s="26">
        <v>701</v>
      </c>
      <c r="F302" s="26">
        <v>132</v>
      </c>
      <c r="G302" s="26">
        <v>701</v>
      </c>
      <c r="H302" s="26">
        <v>128</v>
      </c>
    </row>
    <row r="303" spans="1:8">
      <c r="A303" s="26">
        <v>700</v>
      </c>
      <c r="B303" s="26">
        <v>128</v>
      </c>
      <c r="C303" s="26">
        <v>700</v>
      </c>
      <c r="D303" s="26">
        <v>125.25</v>
      </c>
      <c r="E303" s="26">
        <v>700</v>
      </c>
      <c r="F303" s="26">
        <v>124</v>
      </c>
      <c r="G303" s="26">
        <v>700</v>
      </c>
      <c r="H303" s="26">
        <v>129</v>
      </c>
    </row>
    <row r="304" spans="1:8">
      <c r="A304" s="26">
        <v>699</v>
      </c>
      <c r="B304" s="26">
        <v>126</v>
      </c>
      <c r="C304" s="26">
        <v>699</v>
      </c>
      <c r="D304" s="26">
        <v>131.25</v>
      </c>
      <c r="E304" s="26">
        <v>699</v>
      </c>
      <c r="F304" s="26">
        <v>127.6</v>
      </c>
      <c r="G304" s="26">
        <v>699</v>
      </c>
      <c r="H304" s="26">
        <v>125</v>
      </c>
    </row>
    <row r="305" spans="1:8">
      <c r="A305" s="26">
        <v>698</v>
      </c>
      <c r="B305" s="26">
        <v>123.25</v>
      </c>
      <c r="C305" s="26">
        <v>698</v>
      </c>
      <c r="D305" s="26">
        <v>135.5</v>
      </c>
      <c r="E305" s="26">
        <v>698</v>
      </c>
      <c r="F305" s="26">
        <v>123.4</v>
      </c>
      <c r="G305" s="26">
        <v>698</v>
      </c>
      <c r="H305" s="26">
        <v>120</v>
      </c>
    </row>
    <row r="306" spans="1:8">
      <c r="A306" s="26">
        <v>697</v>
      </c>
      <c r="B306" s="26">
        <v>126</v>
      </c>
      <c r="C306" s="26">
        <v>697</v>
      </c>
      <c r="D306" s="26">
        <v>134.25</v>
      </c>
      <c r="E306" s="26">
        <v>697</v>
      </c>
      <c r="F306" s="26">
        <v>119.8</v>
      </c>
      <c r="G306" s="26">
        <v>697</v>
      </c>
      <c r="H306" s="26">
        <v>123.8</v>
      </c>
    </row>
    <row r="307" spans="1:8">
      <c r="A307" s="26">
        <v>696</v>
      </c>
      <c r="B307" s="26">
        <v>126.25</v>
      </c>
      <c r="C307" s="26">
        <v>696</v>
      </c>
      <c r="D307" s="26">
        <v>134.25</v>
      </c>
      <c r="E307" s="26">
        <v>696</v>
      </c>
      <c r="F307" s="26">
        <v>117.2</v>
      </c>
      <c r="G307" s="26">
        <v>696</v>
      </c>
      <c r="H307" s="26">
        <v>122.6</v>
      </c>
    </row>
    <row r="308" spans="1:8">
      <c r="A308" s="26">
        <v>695</v>
      </c>
      <c r="B308" s="26">
        <v>128</v>
      </c>
      <c r="C308" s="26">
        <v>695</v>
      </c>
      <c r="D308" s="26">
        <v>123.5</v>
      </c>
      <c r="E308" s="26">
        <v>695</v>
      </c>
      <c r="F308" s="26">
        <v>118.4</v>
      </c>
      <c r="G308" s="26">
        <v>695</v>
      </c>
      <c r="H308" s="26">
        <v>122.6</v>
      </c>
    </row>
    <row r="309" spans="1:8">
      <c r="A309" s="26">
        <v>694</v>
      </c>
      <c r="B309" s="26">
        <v>134.5</v>
      </c>
      <c r="C309" s="26">
        <v>694</v>
      </c>
      <c r="D309" s="26">
        <v>121.75</v>
      </c>
      <c r="E309" s="26">
        <v>694</v>
      </c>
      <c r="F309" s="26">
        <v>117.6</v>
      </c>
      <c r="G309" s="26">
        <v>694</v>
      </c>
      <c r="H309" s="26">
        <v>123.4</v>
      </c>
    </row>
    <row r="310" spans="1:8">
      <c r="A310" s="26">
        <v>693</v>
      </c>
      <c r="B310" s="26">
        <v>131.5</v>
      </c>
      <c r="C310" s="26">
        <v>693</v>
      </c>
      <c r="D310" s="26">
        <v>119</v>
      </c>
      <c r="E310" s="26">
        <v>693</v>
      </c>
      <c r="F310" s="26">
        <v>123.8</v>
      </c>
      <c r="G310" s="26">
        <v>693</v>
      </c>
      <c r="H310" s="26">
        <v>130.4</v>
      </c>
    </row>
    <row r="311" spans="1:8">
      <c r="A311" s="26">
        <v>692</v>
      </c>
      <c r="B311" s="26">
        <v>132.75</v>
      </c>
      <c r="C311" s="26">
        <v>692</v>
      </c>
      <c r="D311" s="26">
        <v>118.75</v>
      </c>
      <c r="E311" s="26">
        <v>692</v>
      </c>
      <c r="F311" s="26">
        <v>127.6</v>
      </c>
      <c r="G311" s="26">
        <v>692</v>
      </c>
      <c r="H311" s="26">
        <v>134.6</v>
      </c>
    </row>
    <row r="312" spans="1:8">
      <c r="A312" s="26">
        <v>691</v>
      </c>
      <c r="B312" s="26">
        <v>134.25</v>
      </c>
      <c r="C312" s="26">
        <v>691</v>
      </c>
      <c r="D312" s="26">
        <v>128</v>
      </c>
      <c r="E312" s="26">
        <v>691</v>
      </c>
      <c r="F312" s="26">
        <v>131</v>
      </c>
      <c r="G312" s="26">
        <v>691</v>
      </c>
      <c r="H312" s="26">
        <v>136.19999999999999</v>
      </c>
    </row>
    <row r="313" spans="1:8">
      <c r="A313" s="26">
        <v>690</v>
      </c>
      <c r="B313" s="26">
        <v>134.25</v>
      </c>
      <c r="C313" s="26">
        <v>690</v>
      </c>
      <c r="D313" s="26">
        <v>132</v>
      </c>
      <c r="E313" s="26">
        <v>690</v>
      </c>
      <c r="F313" s="26">
        <v>133.19999999999999</v>
      </c>
      <c r="G313" s="26">
        <v>690</v>
      </c>
      <c r="H313" s="26">
        <v>133.6</v>
      </c>
    </row>
    <row r="314" spans="1:8">
      <c r="A314" s="26">
        <v>689</v>
      </c>
      <c r="B314" s="26">
        <v>135.75</v>
      </c>
      <c r="C314" s="26">
        <v>689</v>
      </c>
      <c r="D314" s="26">
        <v>136.5</v>
      </c>
      <c r="E314" s="26">
        <v>689</v>
      </c>
      <c r="F314" s="26">
        <v>135</v>
      </c>
      <c r="G314" s="26">
        <v>689</v>
      </c>
      <c r="H314" s="26">
        <v>133.4</v>
      </c>
    </row>
    <row r="315" spans="1:8">
      <c r="A315" s="26">
        <v>688</v>
      </c>
      <c r="B315" s="26">
        <v>135.5</v>
      </c>
      <c r="C315" s="26">
        <v>688</v>
      </c>
      <c r="D315" s="26">
        <v>144</v>
      </c>
      <c r="E315" s="26">
        <v>688</v>
      </c>
      <c r="F315" s="26">
        <v>131.4</v>
      </c>
      <c r="G315" s="26">
        <v>688</v>
      </c>
      <c r="H315" s="26">
        <v>133.4</v>
      </c>
    </row>
    <row r="316" spans="1:8">
      <c r="A316" s="26">
        <v>687</v>
      </c>
      <c r="B316" s="26">
        <v>137.5</v>
      </c>
      <c r="C316" s="26">
        <v>687</v>
      </c>
      <c r="D316" s="26">
        <v>136.75</v>
      </c>
      <c r="E316" s="26">
        <v>687</v>
      </c>
      <c r="F316" s="26">
        <v>130.6</v>
      </c>
      <c r="G316" s="26">
        <v>687</v>
      </c>
      <c r="H316" s="26">
        <v>129.4</v>
      </c>
    </row>
    <row r="317" spans="1:8">
      <c r="A317" s="26">
        <v>686</v>
      </c>
      <c r="B317" s="26">
        <v>132</v>
      </c>
      <c r="C317" s="26">
        <v>686</v>
      </c>
      <c r="D317" s="26">
        <v>138.75</v>
      </c>
      <c r="E317" s="26">
        <v>686</v>
      </c>
      <c r="F317" s="26">
        <v>132</v>
      </c>
      <c r="G317" s="26">
        <v>686</v>
      </c>
      <c r="H317" s="26">
        <v>132.19999999999999</v>
      </c>
    </row>
    <row r="318" spans="1:8">
      <c r="A318" s="26">
        <v>685</v>
      </c>
      <c r="B318" s="26">
        <v>128.75</v>
      </c>
      <c r="C318" s="26">
        <v>685</v>
      </c>
      <c r="D318" s="26">
        <v>140.5</v>
      </c>
      <c r="E318" s="26">
        <v>685</v>
      </c>
      <c r="F318" s="26">
        <v>133.4</v>
      </c>
      <c r="G318" s="26">
        <v>685</v>
      </c>
      <c r="H318" s="26">
        <v>137.6</v>
      </c>
    </row>
    <row r="319" spans="1:8">
      <c r="A319" s="26">
        <v>684</v>
      </c>
      <c r="B319" s="26">
        <v>129</v>
      </c>
      <c r="C319" s="26">
        <v>684</v>
      </c>
      <c r="D319" s="26">
        <v>138.5</v>
      </c>
      <c r="E319" s="26">
        <v>684</v>
      </c>
      <c r="F319" s="26">
        <v>136.19999999999999</v>
      </c>
      <c r="G319" s="26">
        <v>684</v>
      </c>
      <c r="H319" s="26">
        <v>135</v>
      </c>
    </row>
    <row r="320" spans="1:8">
      <c r="A320" s="26">
        <v>683</v>
      </c>
      <c r="B320" s="26">
        <v>121.5</v>
      </c>
      <c r="C320" s="26">
        <v>683</v>
      </c>
      <c r="D320" s="26">
        <v>144</v>
      </c>
      <c r="E320" s="26">
        <v>683</v>
      </c>
      <c r="F320" s="26">
        <v>138.4</v>
      </c>
      <c r="G320" s="26">
        <v>683</v>
      </c>
      <c r="H320" s="26">
        <v>130</v>
      </c>
    </row>
    <row r="321" spans="1:8">
      <c r="A321" s="26">
        <v>682</v>
      </c>
      <c r="B321" s="26">
        <v>124</v>
      </c>
      <c r="C321" s="26">
        <v>682</v>
      </c>
      <c r="D321" s="26">
        <v>146.75</v>
      </c>
      <c r="E321" s="26">
        <v>682</v>
      </c>
      <c r="F321" s="26">
        <v>139.4</v>
      </c>
      <c r="G321" s="26">
        <v>682</v>
      </c>
      <c r="H321" s="26">
        <v>127</v>
      </c>
    </row>
    <row r="322" spans="1:8">
      <c r="A322" s="26">
        <v>681</v>
      </c>
      <c r="B322" s="26">
        <v>128.75</v>
      </c>
      <c r="C322" s="26">
        <v>681</v>
      </c>
      <c r="D322" s="26">
        <v>144.25</v>
      </c>
      <c r="E322" s="26">
        <v>681</v>
      </c>
      <c r="F322" s="26">
        <v>134.4</v>
      </c>
      <c r="G322" s="26">
        <v>681</v>
      </c>
      <c r="H322" s="26">
        <v>123.8</v>
      </c>
    </row>
    <row r="323" spans="1:8">
      <c r="A323" s="26">
        <v>680</v>
      </c>
      <c r="B323" s="26">
        <v>130.25</v>
      </c>
      <c r="C323" s="26">
        <v>680</v>
      </c>
      <c r="D323" s="26">
        <v>141</v>
      </c>
      <c r="E323" s="26">
        <v>680</v>
      </c>
      <c r="F323" s="26">
        <v>127.4</v>
      </c>
      <c r="G323" s="26">
        <v>680</v>
      </c>
      <c r="H323" s="26">
        <v>122.6</v>
      </c>
    </row>
    <row r="324" spans="1:8">
      <c r="A324" s="26">
        <v>679</v>
      </c>
      <c r="B324" s="26">
        <v>134.75</v>
      </c>
      <c r="C324" s="26">
        <v>679</v>
      </c>
      <c r="D324" s="26">
        <v>142.75</v>
      </c>
      <c r="E324" s="26">
        <v>679</v>
      </c>
      <c r="F324" s="26">
        <v>124</v>
      </c>
      <c r="G324" s="26">
        <v>679</v>
      </c>
      <c r="H324" s="26">
        <v>127.6</v>
      </c>
    </row>
    <row r="325" spans="1:8">
      <c r="A325" s="26">
        <v>678</v>
      </c>
      <c r="B325" s="26">
        <v>131.5</v>
      </c>
      <c r="C325" s="26">
        <v>678</v>
      </c>
      <c r="D325" s="26">
        <v>138.5</v>
      </c>
      <c r="E325" s="26">
        <v>678</v>
      </c>
      <c r="F325" s="26">
        <v>130.19999999999999</v>
      </c>
      <c r="G325" s="26">
        <v>678</v>
      </c>
      <c r="H325" s="26">
        <v>129.19999999999999</v>
      </c>
    </row>
    <row r="326" spans="1:8">
      <c r="A326" s="26">
        <v>677</v>
      </c>
      <c r="B326" s="26">
        <v>129.25</v>
      </c>
      <c r="C326" s="26">
        <v>677</v>
      </c>
      <c r="D326" s="26">
        <v>137.75</v>
      </c>
      <c r="E326" s="26">
        <v>677</v>
      </c>
      <c r="F326" s="26">
        <v>130.6</v>
      </c>
      <c r="G326" s="26">
        <v>677</v>
      </c>
      <c r="H326" s="26">
        <v>130</v>
      </c>
    </row>
    <row r="327" spans="1:8">
      <c r="A327" s="26">
        <v>676</v>
      </c>
      <c r="B327" s="26">
        <v>131.75</v>
      </c>
      <c r="C327" s="26">
        <v>676</v>
      </c>
      <c r="D327" s="26">
        <v>137.5</v>
      </c>
      <c r="E327" s="26">
        <v>676</v>
      </c>
      <c r="F327" s="26">
        <v>129.6</v>
      </c>
      <c r="G327" s="26">
        <v>676</v>
      </c>
      <c r="H327" s="26">
        <v>132.19999999999999</v>
      </c>
    </row>
    <row r="328" spans="1:8">
      <c r="A328" s="26">
        <v>675</v>
      </c>
      <c r="B328" s="26">
        <v>131.5</v>
      </c>
      <c r="C328" s="26">
        <v>675</v>
      </c>
      <c r="D328" s="26">
        <v>136.25</v>
      </c>
      <c r="E328" s="26">
        <v>675</v>
      </c>
      <c r="F328" s="26">
        <v>134.80000000000001</v>
      </c>
      <c r="G328" s="26">
        <v>675</v>
      </c>
      <c r="H328" s="26">
        <v>131.80000000000001</v>
      </c>
    </row>
    <row r="329" spans="1:8">
      <c r="A329" s="26">
        <v>674</v>
      </c>
      <c r="B329" s="26">
        <v>139.25</v>
      </c>
      <c r="C329" s="26">
        <v>674</v>
      </c>
      <c r="D329" s="26">
        <v>134.25</v>
      </c>
      <c r="E329" s="26">
        <v>674</v>
      </c>
      <c r="F329" s="26">
        <v>132.4</v>
      </c>
      <c r="G329" s="26">
        <v>674</v>
      </c>
      <c r="H329" s="26">
        <v>134.4</v>
      </c>
    </row>
    <row r="330" spans="1:8">
      <c r="A330" s="26">
        <v>673</v>
      </c>
      <c r="B330" s="26">
        <v>148</v>
      </c>
      <c r="C330" s="26">
        <v>673</v>
      </c>
      <c r="D330" s="26">
        <v>132.25</v>
      </c>
      <c r="E330" s="26">
        <v>673</v>
      </c>
      <c r="F330" s="26">
        <v>128.6</v>
      </c>
      <c r="G330" s="26">
        <v>673</v>
      </c>
      <c r="H330" s="26">
        <v>137.80000000000001</v>
      </c>
    </row>
    <row r="331" spans="1:8">
      <c r="A331" s="26">
        <v>672</v>
      </c>
      <c r="B331" s="26">
        <v>147</v>
      </c>
      <c r="C331" s="26">
        <v>672</v>
      </c>
      <c r="D331" s="26">
        <v>134</v>
      </c>
      <c r="E331" s="26">
        <v>672</v>
      </c>
      <c r="F331" s="26">
        <v>126.4</v>
      </c>
      <c r="G331" s="26">
        <v>672</v>
      </c>
      <c r="H331" s="26">
        <v>138.19999999999999</v>
      </c>
    </row>
    <row r="332" spans="1:8">
      <c r="A332" s="26">
        <v>671</v>
      </c>
      <c r="B332" s="26">
        <v>149.25</v>
      </c>
      <c r="C332" s="26">
        <v>671</v>
      </c>
      <c r="D332" s="26">
        <v>136.25</v>
      </c>
      <c r="E332" s="26">
        <v>671</v>
      </c>
      <c r="F332" s="26">
        <v>133</v>
      </c>
      <c r="G332" s="26">
        <v>671</v>
      </c>
      <c r="H332" s="26">
        <v>137.80000000000001</v>
      </c>
    </row>
    <row r="333" spans="1:8">
      <c r="A333" s="26">
        <v>670</v>
      </c>
      <c r="B333" s="26">
        <v>146.75</v>
      </c>
      <c r="C333" s="26">
        <v>670</v>
      </c>
      <c r="D333" s="26">
        <v>139</v>
      </c>
      <c r="E333" s="26">
        <v>670</v>
      </c>
      <c r="F333" s="26">
        <v>136</v>
      </c>
      <c r="G333" s="26">
        <v>670</v>
      </c>
      <c r="H333" s="26">
        <v>136.19999999999999</v>
      </c>
    </row>
    <row r="334" spans="1:8">
      <c r="A334" s="26">
        <v>669</v>
      </c>
      <c r="B334" s="26">
        <v>134.75</v>
      </c>
      <c r="C334" s="26">
        <v>669</v>
      </c>
      <c r="D334" s="26">
        <v>144.75</v>
      </c>
      <c r="E334" s="26">
        <v>669</v>
      </c>
      <c r="F334" s="26">
        <v>135.80000000000001</v>
      </c>
      <c r="G334" s="26">
        <v>669</v>
      </c>
      <c r="H334" s="26">
        <v>133.80000000000001</v>
      </c>
    </row>
    <row r="335" spans="1:8">
      <c r="A335" s="26">
        <v>668</v>
      </c>
      <c r="B335" s="26">
        <v>130.5</v>
      </c>
      <c r="C335" s="26">
        <v>668</v>
      </c>
      <c r="D335" s="26">
        <v>146.75</v>
      </c>
      <c r="E335" s="26">
        <v>668</v>
      </c>
      <c r="F335" s="26">
        <v>132.19999999999999</v>
      </c>
      <c r="G335" s="26">
        <v>668</v>
      </c>
      <c r="H335" s="26">
        <v>131.4</v>
      </c>
    </row>
    <row r="336" spans="1:8">
      <c r="A336" s="26">
        <v>667</v>
      </c>
      <c r="B336" s="26">
        <v>131</v>
      </c>
      <c r="C336" s="26">
        <v>667</v>
      </c>
      <c r="D336" s="26">
        <v>142.5</v>
      </c>
      <c r="E336" s="26">
        <v>667</v>
      </c>
      <c r="F336" s="26">
        <v>136.80000000000001</v>
      </c>
      <c r="G336" s="26">
        <v>667</v>
      </c>
      <c r="H336" s="26">
        <v>134.4</v>
      </c>
    </row>
    <row r="337" spans="1:8">
      <c r="A337" s="26">
        <v>666</v>
      </c>
      <c r="B337" s="26">
        <v>136.75</v>
      </c>
      <c r="C337" s="26">
        <v>666</v>
      </c>
      <c r="D337" s="26">
        <v>135.25</v>
      </c>
      <c r="E337" s="26">
        <v>666</v>
      </c>
      <c r="F337" s="26">
        <v>134.19999999999999</v>
      </c>
      <c r="G337" s="26">
        <v>666</v>
      </c>
      <c r="H337" s="26">
        <v>130.6</v>
      </c>
    </row>
    <row r="338" spans="1:8">
      <c r="A338" s="26">
        <v>665</v>
      </c>
      <c r="B338" s="26">
        <v>141</v>
      </c>
      <c r="C338" s="26">
        <v>665</v>
      </c>
      <c r="D338" s="26">
        <v>130.25</v>
      </c>
      <c r="E338" s="26">
        <v>665</v>
      </c>
      <c r="F338" s="26">
        <v>133.19999999999999</v>
      </c>
      <c r="G338" s="26">
        <v>665</v>
      </c>
      <c r="H338" s="26">
        <v>133.4</v>
      </c>
    </row>
    <row r="339" spans="1:8">
      <c r="A339" s="26">
        <v>664</v>
      </c>
      <c r="B339" s="26">
        <v>143</v>
      </c>
      <c r="C339" s="26">
        <v>664</v>
      </c>
      <c r="D339" s="26">
        <v>129.25</v>
      </c>
      <c r="E339" s="26">
        <v>664</v>
      </c>
      <c r="F339" s="26">
        <v>135.19999999999999</v>
      </c>
      <c r="G339" s="26">
        <v>664</v>
      </c>
      <c r="H339" s="26">
        <v>133.19999999999999</v>
      </c>
    </row>
    <row r="340" spans="1:8">
      <c r="A340" s="26">
        <v>663</v>
      </c>
      <c r="B340" s="26">
        <v>143.5</v>
      </c>
      <c r="C340" s="26">
        <v>663</v>
      </c>
      <c r="D340" s="26">
        <v>132</v>
      </c>
      <c r="E340" s="26">
        <v>663</v>
      </c>
      <c r="F340" s="26">
        <v>134.80000000000001</v>
      </c>
      <c r="G340" s="26">
        <v>663</v>
      </c>
      <c r="H340" s="26">
        <v>137.19999999999999</v>
      </c>
    </row>
    <row r="341" spans="1:8">
      <c r="A341" s="26">
        <v>662</v>
      </c>
      <c r="B341" s="26">
        <v>133.75</v>
      </c>
      <c r="C341" s="26">
        <v>662</v>
      </c>
      <c r="D341" s="26">
        <v>135</v>
      </c>
      <c r="E341" s="26">
        <v>662</v>
      </c>
      <c r="F341" s="26">
        <v>134.4</v>
      </c>
      <c r="G341" s="26">
        <v>662</v>
      </c>
      <c r="H341" s="26">
        <v>138.19999999999999</v>
      </c>
    </row>
    <row r="342" spans="1:8">
      <c r="A342" s="26">
        <v>661</v>
      </c>
      <c r="B342" s="26">
        <v>134.5</v>
      </c>
      <c r="C342" s="26">
        <v>661</v>
      </c>
      <c r="D342" s="26">
        <v>134</v>
      </c>
      <c r="E342" s="26">
        <v>661</v>
      </c>
      <c r="F342" s="26">
        <v>134.4</v>
      </c>
      <c r="G342" s="26">
        <v>661</v>
      </c>
      <c r="H342" s="26">
        <v>140</v>
      </c>
    </row>
    <row r="343" spans="1:8">
      <c r="A343" s="26">
        <v>660</v>
      </c>
      <c r="B343" s="26">
        <v>138</v>
      </c>
      <c r="C343" s="26">
        <v>660</v>
      </c>
      <c r="D343" s="26">
        <v>133.75</v>
      </c>
      <c r="E343" s="26">
        <v>660</v>
      </c>
      <c r="F343" s="26">
        <v>135.80000000000001</v>
      </c>
      <c r="G343" s="26">
        <v>660</v>
      </c>
      <c r="H343" s="26">
        <v>142</v>
      </c>
    </row>
    <row r="344" spans="1:8">
      <c r="A344" s="26">
        <v>659</v>
      </c>
      <c r="B344" s="26">
        <v>132</v>
      </c>
      <c r="C344" s="26">
        <v>659</v>
      </c>
      <c r="D344" s="26">
        <v>134.25</v>
      </c>
      <c r="E344" s="26">
        <v>659</v>
      </c>
      <c r="F344" s="26">
        <v>136.80000000000001</v>
      </c>
      <c r="G344" s="26">
        <v>659</v>
      </c>
      <c r="H344" s="26">
        <v>144</v>
      </c>
    </row>
    <row r="345" spans="1:8">
      <c r="A345" s="26">
        <v>658</v>
      </c>
      <c r="B345" s="26">
        <v>137</v>
      </c>
      <c r="C345" s="26">
        <v>658</v>
      </c>
      <c r="D345" s="26">
        <v>137.25</v>
      </c>
      <c r="E345" s="26">
        <v>658</v>
      </c>
      <c r="F345" s="26">
        <v>141.19999999999999</v>
      </c>
      <c r="G345" s="26">
        <v>658</v>
      </c>
      <c r="H345" s="26">
        <v>138.4</v>
      </c>
    </row>
    <row r="346" spans="1:8">
      <c r="A346" s="26">
        <v>657</v>
      </c>
      <c r="B346" s="26">
        <v>136.75</v>
      </c>
      <c r="C346" s="26">
        <v>657</v>
      </c>
      <c r="D346" s="26">
        <v>138.75</v>
      </c>
      <c r="E346" s="26">
        <v>657</v>
      </c>
      <c r="F346" s="26">
        <v>141.6</v>
      </c>
      <c r="G346" s="26">
        <v>657</v>
      </c>
      <c r="H346" s="26">
        <v>137.19999999999999</v>
      </c>
    </row>
    <row r="347" spans="1:8">
      <c r="A347" s="26">
        <v>656</v>
      </c>
      <c r="B347" s="26">
        <v>128.5</v>
      </c>
      <c r="C347" s="26">
        <v>656</v>
      </c>
      <c r="D347" s="26">
        <v>134.5</v>
      </c>
      <c r="E347" s="26">
        <v>656</v>
      </c>
      <c r="F347" s="26">
        <v>146.80000000000001</v>
      </c>
      <c r="G347" s="26">
        <v>656</v>
      </c>
      <c r="H347" s="26">
        <v>138.19999999999999</v>
      </c>
    </row>
    <row r="348" spans="1:8">
      <c r="A348" s="26">
        <v>655</v>
      </c>
      <c r="B348" s="26">
        <v>136</v>
      </c>
      <c r="C348" s="26">
        <v>655</v>
      </c>
      <c r="D348" s="26">
        <v>126.25</v>
      </c>
      <c r="E348" s="26">
        <v>655</v>
      </c>
      <c r="F348" s="26">
        <v>145</v>
      </c>
      <c r="G348" s="26">
        <v>655</v>
      </c>
      <c r="H348" s="26">
        <v>138.4</v>
      </c>
    </row>
    <row r="349" spans="1:8">
      <c r="A349" s="26">
        <v>654</v>
      </c>
      <c r="B349" s="26">
        <v>134.25</v>
      </c>
      <c r="C349" s="26">
        <v>654</v>
      </c>
      <c r="D349" s="26">
        <v>124.75</v>
      </c>
      <c r="E349" s="26">
        <v>654</v>
      </c>
      <c r="F349" s="26">
        <v>149.4</v>
      </c>
      <c r="G349" s="26">
        <v>654</v>
      </c>
      <c r="H349" s="26">
        <v>141.4</v>
      </c>
    </row>
    <row r="350" spans="1:8">
      <c r="A350" s="26">
        <v>653</v>
      </c>
      <c r="B350" s="26">
        <v>140.75</v>
      </c>
      <c r="C350" s="26">
        <v>653</v>
      </c>
      <c r="D350" s="26">
        <v>126.25</v>
      </c>
      <c r="E350" s="26">
        <v>653</v>
      </c>
      <c r="F350" s="26">
        <v>148.6</v>
      </c>
      <c r="G350" s="26">
        <v>653</v>
      </c>
      <c r="H350" s="26">
        <v>146</v>
      </c>
    </row>
    <row r="351" spans="1:8">
      <c r="A351" s="26">
        <v>652</v>
      </c>
      <c r="B351" s="26">
        <v>148.25</v>
      </c>
      <c r="C351" s="26">
        <v>652</v>
      </c>
      <c r="D351" s="26">
        <v>125.75</v>
      </c>
      <c r="E351" s="26">
        <v>652</v>
      </c>
      <c r="F351" s="26">
        <v>150.4</v>
      </c>
      <c r="G351" s="26">
        <v>652</v>
      </c>
      <c r="H351" s="26">
        <v>146</v>
      </c>
    </row>
    <row r="352" spans="1:8">
      <c r="A352" s="26">
        <v>651</v>
      </c>
      <c r="B352" s="26">
        <v>149.25</v>
      </c>
      <c r="C352" s="26">
        <v>651</v>
      </c>
      <c r="D352" s="26">
        <v>129.5</v>
      </c>
      <c r="E352" s="26">
        <v>651</v>
      </c>
      <c r="F352" s="26">
        <v>144.80000000000001</v>
      </c>
      <c r="G352" s="26">
        <v>651</v>
      </c>
      <c r="H352" s="26">
        <v>146.4</v>
      </c>
    </row>
    <row r="353" spans="1:8">
      <c r="A353" s="26">
        <v>650</v>
      </c>
      <c r="B353" s="26">
        <v>152.25</v>
      </c>
      <c r="C353" s="26">
        <v>650</v>
      </c>
      <c r="D353" s="26">
        <v>130.25</v>
      </c>
      <c r="E353" s="26">
        <v>650</v>
      </c>
      <c r="F353" s="26">
        <v>147.80000000000001</v>
      </c>
      <c r="G353" s="26">
        <v>650</v>
      </c>
      <c r="H353" s="26">
        <v>143</v>
      </c>
    </row>
    <row r="354" spans="1:8">
      <c r="A354" s="26">
        <v>649</v>
      </c>
      <c r="B354" s="26">
        <v>154.25</v>
      </c>
      <c r="C354" s="26">
        <v>649</v>
      </c>
      <c r="D354" s="26">
        <v>129.75</v>
      </c>
      <c r="E354" s="26">
        <v>649</v>
      </c>
      <c r="F354" s="26">
        <v>146.4</v>
      </c>
      <c r="G354" s="26">
        <v>649</v>
      </c>
      <c r="H354" s="26">
        <v>140.4</v>
      </c>
    </row>
    <row r="355" spans="1:8">
      <c r="A355" s="26">
        <v>648</v>
      </c>
      <c r="B355" s="26">
        <v>155</v>
      </c>
      <c r="C355" s="26">
        <v>648</v>
      </c>
      <c r="D355" s="26">
        <v>131.25</v>
      </c>
      <c r="E355" s="26">
        <v>648</v>
      </c>
      <c r="F355" s="26">
        <v>148.4</v>
      </c>
      <c r="G355" s="26">
        <v>648</v>
      </c>
      <c r="H355" s="26">
        <v>143.6</v>
      </c>
    </row>
    <row r="356" spans="1:8">
      <c r="A356" s="26">
        <v>647</v>
      </c>
      <c r="B356" s="26">
        <v>154</v>
      </c>
      <c r="C356" s="26">
        <v>647</v>
      </c>
      <c r="D356" s="26">
        <v>132</v>
      </c>
      <c r="E356" s="26">
        <v>647</v>
      </c>
      <c r="F356" s="26">
        <v>146.80000000000001</v>
      </c>
      <c r="G356" s="26">
        <v>647</v>
      </c>
      <c r="H356" s="26">
        <v>145</v>
      </c>
    </row>
    <row r="357" spans="1:8">
      <c r="A357" s="26">
        <v>646</v>
      </c>
      <c r="B357" s="26">
        <v>151.25</v>
      </c>
      <c r="C357" s="26">
        <v>646</v>
      </c>
      <c r="D357" s="26">
        <v>137.75</v>
      </c>
      <c r="E357" s="26">
        <v>646</v>
      </c>
      <c r="F357" s="26">
        <v>149.80000000000001</v>
      </c>
      <c r="G357" s="26">
        <v>646</v>
      </c>
      <c r="H357" s="26">
        <v>143.19999999999999</v>
      </c>
    </row>
    <row r="358" spans="1:8">
      <c r="A358" s="26">
        <v>645</v>
      </c>
      <c r="B358" s="26">
        <v>146</v>
      </c>
      <c r="C358" s="26">
        <v>645</v>
      </c>
      <c r="D358" s="26">
        <v>139</v>
      </c>
      <c r="E358" s="26">
        <v>645</v>
      </c>
      <c r="F358" s="26">
        <v>150.19999999999999</v>
      </c>
      <c r="G358" s="26">
        <v>645</v>
      </c>
      <c r="H358" s="26">
        <v>141.19999999999999</v>
      </c>
    </row>
    <row r="359" spans="1:8">
      <c r="A359" s="26">
        <v>644</v>
      </c>
      <c r="B359" s="26">
        <v>144.25</v>
      </c>
      <c r="C359" s="26">
        <v>644</v>
      </c>
      <c r="D359" s="26">
        <v>136.75</v>
      </c>
      <c r="E359" s="26">
        <v>644</v>
      </c>
      <c r="F359" s="26">
        <v>146.80000000000001</v>
      </c>
      <c r="G359" s="26">
        <v>644</v>
      </c>
      <c r="H359" s="26">
        <v>138.6</v>
      </c>
    </row>
    <row r="360" spans="1:8">
      <c r="A360" s="26">
        <v>643</v>
      </c>
      <c r="B360" s="26">
        <v>138.25</v>
      </c>
      <c r="C360" s="26">
        <v>643</v>
      </c>
      <c r="D360" s="26">
        <v>138.5</v>
      </c>
      <c r="E360" s="26">
        <v>643</v>
      </c>
      <c r="F360" s="26">
        <v>143.4</v>
      </c>
      <c r="G360" s="26">
        <v>643</v>
      </c>
      <c r="H360" s="26">
        <v>139.6</v>
      </c>
    </row>
    <row r="361" spans="1:8">
      <c r="A361" s="26">
        <v>642</v>
      </c>
      <c r="B361" s="26">
        <v>136.5</v>
      </c>
      <c r="C361" s="26">
        <v>642</v>
      </c>
      <c r="D361" s="26">
        <v>135.5</v>
      </c>
      <c r="E361" s="26">
        <v>642</v>
      </c>
      <c r="F361" s="26">
        <v>141.6</v>
      </c>
      <c r="G361" s="26">
        <v>642</v>
      </c>
      <c r="H361" s="26">
        <v>138.4</v>
      </c>
    </row>
    <row r="362" spans="1:8">
      <c r="A362" s="26">
        <v>641</v>
      </c>
      <c r="B362" s="26">
        <v>134.75</v>
      </c>
      <c r="C362" s="26">
        <v>641</v>
      </c>
      <c r="D362" s="26">
        <v>135</v>
      </c>
      <c r="E362" s="26">
        <v>641</v>
      </c>
      <c r="F362" s="26">
        <v>139.80000000000001</v>
      </c>
      <c r="G362" s="26">
        <v>641</v>
      </c>
      <c r="H362" s="26">
        <v>142.6</v>
      </c>
    </row>
    <row r="363" spans="1:8">
      <c r="A363" s="26">
        <v>640</v>
      </c>
      <c r="B363" s="26">
        <v>139</v>
      </c>
      <c r="C363" s="26">
        <v>640</v>
      </c>
      <c r="D363" s="26">
        <v>139.5</v>
      </c>
      <c r="E363" s="26">
        <v>640</v>
      </c>
      <c r="F363" s="26">
        <v>134.19999999999999</v>
      </c>
      <c r="G363" s="26">
        <v>640</v>
      </c>
      <c r="H363" s="26">
        <v>147</v>
      </c>
    </row>
    <row r="364" spans="1:8">
      <c r="A364" s="26">
        <v>639</v>
      </c>
      <c r="B364" s="26">
        <v>146.25</v>
      </c>
      <c r="C364" s="26">
        <v>639</v>
      </c>
      <c r="D364" s="26">
        <v>138</v>
      </c>
      <c r="E364" s="26">
        <v>639</v>
      </c>
      <c r="F364" s="26">
        <v>138.6</v>
      </c>
      <c r="G364" s="26">
        <v>639</v>
      </c>
      <c r="H364" s="26">
        <v>151</v>
      </c>
    </row>
    <row r="365" spans="1:8">
      <c r="A365" s="26">
        <v>638</v>
      </c>
      <c r="B365" s="26">
        <v>151.25</v>
      </c>
      <c r="C365" s="26">
        <v>638</v>
      </c>
      <c r="D365" s="26">
        <v>138</v>
      </c>
      <c r="E365" s="26">
        <v>638</v>
      </c>
      <c r="F365" s="26">
        <v>141.80000000000001</v>
      </c>
      <c r="G365" s="26">
        <v>638</v>
      </c>
      <c r="H365" s="26">
        <v>149.80000000000001</v>
      </c>
    </row>
    <row r="366" spans="1:8">
      <c r="A366" s="26">
        <v>637</v>
      </c>
      <c r="B366" s="26">
        <v>150</v>
      </c>
      <c r="C366" s="26">
        <v>637</v>
      </c>
      <c r="D366" s="26">
        <v>138</v>
      </c>
      <c r="E366" s="26">
        <v>637</v>
      </c>
      <c r="F366" s="26">
        <v>145.80000000000001</v>
      </c>
      <c r="G366" s="26">
        <v>637</v>
      </c>
      <c r="H366" s="26">
        <v>149.19999999999999</v>
      </c>
    </row>
    <row r="367" spans="1:8">
      <c r="A367" s="26">
        <v>636</v>
      </c>
      <c r="B367" s="26">
        <v>141.25</v>
      </c>
      <c r="C367" s="26">
        <v>636</v>
      </c>
      <c r="D367" s="26">
        <v>137</v>
      </c>
      <c r="E367" s="26">
        <v>636</v>
      </c>
      <c r="F367" s="26">
        <v>152.19999999999999</v>
      </c>
      <c r="G367" s="26">
        <v>636</v>
      </c>
      <c r="H367" s="26">
        <v>150</v>
      </c>
    </row>
    <row r="368" spans="1:8">
      <c r="A368" s="26">
        <v>635</v>
      </c>
      <c r="B368" s="26">
        <v>139.25</v>
      </c>
      <c r="C368" s="26">
        <v>635</v>
      </c>
      <c r="D368" s="26">
        <v>135.25</v>
      </c>
      <c r="E368" s="26">
        <v>635</v>
      </c>
      <c r="F368" s="26">
        <v>155.4</v>
      </c>
      <c r="G368" s="26">
        <v>635</v>
      </c>
      <c r="H368" s="26">
        <v>153.4</v>
      </c>
    </row>
    <row r="369" spans="1:8">
      <c r="A369" s="26">
        <v>634</v>
      </c>
      <c r="B369" s="26">
        <v>138.75</v>
      </c>
      <c r="C369" s="26">
        <v>634</v>
      </c>
      <c r="D369" s="26">
        <v>133.75</v>
      </c>
      <c r="E369" s="26">
        <v>634</v>
      </c>
      <c r="F369" s="26">
        <v>153.4</v>
      </c>
      <c r="G369" s="26">
        <v>634</v>
      </c>
      <c r="H369" s="26">
        <v>152.19999999999999</v>
      </c>
    </row>
    <row r="370" spans="1:8">
      <c r="A370" s="26">
        <v>633</v>
      </c>
      <c r="B370" s="26">
        <v>138.5</v>
      </c>
      <c r="C370" s="26">
        <v>633</v>
      </c>
      <c r="D370" s="26">
        <v>128.25</v>
      </c>
      <c r="E370" s="26">
        <v>633</v>
      </c>
      <c r="F370" s="26">
        <v>150.6</v>
      </c>
      <c r="G370" s="26">
        <v>633</v>
      </c>
      <c r="H370" s="26">
        <v>153</v>
      </c>
    </row>
    <row r="371" spans="1:8">
      <c r="A371" s="26">
        <v>632</v>
      </c>
      <c r="B371" s="26">
        <v>143.5</v>
      </c>
      <c r="C371" s="26">
        <v>632</v>
      </c>
      <c r="D371" s="26">
        <v>130.25</v>
      </c>
      <c r="E371" s="26">
        <v>632</v>
      </c>
      <c r="F371" s="26">
        <v>145.80000000000001</v>
      </c>
      <c r="G371" s="26">
        <v>632</v>
      </c>
      <c r="H371" s="26">
        <v>159.19999999999999</v>
      </c>
    </row>
    <row r="372" spans="1:8">
      <c r="A372" s="26">
        <v>631</v>
      </c>
      <c r="B372" s="26">
        <v>143.75</v>
      </c>
      <c r="C372" s="26">
        <v>631</v>
      </c>
      <c r="D372" s="26">
        <v>139</v>
      </c>
      <c r="E372" s="26">
        <v>631</v>
      </c>
      <c r="F372" s="26">
        <v>143.6</v>
      </c>
      <c r="G372" s="26">
        <v>631</v>
      </c>
      <c r="H372" s="26">
        <v>153.4</v>
      </c>
    </row>
    <row r="373" spans="1:8">
      <c r="A373" s="26">
        <v>630</v>
      </c>
      <c r="B373" s="26">
        <v>140.5</v>
      </c>
      <c r="C373" s="26">
        <v>630</v>
      </c>
      <c r="D373" s="26">
        <v>137</v>
      </c>
      <c r="E373" s="26">
        <v>630</v>
      </c>
      <c r="F373" s="26">
        <v>142.4</v>
      </c>
      <c r="G373" s="26">
        <v>630</v>
      </c>
      <c r="H373" s="26">
        <v>146.6</v>
      </c>
    </row>
    <row r="374" spans="1:8">
      <c r="A374" s="26">
        <v>629</v>
      </c>
      <c r="B374" s="26">
        <v>145</v>
      </c>
      <c r="C374" s="26">
        <v>629</v>
      </c>
      <c r="D374" s="26">
        <v>140.75</v>
      </c>
      <c r="E374" s="26">
        <v>629</v>
      </c>
      <c r="F374" s="26">
        <v>144.4</v>
      </c>
      <c r="G374" s="26">
        <v>629</v>
      </c>
      <c r="H374" s="26">
        <v>150.80000000000001</v>
      </c>
    </row>
    <row r="375" spans="1:8">
      <c r="A375" s="26">
        <v>628</v>
      </c>
      <c r="B375" s="26">
        <v>146.25</v>
      </c>
      <c r="C375" s="26">
        <v>628</v>
      </c>
      <c r="D375" s="26">
        <v>142.25</v>
      </c>
      <c r="E375" s="26">
        <v>628</v>
      </c>
      <c r="F375" s="26">
        <v>147</v>
      </c>
      <c r="G375" s="26">
        <v>628</v>
      </c>
      <c r="H375" s="26">
        <v>147</v>
      </c>
    </row>
    <row r="376" spans="1:8">
      <c r="A376" s="26">
        <v>627</v>
      </c>
      <c r="B376" s="26">
        <v>150.25</v>
      </c>
      <c r="C376" s="26">
        <v>627</v>
      </c>
      <c r="D376" s="26">
        <v>141.75</v>
      </c>
      <c r="E376" s="26">
        <v>627</v>
      </c>
      <c r="F376" s="26">
        <v>144.4</v>
      </c>
      <c r="G376" s="26">
        <v>627</v>
      </c>
      <c r="H376" s="26">
        <v>139.80000000000001</v>
      </c>
    </row>
    <row r="377" spans="1:8">
      <c r="A377" s="26">
        <v>626</v>
      </c>
      <c r="B377" s="26">
        <v>153.5</v>
      </c>
      <c r="C377" s="26">
        <v>626</v>
      </c>
      <c r="D377" s="26">
        <v>138.5</v>
      </c>
      <c r="E377" s="26">
        <v>626</v>
      </c>
      <c r="F377" s="26">
        <v>147</v>
      </c>
      <c r="G377" s="26">
        <v>626</v>
      </c>
      <c r="H377" s="26">
        <v>143.80000000000001</v>
      </c>
    </row>
    <row r="378" spans="1:8">
      <c r="A378" s="26">
        <v>625</v>
      </c>
      <c r="B378" s="26">
        <v>151.5</v>
      </c>
      <c r="C378" s="26">
        <v>625</v>
      </c>
      <c r="D378" s="26">
        <v>137.75</v>
      </c>
      <c r="E378" s="26">
        <v>625</v>
      </c>
      <c r="F378" s="26">
        <v>149.80000000000001</v>
      </c>
      <c r="G378" s="26">
        <v>625</v>
      </c>
      <c r="H378" s="26">
        <v>145.80000000000001</v>
      </c>
    </row>
    <row r="379" spans="1:8">
      <c r="A379" s="26">
        <v>624</v>
      </c>
      <c r="B379" s="26">
        <v>153.5</v>
      </c>
      <c r="C379" s="26">
        <v>624</v>
      </c>
      <c r="D379" s="26">
        <v>136.75</v>
      </c>
      <c r="E379" s="26">
        <v>624</v>
      </c>
      <c r="F379" s="26">
        <v>149</v>
      </c>
      <c r="G379" s="26">
        <v>624</v>
      </c>
      <c r="H379" s="26">
        <v>143.4</v>
      </c>
    </row>
    <row r="380" spans="1:8">
      <c r="A380" s="26">
        <v>623</v>
      </c>
      <c r="B380" s="26">
        <v>148.25</v>
      </c>
      <c r="C380" s="26">
        <v>623</v>
      </c>
      <c r="D380" s="26">
        <v>131.5</v>
      </c>
      <c r="E380" s="26">
        <v>623</v>
      </c>
      <c r="F380" s="26">
        <v>152.6</v>
      </c>
      <c r="G380" s="26">
        <v>623</v>
      </c>
      <c r="H380" s="26">
        <v>149.4</v>
      </c>
    </row>
    <row r="381" spans="1:8">
      <c r="A381" s="26">
        <v>622</v>
      </c>
      <c r="B381" s="26">
        <v>143</v>
      </c>
      <c r="C381" s="26">
        <v>622</v>
      </c>
      <c r="D381" s="26">
        <v>135.75</v>
      </c>
      <c r="E381" s="26">
        <v>622</v>
      </c>
      <c r="F381" s="26">
        <v>163.19999999999999</v>
      </c>
      <c r="G381" s="26">
        <v>622</v>
      </c>
      <c r="H381" s="26">
        <v>146.80000000000001</v>
      </c>
    </row>
    <row r="382" spans="1:8">
      <c r="A382" s="26">
        <v>621</v>
      </c>
      <c r="B382" s="26">
        <v>139.25</v>
      </c>
      <c r="C382" s="26">
        <v>621</v>
      </c>
      <c r="D382" s="26">
        <v>137.75</v>
      </c>
      <c r="E382" s="26">
        <v>621</v>
      </c>
      <c r="F382" s="26">
        <v>161.4</v>
      </c>
      <c r="G382" s="26">
        <v>621</v>
      </c>
      <c r="H382" s="26">
        <v>145.4</v>
      </c>
    </row>
    <row r="383" spans="1:8">
      <c r="A383" s="26">
        <v>620</v>
      </c>
      <c r="B383" s="26">
        <v>136.5</v>
      </c>
      <c r="C383" s="26">
        <v>620</v>
      </c>
      <c r="D383" s="26">
        <v>135.75</v>
      </c>
      <c r="E383" s="26">
        <v>620</v>
      </c>
      <c r="F383" s="26">
        <v>158.4</v>
      </c>
      <c r="G383" s="26">
        <v>620</v>
      </c>
      <c r="H383" s="26">
        <v>147.6</v>
      </c>
    </row>
    <row r="384" spans="1:8">
      <c r="A384" s="26">
        <v>619</v>
      </c>
      <c r="B384" s="26">
        <v>137.75</v>
      </c>
      <c r="C384" s="26">
        <v>619</v>
      </c>
      <c r="D384" s="26">
        <v>135</v>
      </c>
      <c r="E384" s="26">
        <v>619</v>
      </c>
      <c r="F384" s="26">
        <v>155.80000000000001</v>
      </c>
      <c r="G384" s="26">
        <v>619</v>
      </c>
      <c r="H384" s="26">
        <v>147.6</v>
      </c>
    </row>
    <row r="385" spans="1:8">
      <c r="A385" s="26">
        <v>618</v>
      </c>
      <c r="B385" s="26">
        <v>147.25</v>
      </c>
      <c r="C385" s="26">
        <v>618</v>
      </c>
      <c r="D385" s="26">
        <v>138.75</v>
      </c>
      <c r="E385" s="26">
        <v>618</v>
      </c>
      <c r="F385" s="26">
        <v>153.4</v>
      </c>
      <c r="G385" s="26">
        <v>618</v>
      </c>
      <c r="H385" s="26">
        <v>143.4</v>
      </c>
    </row>
    <row r="386" spans="1:8">
      <c r="A386" s="26">
        <v>617</v>
      </c>
      <c r="B386" s="26">
        <v>148.5</v>
      </c>
      <c r="C386" s="26">
        <v>617</v>
      </c>
      <c r="D386" s="26">
        <v>141.25</v>
      </c>
      <c r="E386" s="26">
        <v>617</v>
      </c>
      <c r="F386" s="26">
        <v>146.19999999999999</v>
      </c>
      <c r="G386" s="26">
        <v>617</v>
      </c>
      <c r="H386" s="26">
        <v>150.4</v>
      </c>
    </row>
    <row r="387" spans="1:8">
      <c r="A387" s="26">
        <v>616</v>
      </c>
      <c r="B387" s="26">
        <v>151.5</v>
      </c>
      <c r="C387" s="26">
        <v>616</v>
      </c>
      <c r="D387" s="26">
        <v>143.75</v>
      </c>
      <c r="E387" s="26">
        <v>616</v>
      </c>
      <c r="F387" s="26">
        <v>143.19999999999999</v>
      </c>
      <c r="G387" s="26">
        <v>616</v>
      </c>
      <c r="H387" s="26">
        <v>157.4</v>
      </c>
    </row>
    <row r="388" spans="1:8">
      <c r="A388" s="26">
        <v>615</v>
      </c>
      <c r="B388" s="26">
        <v>154.5</v>
      </c>
      <c r="C388" s="26">
        <v>615</v>
      </c>
      <c r="D388" s="26">
        <v>143</v>
      </c>
      <c r="E388" s="26">
        <v>615</v>
      </c>
      <c r="F388" s="26">
        <v>146.80000000000001</v>
      </c>
      <c r="G388" s="26">
        <v>615</v>
      </c>
      <c r="H388" s="26">
        <v>161.19999999999999</v>
      </c>
    </row>
    <row r="389" spans="1:8">
      <c r="A389" s="26">
        <v>614</v>
      </c>
      <c r="B389" s="26">
        <v>150.75</v>
      </c>
      <c r="C389" s="26">
        <v>614</v>
      </c>
      <c r="D389" s="26">
        <v>141</v>
      </c>
      <c r="E389" s="26">
        <v>614</v>
      </c>
      <c r="F389" s="26">
        <v>147.80000000000001</v>
      </c>
      <c r="G389" s="26">
        <v>614</v>
      </c>
      <c r="H389" s="26">
        <v>160.6</v>
      </c>
    </row>
    <row r="390" spans="1:8">
      <c r="A390" s="26">
        <v>613</v>
      </c>
      <c r="B390" s="26">
        <v>152.75</v>
      </c>
      <c r="C390" s="26">
        <v>613</v>
      </c>
      <c r="D390" s="26">
        <v>140.5</v>
      </c>
      <c r="E390" s="26">
        <v>613</v>
      </c>
      <c r="F390" s="26">
        <v>146.80000000000001</v>
      </c>
      <c r="G390" s="26">
        <v>613</v>
      </c>
      <c r="H390" s="26">
        <v>158.4</v>
      </c>
    </row>
    <row r="391" spans="1:8">
      <c r="A391" s="26">
        <v>612</v>
      </c>
      <c r="B391" s="26">
        <v>149.25</v>
      </c>
      <c r="C391" s="26">
        <v>612</v>
      </c>
      <c r="D391" s="26">
        <v>143.25</v>
      </c>
      <c r="E391" s="26">
        <v>612</v>
      </c>
      <c r="F391" s="26">
        <v>151</v>
      </c>
      <c r="G391" s="26">
        <v>612</v>
      </c>
      <c r="H391" s="26">
        <v>160</v>
      </c>
    </row>
    <row r="392" spans="1:8">
      <c r="A392" s="26">
        <v>611</v>
      </c>
      <c r="B392" s="26">
        <v>151.25</v>
      </c>
      <c r="C392" s="26">
        <v>611</v>
      </c>
      <c r="D392" s="26">
        <v>146.5</v>
      </c>
      <c r="E392" s="26">
        <v>611</v>
      </c>
      <c r="F392" s="26">
        <v>153.4</v>
      </c>
      <c r="G392" s="26">
        <v>611</v>
      </c>
      <c r="H392" s="26">
        <v>152</v>
      </c>
    </row>
    <row r="393" spans="1:8">
      <c r="A393" s="26">
        <v>610</v>
      </c>
      <c r="B393" s="26">
        <v>155.75</v>
      </c>
      <c r="C393" s="26">
        <v>610</v>
      </c>
      <c r="D393" s="26">
        <v>148.5</v>
      </c>
      <c r="E393" s="26">
        <v>610</v>
      </c>
      <c r="F393" s="26">
        <v>157.80000000000001</v>
      </c>
      <c r="G393" s="26">
        <v>610</v>
      </c>
      <c r="H393" s="26">
        <v>149.6</v>
      </c>
    </row>
    <row r="394" spans="1:8">
      <c r="A394" s="26">
        <v>609</v>
      </c>
      <c r="B394" s="26">
        <v>157.5</v>
      </c>
      <c r="C394" s="26">
        <v>609</v>
      </c>
      <c r="D394" s="26">
        <v>149.25</v>
      </c>
      <c r="E394" s="26">
        <v>609</v>
      </c>
      <c r="F394" s="26">
        <v>158.4</v>
      </c>
      <c r="G394" s="26">
        <v>609</v>
      </c>
      <c r="H394" s="26">
        <v>153</v>
      </c>
    </row>
    <row r="395" spans="1:8">
      <c r="A395" s="26">
        <v>608</v>
      </c>
      <c r="B395" s="26">
        <v>157.25</v>
      </c>
      <c r="C395" s="26">
        <v>608</v>
      </c>
      <c r="D395" s="26">
        <v>151.25</v>
      </c>
      <c r="E395" s="26">
        <v>608</v>
      </c>
      <c r="F395" s="26">
        <v>159.6</v>
      </c>
      <c r="G395" s="26">
        <v>608</v>
      </c>
      <c r="H395" s="26">
        <v>157.19999999999999</v>
      </c>
    </row>
    <row r="396" spans="1:8">
      <c r="A396" s="26">
        <v>607</v>
      </c>
      <c r="B396" s="26">
        <v>155.25</v>
      </c>
      <c r="C396" s="26">
        <v>607</v>
      </c>
      <c r="D396" s="26">
        <v>153</v>
      </c>
      <c r="E396" s="26">
        <v>607</v>
      </c>
      <c r="F396" s="26">
        <v>158.80000000000001</v>
      </c>
      <c r="G396" s="26">
        <v>607</v>
      </c>
      <c r="H396" s="26">
        <v>149.6</v>
      </c>
    </row>
    <row r="397" spans="1:8">
      <c r="A397" s="26">
        <v>606</v>
      </c>
      <c r="B397" s="26">
        <v>146.75</v>
      </c>
      <c r="C397" s="26">
        <v>606</v>
      </c>
      <c r="D397" s="26">
        <v>157.25</v>
      </c>
      <c r="E397" s="26">
        <v>606</v>
      </c>
      <c r="F397" s="26">
        <v>155.6</v>
      </c>
      <c r="G397" s="26">
        <v>606</v>
      </c>
      <c r="H397" s="26">
        <v>152.19999999999999</v>
      </c>
    </row>
    <row r="398" spans="1:8">
      <c r="A398" s="26">
        <v>605</v>
      </c>
      <c r="B398" s="26">
        <v>146.5</v>
      </c>
      <c r="C398" s="26">
        <v>605</v>
      </c>
      <c r="D398" s="26">
        <v>154.75</v>
      </c>
      <c r="E398" s="26">
        <v>605</v>
      </c>
      <c r="F398" s="26">
        <v>152</v>
      </c>
      <c r="G398" s="26">
        <v>605</v>
      </c>
      <c r="H398" s="26">
        <v>146.19999999999999</v>
      </c>
    </row>
    <row r="399" spans="1:8">
      <c r="A399" s="26">
        <v>604</v>
      </c>
      <c r="B399" s="26">
        <v>145.25</v>
      </c>
      <c r="C399" s="26">
        <v>604</v>
      </c>
      <c r="D399" s="26">
        <v>149.5</v>
      </c>
      <c r="E399" s="26">
        <v>604</v>
      </c>
      <c r="F399" s="26">
        <v>154.4</v>
      </c>
      <c r="G399" s="26">
        <v>604</v>
      </c>
      <c r="H399" s="26">
        <v>143.19999999999999</v>
      </c>
    </row>
    <row r="400" spans="1:8">
      <c r="A400" s="26">
        <v>603</v>
      </c>
      <c r="B400" s="26">
        <v>143.5</v>
      </c>
      <c r="C400" s="26">
        <v>603</v>
      </c>
      <c r="D400" s="26">
        <v>145.25</v>
      </c>
      <c r="E400" s="26">
        <v>603</v>
      </c>
      <c r="F400" s="26">
        <v>151.80000000000001</v>
      </c>
      <c r="G400" s="26">
        <v>603</v>
      </c>
      <c r="H400" s="26">
        <v>141</v>
      </c>
    </row>
    <row r="401" spans="1:8">
      <c r="A401" s="26">
        <v>602</v>
      </c>
      <c r="B401" s="26">
        <v>152.25</v>
      </c>
      <c r="C401" s="26">
        <v>602</v>
      </c>
      <c r="D401" s="26">
        <v>143</v>
      </c>
      <c r="E401" s="26">
        <v>602</v>
      </c>
      <c r="F401" s="26">
        <v>149.4</v>
      </c>
      <c r="G401" s="26">
        <v>602</v>
      </c>
      <c r="H401" s="26">
        <v>148.80000000000001</v>
      </c>
    </row>
    <row r="402" spans="1:8">
      <c r="A402" s="26">
        <v>601</v>
      </c>
      <c r="B402" s="26">
        <v>153.75</v>
      </c>
      <c r="C402" s="26">
        <v>601</v>
      </c>
      <c r="D402" s="26">
        <v>146</v>
      </c>
      <c r="E402" s="26">
        <v>601</v>
      </c>
      <c r="F402" s="26">
        <v>151.6</v>
      </c>
      <c r="G402" s="26">
        <v>601</v>
      </c>
      <c r="H402" s="26">
        <v>152.4</v>
      </c>
    </row>
    <row r="403" spans="1:8">
      <c r="A403" s="26">
        <v>600</v>
      </c>
      <c r="B403" s="26">
        <v>160.5</v>
      </c>
      <c r="C403" s="26">
        <v>600</v>
      </c>
      <c r="D403" s="26">
        <v>149.75</v>
      </c>
      <c r="E403" s="26">
        <v>600</v>
      </c>
      <c r="F403" s="26">
        <v>151.19999999999999</v>
      </c>
      <c r="G403" s="26">
        <v>600</v>
      </c>
      <c r="H403" s="26">
        <v>158.19999999999999</v>
      </c>
    </row>
    <row r="404" spans="1:8">
      <c r="A404" s="26">
        <v>599</v>
      </c>
      <c r="B404" s="26">
        <v>162</v>
      </c>
      <c r="C404" s="26">
        <v>599</v>
      </c>
      <c r="D404" s="26">
        <v>150.5</v>
      </c>
      <c r="E404" s="26">
        <v>599</v>
      </c>
      <c r="F404" s="26">
        <v>149</v>
      </c>
      <c r="G404" s="26">
        <v>599</v>
      </c>
      <c r="H404" s="26">
        <v>156.4</v>
      </c>
    </row>
    <row r="405" spans="1:8">
      <c r="A405" s="26">
        <v>598</v>
      </c>
      <c r="B405" s="26">
        <v>161.25</v>
      </c>
      <c r="C405" s="26">
        <v>598</v>
      </c>
      <c r="D405" s="26">
        <v>144</v>
      </c>
      <c r="E405" s="26">
        <v>598</v>
      </c>
      <c r="F405" s="26">
        <v>154.19999999999999</v>
      </c>
      <c r="G405" s="26">
        <v>598</v>
      </c>
      <c r="H405" s="26">
        <v>157.19999999999999</v>
      </c>
    </row>
    <row r="406" spans="1:8">
      <c r="A406" s="26">
        <v>597</v>
      </c>
      <c r="B406" s="26">
        <v>166.25</v>
      </c>
      <c r="C406" s="26">
        <v>597</v>
      </c>
      <c r="D406" s="26">
        <v>142.75</v>
      </c>
      <c r="E406" s="26">
        <v>597</v>
      </c>
      <c r="F406" s="26">
        <v>159.19999999999999</v>
      </c>
      <c r="G406" s="26">
        <v>597</v>
      </c>
      <c r="H406" s="26">
        <v>160.19999999999999</v>
      </c>
    </row>
    <row r="407" spans="1:8">
      <c r="A407" s="26">
        <v>596</v>
      </c>
      <c r="B407" s="26">
        <v>167</v>
      </c>
      <c r="C407" s="26">
        <v>596</v>
      </c>
      <c r="D407" s="26">
        <v>140.5</v>
      </c>
      <c r="E407" s="26">
        <v>596</v>
      </c>
      <c r="F407" s="26">
        <v>161.80000000000001</v>
      </c>
      <c r="G407" s="26">
        <v>596</v>
      </c>
      <c r="H407" s="26">
        <v>161</v>
      </c>
    </row>
    <row r="408" spans="1:8">
      <c r="A408" s="26">
        <v>595</v>
      </c>
      <c r="B408" s="26">
        <v>167.5</v>
      </c>
      <c r="C408" s="26">
        <v>595</v>
      </c>
      <c r="D408" s="26">
        <v>147.75</v>
      </c>
      <c r="E408" s="26">
        <v>595</v>
      </c>
      <c r="F408" s="26">
        <v>165</v>
      </c>
      <c r="G408" s="26">
        <v>595</v>
      </c>
      <c r="H408" s="26">
        <v>163.6</v>
      </c>
    </row>
    <row r="409" spans="1:8">
      <c r="A409" s="26">
        <v>594</v>
      </c>
      <c r="B409" s="26">
        <v>168.25</v>
      </c>
      <c r="C409" s="26">
        <v>594</v>
      </c>
      <c r="D409" s="26">
        <v>153.75</v>
      </c>
      <c r="E409" s="26">
        <v>594</v>
      </c>
      <c r="F409" s="26">
        <v>165.4</v>
      </c>
      <c r="G409" s="26">
        <v>594</v>
      </c>
      <c r="H409" s="26">
        <v>165.4</v>
      </c>
    </row>
    <row r="410" spans="1:8">
      <c r="A410" s="26">
        <v>593</v>
      </c>
      <c r="B410" s="26">
        <v>165.5</v>
      </c>
      <c r="C410" s="26">
        <v>593</v>
      </c>
      <c r="D410" s="26">
        <v>156.5</v>
      </c>
      <c r="E410" s="26">
        <v>593</v>
      </c>
      <c r="F410" s="26">
        <v>164.2</v>
      </c>
      <c r="G410" s="26">
        <v>593</v>
      </c>
      <c r="H410" s="26">
        <v>169.8</v>
      </c>
    </row>
    <row r="411" spans="1:8">
      <c r="A411" s="26">
        <v>592</v>
      </c>
      <c r="B411" s="26">
        <v>158.75</v>
      </c>
      <c r="C411" s="26">
        <v>592</v>
      </c>
      <c r="D411" s="26">
        <v>154.5</v>
      </c>
      <c r="E411" s="26">
        <v>592</v>
      </c>
      <c r="F411" s="26">
        <v>162.19999999999999</v>
      </c>
      <c r="G411" s="26">
        <v>592</v>
      </c>
      <c r="H411" s="26">
        <v>168.4</v>
      </c>
    </row>
    <row r="412" spans="1:8">
      <c r="A412" s="26">
        <v>591</v>
      </c>
      <c r="B412" s="26">
        <v>159.5</v>
      </c>
      <c r="C412" s="26">
        <v>591</v>
      </c>
      <c r="D412" s="26">
        <v>148.5</v>
      </c>
      <c r="E412" s="26">
        <v>591</v>
      </c>
      <c r="F412" s="26">
        <v>160.19999999999999</v>
      </c>
      <c r="G412" s="26">
        <v>591</v>
      </c>
      <c r="H412" s="26">
        <v>167.4</v>
      </c>
    </row>
    <row r="413" spans="1:8">
      <c r="A413" s="26">
        <v>590</v>
      </c>
      <c r="B413" s="26">
        <v>158.25</v>
      </c>
      <c r="C413" s="26">
        <v>590</v>
      </c>
      <c r="D413" s="26">
        <v>144.5</v>
      </c>
      <c r="E413" s="26">
        <v>590</v>
      </c>
      <c r="F413" s="26">
        <v>156.4</v>
      </c>
      <c r="G413" s="26">
        <v>590</v>
      </c>
      <c r="H413" s="26">
        <v>162</v>
      </c>
    </row>
    <row r="414" spans="1:8">
      <c r="A414" s="26">
        <v>589</v>
      </c>
      <c r="B414" s="26">
        <v>158.25</v>
      </c>
      <c r="C414" s="26">
        <v>589</v>
      </c>
      <c r="D414" s="26">
        <v>141.5</v>
      </c>
      <c r="E414" s="26">
        <v>589</v>
      </c>
      <c r="F414" s="26">
        <v>158</v>
      </c>
      <c r="G414" s="26">
        <v>589</v>
      </c>
      <c r="H414" s="26">
        <v>162.6</v>
      </c>
    </row>
    <row r="415" spans="1:8">
      <c r="A415" s="26">
        <v>588</v>
      </c>
      <c r="B415" s="26">
        <v>163.5</v>
      </c>
      <c r="C415" s="26">
        <v>588</v>
      </c>
      <c r="D415" s="26">
        <v>144.5</v>
      </c>
      <c r="E415" s="26">
        <v>588</v>
      </c>
      <c r="F415" s="26">
        <v>159</v>
      </c>
      <c r="G415" s="26">
        <v>588</v>
      </c>
      <c r="H415" s="26">
        <v>163.19999999999999</v>
      </c>
    </row>
    <row r="416" spans="1:8">
      <c r="A416" s="26">
        <v>587</v>
      </c>
      <c r="B416" s="26">
        <v>164</v>
      </c>
      <c r="C416" s="26">
        <v>587</v>
      </c>
      <c r="D416" s="26">
        <v>142.75</v>
      </c>
      <c r="E416" s="26">
        <v>587</v>
      </c>
      <c r="F416" s="26">
        <v>161.6</v>
      </c>
      <c r="G416" s="26">
        <v>587</v>
      </c>
      <c r="H416" s="26">
        <v>162</v>
      </c>
    </row>
    <row r="417" spans="1:8">
      <c r="A417" s="26">
        <v>586</v>
      </c>
      <c r="B417" s="26">
        <v>162</v>
      </c>
      <c r="C417" s="26">
        <v>586</v>
      </c>
      <c r="D417" s="26">
        <v>138.5</v>
      </c>
      <c r="E417" s="26">
        <v>586</v>
      </c>
      <c r="F417" s="26">
        <v>165.2</v>
      </c>
      <c r="G417" s="26">
        <v>586</v>
      </c>
      <c r="H417" s="26">
        <v>164</v>
      </c>
    </row>
    <row r="418" spans="1:8">
      <c r="A418" s="26">
        <v>585</v>
      </c>
      <c r="B418" s="26">
        <v>160.5</v>
      </c>
      <c r="C418" s="26">
        <v>585</v>
      </c>
      <c r="D418" s="26">
        <v>141.75</v>
      </c>
      <c r="E418" s="26">
        <v>585</v>
      </c>
      <c r="F418" s="26">
        <v>172.2</v>
      </c>
      <c r="G418" s="26">
        <v>585</v>
      </c>
      <c r="H418" s="26">
        <v>164.6</v>
      </c>
    </row>
    <row r="419" spans="1:8">
      <c r="A419" s="26">
        <v>584</v>
      </c>
      <c r="B419" s="26">
        <v>159.75</v>
      </c>
      <c r="C419" s="26">
        <v>584</v>
      </c>
      <c r="D419" s="26">
        <v>139.5</v>
      </c>
      <c r="E419" s="26">
        <v>584</v>
      </c>
      <c r="F419" s="26">
        <v>172.4</v>
      </c>
      <c r="G419" s="26">
        <v>584</v>
      </c>
      <c r="H419" s="26">
        <v>165.8</v>
      </c>
    </row>
    <row r="420" spans="1:8">
      <c r="A420" s="26">
        <v>583</v>
      </c>
      <c r="B420" s="26">
        <v>154.5</v>
      </c>
      <c r="C420" s="26">
        <v>583</v>
      </c>
      <c r="D420" s="26">
        <v>146.75</v>
      </c>
      <c r="E420" s="26">
        <v>583</v>
      </c>
      <c r="F420" s="26">
        <v>170.4</v>
      </c>
      <c r="G420" s="26">
        <v>583</v>
      </c>
      <c r="H420" s="26">
        <v>160.6</v>
      </c>
    </row>
    <row r="421" spans="1:8">
      <c r="A421" s="26">
        <v>582</v>
      </c>
      <c r="B421" s="26">
        <v>158.5</v>
      </c>
      <c r="C421" s="26">
        <v>582</v>
      </c>
      <c r="D421" s="26">
        <v>149.75</v>
      </c>
      <c r="E421" s="26">
        <v>582</v>
      </c>
      <c r="F421" s="26">
        <v>168</v>
      </c>
      <c r="G421" s="26">
        <v>582</v>
      </c>
      <c r="H421" s="26">
        <v>162.6</v>
      </c>
    </row>
    <row r="422" spans="1:8">
      <c r="A422" s="26">
        <v>581</v>
      </c>
      <c r="B422" s="26">
        <v>154.25</v>
      </c>
      <c r="C422" s="26">
        <v>581</v>
      </c>
      <c r="D422" s="26">
        <v>148.75</v>
      </c>
      <c r="E422" s="26">
        <v>581</v>
      </c>
      <c r="F422" s="26">
        <v>166.2</v>
      </c>
      <c r="G422" s="26">
        <v>581</v>
      </c>
      <c r="H422" s="26">
        <v>169.2</v>
      </c>
    </row>
    <row r="423" spans="1:8">
      <c r="A423" s="26">
        <v>580</v>
      </c>
      <c r="B423" s="26">
        <v>150.5</v>
      </c>
      <c r="C423" s="26">
        <v>580</v>
      </c>
      <c r="D423" s="26">
        <v>147.75</v>
      </c>
      <c r="E423" s="26">
        <v>580</v>
      </c>
      <c r="F423" s="26">
        <v>160.6</v>
      </c>
      <c r="G423" s="26">
        <v>580</v>
      </c>
      <c r="H423" s="26">
        <v>171.6</v>
      </c>
    </row>
    <row r="424" spans="1:8">
      <c r="A424" s="26">
        <v>579</v>
      </c>
      <c r="B424" s="26">
        <v>155.25</v>
      </c>
      <c r="C424" s="26">
        <v>579</v>
      </c>
      <c r="D424" s="26">
        <v>135.5</v>
      </c>
      <c r="E424" s="26">
        <v>579</v>
      </c>
      <c r="F424" s="26">
        <v>159.6</v>
      </c>
      <c r="G424" s="26">
        <v>579</v>
      </c>
      <c r="H424" s="26">
        <v>168.2</v>
      </c>
    </row>
    <row r="425" spans="1:8">
      <c r="A425" s="26">
        <v>578</v>
      </c>
      <c r="B425" s="26">
        <v>151.75</v>
      </c>
      <c r="C425" s="26">
        <v>578</v>
      </c>
      <c r="D425" s="26">
        <v>132.75</v>
      </c>
      <c r="E425" s="26">
        <v>578</v>
      </c>
      <c r="F425" s="26">
        <v>159.6</v>
      </c>
      <c r="G425" s="26">
        <v>578</v>
      </c>
      <c r="H425" s="26">
        <v>166</v>
      </c>
    </row>
    <row r="426" spans="1:8">
      <c r="A426" s="26">
        <v>577</v>
      </c>
      <c r="B426" s="26">
        <v>153.5</v>
      </c>
      <c r="C426" s="26">
        <v>577</v>
      </c>
      <c r="D426" s="26">
        <v>127.5</v>
      </c>
      <c r="E426" s="26">
        <v>577</v>
      </c>
      <c r="F426" s="26">
        <v>156.19999999999999</v>
      </c>
      <c r="G426" s="26">
        <v>577</v>
      </c>
      <c r="H426" s="26">
        <v>163.19999999999999</v>
      </c>
    </row>
    <row r="427" spans="1:8">
      <c r="A427" s="26">
        <v>576</v>
      </c>
      <c r="B427" s="26">
        <v>150.5</v>
      </c>
      <c r="C427" s="26">
        <v>576</v>
      </c>
      <c r="D427" s="26">
        <v>124</v>
      </c>
      <c r="E427" s="26">
        <v>576</v>
      </c>
      <c r="F427" s="26">
        <v>156.80000000000001</v>
      </c>
      <c r="G427" s="26">
        <v>576</v>
      </c>
      <c r="H427" s="26">
        <v>154</v>
      </c>
    </row>
    <row r="428" spans="1:8">
      <c r="A428" s="26">
        <v>575</v>
      </c>
      <c r="B428" s="26">
        <v>151.75</v>
      </c>
      <c r="C428" s="26">
        <v>575</v>
      </c>
      <c r="D428" s="26">
        <v>130</v>
      </c>
      <c r="E428" s="26">
        <v>575</v>
      </c>
      <c r="F428" s="26">
        <v>151.80000000000001</v>
      </c>
      <c r="G428" s="26">
        <v>575</v>
      </c>
      <c r="H428" s="26">
        <v>155.4</v>
      </c>
    </row>
    <row r="429" spans="1:8">
      <c r="A429" s="26">
        <v>574</v>
      </c>
      <c r="B429" s="26">
        <v>150</v>
      </c>
      <c r="C429" s="26">
        <v>574</v>
      </c>
      <c r="D429" s="26">
        <v>134.75</v>
      </c>
      <c r="E429" s="26">
        <v>574</v>
      </c>
      <c r="F429" s="26">
        <v>153.6</v>
      </c>
      <c r="G429" s="26">
        <v>574</v>
      </c>
      <c r="H429" s="26">
        <v>158.19999999999999</v>
      </c>
    </row>
    <row r="430" spans="1:8">
      <c r="A430" s="26">
        <v>573</v>
      </c>
      <c r="B430" s="26">
        <v>152.75</v>
      </c>
      <c r="C430" s="26">
        <v>573</v>
      </c>
      <c r="D430" s="26">
        <v>139</v>
      </c>
      <c r="E430" s="26">
        <v>573</v>
      </c>
      <c r="F430" s="26">
        <v>154.4</v>
      </c>
      <c r="G430" s="26">
        <v>573</v>
      </c>
      <c r="H430" s="26">
        <v>162.6</v>
      </c>
    </row>
    <row r="431" spans="1:8">
      <c r="A431" s="26">
        <v>572</v>
      </c>
      <c r="B431" s="26">
        <v>155</v>
      </c>
      <c r="C431" s="26">
        <v>572</v>
      </c>
      <c r="D431" s="26">
        <v>146.5</v>
      </c>
      <c r="E431" s="26">
        <v>572</v>
      </c>
      <c r="F431" s="26">
        <v>158</v>
      </c>
      <c r="G431" s="26">
        <v>572</v>
      </c>
      <c r="H431" s="26">
        <v>159.4</v>
      </c>
    </row>
    <row r="432" spans="1:8">
      <c r="A432" s="26">
        <v>571</v>
      </c>
      <c r="B432" s="26">
        <v>152.25</v>
      </c>
      <c r="C432" s="26">
        <v>571</v>
      </c>
      <c r="D432" s="26">
        <v>150.75</v>
      </c>
      <c r="E432" s="26">
        <v>571</v>
      </c>
      <c r="F432" s="26">
        <v>159.4</v>
      </c>
      <c r="G432" s="26">
        <v>571</v>
      </c>
      <c r="H432" s="26">
        <v>160</v>
      </c>
    </row>
    <row r="433" spans="1:8">
      <c r="A433" s="26">
        <v>570</v>
      </c>
      <c r="B433" s="26">
        <v>153.5</v>
      </c>
      <c r="C433" s="26">
        <v>570</v>
      </c>
      <c r="D433" s="26">
        <v>153.75</v>
      </c>
      <c r="E433" s="26">
        <v>570</v>
      </c>
      <c r="F433" s="26">
        <v>166.2</v>
      </c>
      <c r="G433" s="26">
        <v>570</v>
      </c>
      <c r="H433" s="26">
        <v>160.19999999999999</v>
      </c>
    </row>
    <row r="434" spans="1:8">
      <c r="A434" s="26">
        <v>569</v>
      </c>
      <c r="B434" s="26">
        <v>163.75</v>
      </c>
      <c r="C434" s="26">
        <v>569</v>
      </c>
      <c r="D434" s="26">
        <v>154.25</v>
      </c>
      <c r="E434" s="26">
        <v>569</v>
      </c>
      <c r="F434" s="26">
        <v>172.6</v>
      </c>
      <c r="G434" s="26">
        <v>569</v>
      </c>
      <c r="H434" s="26">
        <v>163</v>
      </c>
    </row>
    <row r="435" spans="1:8">
      <c r="A435" s="26">
        <v>568</v>
      </c>
      <c r="B435" s="26">
        <v>173</v>
      </c>
      <c r="C435" s="26">
        <v>568</v>
      </c>
      <c r="D435" s="26">
        <v>147.75</v>
      </c>
      <c r="E435" s="26">
        <v>568</v>
      </c>
      <c r="F435" s="26">
        <v>178.8</v>
      </c>
      <c r="G435" s="26">
        <v>568</v>
      </c>
      <c r="H435" s="26">
        <v>170</v>
      </c>
    </row>
    <row r="436" spans="1:8">
      <c r="A436" s="26">
        <v>567</v>
      </c>
      <c r="B436" s="26">
        <v>181.25</v>
      </c>
      <c r="C436" s="26">
        <v>567</v>
      </c>
      <c r="D436" s="26">
        <v>150.25</v>
      </c>
      <c r="E436" s="26">
        <v>567</v>
      </c>
      <c r="F436" s="26">
        <v>178.4</v>
      </c>
      <c r="G436" s="26">
        <v>567</v>
      </c>
      <c r="H436" s="26">
        <v>172.6</v>
      </c>
    </row>
    <row r="437" spans="1:8">
      <c r="A437" s="26">
        <v>566</v>
      </c>
      <c r="B437" s="26">
        <v>189.25</v>
      </c>
      <c r="C437" s="26">
        <v>566</v>
      </c>
      <c r="D437" s="26">
        <v>154.25</v>
      </c>
      <c r="E437" s="26">
        <v>566</v>
      </c>
      <c r="F437" s="26">
        <v>170.4</v>
      </c>
      <c r="G437" s="26">
        <v>566</v>
      </c>
      <c r="H437" s="26">
        <v>177.4</v>
      </c>
    </row>
    <row r="438" spans="1:8">
      <c r="A438" s="26">
        <v>565</v>
      </c>
      <c r="B438" s="26">
        <v>182.75</v>
      </c>
      <c r="C438" s="26">
        <v>565</v>
      </c>
      <c r="D438" s="26">
        <v>154.25</v>
      </c>
      <c r="E438" s="26">
        <v>565</v>
      </c>
      <c r="F438" s="26">
        <v>167.4</v>
      </c>
      <c r="G438" s="26">
        <v>565</v>
      </c>
      <c r="H438" s="26">
        <v>173.6</v>
      </c>
    </row>
    <row r="439" spans="1:8">
      <c r="A439" s="26">
        <v>564</v>
      </c>
      <c r="B439" s="26">
        <v>186.25</v>
      </c>
      <c r="C439" s="26">
        <v>564</v>
      </c>
      <c r="D439" s="26">
        <v>163</v>
      </c>
      <c r="E439" s="26">
        <v>564</v>
      </c>
      <c r="F439" s="26">
        <v>165.4</v>
      </c>
      <c r="G439" s="26">
        <v>564</v>
      </c>
      <c r="H439" s="26">
        <v>175.8</v>
      </c>
    </row>
    <row r="440" spans="1:8">
      <c r="A440" s="26">
        <v>563</v>
      </c>
      <c r="B440" s="26">
        <v>183.75</v>
      </c>
      <c r="C440" s="26">
        <v>563</v>
      </c>
      <c r="D440" s="26">
        <v>159.5</v>
      </c>
      <c r="E440" s="26">
        <v>563</v>
      </c>
      <c r="F440" s="26">
        <v>160.6</v>
      </c>
      <c r="G440" s="26">
        <v>563</v>
      </c>
      <c r="H440" s="26">
        <v>173.4</v>
      </c>
    </row>
    <row r="441" spans="1:8">
      <c r="A441" s="26">
        <v>562</v>
      </c>
      <c r="B441" s="26">
        <v>179</v>
      </c>
      <c r="C441" s="26">
        <v>562</v>
      </c>
      <c r="D441" s="26">
        <v>156</v>
      </c>
      <c r="E441" s="26">
        <v>562</v>
      </c>
      <c r="F441" s="26">
        <v>164.8</v>
      </c>
      <c r="G441" s="26">
        <v>562</v>
      </c>
      <c r="H441" s="26">
        <v>176.2</v>
      </c>
    </row>
    <row r="442" spans="1:8">
      <c r="A442" s="26">
        <v>561</v>
      </c>
      <c r="B442" s="26">
        <v>172.5</v>
      </c>
      <c r="C442" s="26">
        <v>561</v>
      </c>
      <c r="D442" s="26">
        <v>159.75</v>
      </c>
      <c r="E442" s="26">
        <v>561</v>
      </c>
      <c r="F442" s="26">
        <v>166.6</v>
      </c>
      <c r="G442" s="26">
        <v>561</v>
      </c>
      <c r="H442" s="26">
        <v>170.6</v>
      </c>
    </row>
    <row r="443" spans="1:8">
      <c r="A443" s="26">
        <v>560</v>
      </c>
      <c r="B443" s="26">
        <v>161.5</v>
      </c>
      <c r="C443" s="26">
        <v>560</v>
      </c>
      <c r="D443" s="26">
        <v>157.25</v>
      </c>
      <c r="E443" s="26">
        <v>560</v>
      </c>
      <c r="F443" s="26">
        <v>164.6</v>
      </c>
      <c r="G443" s="26">
        <v>560</v>
      </c>
      <c r="H443" s="26">
        <v>175.4</v>
      </c>
    </row>
    <row r="444" spans="1:8">
      <c r="A444" s="26">
        <v>559</v>
      </c>
      <c r="B444" s="26">
        <v>155</v>
      </c>
      <c r="C444" s="26">
        <v>559</v>
      </c>
      <c r="D444" s="26">
        <v>154.75</v>
      </c>
      <c r="E444" s="26">
        <v>559</v>
      </c>
      <c r="F444" s="26">
        <v>163.19999999999999</v>
      </c>
      <c r="G444" s="26">
        <v>559</v>
      </c>
      <c r="H444" s="26">
        <v>167.4</v>
      </c>
    </row>
    <row r="445" spans="1:8">
      <c r="A445" s="26">
        <v>558</v>
      </c>
      <c r="B445" s="26">
        <v>147</v>
      </c>
      <c r="C445" s="26">
        <v>558</v>
      </c>
      <c r="D445" s="26">
        <v>153</v>
      </c>
      <c r="E445" s="26">
        <v>558</v>
      </c>
      <c r="F445" s="26">
        <v>159.6</v>
      </c>
      <c r="G445" s="26">
        <v>558</v>
      </c>
      <c r="H445" s="26">
        <v>162</v>
      </c>
    </row>
    <row r="446" spans="1:8">
      <c r="A446" s="26">
        <v>557</v>
      </c>
      <c r="B446" s="26">
        <v>143.25</v>
      </c>
      <c r="C446" s="26">
        <v>557</v>
      </c>
      <c r="D446" s="26">
        <v>142</v>
      </c>
      <c r="E446" s="26">
        <v>557</v>
      </c>
      <c r="F446" s="26">
        <v>153.80000000000001</v>
      </c>
      <c r="G446" s="26">
        <v>557</v>
      </c>
      <c r="H446" s="26">
        <v>162.4</v>
      </c>
    </row>
    <row r="447" spans="1:8">
      <c r="A447" s="26">
        <v>556</v>
      </c>
      <c r="B447" s="26">
        <v>135.75</v>
      </c>
      <c r="C447" s="26">
        <v>556</v>
      </c>
      <c r="D447" s="26">
        <v>136.75</v>
      </c>
      <c r="E447" s="26">
        <v>556</v>
      </c>
      <c r="F447" s="26">
        <v>152.19999999999999</v>
      </c>
      <c r="G447" s="26">
        <v>556</v>
      </c>
      <c r="H447" s="26">
        <v>159.6</v>
      </c>
    </row>
    <row r="448" spans="1:8">
      <c r="A448" s="26">
        <v>555</v>
      </c>
      <c r="B448" s="26">
        <v>122.5</v>
      </c>
      <c r="C448" s="26">
        <v>555</v>
      </c>
      <c r="D448" s="26">
        <v>135.5</v>
      </c>
      <c r="E448" s="26">
        <v>555</v>
      </c>
      <c r="F448" s="26">
        <v>150</v>
      </c>
      <c r="G448" s="26">
        <v>555</v>
      </c>
      <c r="H448" s="26">
        <v>153.80000000000001</v>
      </c>
    </row>
    <row r="449" spans="1:8">
      <c r="A449" s="26">
        <v>554</v>
      </c>
      <c r="B449" s="26">
        <v>117.5</v>
      </c>
      <c r="C449" s="26">
        <v>554</v>
      </c>
      <c r="D449" s="26">
        <v>126</v>
      </c>
      <c r="E449" s="26">
        <v>554</v>
      </c>
      <c r="F449" s="26">
        <v>139.19999999999999</v>
      </c>
      <c r="G449" s="26">
        <v>554</v>
      </c>
      <c r="H449" s="26">
        <v>152</v>
      </c>
    </row>
    <row r="450" spans="1:8">
      <c r="A450" s="26">
        <v>553</v>
      </c>
      <c r="B450" s="26">
        <v>111.25</v>
      </c>
      <c r="C450" s="26">
        <v>553</v>
      </c>
      <c r="D450" s="26">
        <v>122.5</v>
      </c>
      <c r="E450" s="26">
        <v>553</v>
      </c>
      <c r="F450" s="26">
        <v>134.19999999999999</v>
      </c>
      <c r="G450" s="26">
        <v>553</v>
      </c>
      <c r="H450" s="26">
        <v>143.4</v>
      </c>
    </row>
    <row r="451" spans="1:8">
      <c r="A451" s="26">
        <v>552</v>
      </c>
      <c r="B451" s="26">
        <v>101.75</v>
      </c>
      <c r="C451" s="26">
        <v>552</v>
      </c>
      <c r="D451" s="26">
        <v>114.5</v>
      </c>
      <c r="E451" s="26">
        <v>552</v>
      </c>
      <c r="F451" s="26">
        <v>133.6</v>
      </c>
      <c r="G451" s="26">
        <v>552</v>
      </c>
      <c r="H451" s="26">
        <v>131.4</v>
      </c>
    </row>
    <row r="452" spans="1:8">
      <c r="A452" s="26">
        <v>551</v>
      </c>
      <c r="B452" s="26">
        <v>96.5</v>
      </c>
      <c r="C452" s="26">
        <v>551</v>
      </c>
      <c r="D452" s="26">
        <v>100</v>
      </c>
      <c r="E452" s="26">
        <v>551</v>
      </c>
      <c r="F452" s="26">
        <v>133.80000000000001</v>
      </c>
      <c r="G452" s="26">
        <v>551</v>
      </c>
      <c r="H452" s="26">
        <v>126.6</v>
      </c>
    </row>
    <row r="453" spans="1:8">
      <c r="A453" s="26">
        <v>550</v>
      </c>
      <c r="B453" s="26">
        <v>85.75</v>
      </c>
      <c r="C453" s="26">
        <v>550</v>
      </c>
      <c r="D453" s="26">
        <v>94.25</v>
      </c>
      <c r="E453" s="26">
        <v>550</v>
      </c>
      <c r="F453" s="26">
        <v>133.4</v>
      </c>
      <c r="G453" s="26">
        <v>550</v>
      </c>
      <c r="H453" s="26">
        <v>124.6</v>
      </c>
    </row>
    <row r="454" spans="1:8">
      <c r="A454" s="26">
        <v>549</v>
      </c>
      <c r="B454" s="26">
        <v>78.25</v>
      </c>
      <c r="C454" s="26">
        <v>549</v>
      </c>
      <c r="D454" s="26">
        <v>89.25</v>
      </c>
      <c r="E454" s="26">
        <v>549</v>
      </c>
      <c r="F454" s="26">
        <v>135</v>
      </c>
      <c r="G454" s="26">
        <v>549</v>
      </c>
      <c r="H454" s="26">
        <v>123</v>
      </c>
    </row>
    <row r="455" spans="1:8">
      <c r="A455" s="26">
        <v>548</v>
      </c>
      <c r="B455" s="26">
        <v>81</v>
      </c>
      <c r="C455" s="26">
        <v>548</v>
      </c>
      <c r="D455" s="26">
        <v>83.75</v>
      </c>
      <c r="E455" s="26">
        <v>548</v>
      </c>
      <c r="F455" s="26">
        <v>130.80000000000001</v>
      </c>
      <c r="G455" s="26">
        <v>548</v>
      </c>
      <c r="H455" s="26">
        <v>130.6</v>
      </c>
    </row>
    <row r="456" spans="1:8">
      <c r="A456" s="26">
        <v>547</v>
      </c>
      <c r="B456" s="26">
        <v>81.5</v>
      </c>
      <c r="C456" s="26">
        <v>547</v>
      </c>
      <c r="D456" s="26">
        <v>88.25</v>
      </c>
      <c r="E456" s="26">
        <v>547</v>
      </c>
      <c r="F456" s="26">
        <v>129.4</v>
      </c>
      <c r="G456" s="26">
        <v>547</v>
      </c>
      <c r="H456" s="26">
        <v>132.6</v>
      </c>
    </row>
    <row r="457" spans="1:8">
      <c r="A457" s="26">
        <v>546</v>
      </c>
      <c r="B457" s="26">
        <v>86.5</v>
      </c>
      <c r="C457" s="26">
        <v>546</v>
      </c>
      <c r="D457" s="26">
        <v>91</v>
      </c>
      <c r="E457" s="26">
        <v>546</v>
      </c>
      <c r="F457" s="26">
        <v>132</v>
      </c>
      <c r="G457" s="26">
        <v>546</v>
      </c>
      <c r="H457" s="26">
        <v>136.80000000000001</v>
      </c>
    </row>
    <row r="458" spans="1:8">
      <c r="A458" s="26">
        <v>545</v>
      </c>
      <c r="B458" s="26">
        <v>101.25</v>
      </c>
      <c r="C458" s="26">
        <v>545</v>
      </c>
      <c r="D458" s="26">
        <v>101</v>
      </c>
      <c r="E458" s="26">
        <v>545</v>
      </c>
      <c r="F458" s="26">
        <v>147.6</v>
      </c>
      <c r="G458" s="26">
        <v>545</v>
      </c>
      <c r="H458" s="26">
        <v>148</v>
      </c>
    </row>
    <row r="459" spans="1:8">
      <c r="A459" s="26">
        <v>544</v>
      </c>
      <c r="B459" s="26">
        <v>163</v>
      </c>
      <c r="C459" s="26">
        <v>544</v>
      </c>
      <c r="D459" s="26">
        <v>133.75</v>
      </c>
      <c r="E459" s="26">
        <v>544</v>
      </c>
      <c r="F459" s="26">
        <v>181.6</v>
      </c>
      <c r="G459" s="26">
        <v>544</v>
      </c>
      <c r="H459" s="26">
        <v>176.6</v>
      </c>
    </row>
    <row r="460" spans="1:8">
      <c r="A460" s="26">
        <v>543</v>
      </c>
      <c r="B460" s="26">
        <v>300.5</v>
      </c>
      <c r="C460" s="26">
        <v>543</v>
      </c>
      <c r="D460" s="26">
        <v>214.75</v>
      </c>
      <c r="E460" s="26">
        <v>543</v>
      </c>
      <c r="F460" s="26">
        <v>248.8</v>
      </c>
      <c r="G460" s="26">
        <v>543</v>
      </c>
      <c r="H460" s="26">
        <v>223.8</v>
      </c>
    </row>
    <row r="461" spans="1:8">
      <c r="A461" s="26">
        <v>542</v>
      </c>
      <c r="B461" s="26">
        <v>431.25</v>
      </c>
      <c r="C461" s="26">
        <v>542</v>
      </c>
      <c r="D461" s="26">
        <v>315.25</v>
      </c>
      <c r="E461" s="26">
        <v>542</v>
      </c>
      <c r="F461" s="26">
        <v>297.2</v>
      </c>
      <c r="G461" s="26">
        <v>542</v>
      </c>
      <c r="H461" s="26">
        <v>283.39999999999998</v>
      </c>
    </row>
    <row r="462" spans="1:8">
      <c r="A462" s="26">
        <v>541</v>
      </c>
      <c r="B462" s="26">
        <v>491.75</v>
      </c>
      <c r="C462" s="26">
        <v>541</v>
      </c>
      <c r="D462" s="26">
        <v>373.5</v>
      </c>
      <c r="E462" s="26">
        <v>541</v>
      </c>
      <c r="F462" s="26">
        <v>319.8</v>
      </c>
      <c r="G462" s="26">
        <v>541</v>
      </c>
      <c r="H462" s="26">
        <v>316.60000000000002</v>
      </c>
    </row>
    <row r="463" spans="1:8">
      <c r="A463" s="26">
        <v>540</v>
      </c>
      <c r="B463" s="26">
        <v>463.25</v>
      </c>
      <c r="C463" s="26">
        <v>540</v>
      </c>
      <c r="D463" s="26">
        <v>374.5</v>
      </c>
      <c r="E463" s="26">
        <v>540</v>
      </c>
      <c r="F463" s="26">
        <v>311</v>
      </c>
      <c r="G463" s="26">
        <v>540</v>
      </c>
      <c r="H463" s="26">
        <v>320.39999999999998</v>
      </c>
    </row>
    <row r="464" spans="1:8">
      <c r="A464" s="26">
        <v>539</v>
      </c>
      <c r="B464" s="26">
        <v>337</v>
      </c>
      <c r="C464" s="26">
        <v>539</v>
      </c>
      <c r="D464" s="26">
        <v>300.25</v>
      </c>
      <c r="E464" s="26">
        <v>539</v>
      </c>
      <c r="F464" s="26">
        <v>280.60000000000002</v>
      </c>
      <c r="G464" s="26">
        <v>539</v>
      </c>
      <c r="H464" s="26">
        <v>298.2</v>
      </c>
    </row>
    <row r="465" spans="1:8">
      <c r="A465" s="26">
        <v>538</v>
      </c>
      <c r="B465" s="26">
        <v>206.75</v>
      </c>
      <c r="C465" s="26">
        <v>538</v>
      </c>
      <c r="D465" s="26">
        <v>197.5</v>
      </c>
      <c r="E465" s="26">
        <v>538</v>
      </c>
      <c r="F465" s="26">
        <v>216</v>
      </c>
      <c r="G465" s="26">
        <v>538</v>
      </c>
      <c r="H465" s="26">
        <v>247</v>
      </c>
    </row>
    <row r="466" spans="1:8">
      <c r="A466" s="26">
        <v>537</v>
      </c>
      <c r="B466" s="26">
        <v>131</v>
      </c>
      <c r="C466" s="26">
        <v>537</v>
      </c>
      <c r="D466" s="26">
        <v>128.5</v>
      </c>
      <c r="E466" s="26">
        <v>537</v>
      </c>
      <c r="F466" s="26">
        <v>165.4</v>
      </c>
      <c r="G466" s="26">
        <v>537</v>
      </c>
      <c r="H466" s="26">
        <v>185.4</v>
      </c>
    </row>
    <row r="467" spans="1:8">
      <c r="A467" s="26">
        <v>536</v>
      </c>
      <c r="B467" s="26">
        <v>91.75</v>
      </c>
      <c r="C467" s="26">
        <v>536</v>
      </c>
      <c r="D467" s="26">
        <v>95</v>
      </c>
      <c r="E467" s="26">
        <v>536</v>
      </c>
      <c r="F467" s="26">
        <v>137.4</v>
      </c>
      <c r="G467" s="26">
        <v>536</v>
      </c>
      <c r="H467" s="26">
        <v>149.80000000000001</v>
      </c>
    </row>
    <row r="468" spans="1:8">
      <c r="A468" s="26">
        <v>535</v>
      </c>
      <c r="B468" s="26">
        <v>79</v>
      </c>
      <c r="C468" s="26">
        <v>535</v>
      </c>
      <c r="D468" s="26">
        <v>87.25</v>
      </c>
      <c r="E468" s="26">
        <v>535</v>
      </c>
      <c r="F468" s="26">
        <v>128.4</v>
      </c>
      <c r="G468" s="26">
        <v>535</v>
      </c>
      <c r="H468" s="26">
        <v>129.4</v>
      </c>
    </row>
    <row r="469" spans="1:8">
      <c r="A469" s="26">
        <v>534</v>
      </c>
      <c r="B469" s="26">
        <v>76.5</v>
      </c>
      <c r="C469" s="26">
        <v>534</v>
      </c>
      <c r="D469" s="26">
        <v>83.25</v>
      </c>
      <c r="E469" s="26">
        <v>534</v>
      </c>
      <c r="F469" s="26">
        <v>123</v>
      </c>
      <c r="G469" s="26">
        <v>534</v>
      </c>
      <c r="H469" s="26">
        <v>116</v>
      </c>
    </row>
    <row r="470" spans="1:8">
      <c r="A470" s="26">
        <v>533</v>
      </c>
      <c r="B470" s="26">
        <v>74.5</v>
      </c>
      <c r="C470" s="26">
        <v>533</v>
      </c>
      <c r="D470" s="26">
        <v>81</v>
      </c>
      <c r="E470" s="26">
        <v>533</v>
      </c>
      <c r="F470" s="26">
        <v>123.4</v>
      </c>
      <c r="G470" s="26">
        <v>533</v>
      </c>
      <c r="H470" s="26">
        <v>110</v>
      </c>
    </row>
    <row r="471" spans="1:8">
      <c r="A471" s="26">
        <v>532</v>
      </c>
      <c r="B471" s="26">
        <v>73.5</v>
      </c>
      <c r="C471" s="26">
        <v>532</v>
      </c>
      <c r="D471" s="26">
        <v>76.75</v>
      </c>
      <c r="E471" s="26">
        <v>532</v>
      </c>
      <c r="F471" s="26">
        <v>119.2</v>
      </c>
      <c r="G471" s="26">
        <v>532</v>
      </c>
      <c r="H471" s="26">
        <v>103.2</v>
      </c>
    </row>
    <row r="472" spans="1:8">
      <c r="A472" s="26">
        <v>531</v>
      </c>
      <c r="B472" s="26">
        <v>74</v>
      </c>
      <c r="C472" s="26">
        <v>531</v>
      </c>
      <c r="D472" s="26">
        <v>75</v>
      </c>
      <c r="E472" s="26">
        <v>531</v>
      </c>
      <c r="F472" s="26">
        <v>114.4</v>
      </c>
      <c r="G472" s="26">
        <v>531</v>
      </c>
      <c r="H472" s="26">
        <v>98.2</v>
      </c>
    </row>
    <row r="473" spans="1:8">
      <c r="A473" s="26">
        <v>530</v>
      </c>
      <c r="B473" s="26">
        <v>71.25</v>
      </c>
      <c r="C473" s="26">
        <v>530</v>
      </c>
      <c r="D473" s="26">
        <v>77.75</v>
      </c>
      <c r="E473" s="26">
        <v>530</v>
      </c>
      <c r="F473" s="26">
        <v>113</v>
      </c>
      <c r="G473" s="26">
        <v>530</v>
      </c>
      <c r="H473" s="26">
        <v>99.6</v>
      </c>
    </row>
    <row r="474" spans="1:8">
      <c r="A474" s="26">
        <v>529</v>
      </c>
      <c r="B474" s="26">
        <v>71.25</v>
      </c>
      <c r="C474" s="26">
        <v>529</v>
      </c>
      <c r="D474" s="26">
        <v>79</v>
      </c>
      <c r="E474" s="26">
        <v>529</v>
      </c>
      <c r="F474" s="26">
        <v>109.8</v>
      </c>
      <c r="G474" s="26">
        <v>529</v>
      </c>
      <c r="H474" s="26">
        <v>101.4</v>
      </c>
    </row>
    <row r="475" spans="1:8">
      <c r="A475" s="26">
        <v>528</v>
      </c>
      <c r="B475" s="26">
        <v>71</v>
      </c>
      <c r="C475" s="26">
        <v>528</v>
      </c>
      <c r="D475" s="26">
        <v>81.5</v>
      </c>
      <c r="E475" s="26">
        <v>528</v>
      </c>
      <c r="F475" s="26">
        <v>109.2</v>
      </c>
      <c r="G475" s="26">
        <v>528</v>
      </c>
      <c r="H475" s="26">
        <v>104.6</v>
      </c>
    </row>
    <row r="476" spans="1:8">
      <c r="A476" s="26">
        <v>527</v>
      </c>
      <c r="B476" s="26">
        <v>66.25</v>
      </c>
      <c r="C476" s="26">
        <v>527</v>
      </c>
      <c r="D476" s="26">
        <v>74.75</v>
      </c>
      <c r="E476" s="26">
        <v>527</v>
      </c>
      <c r="F476" s="26">
        <v>106.6</v>
      </c>
      <c r="G476" s="26">
        <v>527</v>
      </c>
      <c r="H476" s="26">
        <v>105.2</v>
      </c>
    </row>
    <row r="477" spans="1:8">
      <c r="A477" s="26">
        <v>526</v>
      </c>
      <c r="B477" s="26">
        <v>66</v>
      </c>
      <c r="C477" s="26">
        <v>526</v>
      </c>
      <c r="D477" s="26">
        <v>72</v>
      </c>
      <c r="E477" s="26">
        <v>526</v>
      </c>
      <c r="F477" s="26">
        <v>107.8</v>
      </c>
      <c r="G477" s="26">
        <v>526</v>
      </c>
      <c r="H477" s="26">
        <v>106.6</v>
      </c>
    </row>
    <row r="478" spans="1:8">
      <c r="A478" s="26">
        <v>525</v>
      </c>
      <c r="B478" s="26">
        <v>66</v>
      </c>
      <c r="C478" s="26">
        <v>525</v>
      </c>
      <c r="D478" s="26">
        <v>68.5</v>
      </c>
      <c r="E478" s="26">
        <v>525</v>
      </c>
      <c r="F478" s="26">
        <v>106.8</v>
      </c>
      <c r="G478" s="26">
        <v>525</v>
      </c>
      <c r="H478" s="26">
        <v>106.8</v>
      </c>
    </row>
    <row r="479" spans="1:8">
      <c r="A479" s="26">
        <v>524</v>
      </c>
      <c r="B479" s="26">
        <v>63.5</v>
      </c>
      <c r="C479" s="26">
        <v>524</v>
      </c>
      <c r="D479" s="26">
        <v>67</v>
      </c>
      <c r="E479" s="26">
        <v>524</v>
      </c>
      <c r="F479" s="26">
        <v>106.6</v>
      </c>
      <c r="G479" s="26">
        <v>524</v>
      </c>
      <c r="H479" s="26">
        <v>105.4</v>
      </c>
    </row>
    <row r="480" spans="1:8">
      <c r="A480" s="26">
        <v>523</v>
      </c>
      <c r="B480" s="26">
        <v>66</v>
      </c>
      <c r="C480" s="26">
        <v>523</v>
      </c>
      <c r="D480" s="26">
        <v>69.75</v>
      </c>
      <c r="E480" s="26">
        <v>523</v>
      </c>
      <c r="F480" s="26">
        <v>103.2</v>
      </c>
      <c r="G480" s="26">
        <v>523</v>
      </c>
      <c r="H480" s="26">
        <v>99.8</v>
      </c>
    </row>
    <row r="481" spans="1:8">
      <c r="A481" s="26">
        <v>522</v>
      </c>
      <c r="B481" s="26">
        <v>65</v>
      </c>
      <c r="C481" s="26">
        <v>522</v>
      </c>
      <c r="D481" s="26">
        <v>69.5</v>
      </c>
      <c r="E481" s="26">
        <v>522</v>
      </c>
      <c r="F481" s="26">
        <v>104.4</v>
      </c>
      <c r="G481" s="26">
        <v>522</v>
      </c>
      <c r="H481" s="26">
        <v>102.2</v>
      </c>
    </row>
    <row r="482" spans="1:8">
      <c r="A482" s="26">
        <v>521</v>
      </c>
      <c r="B482" s="26">
        <v>67</v>
      </c>
      <c r="C482" s="26">
        <v>521</v>
      </c>
      <c r="D482" s="26">
        <v>69.75</v>
      </c>
      <c r="E482" s="26">
        <v>521</v>
      </c>
      <c r="F482" s="26">
        <v>107</v>
      </c>
      <c r="G482" s="26">
        <v>521</v>
      </c>
      <c r="H482" s="26">
        <v>102.2</v>
      </c>
    </row>
    <row r="483" spans="1:8">
      <c r="A483" s="26">
        <v>520</v>
      </c>
      <c r="B483" s="26">
        <v>70.25</v>
      </c>
      <c r="C483" s="26">
        <v>520</v>
      </c>
      <c r="D483" s="26">
        <v>70</v>
      </c>
      <c r="E483" s="26">
        <v>520</v>
      </c>
      <c r="F483" s="26">
        <v>103.6</v>
      </c>
      <c r="G483" s="26">
        <v>520</v>
      </c>
      <c r="H483" s="26">
        <v>101.4</v>
      </c>
    </row>
    <row r="484" spans="1:8">
      <c r="A484" s="26">
        <v>519</v>
      </c>
      <c r="B484" s="26">
        <v>70.25</v>
      </c>
      <c r="C484" s="26">
        <v>519</v>
      </c>
      <c r="D484" s="26">
        <v>66.5</v>
      </c>
      <c r="E484" s="26">
        <v>519</v>
      </c>
      <c r="F484" s="26">
        <v>105.4</v>
      </c>
      <c r="G484" s="26">
        <v>519</v>
      </c>
      <c r="H484" s="26">
        <v>100.8</v>
      </c>
    </row>
    <row r="485" spans="1:8">
      <c r="A485" s="26">
        <v>518</v>
      </c>
      <c r="B485" s="26">
        <v>69.5</v>
      </c>
      <c r="C485" s="26">
        <v>518</v>
      </c>
      <c r="D485" s="26">
        <v>62.5</v>
      </c>
      <c r="E485" s="26">
        <v>518</v>
      </c>
      <c r="F485" s="26">
        <v>105.4</v>
      </c>
      <c r="G485" s="26">
        <v>518</v>
      </c>
      <c r="H485" s="26">
        <v>111.6</v>
      </c>
    </row>
    <row r="486" spans="1:8">
      <c r="A486" s="26">
        <v>517</v>
      </c>
      <c r="B486" s="26">
        <v>67</v>
      </c>
      <c r="C486" s="26">
        <v>517</v>
      </c>
      <c r="D486" s="26">
        <v>62.5</v>
      </c>
      <c r="E486" s="26">
        <v>517</v>
      </c>
      <c r="F486" s="26">
        <v>105.6</v>
      </c>
      <c r="G486" s="26">
        <v>517</v>
      </c>
      <c r="H486" s="26">
        <v>118.4</v>
      </c>
    </row>
    <row r="487" spans="1:8">
      <c r="A487" s="26">
        <v>516</v>
      </c>
      <c r="B487" s="26">
        <v>69.5</v>
      </c>
      <c r="C487" s="26">
        <v>516</v>
      </c>
      <c r="D487" s="26">
        <v>61.75</v>
      </c>
      <c r="E487" s="26">
        <v>516</v>
      </c>
      <c r="F487" s="26">
        <v>101</v>
      </c>
      <c r="G487" s="26">
        <v>516</v>
      </c>
      <c r="H487" s="26">
        <v>119</v>
      </c>
    </row>
    <row r="488" spans="1:8">
      <c r="A488" s="26">
        <v>515</v>
      </c>
      <c r="B488" s="26">
        <v>70</v>
      </c>
      <c r="C488" s="26">
        <v>515</v>
      </c>
      <c r="D488" s="26">
        <v>62</v>
      </c>
      <c r="E488" s="26">
        <v>515</v>
      </c>
      <c r="F488" s="26">
        <v>103.6</v>
      </c>
      <c r="G488" s="26">
        <v>515</v>
      </c>
      <c r="H488" s="26">
        <v>121</v>
      </c>
    </row>
    <row r="489" spans="1:8">
      <c r="A489" s="26">
        <v>514</v>
      </c>
      <c r="B489" s="26">
        <v>68</v>
      </c>
      <c r="C489" s="26">
        <v>514</v>
      </c>
      <c r="D489" s="26">
        <v>70</v>
      </c>
      <c r="E489" s="26">
        <v>514</v>
      </c>
      <c r="F489" s="26">
        <v>103.4</v>
      </c>
      <c r="G489" s="26">
        <v>514</v>
      </c>
      <c r="H489" s="26">
        <v>127</v>
      </c>
    </row>
    <row r="490" spans="1:8">
      <c r="A490" s="26">
        <v>513</v>
      </c>
      <c r="B490" s="26">
        <v>70.75</v>
      </c>
      <c r="C490" s="26">
        <v>513</v>
      </c>
      <c r="D490" s="26">
        <v>70.5</v>
      </c>
      <c r="E490" s="26">
        <v>513</v>
      </c>
      <c r="F490" s="26">
        <v>104.4</v>
      </c>
      <c r="G490" s="26">
        <v>513</v>
      </c>
      <c r="H490" s="26">
        <v>123.4</v>
      </c>
    </row>
    <row r="491" spans="1:8">
      <c r="A491" s="26">
        <v>512</v>
      </c>
      <c r="B491" s="26">
        <v>72.25</v>
      </c>
      <c r="C491" s="26">
        <v>512</v>
      </c>
      <c r="D491" s="26">
        <v>71.75</v>
      </c>
      <c r="E491" s="26">
        <v>512</v>
      </c>
      <c r="F491" s="26">
        <v>106.2</v>
      </c>
      <c r="G491" s="26">
        <v>512</v>
      </c>
      <c r="H491" s="26">
        <v>122.6</v>
      </c>
    </row>
    <row r="492" spans="1:8">
      <c r="A492" s="26">
        <v>511</v>
      </c>
      <c r="B492" s="26">
        <v>73</v>
      </c>
      <c r="C492" s="26">
        <v>511</v>
      </c>
      <c r="D492" s="26">
        <v>75.25</v>
      </c>
      <c r="E492" s="26">
        <v>511</v>
      </c>
      <c r="F492" s="26">
        <v>110</v>
      </c>
      <c r="G492" s="26">
        <v>511</v>
      </c>
      <c r="H492" s="26">
        <v>126</v>
      </c>
    </row>
    <row r="493" spans="1:8">
      <c r="A493" s="26">
        <v>510</v>
      </c>
      <c r="B493" s="26">
        <v>71.25</v>
      </c>
      <c r="C493" s="26">
        <v>510</v>
      </c>
      <c r="D493" s="26">
        <v>72.5</v>
      </c>
      <c r="E493" s="26">
        <v>510</v>
      </c>
      <c r="F493" s="26">
        <v>111.4</v>
      </c>
      <c r="G493" s="26">
        <v>510</v>
      </c>
      <c r="H493" s="26">
        <v>124.4</v>
      </c>
    </row>
    <row r="494" spans="1:8">
      <c r="A494" s="26">
        <v>509</v>
      </c>
      <c r="B494" s="26">
        <v>67</v>
      </c>
      <c r="C494" s="26">
        <v>509</v>
      </c>
      <c r="D494" s="26">
        <v>76.25</v>
      </c>
      <c r="E494" s="26">
        <v>509</v>
      </c>
      <c r="F494" s="26">
        <v>112.8</v>
      </c>
      <c r="G494" s="26">
        <v>509</v>
      </c>
      <c r="H494" s="26">
        <v>123.6</v>
      </c>
    </row>
    <row r="495" spans="1:8">
      <c r="A495" s="26">
        <v>508</v>
      </c>
      <c r="B495" s="26">
        <v>61</v>
      </c>
      <c r="C495" s="26">
        <v>508</v>
      </c>
      <c r="D495" s="26">
        <v>77.75</v>
      </c>
      <c r="E495" s="26">
        <v>508</v>
      </c>
      <c r="F495" s="26">
        <v>117.6</v>
      </c>
      <c r="G495" s="26">
        <v>508</v>
      </c>
      <c r="H495" s="26">
        <v>124.2</v>
      </c>
    </row>
    <row r="496" spans="1:8">
      <c r="A496" s="26">
        <v>507</v>
      </c>
      <c r="B496" s="26">
        <v>62.75</v>
      </c>
      <c r="C496" s="26">
        <v>507</v>
      </c>
      <c r="D496" s="26">
        <v>83</v>
      </c>
      <c r="E496" s="26">
        <v>507</v>
      </c>
      <c r="F496" s="26">
        <v>118.8</v>
      </c>
      <c r="G496" s="26">
        <v>507</v>
      </c>
      <c r="H496" s="26">
        <v>124.6</v>
      </c>
    </row>
    <row r="497" spans="1:8">
      <c r="A497" s="26">
        <v>506</v>
      </c>
      <c r="B497" s="26">
        <v>69.75</v>
      </c>
      <c r="C497" s="26">
        <v>506</v>
      </c>
      <c r="D497" s="26">
        <v>84.25</v>
      </c>
      <c r="E497" s="26">
        <v>506</v>
      </c>
      <c r="F497" s="26">
        <v>118.8</v>
      </c>
      <c r="G497" s="26">
        <v>506</v>
      </c>
      <c r="H497" s="26">
        <v>123</v>
      </c>
    </row>
    <row r="498" spans="1:8">
      <c r="A498" s="26">
        <v>505</v>
      </c>
      <c r="B498" s="26">
        <v>72</v>
      </c>
      <c r="C498" s="26">
        <v>505</v>
      </c>
      <c r="D498" s="26">
        <v>80.75</v>
      </c>
      <c r="E498" s="26">
        <v>505</v>
      </c>
      <c r="F498" s="26">
        <v>121.2</v>
      </c>
      <c r="G498" s="26">
        <v>505</v>
      </c>
      <c r="H498" s="26">
        <v>121.8</v>
      </c>
    </row>
    <row r="499" spans="1:8">
      <c r="A499" s="26">
        <v>504</v>
      </c>
      <c r="B499" s="26">
        <v>75.75</v>
      </c>
      <c r="C499" s="26">
        <v>504</v>
      </c>
      <c r="D499" s="26">
        <v>73.75</v>
      </c>
      <c r="E499" s="26">
        <v>504</v>
      </c>
      <c r="F499" s="26">
        <v>119.4</v>
      </c>
      <c r="G499" s="26">
        <v>504</v>
      </c>
      <c r="H499" s="26">
        <v>116.6</v>
      </c>
    </row>
    <row r="500" spans="1:8">
      <c r="A500" s="26">
        <v>503</v>
      </c>
      <c r="B500" s="26">
        <v>72</v>
      </c>
      <c r="C500" s="26">
        <v>503</v>
      </c>
      <c r="D500" s="26">
        <v>67</v>
      </c>
      <c r="E500" s="26">
        <v>503</v>
      </c>
      <c r="F500" s="26">
        <v>114.4</v>
      </c>
      <c r="G500" s="26">
        <v>503</v>
      </c>
      <c r="H500" s="26">
        <v>114.4</v>
      </c>
    </row>
    <row r="501" spans="1:8">
      <c r="A501" s="26">
        <v>502</v>
      </c>
      <c r="B501" s="26">
        <v>69.5</v>
      </c>
      <c r="C501" s="26">
        <v>502</v>
      </c>
      <c r="D501" s="26">
        <v>61.25</v>
      </c>
      <c r="E501" s="26">
        <v>502</v>
      </c>
      <c r="F501" s="26">
        <v>107.6</v>
      </c>
      <c r="G501" s="26">
        <v>502</v>
      </c>
      <c r="H501" s="26">
        <v>112.6</v>
      </c>
    </row>
    <row r="502" spans="1:8">
      <c r="A502" s="26">
        <v>501</v>
      </c>
      <c r="B502" s="26">
        <v>73.25</v>
      </c>
      <c r="C502" s="26">
        <v>501</v>
      </c>
      <c r="D502" s="26">
        <v>61.25</v>
      </c>
      <c r="E502" s="26">
        <v>501</v>
      </c>
      <c r="F502" s="26">
        <v>105.4</v>
      </c>
      <c r="G502" s="26">
        <v>501</v>
      </c>
      <c r="H502" s="26">
        <v>113</v>
      </c>
    </row>
    <row r="503" spans="1:8">
      <c r="A503" s="26">
        <v>500</v>
      </c>
      <c r="B503" s="26">
        <v>75</v>
      </c>
      <c r="C503" s="26">
        <v>500</v>
      </c>
      <c r="D503" s="26">
        <v>64</v>
      </c>
      <c r="E503" s="26">
        <v>500</v>
      </c>
      <c r="F503" s="26">
        <v>102.4</v>
      </c>
      <c r="G503" s="26">
        <v>500</v>
      </c>
      <c r="H503" s="26">
        <v>115.8</v>
      </c>
    </row>
    <row r="504" spans="1:8">
      <c r="A504" s="26">
        <v>499</v>
      </c>
      <c r="B504" s="26">
        <v>75.75</v>
      </c>
      <c r="C504" s="26">
        <v>499</v>
      </c>
      <c r="D504" s="26">
        <v>61.75</v>
      </c>
      <c r="E504" s="26">
        <v>499</v>
      </c>
      <c r="F504" s="26">
        <v>104.8</v>
      </c>
      <c r="G504" s="26">
        <v>499</v>
      </c>
      <c r="H504" s="26">
        <v>120.6</v>
      </c>
    </row>
    <row r="505" spans="1:8">
      <c r="A505" s="26">
        <v>498</v>
      </c>
      <c r="B505" s="26">
        <v>72.75</v>
      </c>
      <c r="C505" s="26">
        <v>498</v>
      </c>
      <c r="D505" s="26">
        <v>62</v>
      </c>
      <c r="E505" s="26">
        <v>498</v>
      </c>
      <c r="F505" s="26">
        <v>106.6</v>
      </c>
      <c r="G505" s="26">
        <v>498</v>
      </c>
      <c r="H505" s="26">
        <v>114</v>
      </c>
    </row>
    <row r="506" spans="1:8">
      <c r="A506" s="26">
        <v>497</v>
      </c>
      <c r="B506" s="26">
        <v>67.25</v>
      </c>
      <c r="C506" s="26">
        <v>497</v>
      </c>
      <c r="D506" s="26">
        <v>55</v>
      </c>
      <c r="E506" s="26">
        <v>497</v>
      </c>
      <c r="F506" s="26">
        <v>108.2</v>
      </c>
      <c r="G506" s="26">
        <v>497</v>
      </c>
      <c r="H506" s="26">
        <v>110.6</v>
      </c>
    </row>
    <row r="507" spans="1:8">
      <c r="A507" s="26">
        <v>496</v>
      </c>
      <c r="B507" s="26">
        <v>66.25</v>
      </c>
      <c r="C507" s="26">
        <v>496</v>
      </c>
      <c r="D507" s="26">
        <v>56.75</v>
      </c>
      <c r="E507" s="26">
        <v>496</v>
      </c>
      <c r="F507" s="26">
        <v>110.4</v>
      </c>
      <c r="G507" s="26">
        <v>496</v>
      </c>
      <c r="H507" s="26">
        <v>107.4</v>
      </c>
    </row>
    <row r="508" spans="1:8">
      <c r="A508" s="26">
        <v>495</v>
      </c>
      <c r="B508" s="26">
        <v>65</v>
      </c>
      <c r="C508" s="26">
        <v>495</v>
      </c>
      <c r="D508" s="26">
        <v>58</v>
      </c>
      <c r="E508" s="26">
        <v>495</v>
      </c>
      <c r="F508" s="26">
        <v>107.6</v>
      </c>
      <c r="G508" s="26">
        <v>495</v>
      </c>
      <c r="H508" s="26">
        <v>105.2</v>
      </c>
    </row>
    <row r="509" spans="1:8">
      <c r="A509" s="26">
        <v>494</v>
      </c>
      <c r="B509" s="26">
        <v>69.5</v>
      </c>
      <c r="C509" s="26">
        <v>494</v>
      </c>
      <c r="D509" s="26">
        <v>61.5</v>
      </c>
      <c r="E509" s="26">
        <v>494</v>
      </c>
      <c r="F509" s="26">
        <v>102.2</v>
      </c>
      <c r="G509" s="26">
        <v>494</v>
      </c>
      <c r="H509" s="26">
        <v>106</v>
      </c>
    </row>
    <row r="510" spans="1:8">
      <c r="A510" s="26">
        <v>493</v>
      </c>
      <c r="B510" s="26">
        <v>70.5</v>
      </c>
      <c r="C510" s="26">
        <v>493</v>
      </c>
      <c r="D510" s="26">
        <v>71.5</v>
      </c>
      <c r="E510" s="26">
        <v>493</v>
      </c>
      <c r="F510" s="26">
        <v>104.4</v>
      </c>
      <c r="G510" s="26">
        <v>493</v>
      </c>
      <c r="H510" s="26">
        <v>111.6</v>
      </c>
    </row>
    <row r="511" spans="1:8">
      <c r="A511" s="26">
        <v>492</v>
      </c>
      <c r="B511" s="26">
        <v>66.5</v>
      </c>
      <c r="C511" s="26">
        <v>492</v>
      </c>
      <c r="D511" s="26">
        <v>74.25</v>
      </c>
      <c r="E511" s="26">
        <v>492</v>
      </c>
      <c r="F511" s="26">
        <v>105.2</v>
      </c>
      <c r="G511" s="26">
        <v>492</v>
      </c>
      <c r="H511" s="26">
        <v>111.4</v>
      </c>
    </row>
    <row r="512" spans="1:8">
      <c r="A512" s="26">
        <v>491</v>
      </c>
      <c r="B512" s="26">
        <v>68.25</v>
      </c>
      <c r="C512" s="26">
        <v>491</v>
      </c>
      <c r="D512" s="26">
        <v>79.25</v>
      </c>
      <c r="E512" s="26">
        <v>491</v>
      </c>
      <c r="F512" s="26">
        <v>102.2</v>
      </c>
      <c r="G512" s="26">
        <v>491</v>
      </c>
      <c r="H512" s="26">
        <v>112.2</v>
      </c>
    </row>
    <row r="513" spans="1:8">
      <c r="A513" s="26">
        <v>490</v>
      </c>
      <c r="B513" s="26">
        <v>70.25</v>
      </c>
      <c r="C513" s="26">
        <v>490</v>
      </c>
      <c r="D513" s="26">
        <v>77</v>
      </c>
      <c r="E513" s="26">
        <v>490</v>
      </c>
      <c r="F513" s="26">
        <v>106.6</v>
      </c>
      <c r="G513" s="26">
        <v>490</v>
      </c>
      <c r="H513" s="26">
        <v>109.8</v>
      </c>
    </row>
    <row r="514" spans="1:8">
      <c r="A514" s="26">
        <v>489</v>
      </c>
      <c r="B514" s="26">
        <v>72</v>
      </c>
      <c r="C514" s="26">
        <v>489</v>
      </c>
      <c r="D514" s="26">
        <v>73.25</v>
      </c>
      <c r="E514" s="26">
        <v>489</v>
      </c>
      <c r="F514" s="26">
        <v>106.2</v>
      </c>
      <c r="G514" s="26">
        <v>489</v>
      </c>
      <c r="H514" s="26">
        <v>102</v>
      </c>
    </row>
    <row r="515" spans="1:8">
      <c r="A515" s="26">
        <v>488</v>
      </c>
      <c r="B515" s="26">
        <v>75.25</v>
      </c>
      <c r="C515" s="26">
        <v>488</v>
      </c>
      <c r="D515" s="26">
        <v>65.25</v>
      </c>
      <c r="E515" s="26">
        <v>488</v>
      </c>
      <c r="F515" s="26">
        <v>102.6</v>
      </c>
      <c r="G515" s="26">
        <v>488</v>
      </c>
      <c r="H515" s="26">
        <v>100</v>
      </c>
    </row>
    <row r="516" spans="1:8">
      <c r="A516" s="26">
        <v>487</v>
      </c>
      <c r="B516" s="26">
        <v>76.25</v>
      </c>
      <c r="C516" s="26">
        <v>487</v>
      </c>
      <c r="D516" s="26">
        <v>60.75</v>
      </c>
      <c r="E516" s="26">
        <v>487</v>
      </c>
      <c r="F516" s="26">
        <v>106.6</v>
      </c>
      <c r="G516" s="26">
        <v>487</v>
      </c>
      <c r="H516" s="26">
        <v>102.4</v>
      </c>
    </row>
    <row r="517" spans="1:8">
      <c r="A517" s="26">
        <v>486</v>
      </c>
      <c r="B517" s="26">
        <v>75</v>
      </c>
      <c r="C517" s="26">
        <v>486</v>
      </c>
      <c r="D517" s="26">
        <v>62.75</v>
      </c>
      <c r="E517" s="26">
        <v>486</v>
      </c>
      <c r="F517" s="26">
        <v>111</v>
      </c>
      <c r="G517" s="26">
        <v>486</v>
      </c>
      <c r="H517" s="26">
        <v>101.8</v>
      </c>
    </row>
    <row r="518" spans="1:8">
      <c r="A518" s="26">
        <v>485</v>
      </c>
      <c r="B518" s="26">
        <v>71.25</v>
      </c>
      <c r="C518" s="26">
        <v>485</v>
      </c>
      <c r="D518" s="26">
        <v>63.5</v>
      </c>
      <c r="E518" s="26">
        <v>485</v>
      </c>
      <c r="F518" s="26">
        <v>108.4</v>
      </c>
      <c r="G518" s="26">
        <v>485</v>
      </c>
      <c r="H518" s="26">
        <v>103.4</v>
      </c>
    </row>
    <row r="519" spans="1:8">
      <c r="A519" s="26">
        <v>484</v>
      </c>
      <c r="B519" s="26">
        <v>70.75</v>
      </c>
      <c r="C519" s="26">
        <v>484</v>
      </c>
      <c r="D519" s="26">
        <v>69.25</v>
      </c>
      <c r="E519" s="26">
        <v>484</v>
      </c>
      <c r="F519" s="26">
        <v>112.8</v>
      </c>
      <c r="G519" s="26">
        <v>484</v>
      </c>
      <c r="H519" s="26">
        <v>110.8</v>
      </c>
    </row>
    <row r="520" spans="1:8">
      <c r="A520" s="26">
        <v>483</v>
      </c>
      <c r="B520" s="26">
        <v>69.25</v>
      </c>
      <c r="C520" s="26">
        <v>483</v>
      </c>
      <c r="D520" s="26">
        <v>67</v>
      </c>
      <c r="E520" s="26">
        <v>483</v>
      </c>
      <c r="F520" s="26">
        <v>113.6</v>
      </c>
      <c r="G520" s="26">
        <v>483</v>
      </c>
      <c r="H520" s="26">
        <v>110</v>
      </c>
    </row>
    <row r="521" spans="1:8">
      <c r="A521" s="26">
        <v>482</v>
      </c>
      <c r="B521" s="26">
        <v>69.25</v>
      </c>
      <c r="C521" s="26">
        <v>482</v>
      </c>
      <c r="D521" s="26">
        <v>63.25</v>
      </c>
      <c r="E521" s="26">
        <v>482</v>
      </c>
      <c r="F521" s="26">
        <v>113.4</v>
      </c>
      <c r="G521" s="26">
        <v>482</v>
      </c>
      <c r="H521" s="26">
        <v>109</v>
      </c>
    </row>
    <row r="522" spans="1:8">
      <c r="A522" s="26">
        <v>481</v>
      </c>
      <c r="B522" s="26">
        <v>73</v>
      </c>
      <c r="C522" s="26">
        <v>481</v>
      </c>
      <c r="D522" s="26">
        <v>60.75</v>
      </c>
      <c r="E522" s="26">
        <v>481</v>
      </c>
      <c r="F522" s="26">
        <v>109.6</v>
      </c>
      <c r="G522" s="26">
        <v>481</v>
      </c>
      <c r="H522" s="26">
        <v>107.6</v>
      </c>
    </row>
    <row r="523" spans="1:8">
      <c r="A523" s="26">
        <v>480</v>
      </c>
      <c r="B523" s="26">
        <v>71.75</v>
      </c>
      <c r="C523" s="26">
        <v>480</v>
      </c>
      <c r="D523" s="26">
        <v>60</v>
      </c>
      <c r="E523" s="26">
        <v>480</v>
      </c>
      <c r="F523" s="26">
        <v>105</v>
      </c>
      <c r="G523" s="26">
        <v>480</v>
      </c>
      <c r="H523" s="26">
        <v>109.4</v>
      </c>
    </row>
    <row r="524" spans="1:8">
      <c r="A524" s="26">
        <v>479</v>
      </c>
      <c r="B524" s="26">
        <v>73</v>
      </c>
      <c r="C524" s="26">
        <v>479</v>
      </c>
      <c r="D524" s="26">
        <v>64.25</v>
      </c>
      <c r="E524" s="26">
        <v>479</v>
      </c>
      <c r="F524" s="26">
        <v>101.4</v>
      </c>
      <c r="G524" s="26">
        <v>479</v>
      </c>
      <c r="H524" s="26">
        <v>107.4</v>
      </c>
    </row>
    <row r="525" spans="1:8">
      <c r="A525" s="26">
        <v>478</v>
      </c>
      <c r="B525" s="26">
        <v>73.25</v>
      </c>
      <c r="C525" s="26">
        <v>478</v>
      </c>
      <c r="D525" s="26">
        <v>66.75</v>
      </c>
      <c r="E525" s="26">
        <v>478</v>
      </c>
      <c r="F525" s="26">
        <v>98.2</v>
      </c>
      <c r="G525" s="26">
        <v>478</v>
      </c>
      <c r="H525" s="26">
        <v>111.2</v>
      </c>
    </row>
    <row r="526" spans="1:8">
      <c r="A526" s="26">
        <v>477</v>
      </c>
      <c r="B526" s="26">
        <v>71</v>
      </c>
      <c r="C526" s="26">
        <v>477</v>
      </c>
      <c r="D526" s="26">
        <v>66.75</v>
      </c>
      <c r="E526" s="26">
        <v>477</v>
      </c>
      <c r="F526" s="26">
        <v>99</v>
      </c>
      <c r="G526" s="26">
        <v>477</v>
      </c>
      <c r="H526" s="26">
        <v>112.6</v>
      </c>
    </row>
    <row r="527" spans="1:8">
      <c r="A527" s="26">
        <v>476</v>
      </c>
      <c r="B527" s="26">
        <v>73</v>
      </c>
      <c r="C527" s="26">
        <v>476</v>
      </c>
      <c r="D527" s="26">
        <v>65.5</v>
      </c>
      <c r="E527" s="26">
        <v>476</v>
      </c>
      <c r="F527" s="26">
        <v>98.2</v>
      </c>
      <c r="G527" s="26">
        <v>476</v>
      </c>
      <c r="H527" s="26">
        <v>115.2</v>
      </c>
    </row>
    <row r="528" spans="1:8">
      <c r="A528" s="26">
        <v>475</v>
      </c>
      <c r="B528" s="26">
        <v>71.5</v>
      </c>
      <c r="C528" s="26">
        <v>475</v>
      </c>
      <c r="D528" s="26">
        <v>65.75</v>
      </c>
      <c r="E528" s="26">
        <v>475</v>
      </c>
      <c r="F528" s="26">
        <v>105.6</v>
      </c>
      <c r="G528" s="26">
        <v>475</v>
      </c>
      <c r="H528" s="26">
        <v>112.2</v>
      </c>
    </row>
    <row r="529" spans="1:8">
      <c r="A529" s="26">
        <v>474</v>
      </c>
      <c r="B529" s="26">
        <v>69.25</v>
      </c>
      <c r="C529" s="26">
        <v>474</v>
      </c>
      <c r="D529" s="26">
        <v>65</v>
      </c>
      <c r="E529" s="26">
        <v>474</v>
      </c>
      <c r="F529" s="26">
        <v>108.2</v>
      </c>
      <c r="G529" s="26">
        <v>474</v>
      </c>
      <c r="H529" s="26">
        <v>108</v>
      </c>
    </row>
    <row r="530" spans="1:8">
      <c r="A530" s="26">
        <v>473</v>
      </c>
      <c r="B530" s="26">
        <v>68.75</v>
      </c>
      <c r="C530" s="26">
        <v>473</v>
      </c>
      <c r="D530" s="26">
        <v>68</v>
      </c>
      <c r="E530" s="26">
        <v>473</v>
      </c>
      <c r="F530" s="26">
        <v>111.8</v>
      </c>
      <c r="G530" s="26">
        <v>473</v>
      </c>
      <c r="H530" s="26">
        <v>106</v>
      </c>
    </row>
    <row r="531" spans="1:8">
      <c r="A531" s="26">
        <v>472</v>
      </c>
      <c r="B531" s="26">
        <v>69.5</v>
      </c>
      <c r="C531" s="26">
        <v>472</v>
      </c>
      <c r="D531" s="26">
        <v>67.75</v>
      </c>
      <c r="E531" s="26">
        <v>472</v>
      </c>
      <c r="F531" s="26">
        <v>110.6</v>
      </c>
      <c r="G531" s="26">
        <v>472</v>
      </c>
      <c r="H531" s="26">
        <v>108.2</v>
      </c>
    </row>
    <row r="532" spans="1:8">
      <c r="A532" s="26">
        <v>471</v>
      </c>
      <c r="B532" s="26">
        <v>71.5</v>
      </c>
      <c r="C532" s="26">
        <v>471</v>
      </c>
      <c r="D532" s="26">
        <v>66.75</v>
      </c>
      <c r="E532" s="26">
        <v>471</v>
      </c>
      <c r="F532" s="26">
        <v>115.4</v>
      </c>
      <c r="G532" s="26">
        <v>471</v>
      </c>
      <c r="H532" s="26">
        <v>112</v>
      </c>
    </row>
    <row r="533" spans="1:8">
      <c r="A533" s="26">
        <v>470</v>
      </c>
      <c r="B533" s="26">
        <v>72.75</v>
      </c>
      <c r="C533" s="26">
        <v>470</v>
      </c>
      <c r="D533" s="26">
        <v>65.75</v>
      </c>
      <c r="E533" s="26">
        <v>470</v>
      </c>
      <c r="F533" s="26">
        <v>116</v>
      </c>
      <c r="G533" s="26">
        <v>470</v>
      </c>
      <c r="H533" s="26">
        <v>115.2</v>
      </c>
    </row>
    <row r="534" spans="1:8">
      <c r="A534" s="26">
        <v>469</v>
      </c>
      <c r="B534" s="26">
        <v>76.25</v>
      </c>
      <c r="C534" s="26">
        <v>469</v>
      </c>
      <c r="D534" s="26">
        <v>64.5</v>
      </c>
      <c r="E534" s="26">
        <v>469</v>
      </c>
      <c r="F534" s="26">
        <v>114.4</v>
      </c>
      <c r="G534" s="26">
        <v>469</v>
      </c>
      <c r="H534" s="26">
        <v>118</v>
      </c>
    </row>
    <row r="535" spans="1:8">
      <c r="A535" s="26">
        <v>468</v>
      </c>
      <c r="B535" s="26">
        <v>75.5</v>
      </c>
      <c r="C535" s="26">
        <v>468</v>
      </c>
      <c r="D535" s="26">
        <v>70</v>
      </c>
      <c r="E535" s="26">
        <v>468</v>
      </c>
      <c r="F535" s="26">
        <v>112.4</v>
      </c>
      <c r="G535" s="26">
        <v>468</v>
      </c>
      <c r="H535" s="26">
        <v>118</v>
      </c>
    </row>
    <row r="536" spans="1:8">
      <c r="A536" s="26">
        <v>467</v>
      </c>
      <c r="B536" s="26">
        <v>74</v>
      </c>
      <c r="C536" s="26">
        <v>467</v>
      </c>
      <c r="D536" s="26">
        <v>74.75</v>
      </c>
      <c r="E536" s="26">
        <v>467</v>
      </c>
      <c r="F536" s="26">
        <v>111.6</v>
      </c>
      <c r="G536" s="26">
        <v>467</v>
      </c>
      <c r="H536" s="26">
        <v>115.8</v>
      </c>
    </row>
    <row r="537" spans="1:8">
      <c r="A537" s="26">
        <v>466</v>
      </c>
      <c r="B537" s="26">
        <v>69.75</v>
      </c>
      <c r="C537" s="26">
        <v>466</v>
      </c>
      <c r="D537" s="26">
        <v>73</v>
      </c>
      <c r="E537" s="26">
        <v>466</v>
      </c>
      <c r="F537" s="26">
        <v>109</v>
      </c>
      <c r="G537" s="26">
        <v>466</v>
      </c>
      <c r="H537" s="26">
        <v>113.4</v>
      </c>
    </row>
    <row r="538" spans="1:8">
      <c r="A538" s="26">
        <v>465</v>
      </c>
      <c r="B538" s="26">
        <v>69.5</v>
      </c>
      <c r="C538" s="26">
        <v>465</v>
      </c>
      <c r="D538" s="26">
        <v>74</v>
      </c>
      <c r="E538" s="26">
        <v>465</v>
      </c>
      <c r="F538" s="26">
        <v>106.4</v>
      </c>
      <c r="G538" s="26">
        <v>465</v>
      </c>
      <c r="H538" s="26">
        <v>117.6</v>
      </c>
    </row>
    <row r="539" spans="1:8">
      <c r="A539" s="26">
        <v>464</v>
      </c>
      <c r="B539" s="26">
        <v>72</v>
      </c>
      <c r="C539" s="26">
        <v>464</v>
      </c>
      <c r="D539" s="26">
        <v>71.75</v>
      </c>
      <c r="E539" s="26">
        <v>464</v>
      </c>
      <c r="F539" s="26">
        <v>106.4</v>
      </c>
      <c r="G539" s="26">
        <v>464</v>
      </c>
      <c r="H539" s="26">
        <v>123</v>
      </c>
    </row>
    <row r="540" spans="1:8">
      <c r="A540" s="26">
        <v>463</v>
      </c>
      <c r="B540" s="26">
        <v>75</v>
      </c>
      <c r="C540" s="26">
        <v>463</v>
      </c>
      <c r="D540" s="26">
        <v>68.75</v>
      </c>
      <c r="E540" s="26">
        <v>463</v>
      </c>
      <c r="F540" s="26">
        <v>106.6</v>
      </c>
      <c r="G540" s="26">
        <v>463</v>
      </c>
      <c r="H540" s="26">
        <v>126</v>
      </c>
    </row>
    <row r="541" spans="1:8">
      <c r="A541" s="26">
        <v>462</v>
      </c>
      <c r="B541" s="26">
        <v>78.75</v>
      </c>
      <c r="C541" s="26">
        <v>462</v>
      </c>
      <c r="D541" s="26">
        <v>75.5</v>
      </c>
      <c r="E541" s="26">
        <v>462</v>
      </c>
      <c r="F541" s="26">
        <v>109.4</v>
      </c>
      <c r="G541" s="26">
        <v>462</v>
      </c>
      <c r="H541" s="26">
        <v>130</v>
      </c>
    </row>
    <row r="542" spans="1:8">
      <c r="A542" s="26">
        <v>461</v>
      </c>
      <c r="B542" s="26">
        <v>72</v>
      </c>
      <c r="C542" s="26">
        <v>461</v>
      </c>
      <c r="D542" s="26">
        <v>75</v>
      </c>
      <c r="E542" s="26">
        <v>461</v>
      </c>
      <c r="F542" s="26">
        <v>109.6</v>
      </c>
      <c r="G542" s="26">
        <v>461</v>
      </c>
      <c r="H542" s="26">
        <v>130.19999999999999</v>
      </c>
    </row>
    <row r="543" spans="1:8">
      <c r="A543" s="26">
        <v>460</v>
      </c>
      <c r="B543" s="26">
        <v>67.5</v>
      </c>
      <c r="C543" s="26">
        <v>460</v>
      </c>
      <c r="D543" s="26">
        <v>73.75</v>
      </c>
      <c r="E543" s="26">
        <v>460</v>
      </c>
      <c r="F543" s="26">
        <v>110.4</v>
      </c>
      <c r="G543" s="26">
        <v>460</v>
      </c>
      <c r="H543" s="26">
        <v>127.2</v>
      </c>
    </row>
    <row r="544" spans="1:8">
      <c r="A544" s="26">
        <v>459</v>
      </c>
      <c r="B544" s="26">
        <v>67</v>
      </c>
      <c r="C544" s="26">
        <v>459</v>
      </c>
      <c r="D544" s="26">
        <v>72.5</v>
      </c>
      <c r="E544" s="26">
        <v>459</v>
      </c>
      <c r="F544" s="26">
        <v>115.8</v>
      </c>
      <c r="G544" s="26">
        <v>459</v>
      </c>
      <c r="H544" s="26">
        <v>123</v>
      </c>
    </row>
    <row r="545" spans="1:8">
      <c r="A545" s="26">
        <v>458</v>
      </c>
      <c r="B545" s="26">
        <v>69.75</v>
      </c>
      <c r="C545" s="26">
        <v>458</v>
      </c>
      <c r="D545" s="26">
        <v>67</v>
      </c>
      <c r="E545" s="26">
        <v>458</v>
      </c>
      <c r="F545" s="26">
        <v>120.8</v>
      </c>
      <c r="G545" s="26">
        <v>458</v>
      </c>
      <c r="H545" s="26">
        <v>119.8</v>
      </c>
    </row>
    <row r="546" spans="1:8">
      <c r="A546" s="26">
        <v>457</v>
      </c>
      <c r="B546" s="26">
        <v>76.5</v>
      </c>
      <c r="C546" s="26">
        <v>457</v>
      </c>
      <c r="D546" s="26">
        <v>69.5</v>
      </c>
      <c r="E546" s="26">
        <v>457</v>
      </c>
      <c r="F546" s="26">
        <v>116.2</v>
      </c>
      <c r="G546" s="26">
        <v>457</v>
      </c>
      <c r="H546" s="26">
        <v>112.6</v>
      </c>
    </row>
    <row r="547" spans="1:8">
      <c r="A547" s="26">
        <v>456</v>
      </c>
      <c r="B547" s="26">
        <v>78.75</v>
      </c>
      <c r="C547" s="26">
        <v>456</v>
      </c>
      <c r="D547" s="26">
        <v>65.75</v>
      </c>
      <c r="E547" s="26">
        <v>456</v>
      </c>
      <c r="F547" s="26">
        <v>114.8</v>
      </c>
      <c r="G547" s="26">
        <v>456</v>
      </c>
      <c r="H547" s="26">
        <v>112.4</v>
      </c>
    </row>
    <row r="548" spans="1:8">
      <c r="A548" s="26">
        <v>455</v>
      </c>
      <c r="B548" s="26">
        <v>75.75</v>
      </c>
      <c r="C548" s="26">
        <v>455</v>
      </c>
      <c r="D548" s="26">
        <v>62.5</v>
      </c>
      <c r="E548" s="26">
        <v>455</v>
      </c>
      <c r="F548" s="26">
        <v>116</v>
      </c>
      <c r="G548" s="26">
        <v>455</v>
      </c>
      <c r="H548" s="26">
        <v>108.8</v>
      </c>
    </row>
    <row r="549" spans="1:8">
      <c r="A549" s="26">
        <v>454</v>
      </c>
      <c r="B549" s="26">
        <v>68.5</v>
      </c>
      <c r="C549" s="26">
        <v>454</v>
      </c>
      <c r="D549" s="26">
        <v>64</v>
      </c>
      <c r="E549" s="26">
        <v>454</v>
      </c>
      <c r="F549" s="26">
        <v>111.8</v>
      </c>
      <c r="G549" s="26">
        <v>454</v>
      </c>
      <c r="H549" s="26">
        <v>112.4</v>
      </c>
    </row>
    <row r="550" spans="1:8">
      <c r="A550" s="26">
        <v>453</v>
      </c>
      <c r="B550" s="26">
        <v>62.25</v>
      </c>
      <c r="C550" s="26">
        <v>453</v>
      </c>
      <c r="D550" s="26">
        <v>62.25</v>
      </c>
      <c r="E550" s="26">
        <v>453</v>
      </c>
      <c r="F550" s="26">
        <v>105.4</v>
      </c>
      <c r="G550" s="26">
        <v>453</v>
      </c>
      <c r="H550" s="26">
        <v>115.2</v>
      </c>
    </row>
    <row r="551" spans="1:8">
      <c r="A551" s="26">
        <v>452</v>
      </c>
      <c r="B551" s="26">
        <v>62.25</v>
      </c>
      <c r="C551" s="26">
        <v>452</v>
      </c>
      <c r="D551" s="26">
        <v>67.25</v>
      </c>
      <c r="E551" s="26">
        <v>452</v>
      </c>
      <c r="F551" s="26">
        <v>105</v>
      </c>
      <c r="G551" s="26">
        <v>452</v>
      </c>
      <c r="H551" s="26">
        <v>117.8</v>
      </c>
    </row>
    <row r="552" spans="1:8">
      <c r="A552" s="26">
        <v>451</v>
      </c>
      <c r="B552" s="26">
        <v>64.75</v>
      </c>
      <c r="C552" s="26">
        <v>451</v>
      </c>
      <c r="D552" s="26">
        <v>67.25</v>
      </c>
      <c r="E552" s="26">
        <v>451</v>
      </c>
      <c r="F552" s="26">
        <v>107.6</v>
      </c>
      <c r="G552" s="26">
        <v>451</v>
      </c>
      <c r="H552" s="26">
        <v>115.6</v>
      </c>
    </row>
    <row r="553" spans="1:8">
      <c r="A553" s="26">
        <v>450</v>
      </c>
      <c r="B553" s="26">
        <v>70</v>
      </c>
      <c r="C553" s="26">
        <v>450</v>
      </c>
      <c r="D553" s="26">
        <v>65.75</v>
      </c>
      <c r="E553" s="26">
        <v>450</v>
      </c>
      <c r="F553" s="26">
        <v>106.8</v>
      </c>
      <c r="G553" s="26">
        <v>450</v>
      </c>
      <c r="H553" s="26">
        <v>117</v>
      </c>
    </row>
    <row r="554" spans="1:8">
      <c r="A554" s="26">
        <v>449</v>
      </c>
      <c r="B554" s="26">
        <v>76.5</v>
      </c>
      <c r="C554" s="26">
        <v>449</v>
      </c>
      <c r="D554" s="26">
        <v>67.25</v>
      </c>
      <c r="E554" s="26">
        <v>449</v>
      </c>
      <c r="F554" s="26">
        <v>109.4</v>
      </c>
      <c r="G554" s="26">
        <v>449</v>
      </c>
      <c r="H554" s="26">
        <v>115.2</v>
      </c>
    </row>
    <row r="555" spans="1:8">
      <c r="A555" s="26">
        <v>448</v>
      </c>
      <c r="B555" s="26">
        <v>75.25</v>
      </c>
      <c r="C555" s="26">
        <v>448</v>
      </c>
      <c r="D555" s="26">
        <v>65</v>
      </c>
      <c r="E555" s="26">
        <v>448</v>
      </c>
      <c r="F555" s="26">
        <v>111.8</v>
      </c>
      <c r="G555" s="26">
        <v>448</v>
      </c>
      <c r="H555" s="26">
        <v>113</v>
      </c>
    </row>
    <row r="556" spans="1:8">
      <c r="A556" s="26">
        <v>447</v>
      </c>
      <c r="B556" s="26">
        <v>78.25</v>
      </c>
      <c r="C556" s="26">
        <v>447</v>
      </c>
      <c r="D556" s="26">
        <v>63.75</v>
      </c>
      <c r="E556" s="26">
        <v>447</v>
      </c>
      <c r="F556" s="26">
        <v>114.2</v>
      </c>
      <c r="G556" s="26">
        <v>447</v>
      </c>
      <c r="H556" s="26">
        <v>116.4</v>
      </c>
    </row>
    <row r="557" spans="1:8">
      <c r="A557" s="26">
        <v>446</v>
      </c>
      <c r="B557" s="26">
        <v>82.25</v>
      </c>
      <c r="C557" s="26">
        <v>446</v>
      </c>
      <c r="D557" s="26">
        <v>65.25</v>
      </c>
      <c r="E557" s="26">
        <v>446</v>
      </c>
      <c r="F557" s="26">
        <v>111</v>
      </c>
      <c r="G557" s="26">
        <v>446</v>
      </c>
      <c r="H557" s="26">
        <v>121.8</v>
      </c>
    </row>
    <row r="558" spans="1:8">
      <c r="A558" s="26">
        <v>445</v>
      </c>
      <c r="B558" s="26">
        <v>81.75</v>
      </c>
      <c r="C558" s="26">
        <v>445</v>
      </c>
      <c r="D558" s="26">
        <v>60.5</v>
      </c>
      <c r="E558" s="26">
        <v>445</v>
      </c>
      <c r="F558" s="26">
        <v>109.2</v>
      </c>
      <c r="G558" s="26">
        <v>445</v>
      </c>
      <c r="H558" s="26">
        <v>121.6</v>
      </c>
    </row>
    <row r="559" spans="1:8">
      <c r="A559" s="26">
        <v>444</v>
      </c>
      <c r="B559" s="26">
        <v>86.75</v>
      </c>
      <c r="C559" s="26">
        <v>444</v>
      </c>
      <c r="D559" s="26">
        <v>61.25</v>
      </c>
      <c r="E559" s="26">
        <v>444</v>
      </c>
      <c r="F559" s="26">
        <v>111.6</v>
      </c>
      <c r="G559" s="26">
        <v>444</v>
      </c>
      <c r="H559" s="26">
        <v>125.4</v>
      </c>
    </row>
    <row r="560" spans="1:8">
      <c r="A560" s="26">
        <v>443</v>
      </c>
      <c r="B560" s="26">
        <v>85.75</v>
      </c>
      <c r="C560" s="26">
        <v>443</v>
      </c>
      <c r="D560" s="26">
        <v>64.75</v>
      </c>
      <c r="E560" s="26">
        <v>443</v>
      </c>
      <c r="F560" s="26">
        <v>111.4</v>
      </c>
      <c r="G560" s="26">
        <v>443</v>
      </c>
      <c r="H560" s="26">
        <v>127.8</v>
      </c>
    </row>
    <row r="561" spans="1:8">
      <c r="A561" s="26">
        <v>442</v>
      </c>
      <c r="B561" s="26">
        <v>83.5</v>
      </c>
      <c r="C561" s="26">
        <v>442</v>
      </c>
      <c r="D561" s="26">
        <v>68.25</v>
      </c>
      <c r="E561" s="26">
        <v>442</v>
      </c>
      <c r="F561" s="26">
        <v>111</v>
      </c>
      <c r="G561" s="26">
        <v>442</v>
      </c>
      <c r="H561" s="26">
        <v>124.2</v>
      </c>
    </row>
    <row r="562" spans="1:8">
      <c r="A562" s="26">
        <v>441</v>
      </c>
      <c r="B562" s="26">
        <v>82</v>
      </c>
      <c r="C562" s="26">
        <v>441</v>
      </c>
      <c r="D562" s="26">
        <v>72.25</v>
      </c>
      <c r="E562" s="26">
        <v>441</v>
      </c>
      <c r="F562" s="26">
        <v>112</v>
      </c>
      <c r="G562" s="26">
        <v>441</v>
      </c>
      <c r="H562" s="26">
        <v>118.8</v>
      </c>
    </row>
    <row r="563" spans="1:8">
      <c r="A563" s="26">
        <v>440</v>
      </c>
      <c r="B563" s="26">
        <v>81.5</v>
      </c>
      <c r="C563" s="26">
        <v>440</v>
      </c>
      <c r="D563" s="26">
        <v>75</v>
      </c>
      <c r="E563" s="26">
        <v>440</v>
      </c>
      <c r="F563" s="26">
        <v>117.8</v>
      </c>
      <c r="G563" s="26">
        <v>440</v>
      </c>
      <c r="H563" s="26">
        <v>119.8</v>
      </c>
    </row>
    <row r="564" spans="1:8">
      <c r="A564" s="26">
        <v>439</v>
      </c>
      <c r="B564" s="26">
        <v>80.25</v>
      </c>
      <c r="C564" s="26">
        <v>439</v>
      </c>
      <c r="D564" s="26">
        <v>78.25</v>
      </c>
      <c r="E564" s="26">
        <v>439</v>
      </c>
      <c r="F564" s="26">
        <v>116</v>
      </c>
      <c r="G564" s="26">
        <v>439</v>
      </c>
      <c r="H564" s="26">
        <v>115.4</v>
      </c>
    </row>
    <row r="565" spans="1:8">
      <c r="A565" s="26">
        <v>438</v>
      </c>
      <c r="B565" s="26">
        <v>79</v>
      </c>
      <c r="C565" s="26">
        <v>438</v>
      </c>
      <c r="D565" s="26">
        <v>80.25</v>
      </c>
      <c r="E565" s="26">
        <v>438</v>
      </c>
      <c r="F565" s="26">
        <v>120.2</v>
      </c>
      <c r="G565" s="26">
        <v>438</v>
      </c>
      <c r="H565" s="26">
        <v>113.4</v>
      </c>
    </row>
    <row r="566" spans="1:8">
      <c r="A566" s="26">
        <v>437</v>
      </c>
      <c r="B566" s="26">
        <v>79.5</v>
      </c>
      <c r="C566" s="26">
        <v>437</v>
      </c>
      <c r="D566" s="26">
        <v>79.25</v>
      </c>
      <c r="E566" s="26">
        <v>437</v>
      </c>
      <c r="F566" s="26">
        <v>123</v>
      </c>
      <c r="G566" s="26">
        <v>437</v>
      </c>
      <c r="H566" s="26">
        <v>117.2</v>
      </c>
    </row>
    <row r="567" spans="1:8">
      <c r="A567" s="26">
        <v>436</v>
      </c>
      <c r="B567" s="26">
        <v>78</v>
      </c>
      <c r="C567" s="26">
        <v>436</v>
      </c>
      <c r="D567" s="26">
        <v>79.5</v>
      </c>
      <c r="E567" s="26">
        <v>436</v>
      </c>
      <c r="F567" s="26">
        <v>124.4</v>
      </c>
      <c r="G567" s="26">
        <v>436</v>
      </c>
      <c r="H567" s="26">
        <v>123.8</v>
      </c>
    </row>
    <row r="568" spans="1:8">
      <c r="A568" s="26">
        <v>435</v>
      </c>
      <c r="B568" s="26">
        <v>76.75</v>
      </c>
      <c r="C568" s="26">
        <v>435</v>
      </c>
      <c r="D568" s="26">
        <v>78.75</v>
      </c>
      <c r="E568" s="26">
        <v>435</v>
      </c>
      <c r="F568" s="26">
        <v>121.2</v>
      </c>
      <c r="G568" s="26">
        <v>435</v>
      </c>
      <c r="H568" s="26">
        <v>125.2</v>
      </c>
    </row>
    <row r="569" spans="1:8">
      <c r="A569" s="26">
        <v>434</v>
      </c>
      <c r="B569" s="26">
        <v>78</v>
      </c>
      <c r="C569" s="26">
        <v>434</v>
      </c>
      <c r="D569" s="26">
        <v>76.75</v>
      </c>
      <c r="E569" s="26">
        <v>434</v>
      </c>
      <c r="F569" s="26">
        <v>120.2</v>
      </c>
      <c r="G569" s="26">
        <v>434</v>
      </c>
      <c r="H569" s="26">
        <v>126.4</v>
      </c>
    </row>
    <row r="570" spans="1:8">
      <c r="A570" s="26">
        <v>433</v>
      </c>
      <c r="B570" s="26">
        <v>78.75</v>
      </c>
      <c r="C570" s="26">
        <v>433</v>
      </c>
      <c r="D570" s="26">
        <v>78.75</v>
      </c>
      <c r="E570" s="26">
        <v>433</v>
      </c>
      <c r="F570" s="26">
        <v>119.2</v>
      </c>
      <c r="G570" s="26">
        <v>433</v>
      </c>
      <c r="H570" s="26">
        <v>125.8</v>
      </c>
    </row>
    <row r="571" spans="1:8">
      <c r="A571" s="26">
        <v>432</v>
      </c>
      <c r="B571" s="26">
        <v>78.5</v>
      </c>
      <c r="C571" s="26">
        <v>432</v>
      </c>
      <c r="D571" s="26">
        <v>77.5</v>
      </c>
      <c r="E571" s="26">
        <v>432</v>
      </c>
      <c r="F571" s="26">
        <v>123.6</v>
      </c>
      <c r="G571" s="26">
        <v>432</v>
      </c>
      <c r="H571" s="26">
        <v>123.8</v>
      </c>
    </row>
    <row r="572" spans="1:8">
      <c r="A572" s="26">
        <v>431</v>
      </c>
      <c r="B572" s="26">
        <v>79.75</v>
      </c>
      <c r="C572" s="26">
        <v>431</v>
      </c>
      <c r="D572" s="26">
        <v>78.75</v>
      </c>
      <c r="E572" s="26">
        <v>431</v>
      </c>
      <c r="F572" s="26">
        <v>130.19999999999999</v>
      </c>
      <c r="G572" s="26">
        <v>431</v>
      </c>
      <c r="H572" s="26">
        <v>120.4</v>
      </c>
    </row>
    <row r="573" spans="1:8">
      <c r="A573" s="26">
        <v>430</v>
      </c>
      <c r="B573" s="26">
        <v>77.25</v>
      </c>
      <c r="C573" s="26">
        <v>430</v>
      </c>
      <c r="D573" s="26">
        <v>80.25</v>
      </c>
      <c r="E573" s="26">
        <v>430</v>
      </c>
      <c r="F573" s="26">
        <v>131.80000000000001</v>
      </c>
      <c r="G573" s="26">
        <v>430</v>
      </c>
      <c r="H573" s="26">
        <v>117.4</v>
      </c>
    </row>
    <row r="574" spans="1:8">
      <c r="A574" s="26">
        <v>429</v>
      </c>
      <c r="B574" s="26">
        <v>72.5</v>
      </c>
      <c r="C574" s="26">
        <v>429</v>
      </c>
      <c r="D574" s="26">
        <v>79.5</v>
      </c>
      <c r="E574" s="26">
        <v>429</v>
      </c>
      <c r="F574" s="26">
        <v>130.19999999999999</v>
      </c>
      <c r="G574" s="26">
        <v>429</v>
      </c>
      <c r="H574" s="26">
        <v>113.2</v>
      </c>
    </row>
    <row r="575" spans="1:8">
      <c r="A575" s="26">
        <v>428</v>
      </c>
      <c r="B575" s="26">
        <v>73.25</v>
      </c>
      <c r="C575" s="26">
        <v>428</v>
      </c>
      <c r="D575" s="26">
        <v>79</v>
      </c>
      <c r="E575" s="26">
        <v>428</v>
      </c>
      <c r="F575" s="26">
        <v>130</v>
      </c>
      <c r="G575" s="26">
        <v>428</v>
      </c>
      <c r="H575" s="26">
        <v>112.8</v>
      </c>
    </row>
    <row r="576" spans="1:8">
      <c r="A576" s="26">
        <v>427</v>
      </c>
      <c r="B576" s="26">
        <v>74.25</v>
      </c>
      <c r="C576" s="26">
        <v>427</v>
      </c>
      <c r="D576" s="26">
        <v>78.25</v>
      </c>
      <c r="E576" s="26">
        <v>427</v>
      </c>
      <c r="F576" s="26">
        <v>127.4</v>
      </c>
      <c r="G576" s="26">
        <v>427</v>
      </c>
      <c r="H576" s="26">
        <v>112.2</v>
      </c>
    </row>
    <row r="577" spans="1:8">
      <c r="A577" s="26">
        <v>426</v>
      </c>
      <c r="B577" s="26">
        <v>73.25</v>
      </c>
      <c r="C577" s="26">
        <v>426</v>
      </c>
      <c r="D577" s="26">
        <v>72.75</v>
      </c>
      <c r="E577" s="26">
        <v>426</v>
      </c>
      <c r="F577" s="26">
        <v>120.8</v>
      </c>
      <c r="G577" s="26">
        <v>426</v>
      </c>
      <c r="H577" s="26">
        <v>109.4</v>
      </c>
    </row>
    <row r="578" spans="1:8">
      <c r="A578" s="26">
        <v>425</v>
      </c>
      <c r="B578" s="26">
        <v>76.75</v>
      </c>
      <c r="C578" s="26">
        <v>425</v>
      </c>
      <c r="D578" s="26">
        <v>76.25</v>
      </c>
      <c r="E578" s="26">
        <v>425</v>
      </c>
      <c r="F578" s="26">
        <v>121.6</v>
      </c>
      <c r="G578" s="26">
        <v>425</v>
      </c>
      <c r="H578" s="26">
        <v>111.4</v>
      </c>
    </row>
    <row r="579" spans="1:8">
      <c r="A579" s="26">
        <v>424</v>
      </c>
      <c r="B579" s="26">
        <v>76.5</v>
      </c>
      <c r="C579" s="26">
        <v>424</v>
      </c>
      <c r="D579" s="26">
        <v>79.25</v>
      </c>
      <c r="E579" s="26">
        <v>424</v>
      </c>
      <c r="F579" s="26">
        <v>125.6</v>
      </c>
      <c r="G579" s="26">
        <v>424</v>
      </c>
      <c r="H579" s="26">
        <v>112.2</v>
      </c>
    </row>
    <row r="580" spans="1:8">
      <c r="A580" s="26">
        <v>423</v>
      </c>
      <c r="B580" s="26">
        <v>74</v>
      </c>
      <c r="C580" s="26">
        <v>423</v>
      </c>
      <c r="D580" s="26">
        <v>78.25</v>
      </c>
      <c r="E580" s="26">
        <v>423</v>
      </c>
      <c r="F580" s="26">
        <v>123.4</v>
      </c>
      <c r="G580" s="26">
        <v>423</v>
      </c>
      <c r="H580" s="26">
        <v>110.8</v>
      </c>
    </row>
    <row r="581" spans="1:8">
      <c r="A581" s="26">
        <v>422</v>
      </c>
      <c r="B581" s="26">
        <v>74</v>
      </c>
      <c r="C581" s="26">
        <v>422</v>
      </c>
      <c r="D581" s="26">
        <v>87</v>
      </c>
      <c r="E581" s="26">
        <v>422</v>
      </c>
      <c r="F581" s="26">
        <v>112.8</v>
      </c>
      <c r="G581" s="26">
        <v>422</v>
      </c>
      <c r="H581" s="26">
        <v>110</v>
      </c>
    </row>
    <row r="582" spans="1:8">
      <c r="A582" s="26">
        <v>421</v>
      </c>
      <c r="B582" s="26">
        <v>74</v>
      </c>
      <c r="C582" s="26">
        <v>421</v>
      </c>
      <c r="D582" s="26">
        <v>84</v>
      </c>
      <c r="E582" s="26">
        <v>421</v>
      </c>
      <c r="F582" s="26">
        <v>112.2</v>
      </c>
      <c r="G582" s="26">
        <v>421</v>
      </c>
      <c r="H582" s="26">
        <v>110.6</v>
      </c>
    </row>
    <row r="583" spans="1:8">
      <c r="A583" s="26">
        <v>420</v>
      </c>
      <c r="B583" s="26">
        <v>70</v>
      </c>
      <c r="C583" s="26">
        <v>420</v>
      </c>
      <c r="D583" s="26">
        <v>81</v>
      </c>
      <c r="E583" s="26">
        <v>420</v>
      </c>
      <c r="F583" s="26">
        <v>110.2</v>
      </c>
      <c r="G583" s="26">
        <v>420</v>
      </c>
      <c r="H583" s="26">
        <v>107.6</v>
      </c>
    </row>
    <row r="584" spans="1:8">
      <c r="A584" s="26">
        <v>419</v>
      </c>
      <c r="B584" s="26">
        <v>70.75</v>
      </c>
      <c r="C584" s="26">
        <v>419</v>
      </c>
      <c r="D584" s="26">
        <v>82.25</v>
      </c>
      <c r="E584" s="26">
        <v>419</v>
      </c>
      <c r="F584" s="26">
        <v>107</v>
      </c>
      <c r="G584" s="26">
        <v>419</v>
      </c>
      <c r="H584" s="26">
        <v>110</v>
      </c>
    </row>
    <row r="585" spans="1:8">
      <c r="A585" s="26">
        <v>418</v>
      </c>
      <c r="B585" s="26">
        <v>70.5</v>
      </c>
      <c r="C585" s="26">
        <v>418</v>
      </c>
      <c r="D585" s="26">
        <v>77</v>
      </c>
      <c r="E585" s="26">
        <v>418</v>
      </c>
      <c r="F585" s="26">
        <v>104.8</v>
      </c>
      <c r="G585" s="26">
        <v>418</v>
      </c>
      <c r="H585" s="26">
        <v>110.6</v>
      </c>
    </row>
    <row r="586" spans="1:8">
      <c r="A586" s="26">
        <v>417</v>
      </c>
      <c r="B586" s="26">
        <v>72.5</v>
      </c>
      <c r="C586" s="26">
        <v>417</v>
      </c>
      <c r="D586" s="26">
        <v>75</v>
      </c>
      <c r="E586" s="26">
        <v>417</v>
      </c>
      <c r="F586" s="26">
        <v>108</v>
      </c>
      <c r="G586" s="26">
        <v>417</v>
      </c>
      <c r="H586" s="26">
        <v>105.8</v>
      </c>
    </row>
    <row r="587" spans="1:8">
      <c r="A587" s="26">
        <v>416</v>
      </c>
      <c r="B587" s="26">
        <v>80</v>
      </c>
      <c r="C587" s="26">
        <v>416</v>
      </c>
      <c r="D587" s="26">
        <v>71.25</v>
      </c>
      <c r="E587" s="26">
        <v>416</v>
      </c>
      <c r="F587" s="26">
        <v>107.4</v>
      </c>
      <c r="G587" s="26">
        <v>416</v>
      </c>
      <c r="H587" s="26">
        <v>101.6</v>
      </c>
    </row>
    <row r="588" spans="1:8">
      <c r="A588" s="26">
        <v>415</v>
      </c>
      <c r="B588" s="26">
        <v>82.25</v>
      </c>
      <c r="C588" s="26">
        <v>415</v>
      </c>
      <c r="D588" s="26">
        <v>64</v>
      </c>
      <c r="E588" s="26">
        <v>415</v>
      </c>
      <c r="F588" s="26">
        <v>105.4</v>
      </c>
      <c r="G588" s="26">
        <v>415</v>
      </c>
      <c r="H588" s="26">
        <v>101.2</v>
      </c>
    </row>
    <row r="589" spans="1:8">
      <c r="A589" s="26">
        <v>414</v>
      </c>
      <c r="B589" s="26">
        <v>81.5</v>
      </c>
      <c r="C589" s="26">
        <v>414</v>
      </c>
      <c r="D589" s="26">
        <v>60.5</v>
      </c>
      <c r="E589" s="26">
        <v>414</v>
      </c>
      <c r="F589" s="26">
        <v>104.6</v>
      </c>
      <c r="G589" s="26">
        <v>414</v>
      </c>
      <c r="H589" s="26">
        <v>100.6</v>
      </c>
    </row>
    <row r="590" spans="1:8">
      <c r="A590" s="26">
        <v>413</v>
      </c>
      <c r="B590" s="26">
        <v>80.25</v>
      </c>
      <c r="C590" s="26">
        <v>413</v>
      </c>
      <c r="D590" s="26">
        <v>64.75</v>
      </c>
      <c r="E590" s="26">
        <v>413</v>
      </c>
      <c r="F590" s="26">
        <v>109.4</v>
      </c>
      <c r="G590" s="26">
        <v>413</v>
      </c>
      <c r="H590" s="26">
        <v>100.8</v>
      </c>
    </row>
    <row r="591" spans="1:8">
      <c r="A591" s="26">
        <v>412</v>
      </c>
      <c r="B591" s="26">
        <v>79</v>
      </c>
      <c r="C591" s="26">
        <v>412</v>
      </c>
      <c r="D591" s="26">
        <v>71.5</v>
      </c>
      <c r="E591" s="26">
        <v>412</v>
      </c>
      <c r="F591" s="26">
        <v>131.80000000000001</v>
      </c>
      <c r="G591" s="26">
        <v>412</v>
      </c>
      <c r="H591" s="26">
        <v>115.8</v>
      </c>
    </row>
    <row r="592" spans="1:8">
      <c r="A592" s="26">
        <v>411</v>
      </c>
      <c r="B592" s="26">
        <v>81.75</v>
      </c>
      <c r="C592" s="26">
        <v>411</v>
      </c>
      <c r="D592" s="26">
        <v>79.75</v>
      </c>
      <c r="E592" s="26">
        <v>411</v>
      </c>
      <c r="F592" s="26">
        <v>157.19999999999999</v>
      </c>
      <c r="G592" s="26">
        <v>411</v>
      </c>
      <c r="H592" s="26">
        <v>143.6</v>
      </c>
    </row>
    <row r="593" spans="1:8">
      <c r="A593" s="26">
        <v>410</v>
      </c>
      <c r="B593" s="26">
        <v>89.25</v>
      </c>
      <c r="C593" s="26">
        <v>410</v>
      </c>
      <c r="D593" s="26">
        <v>93.75</v>
      </c>
      <c r="E593" s="26">
        <v>410</v>
      </c>
      <c r="F593" s="26">
        <v>169.4</v>
      </c>
      <c r="G593" s="26">
        <v>410</v>
      </c>
      <c r="H593" s="26">
        <v>170.6</v>
      </c>
    </row>
    <row r="594" spans="1:8">
      <c r="A594" s="26">
        <v>409</v>
      </c>
      <c r="B594" s="26">
        <v>94</v>
      </c>
      <c r="C594" s="26">
        <v>409</v>
      </c>
      <c r="D594" s="26">
        <v>93.75</v>
      </c>
      <c r="E594" s="26">
        <v>409</v>
      </c>
      <c r="F594" s="26">
        <v>171.6</v>
      </c>
      <c r="G594" s="26">
        <v>409</v>
      </c>
      <c r="H594" s="26">
        <v>182.4</v>
      </c>
    </row>
    <row r="595" spans="1:8">
      <c r="A595" s="26">
        <v>408</v>
      </c>
      <c r="B595" s="26">
        <v>93.75</v>
      </c>
      <c r="C595" s="26">
        <v>408</v>
      </c>
      <c r="D595" s="26">
        <v>95.25</v>
      </c>
      <c r="E595" s="26">
        <v>408</v>
      </c>
      <c r="F595" s="26">
        <v>166.8</v>
      </c>
      <c r="G595" s="26">
        <v>408</v>
      </c>
      <c r="H595" s="26">
        <v>185.2</v>
      </c>
    </row>
    <row r="596" spans="1:8">
      <c r="A596" s="26">
        <v>407</v>
      </c>
      <c r="B596" s="26">
        <v>93.5</v>
      </c>
      <c r="C596" s="26">
        <v>407</v>
      </c>
      <c r="D596" s="26">
        <v>92</v>
      </c>
      <c r="E596" s="26">
        <v>407</v>
      </c>
      <c r="F596" s="26">
        <v>142.4</v>
      </c>
      <c r="G596" s="26">
        <v>407</v>
      </c>
      <c r="H596" s="26">
        <v>174.4</v>
      </c>
    </row>
    <row r="597" spans="1:8">
      <c r="A597" s="26">
        <v>406</v>
      </c>
      <c r="B597" s="26">
        <v>87</v>
      </c>
      <c r="C597" s="26">
        <v>406</v>
      </c>
      <c r="D597" s="26">
        <v>82.5</v>
      </c>
      <c r="E597" s="26">
        <v>406</v>
      </c>
      <c r="F597" s="26">
        <v>116.4</v>
      </c>
      <c r="G597" s="26">
        <v>406</v>
      </c>
      <c r="H597" s="26">
        <v>154.19999999999999</v>
      </c>
    </row>
    <row r="598" spans="1:8">
      <c r="A598" s="26">
        <v>405</v>
      </c>
      <c r="B598" s="26">
        <v>82.75</v>
      </c>
      <c r="C598" s="26">
        <v>405</v>
      </c>
      <c r="D598" s="26">
        <v>79.5</v>
      </c>
      <c r="E598" s="26">
        <v>405</v>
      </c>
      <c r="F598" s="26">
        <v>103.2</v>
      </c>
      <c r="G598" s="26">
        <v>405</v>
      </c>
      <c r="H598" s="26">
        <v>128</v>
      </c>
    </row>
    <row r="599" spans="1:8">
      <c r="A599" s="26">
        <v>404</v>
      </c>
      <c r="B599" s="26">
        <v>85.5</v>
      </c>
      <c r="C599" s="26">
        <v>404</v>
      </c>
      <c r="D599" s="26">
        <v>75</v>
      </c>
      <c r="E599" s="26">
        <v>404</v>
      </c>
      <c r="F599" s="26">
        <v>96.6</v>
      </c>
      <c r="G599" s="26">
        <v>404</v>
      </c>
      <c r="H599" s="26">
        <v>115</v>
      </c>
    </row>
    <row r="600" spans="1:8">
      <c r="A600" s="26">
        <v>403</v>
      </c>
      <c r="B600" s="26">
        <v>81.75</v>
      </c>
      <c r="C600" s="26">
        <v>403</v>
      </c>
      <c r="D600" s="26">
        <v>75.25</v>
      </c>
      <c r="E600" s="26">
        <v>403</v>
      </c>
      <c r="F600" s="26">
        <v>91.4</v>
      </c>
      <c r="G600" s="26">
        <v>403</v>
      </c>
      <c r="H600" s="26">
        <v>109.2</v>
      </c>
    </row>
    <row r="601" spans="1:8">
      <c r="A601" s="26">
        <v>402</v>
      </c>
      <c r="B601" s="26">
        <v>82.5</v>
      </c>
      <c r="C601" s="26">
        <v>402</v>
      </c>
      <c r="D601" s="26">
        <v>72.5</v>
      </c>
      <c r="E601" s="26">
        <v>402</v>
      </c>
      <c r="F601" s="26">
        <v>90.2</v>
      </c>
      <c r="G601" s="26">
        <v>402</v>
      </c>
      <c r="H601" s="26">
        <v>105.2</v>
      </c>
    </row>
    <row r="602" spans="1:8">
      <c r="A602" s="26">
        <v>401</v>
      </c>
      <c r="B602" s="26">
        <v>84.5</v>
      </c>
      <c r="C602" s="26">
        <v>401</v>
      </c>
      <c r="D602" s="26">
        <v>70.25</v>
      </c>
      <c r="E602" s="26">
        <v>401</v>
      </c>
      <c r="F602" s="26">
        <v>85.4</v>
      </c>
      <c r="G602" s="26">
        <v>401</v>
      </c>
      <c r="H602" s="26">
        <v>96.2</v>
      </c>
    </row>
    <row r="603" spans="1:8">
      <c r="A603" s="26">
        <v>400</v>
      </c>
      <c r="B603" s="26">
        <v>80</v>
      </c>
      <c r="C603" s="26">
        <v>400</v>
      </c>
      <c r="D603" s="26">
        <v>69.25</v>
      </c>
      <c r="E603" s="26">
        <v>400</v>
      </c>
      <c r="F603" s="26">
        <v>82</v>
      </c>
      <c r="G603" s="26">
        <v>400</v>
      </c>
      <c r="H603" s="26">
        <v>95.4</v>
      </c>
    </row>
    <row r="604" spans="1:8">
      <c r="A604" s="26">
        <v>399</v>
      </c>
      <c r="B604" s="26">
        <v>80.5</v>
      </c>
      <c r="C604" s="26">
        <v>399</v>
      </c>
      <c r="D604" s="26">
        <v>72.75</v>
      </c>
      <c r="E604" s="26">
        <v>399</v>
      </c>
      <c r="F604" s="26">
        <v>87.6</v>
      </c>
      <c r="G604" s="26">
        <v>399</v>
      </c>
      <c r="H604" s="26">
        <v>91.8</v>
      </c>
    </row>
    <row r="605" spans="1:8">
      <c r="A605" s="26">
        <v>398</v>
      </c>
      <c r="B605" s="26">
        <v>78</v>
      </c>
      <c r="C605" s="26">
        <v>398</v>
      </c>
      <c r="D605" s="26">
        <v>76.75</v>
      </c>
      <c r="E605" s="26">
        <v>398</v>
      </c>
      <c r="F605" s="26">
        <v>92.4</v>
      </c>
      <c r="G605" s="26">
        <v>398</v>
      </c>
      <c r="H605" s="26">
        <v>93.2</v>
      </c>
    </row>
    <row r="606" spans="1:8">
      <c r="A606" s="26">
        <v>397</v>
      </c>
      <c r="B606" s="26">
        <v>76.25</v>
      </c>
      <c r="C606" s="26">
        <v>397</v>
      </c>
      <c r="D606" s="26">
        <v>81.25</v>
      </c>
      <c r="E606" s="26">
        <v>397</v>
      </c>
      <c r="F606" s="26">
        <v>97.6</v>
      </c>
      <c r="G606" s="26">
        <v>397</v>
      </c>
      <c r="H606" s="26">
        <v>94.2</v>
      </c>
    </row>
    <row r="607" spans="1:8">
      <c r="A607" s="26">
        <v>396</v>
      </c>
      <c r="B607" s="26">
        <v>78</v>
      </c>
      <c r="C607" s="26">
        <v>396</v>
      </c>
      <c r="D607" s="26">
        <v>84.25</v>
      </c>
      <c r="E607" s="26">
        <v>396</v>
      </c>
      <c r="F607" s="26">
        <v>103.4</v>
      </c>
      <c r="G607" s="26">
        <v>396</v>
      </c>
      <c r="H607" s="26">
        <v>92.6</v>
      </c>
    </row>
    <row r="608" spans="1:8">
      <c r="A608" s="26">
        <v>395</v>
      </c>
      <c r="B608" s="26">
        <v>79.75</v>
      </c>
      <c r="C608" s="26">
        <v>395</v>
      </c>
      <c r="D608" s="26">
        <v>80.5</v>
      </c>
      <c r="E608" s="26">
        <v>395</v>
      </c>
      <c r="F608" s="26">
        <v>106.6</v>
      </c>
      <c r="G608" s="26">
        <v>395</v>
      </c>
      <c r="H608" s="26">
        <v>92</v>
      </c>
    </row>
    <row r="609" spans="1:8">
      <c r="A609" s="26">
        <v>394</v>
      </c>
      <c r="B609" s="26">
        <v>83.5</v>
      </c>
      <c r="C609" s="26">
        <v>394</v>
      </c>
      <c r="D609" s="26">
        <v>77.75</v>
      </c>
      <c r="E609" s="26">
        <v>394</v>
      </c>
      <c r="F609" s="26">
        <v>104.4</v>
      </c>
      <c r="G609" s="26">
        <v>394</v>
      </c>
      <c r="H609" s="26">
        <v>94.4</v>
      </c>
    </row>
    <row r="610" spans="1:8">
      <c r="A610" s="26">
        <v>393</v>
      </c>
      <c r="B610" s="26">
        <v>83.25</v>
      </c>
      <c r="C610" s="26">
        <v>393</v>
      </c>
      <c r="D610" s="26">
        <v>78</v>
      </c>
      <c r="E610" s="26">
        <v>393</v>
      </c>
      <c r="F610" s="26">
        <v>106.2</v>
      </c>
      <c r="G610" s="26">
        <v>393</v>
      </c>
      <c r="H610" s="26">
        <v>96.8</v>
      </c>
    </row>
    <row r="611" spans="1:8">
      <c r="A611" s="26">
        <v>392</v>
      </c>
      <c r="B611" s="26">
        <v>77</v>
      </c>
      <c r="C611" s="26">
        <v>392</v>
      </c>
      <c r="D611" s="26">
        <v>74.25</v>
      </c>
      <c r="E611" s="26">
        <v>392</v>
      </c>
      <c r="F611" s="26">
        <v>105</v>
      </c>
      <c r="G611" s="26">
        <v>392</v>
      </c>
      <c r="H611" s="26">
        <v>97.8</v>
      </c>
    </row>
    <row r="612" spans="1:8">
      <c r="A612" s="26">
        <v>391</v>
      </c>
      <c r="B612" s="26">
        <v>75</v>
      </c>
      <c r="C612" s="26">
        <v>391</v>
      </c>
      <c r="D612" s="26">
        <v>79.75</v>
      </c>
      <c r="E612" s="26">
        <v>391</v>
      </c>
      <c r="F612" s="26">
        <v>102</v>
      </c>
      <c r="G612" s="26">
        <v>391</v>
      </c>
      <c r="H612" s="26">
        <v>103.6</v>
      </c>
    </row>
    <row r="613" spans="1:8">
      <c r="A613" s="26">
        <v>390</v>
      </c>
      <c r="B613" s="26">
        <v>74.75</v>
      </c>
      <c r="C613" s="26">
        <v>390</v>
      </c>
      <c r="D613" s="26">
        <v>82</v>
      </c>
      <c r="E613" s="26">
        <v>390</v>
      </c>
      <c r="F613" s="26">
        <v>99.2</v>
      </c>
      <c r="G613" s="26">
        <v>390</v>
      </c>
      <c r="H613" s="26">
        <v>106</v>
      </c>
    </row>
    <row r="614" spans="1:8">
      <c r="A614" s="26">
        <v>389</v>
      </c>
      <c r="B614" s="26">
        <v>75.75</v>
      </c>
      <c r="C614" s="26">
        <v>389</v>
      </c>
      <c r="D614" s="26">
        <v>81.75</v>
      </c>
      <c r="E614" s="26">
        <v>389</v>
      </c>
      <c r="F614" s="26">
        <v>97</v>
      </c>
      <c r="G614" s="26">
        <v>389</v>
      </c>
      <c r="H614" s="26">
        <v>105.2</v>
      </c>
    </row>
    <row r="615" spans="1:8">
      <c r="A615" s="26">
        <v>388</v>
      </c>
      <c r="B615" s="26">
        <v>81</v>
      </c>
      <c r="C615" s="26">
        <v>388</v>
      </c>
      <c r="D615" s="26">
        <v>85</v>
      </c>
      <c r="E615" s="26">
        <v>388</v>
      </c>
      <c r="F615" s="26">
        <v>95.8</v>
      </c>
      <c r="G615" s="26">
        <v>388</v>
      </c>
      <c r="H615" s="26">
        <v>103.8</v>
      </c>
    </row>
    <row r="616" spans="1:8">
      <c r="A616" s="26">
        <v>387</v>
      </c>
      <c r="B616" s="26">
        <v>82.75</v>
      </c>
      <c r="C616" s="26">
        <v>387</v>
      </c>
      <c r="D616" s="26">
        <v>81</v>
      </c>
      <c r="E616" s="26">
        <v>387</v>
      </c>
      <c r="F616" s="26">
        <v>97.6</v>
      </c>
      <c r="G616" s="26">
        <v>387</v>
      </c>
      <c r="H616" s="26">
        <v>103.4</v>
      </c>
    </row>
    <row r="617" spans="1:8">
      <c r="A617" s="26">
        <v>386</v>
      </c>
      <c r="B617" s="26">
        <v>85.25</v>
      </c>
      <c r="C617" s="26">
        <v>386</v>
      </c>
      <c r="D617" s="26">
        <v>82</v>
      </c>
      <c r="E617" s="26">
        <v>386</v>
      </c>
      <c r="F617" s="26">
        <v>98.2</v>
      </c>
      <c r="G617" s="26">
        <v>386</v>
      </c>
      <c r="H617" s="26">
        <v>105</v>
      </c>
    </row>
    <row r="618" spans="1:8">
      <c r="A618" s="26">
        <v>385</v>
      </c>
      <c r="B618" s="26">
        <v>85.75</v>
      </c>
      <c r="C618" s="26">
        <v>385</v>
      </c>
      <c r="D618" s="26">
        <v>84.25</v>
      </c>
      <c r="E618" s="26">
        <v>385</v>
      </c>
      <c r="F618" s="26">
        <v>103</v>
      </c>
      <c r="G618" s="26">
        <v>385</v>
      </c>
      <c r="H618" s="26">
        <v>104.4</v>
      </c>
    </row>
    <row r="619" spans="1:8">
      <c r="A619" s="26">
        <v>384</v>
      </c>
      <c r="B619" s="26">
        <v>88.25</v>
      </c>
      <c r="C619" s="26">
        <v>384</v>
      </c>
      <c r="D619" s="26">
        <v>84</v>
      </c>
      <c r="E619" s="26">
        <v>384</v>
      </c>
      <c r="F619" s="26">
        <v>103.8</v>
      </c>
      <c r="G619" s="26">
        <v>384</v>
      </c>
      <c r="H619" s="26">
        <v>105.2</v>
      </c>
    </row>
    <row r="620" spans="1:8">
      <c r="A620" s="26">
        <v>383</v>
      </c>
      <c r="B620" s="26">
        <v>85.25</v>
      </c>
      <c r="C620" s="26">
        <v>383</v>
      </c>
      <c r="D620" s="26">
        <v>82.5</v>
      </c>
      <c r="E620" s="26">
        <v>383</v>
      </c>
      <c r="F620" s="26">
        <v>105.6</v>
      </c>
      <c r="G620" s="26">
        <v>383</v>
      </c>
      <c r="H620" s="26">
        <v>104</v>
      </c>
    </row>
    <row r="621" spans="1:8">
      <c r="A621" s="26">
        <v>382</v>
      </c>
      <c r="B621" s="26">
        <v>82.25</v>
      </c>
      <c r="C621" s="26">
        <v>382</v>
      </c>
      <c r="D621" s="26">
        <v>78.75</v>
      </c>
      <c r="E621" s="26">
        <v>382</v>
      </c>
      <c r="F621" s="26">
        <v>105.4</v>
      </c>
      <c r="G621" s="26">
        <v>382</v>
      </c>
      <c r="H621" s="26">
        <v>101.8</v>
      </c>
    </row>
    <row r="622" spans="1:8">
      <c r="A622" s="26">
        <v>381</v>
      </c>
      <c r="B622" s="26">
        <v>85</v>
      </c>
      <c r="C622" s="26">
        <v>381</v>
      </c>
      <c r="D622" s="26">
        <v>75.75</v>
      </c>
      <c r="E622" s="26">
        <v>381</v>
      </c>
      <c r="F622" s="26">
        <v>101.8</v>
      </c>
      <c r="G622" s="26">
        <v>381</v>
      </c>
      <c r="H622" s="26">
        <v>96</v>
      </c>
    </row>
    <row r="623" spans="1:8">
      <c r="A623" s="26">
        <v>380</v>
      </c>
      <c r="B623" s="26">
        <v>82.25</v>
      </c>
      <c r="C623" s="26">
        <v>380</v>
      </c>
      <c r="D623" s="26">
        <v>74.75</v>
      </c>
      <c r="E623" s="26">
        <v>380</v>
      </c>
      <c r="F623" s="26">
        <v>97.8</v>
      </c>
      <c r="G623" s="26">
        <v>380</v>
      </c>
      <c r="H623" s="26">
        <v>98.8</v>
      </c>
    </row>
    <row r="624" spans="1:8">
      <c r="A624" s="26">
        <v>379</v>
      </c>
      <c r="B624" s="26">
        <v>82.75</v>
      </c>
      <c r="C624" s="26">
        <v>379</v>
      </c>
      <c r="D624" s="26">
        <v>76.75</v>
      </c>
      <c r="E624" s="26">
        <v>379</v>
      </c>
      <c r="F624" s="26">
        <v>99.8</v>
      </c>
      <c r="G624" s="26">
        <v>379</v>
      </c>
      <c r="H624" s="26">
        <v>99.6</v>
      </c>
    </row>
    <row r="625" spans="1:8">
      <c r="A625" s="26">
        <v>378</v>
      </c>
      <c r="B625" s="26">
        <v>86.5</v>
      </c>
      <c r="C625" s="26">
        <v>378</v>
      </c>
      <c r="D625" s="26">
        <v>77.5</v>
      </c>
      <c r="E625" s="26">
        <v>378</v>
      </c>
      <c r="F625" s="26">
        <v>97</v>
      </c>
      <c r="G625" s="26">
        <v>378</v>
      </c>
      <c r="H625" s="26">
        <v>102</v>
      </c>
    </row>
    <row r="626" spans="1:8">
      <c r="A626" s="26">
        <v>377</v>
      </c>
      <c r="B626" s="26">
        <v>84</v>
      </c>
      <c r="C626" s="26">
        <v>377</v>
      </c>
      <c r="D626" s="26">
        <v>75.25</v>
      </c>
      <c r="E626" s="26">
        <v>377</v>
      </c>
      <c r="F626" s="26">
        <v>95.6</v>
      </c>
      <c r="G626" s="26">
        <v>377</v>
      </c>
      <c r="H626" s="26">
        <v>108.4</v>
      </c>
    </row>
    <row r="627" spans="1:8">
      <c r="A627" s="26">
        <v>376</v>
      </c>
      <c r="B627" s="26">
        <v>84.5</v>
      </c>
      <c r="C627" s="26">
        <v>376</v>
      </c>
      <c r="D627" s="26">
        <v>73</v>
      </c>
      <c r="E627" s="26">
        <v>376</v>
      </c>
      <c r="F627" s="26">
        <v>101.8</v>
      </c>
      <c r="G627" s="26">
        <v>376</v>
      </c>
      <c r="H627" s="26">
        <v>114.6</v>
      </c>
    </row>
    <row r="628" spans="1:8">
      <c r="A628" s="26">
        <v>375</v>
      </c>
      <c r="B628" s="26">
        <v>85.5</v>
      </c>
      <c r="C628" s="26">
        <v>375</v>
      </c>
      <c r="D628" s="26">
        <v>72.5</v>
      </c>
      <c r="E628" s="26">
        <v>375</v>
      </c>
      <c r="F628" s="26">
        <v>102.2</v>
      </c>
      <c r="G628" s="26">
        <v>375</v>
      </c>
      <c r="H628" s="26">
        <v>112.6</v>
      </c>
    </row>
    <row r="629" spans="1:8">
      <c r="A629" s="26">
        <v>374</v>
      </c>
      <c r="B629" s="26">
        <v>82.25</v>
      </c>
      <c r="C629" s="26">
        <v>374</v>
      </c>
      <c r="D629" s="26">
        <v>75</v>
      </c>
      <c r="E629" s="26">
        <v>374</v>
      </c>
      <c r="F629" s="26">
        <v>97.2</v>
      </c>
      <c r="G629" s="26">
        <v>374</v>
      </c>
      <c r="H629" s="26">
        <v>110.8</v>
      </c>
    </row>
    <row r="630" spans="1:8">
      <c r="A630" s="26">
        <v>373</v>
      </c>
      <c r="B630" s="26">
        <v>81.75</v>
      </c>
      <c r="C630" s="26">
        <v>373</v>
      </c>
      <c r="D630" s="26">
        <v>78.75</v>
      </c>
      <c r="E630" s="26">
        <v>373</v>
      </c>
      <c r="F630" s="26">
        <v>97.4</v>
      </c>
      <c r="G630" s="26">
        <v>373</v>
      </c>
      <c r="H630" s="26">
        <v>109</v>
      </c>
    </row>
    <row r="631" spans="1:8">
      <c r="A631" s="26">
        <v>372</v>
      </c>
      <c r="B631" s="26">
        <v>80.75</v>
      </c>
      <c r="C631" s="26">
        <v>372</v>
      </c>
      <c r="D631" s="26">
        <v>84.75</v>
      </c>
      <c r="E631" s="26">
        <v>372</v>
      </c>
      <c r="F631" s="26">
        <v>96.8</v>
      </c>
      <c r="G631" s="26">
        <v>372</v>
      </c>
      <c r="H631" s="26">
        <v>106.2</v>
      </c>
    </row>
    <row r="632" spans="1:8">
      <c r="A632" s="26">
        <v>371</v>
      </c>
      <c r="B632" s="26">
        <v>79.5</v>
      </c>
      <c r="C632" s="26">
        <v>371</v>
      </c>
      <c r="D632" s="26">
        <v>87.5</v>
      </c>
      <c r="E632" s="26">
        <v>371</v>
      </c>
      <c r="F632" s="26">
        <v>97.4</v>
      </c>
      <c r="G632" s="26">
        <v>371</v>
      </c>
      <c r="H632" s="26">
        <v>100.6</v>
      </c>
    </row>
    <row r="633" spans="1:8">
      <c r="A633" s="26">
        <v>370</v>
      </c>
      <c r="B633" s="26">
        <v>87</v>
      </c>
      <c r="C633" s="26">
        <v>370</v>
      </c>
      <c r="D633" s="26">
        <v>88.25</v>
      </c>
      <c r="E633" s="26">
        <v>370</v>
      </c>
      <c r="F633" s="26">
        <v>95.8</v>
      </c>
      <c r="G633" s="26">
        <v>370</v>
      </c>
      <c r="H633" s="26">
        <v>100.4</v>
      </c>
    </row>
    <row r="634" spans="1:8">
      <c r="A634" s="26">
        <v>369</v>
      </c>
      <c r="B634" s="26">
        <v>92.25</v>
      </c>
      <c r="C634" s="26">
        <v>369</v>
      </c>
      <c r="D634" s="26">
        <v>88</v>
      </c>
      <c r="E634" s="26">
        <v>369</v>
      </c>
      <c r="F634" s="26">
        <v>102.6</v>
      </c>
      <c r="G634" s="26">
        <v>369</v>
      </c>
      <c r="H634" s="26">
        <v>104.4</v>
      </c>
    </row>
    <row r="635" spans="1:8">
      <c r="A635" s="26">
        <v>368</v>
      </c>
      <c r="B635" s="26">
        <v>92</v>
      </c>
      <c r="C635" s="26">
        <v>368</v>
      </c>
      <c r="D635" s="26">
        <v>86.25</v>
      </c>
      <c r="E635" s="26">
        <v>368</v>
      </c>
      <c r="F635" s="26">
        <v>105.4</v>
      </c>
      <c r="G635" s="26">
        <v>368</v>
      </c>
      <c r="H635" s="26">
        <v>107.2</v>
      </c>
    </row>
    <row r="636" spans="1:8">
      <c r="A636" s="26">
        <v>367</v>
      </c>
      <c r="B636" s="26">
        <v>100.25</v>
      </c>
      <c r="C636" s="26">
        <v>367</v>
      </c>
      <c r="D636" s="26">
        <v>85</v>
      </c>
      <c r="E636" s="26">
        <v>367</v>
      </c>
      <c r="F636" s="26">
        <v>105</v>
      </c>
      <c r="G636" s="26">
        <v>367</v>
      </c>
      <c r="H636" s="26">
        <v>108</v>
      </c>
    </row>
    <row r="637" spans="1:8">
      <c r="A637" s="26">
        <v>366</v>
      </c>
      <c r="B637" s="26">
        <v>96.5</v>
      </c>
      <c r="C637" s="26">
        <v>366</v>
      </c>
      <c r="D637" s="26">
        <v>80.25</v>
      </c>
      <c r="E637" s="26">
        <v>366</v>
      </c>
      <c r="F637" s="26">
        <v>105.2</v>
      </c>
      <c r="G637" s="26">
        <v>366</v>
      </c>
      <c r="H637" s="26">
        <v>109.8</v>
      </c>
    </row>
    <row r="638" spans="1:8">
      <c r="A638" s="26">
        <v>365</v>
      </c>
      <c r="B638" s="26">
        <v>94.5</v>
      </c>
      <c r="C638" s="26">
        <v>365</v>
      </c>
      <c r="D638" s="26">
        <v>76</v>
      </c>
      <c r="E638" s="26">
        <v>365</v>
      </c>
      <c r="F638" s="26">
        <v>110.6</v>
      </c>
      <c r="G638" s="26">
        <v>365</v>
      </c>
      <c r="H638" s="26">
        <v>107.6</v>
      </c>
    </row>
    <row r="639" spans="1:8">
      <c r="A639" s="26">
        <v>364</v>
      </c>
      <c r="B639" s="26">
        <v>93.5</v>
      </c>
      <c r="C639" s="26">
        <v>364</v>
      </c>
      <c r="D639" s="26">
        <v>74.5</v>
      </c>
      <c r="E639" s="26">
        <v>364</v>
      </c>
      <c r="F639" s="26">
        <v>114</v>
      </c>
      <c r="G639" s="26">
        <v>364</v>
      </c>
      <c r="H639" s="26">
        <v>106.6</v>
      </c>
    </row>
    <row r="640" spans="1:8">
      <c r="A640" s="26">
        <v>363</v>
      </c>
      <c r="B640" s="26">
        <v>89.25</v>
      </c>
      <c r="C640" s="26">
        <v>363</v>
      </c>
      <c r="D640" s="26">
        <v>69</v>
      </c>
      <c r="E640" s="26">
        <v>363</v>
      </c>
      <c r="F640" s="26">
        <v>112.2</v>
      </c>
      <c r="G640" s="26">
        <v>363</v>
      </c>
      <c r="H640" s="26">
        <v>107.6</v>
      </c>
    </row>
    <row r="641" spans="1:8">
      <c r="A641" s="26">
        <v>362</v>
      </c>
      <c r="B641" s="26">
        <v>90.5</v>
      </c>
      <c r="C641" s="26">
        <v>362</v>
      </c>
      <c r="D641" s="26">
        <v>73.25</v>
      </c>
      <c r="E641" s="26">
        <v>362</v>
      </c>
      <c r="F641" s="26">
        <v>119.4</v>
      </c>
      <c r="G641" s="26">
        <v>362</v>
      </c>
      <c r="H641" s="26">
        <v>108.4</v>
      </c>
    </row>
    <row r="642" spans="1:8">
      <c r="A642" s="26">
        <v>361</v>
      </c>
      <c r="B642" s="26">
        <v>89</v>
      </c>
      <c r="C642" s="26">
        <v>361</v>
      </c>
      <c r="D642" s="26">
        <v>78.75</v>
      </c>
      <c r="E642" s="26">
        <v>361</v>
      </c>
      <c r="F642" s="26">
        <v>118.4</v>
      </c>
      <c r="G642" s="26">
        <v>361</v>
      </c>
      <c r="H642" s="26">
        <v>112.4</v>
      </c>
    </row>
    <row r="643" spans="1:8">
      <c r="A643" s="26">
        <v>360</v>
      </c>
      <c r="B643" s="26">
        <v>86.25</v>
      </c>
      <c r="C643" s="26">
        <v>360</v>
      </c>
      <c r="D643" s="26">
        <v>79.75</v>
      </c>
      <c r="E643" s="26">
        <v>360</v>
      </c>
      <c r="F643" s="26">
        <v>114.2</v>
      </c>
      <c r="G643" s="26">
        <v>360</v>
      </c>
      <c r="H643" s="26">
        <v>112</v>
      </c>
    </row>
    <row r="644" spans="1:8">
      <c r="A644" s="26">
        <v>359</v>
      </c>
      <c r="B644" s="26">
        <v>85.25</v>
      </c>
      <c r="C644" s="26">
        <v>359</v>
      </c>
      <c r="D644" s="26">
        <v>80.75</v>
      </c>
      <c r="E644" s="26">
        <v>359</v>
      </c>
      <c r="F644" s="26">
        <v>107.2</v>
      </c>
      <c r="G644" s="26">
        <v>359</v>
      </c>
      <c r="H644" s="26">
        <v>112</v>
      </c>
    </row>
    <row r="645" spans="1:8">
      <c r="A645" s="26">
        <v>358</v>
      </c>
      <c r="B645" s="26">
        <v>85</v>
      </c>
      <c r="C645" s="26">
        <v>358</v>
      </c>
      <c r="D645" s="26">
        <v>77</v>
      </c>
      <c r="E645" s="26">
        <v>358</v>
      </c>
      <c r="F645" s="26">
        <v>109.4</v>
      </c>
      <c r="G645" s="26">
        <v>358</v>
      </c>
      <c r="H645" s="26">
        <v>111.8</v>
      </c>
    </row>
    <row r="646" spans="1:8">
      <c r="A646" s="26">
        <v>357</v>
      </c>
      <c r="B646" s="26">
        <v>82.25</v>
      </c>
      <c r="C646" s="26">
        <v>357</v>
      </c>
      <c r="D646" s="26">
        <v>75.75</v>
      </c>
      <c r="E646" s="26">
        <v>357</v>
      </c>
      <c r="F646" s="26">
        <v>108</v>
      </c>
      <c r="G646" s="26">
        <v>357</v>
      </c>
      <c r="H646" s="26">
        <v>113.4</v>
      </c>
    </row>
    <row r="647" spans="1:8">
      <c r="A647" s="26">
        <v>356</v>
      </c>
      <c r="B647" s="26">
        <v>86.75</v>
      </c>
      <c r="C647" s="26">
        <v>356</v>
      </c>
      <c r="D647" s="26">
        <v>73.75</v>
      </c>
      <c r="E647" s="26">
        <v>356</v>
      </c>
      <c r="F647" s="26">
        <v>107</v>
      </c>
      <c r="G647" s="26">
        <v>356</v>
      </c>
      <c r="H647" s="26">
        <v>112.6</v>
      </c>
    </row>
    <row r="648" spans="1:8">
      <c r="A648" s="26">
        <v>355</v>
      </c>
      <c r="B648" s="26">
        <v>96</v>
      </c>
      <c r="C648" s="26">
        <v>355</v>
      </c>
      <c r="D648" s="26">
        <v>80.5</v>
      </c>
      <c r="E648" s="26">
        <v>355</v>
      </c>
      <c r="F648" s="26">
        <v>108.6</v>
      </c>
      <c r="G648" s="26">
        <v>355</v>
      </c>
      <c r="H648" s="26">
        <v>115</v>
      </c>
    </row>
    <row r="649" spans="1:8">
      <c r="A649" s="26">
        <v>354</v>
      </c>
      <c r="B649" s="26">
        <v>95.5</v>
      </c>
      <c r="C649" s="26">
        <v>354</v>
      </c>
      <c r="D649" s="26">
        <v>82</v>
      </c>
      <c r="E649" s="26">
        <v>354</v>
      </c>
      <c r="F649" s="26">
        <v>112.2</v>
      </c>
      <c r="G649" s="26">
        <v>354</v>
      </c>
      <c r="H649" s="26">
        <v>115</v>
      </c>
    </row>
    <row r="650" spans="1:8">
      <c r="A650" s="26">
        <v>353</v>
      </c>
      <c r="B650" s="26">
        <v>101</v>
      </c>
      <c r="C650" s="26">
        <v>353</v>
      </c>
      <c r="D650" s="26">
        <v>80.75</v>
      </c>
      <c r="E650" s="26">
        <v>353</v>
      </c>
      <c r="F650" s="26">
        <v>112.4</v>
      </c>
      <c r="G650" s="26">
        <v>353</v>
      </c>
      <c r="H650" s="26">
        <v>113.2</v>
      </c>
    </row>
    <row r="651" spans="1:8">
      <c r="A651" s="26">
        <v>352</v>
      </c>
      <c r="B651" s="26">
        <v>104</v>
      </c>
      <c r="C651" s="26">
        <v>352</v>
      </c>
      <c r="D651" s="26">
        <v>81</v>
      </c>
      <c r="E651" s="26">
        <v>352</v>
      </c>
      <c r="F651" s="26">
        <v>105.2</v>
      </c>
      <c r="G651" s="26">
        <v>352</v>
      </c>
      <c r="H651" s="26">
        <v>109.6</v>
      </c>
    </row>
    <row r="652" spans="1:8">
      <c r="A652" s="26">
        <v>351</v>
      </c>
      <c r="B652" s="26">
        <v>91.75</v>
      </c>
      <c r="C652" s="26">
        <v>351</v>
      </c>
      <c r="D652" s="26">
        <v>80.25</v>
      </c>
      <c r="E652" s="26">
        <v>351</v>
      </c>
      <c r="F652" s="26">
        <v>106.8</v>
      </c>
      <c r="G652" s="26">
        <v>351</v>
      </c>
      <c r="H652" s="26">
        <v>106.4</v>
      </c>
    </row>
    <row r="653" spans="1:8">
      <c r="A653" s="26">
        <v>350</v>
      </c>
      <c r="B653" s="26">
        <v>92.5</v>
      </c>
      <c r="C653" s="26">
        <v>350</v>
      </c>
      <c r="D653" s="26">
        <v>83</v>
      </c>
      <c r="E653" s="26">
        <v>350</v>
      </c>
      <c r="F653" s="26">
        <v>106.2</v>
      </c>
      <c r="G653" s="26">
        <v>350</v>
      </c>
      <c r="H653" s="26">
        <v>108.4</v>
      </c>
    </row>
    <row r="654" spans="1:8">
      <c r="A654" s="26">
        <v>349</v>
      </c>
      <c r="B654" s="26">
        <v>86.25</v>
      </c>
      <c r="C654" s="26">
        <v>349</v>
      </c>
      <c r="D654" s="26">
        <v>85.75</v>
      </c>
      <c r="E654" s="26">
        <v>349</v>
      </c>
      <c r="F654" s="26">
        <v>105.2</v>
      </c>
      <c r="G654" s="26">
        <v>349</v>
      </c>
      <c r="H654" s="26">
        <v>109</v>
      </c>
    </row>
    <row r="655" spans="1:8">
      <c r="A655" s="26">
        <v>348</v>
      </c>
      <c r="B655" s="26">
        <v>84.25</v>
      </c>
      <c r="C655" s="26">
        <v>348</v>
      </c>
      <c r="D655" s="26">
        <v>87.25</v>
      </c>
      <c r="E655" s="26">
        <v>348</v>
      </c>
      <c r="F655" s="26">
        <v>99.8</v>
      </c>
      <c r="G655" s="26">
        <v>348</v>
      </c>
      <c r="H655" s="26">
        <v>107.8</v>
      </c>
    </row>
    <row r="656" spans="1:8">
      <c r="A656" s="26">
        <v>347</v>
      </c>
      <c r="B656" s="26">
        <v>88.25</v>
      </c>
      <c r="C656" s="26">
        <v>347</v>
      </c>
      <c r="D656" s="26">
        <v>83</v>
      </c>
      <c r="E656" s="26">
        <v>347</v>
      </c>
      <c r="F656" s="26">
        <v>102.6</v>
      </c>
      <c r="G656" s="26">
        <v>347</v>
      </c>
      <c r="H656" s="26">
        <v>106.8</v>
      </c>
    </row>
    <row r="657" spans="1:8">
      <c r="A657" s="26">
        <v>346</v>
      </c>
      <c r="B657" s="26">
        <v>83</v>
      </c>
      <c r="C657" s="26">
        <v>346</v>
      </c>
      <c r="D657" s="26">
        <v>80</v>
      </c>
      <c r="E657" s="26">
        <v>346</v>
      </c>
      <c r="F657" s="26">
        <v>103</v>
      </c>
      <c r="G657" s="26">
        <v>346</v>
      </c>
      <c r="H657" s="26">
        <v>103</v>
      </c>
    </row>
    <row r="658" spans="1:8">
      <c r="A658" s="26">
        <v>345</v>
      </c>
      <c r="B658" s="26">
        <v>86.25</v>
      </c>
      <c r="C658" s="26">
        <v>345</v>
      </c>
      <c r="D658" s="26">
        <v>82.5</v>
      </c>
      <c r="E658" s="26">
        <v>345</v>
      </c>
      <c r="F658" s="26">
        <v>106</v>
      </c>
      <c r="G658" s="26">
        <v>345</v>
      </c>
      <c r="H658" s="26">
        <v>102</v>
      </c>
    </row>
    <row r="659" spans="1:8">
      <c r="A659" s="26">
        <v>344</v>
      </c>
      <c r="B659" s="26">
        <v>84.75</v>
      </c>
      <c r="C659" s="26">
        <v>344</v>
      </c>
      <c r="D659" s="26">
        <v>85</v>
      </c>
      <c r="E659" s="26">
        <v>344</v>
      </c>
      <c r="F659" s="26">
        <v>107.6</v>
      </c>
      <c r="G659" s="26">
        <v>344</v>
      </c>
      <c r="H659" s="26">
        <v>102.6</v>
      </c>
    </row>
    <row r="660" spans="1:8">
      <c r="A660" s="26">
        <v>343</v>
      </c>
      <c r="B660" s="26">
        <v>84.25</v>
      </c>
      <c r="C660" s="26">
        <v>343</v>
      </c>
      <c r="D660" s="26">
        <v>91</v>
      </c>
      <c r="E660" s="26">
        <v>343</v>
      </c>
      <c r="F660" s="26">
        <v>113.2</v>
      </c>
      <c r="G660" s="26">
        <v>343</v>
      </c>
      <c r="H660" s="26">
        <v>106.6</v>
      </c>
    </row>
    <row r="661" spans="1:8">
      <c r="A661" s="26">
        <v>342</v>
      </c>
      <c r="B661" s="26">
        <v>91.25</v>
      </c>
      <c r="C661" s="26">
        <v>342</v>
      </c>
      <c r="D661" s="26">
        <v>94.25</v>
      </c>
      <c r="E661" s="26">
        <v>342</v>
      </c>
      <c r="F661" s="26">
        <v>115.2</v>
      </c>
      <c r="G661" s="26">
        <v>342</v>
      </c>
      <c r="H661" s="26">
        <v>109.4</v>
      </c>
    </row>
    <row r="662" spans="1:8">
      <c r="A662" s="26">
        <v>341</v>
      </c>
      <c r="B662" s="26">
        <v>97</v>
      </c>
      <c r="C662" s="26">
        <v>341</v>
      </c>
      <c r="D662" s="26">
        <v>92.75</v>
      </c>
      <c r="E662" s="26">
        <v>341</v>
      </c>
      <c r="F662" s="26">
        <v>111.6</v>
      </c>
      <c r="G662" s="26">
        <v>341</v>
      </c>
      <c r="H662" s="26">
        <v>116.8</v>
      </c>
    </row>
    <row r="663" spans="1:8">
      <c r="A663" s="26">
        <v>340</v>
      </c>
      <c r="B663" s="26">
        <v>99.5</v>
      </c>
      <c r="C663" s="26">
        <v>340</v>
      </c>
      <c r="D663" s="26">
        <v>92.75</v>
      </c>
      <c r="E663" s="26">
        <v>340</v>
      </c>
      <c r="F663" s="26">
        <v>110.4</v>
      </c>
      <c r="G663" s="26">
        <v>340</v>
      </c>
      <c r="H663" s="26">
        <v>114.2</v>
      </c>
    </row>
    <row r="664" spans="1:8">
      <c r="A664" s="26">
        <v>339</v>
      </c>
      <c r="B664" s="26">
        <v>100.75</v>
      </c>
      <c r="C664" s="26">
        <v>339</v>
      </c>
      <c r="D664" s="26">
        <v>88.25</v>
      </c>
      <c r="E664" s="26">
        <v>339</v>
      </c>
      <c r="F664" s="26">
        <v>105</v>
      </c>
      <c r="G664" s="26">
        <v>339</v>
      </c>
      <c r="H664" s="26">
        <v>112.6</v>
      </c>
    </row>
    <row r="665" spans="1:8">
      <c r="A665" s="26">
        <v>338</v>
      </c>
      <c r="B665" s="26">
        <v>97.5</v>
      </c>
      <c r="C665" s="26">
        <v>338</v>
      </c>
      <c r="D665" s="26">
        <v>89</v>
      </c>
      <c r="E665" s="26">
        <v>338</v>
      </c>
      <c r="F665" s="26">
        <v>105.2</v>
      </c>
      <c r="G665" s="26">
        <v>338</v>
      </c>
      <c r="H665" s="26">
        <v>108.8</v>
      </c>
    </row>
    <row r="666" spans="1:8">
      <c r="A666" s="26">
        <v>337</v>
      </c>
      <c r="B666" s="26">
        <v>95.75</v>
      </c>
      <c r="C666" s="26">
        <v>337</v>
      </c>
      <c r="D666" s="26">
        <v>88</v>
      </c>
      <c r="E666" s="26">
        <v>337</v>
      </c>
      <c r="F666" s="26">
        <v>104.6</v>
      </c>
      <c r="G666" s="26">
        <v>337</v>
      </c>
      <c r="H666" s="26">
        <v>108</v>
      </c>
    </row>
    <row r="667" spans="1:8">
      <c r="A667" s="26">
        <v>336</v>
      </c>
      <c r="B667" s="26">
        <v>95</v>
      </c>
      <c r="C667" s="26">
        <v>336</v>
      </c>
      <c r="D667" s="26">
        <v>87</v>
      </c>
      <c r="E667" s="26">
        <v>336</v>
      </c>
      <c r="F667" s="26">
        <v>106.6</v>
      </c>
      <c r="G667" s="26">
        <v>336</v>
      </c>
      <c r="H667" s="26">
        <v>106.2</v>
      </c>
    </row>
    <row r="668" spans="1:8">
      <c r="A668" s="26">
        <v>335</v>
      </c>
      <c r="B668" s="26">
        <v>91.5</v>
      </c>
      <c r="C668" s="26">
        <v>335</v>
      </c>
      <c r="D668" s="26">
        <v>85.25</v>
      </c>
      <c r="E668" s="26">
        <v>335</v>
      </c>
      <c r="F668" s="26">
        <v>106.8</v>
      </c>
      <c r="G668" s="26">
        <v>335</v>
      </c>
      <c r="H668" s="26">
        <v>105</v>
      </c>
    </row>
    <row r="669" spans="1:8">
      <c r="A669" s="26">
        <v>334</v>
      </c>
      <c r="B669" s="26">
        <v>88.75</v>
      </c>
      <c r="C669" s="26">
        <v>334</v>
      </c>
      <c r="D669" s="26">
        <v>83.5</v>
      </c>
      <c r="E669" s="26">
        <v>334</v>
      </c>
      <c r="F669" s="26">
        <v>113</v>
      </c>
      <c r="G669" s="26">
        <v>334</v>
      </c>
      <c r="H669" s="26">
        <v>109.2</v>
      </c>
    </row>
    <row r="670" spans="1:8">
      <c r="A670" s="26">
        <v>333</v>
      </c>
      <c r="B670" s="26">
        <v>85.5</v>
      </c>
      <c r="C670" s="26">
        <v>333</v>
      </c>
      <c r="D670" s="26">
        <v>82.5</v>
      </c>
      <c r="E670" s="26">
        <v>333</v>
      </c>
      <c r="F670" s="26">
        <v>110</v>
      </c>
      <c r="G670" s="26">
        <v>333</v>
      </c>
      <c r="H670" s="26">
        <v>110</v>
      </c>
    </row>
    <row r="671" spans="1:8">
      <c r="A671" s="26">
        <v>332</v>
      </c>
      <c r="B671" s="26">
        <v>84.5</v>
      </c>
      <c r="C671" s="26">
        <v>332</v>
      </c>
      <c r="D671" s="26">
        <v>85.75</v>
      </c>
      <c r="E671" s="26">
        <v>332</v>
      </c>
      <c r="F671" s="26">
        <v>111.8</v>
      </c>
      <c r="G671" s="26">
        <v>332</v>
      </c>
      <c r="H671" s="26">
        <v>110.2</v>
      </c>
    </row>
    <row r="672" spans="1:8">
      <c r="A672" s="26">
        <v>331</v>
      </c>
      <c r="B672" s="26">
        <v>85</v>
      </c>
      <c r="C672" s="26">
        <v>331</v>
      </c>
      <c r="D672" s="26">
        <v>93.5</v>
      </c>
      <c r="E672" s="26">
        <v>331</v>
      </c>
      <c r="F672" s="26">
        <v>112.4</v>
      </c>
      <c r="G672" s="26">
        <v>331</v>
      </c>
      <c r="H672" s="26">
        <v>109.8</v>
      </c>
    </row>
    <row r="673" spans="1:8">
      <c r="A673" s="26">
        <v>330</v>
      </c>
      <c r="B673" s="26">
        <v>89.5</v>
      </c>
      <c r="C673" s="26">
        <v>330</v>
      </c>
      <c r="D673" s="26">
        <v>94</v>
      </c>
      <c r="E673" s="26">
        <v>330</v>
      </c>
      <c r="F673" s="26">
        <v>111</v>
      </c>
      <c r="G673" s="26">
        <v>330</v>
      </c>
      <c r="H673" s="26">
        <v>112.8</v>
      </c>
    </row>
    <row r="674" spans="1:8">
      <c r="A674" s="26">
        <v>329</v>
      </c>
      <c r="B674" s="26">
        <v>89.25</v>
      </c>
      <c r="C674" s="26">
        <v>329</v>
      </c>
      <c r="D674" s="26">
        <v>94.25</v>
      </c>
      <c r="E674" s="26">
        <v>329</v>
      </c>
      <c r="F674" s="26">
        <v>106.2</v>
      </c>
      <c r="G674" s="26">
        <v>329</v>
      </c>
      <c r="H674" s="26">
        <v>109</v>
      </c>
    </row>
    <row r="675" spans="1:8">
      <c r="A675" s="26">
        <v>328</v>
      </c>
      <c r="B675" s="26">
        <v>92</v>
      </c>
      <c r="C675" s="26">
        <v>328</v>
      </c>
      <c r="D675" s="26">
        <v>94.5</v>
      </c>
      <c r="E675" s="26">
        <v>328</v>
      </c>
      <c r="F675" s="26">
        <v>109.8</v>
      </c>
      <c r="G675" s="26">
        <v>328</v>
      </c>
      <c r="H675" s="26">
        <v>105</v>
      </c>
    </row>
    <row r="676" spans="1:8">
      <c r="A676" s="26">
        <v>327</v>
      </c>
      <c r="B676" s="26">
        <v>98</v>
      </c>
      <c r="C676" s="26">
        <v>327</v>
      </c>
      <c r="D676" s="26">
        <v>88.5</v>
      </c>
      <c r="E676" s="26">
        <v>327</v>
      </c>
      <c r="F676" s="26">
        <v>113.2</v>
      </c>
      <c r="G676" s="26">
        <v>327</v>
      </c>
      <c r="H676" s="26">
        <v>107.6</v>
      </c>
    </row>
    <row r="677" spans="1:8">
      <c r="A677" s="26">
        <v>326</v>
      </c>
      <c r="B677" s="26">
        <v>102.25</v>
      </c>
      <c r="C677" s="26">
        <v>326</v>
      </c>
      <c r="D677" s="26">
        <v>86.5</v>
      </c>
      <c r="E677" s="26">
        <v>326</v>
      </c>
      <c r="F677" s="26">
        <v>117.8</v>
      </c>
      <c r="G677" s="26">
        <v>326</v>
      </c>
      <c r="H677" s="26">
        <v>112.6</v>
      </c>
    </row>
    <row r="678" spans="1:8">
      <c r="A678" s="26">
        <v>325</v>
      </c>
      <c r="B678" s="26">
        <v>109.25</v>
      </c>
      <c r="C678" s="26">
        <v>325</v>
      </c>
      <c r="D678" s="26">
        <v>87</v>
      </c>
      <c r="E678" s="26">
        <v>325</v>
      </c>
      <c r="F678" s="26">
        <v>123.6</v>
      </c>
      <c r="G678" s="26">
        <v>325</v>
      </c>
      <c r="H678" s="26">
        <v>117.6</v>
      </c>
    </row>
    <row r="679" spans="1:8">
      <c r="A679" s="26">
        <v>324</v>
      </c>
      <c r="B679" s="26">
        <v>110.75</v>
      </c>
      <c r="C679" s="26">
        <v>324</v>
      </c>
      <c r="D679" s="26">
        <v>82.5</v>
      </c>
      <c r="E679" s="26">
        <v>324</v>
      </c>
      <c r="F679" s="26">
        <v>127.4</v>
      </c>
      <c r="G679" s="26">
        <v>324</v>
      </c>
      <c r="H679" s="26">
        <v>118.8</v>
      </c>
    </row>
    <row r="680" spans="1:8">
      <c r="A680" s="26">
        <v>323</v>
      </c>
      <c r="B680" s="26">
        <v>107.25</v>
      </c>
      <c r="C680" s="26">
        <v>323</v>
      </c>
      <c r="D680" s="26">
        <v>86</v>
      </c>
      <c r="E680" s="26">
        <v>323</v>
      </c>
      <c r="F680" s="26">
        <v>126.8</v>
      </c>
      <c r="G680" s="26">
        <v>323</v>
      </c>
      <c r="H680" s="26">
        <v>127</v>
      </c>
    </row>
    <row r="681" spans="1:8">
      <c r="A681" s="26">
        <v>322</v>
      </c>
      <c r="B681" s="26">
        <v>103</v>
      </c>
      <c r="C681" s="26">
        <v>322</v>
      </c>
      <c r="D681" s="26">
        <v>91.25</v>
      </c>
      <c r="E681" s="26">
        <v>322</v>
      </c>
      <c r="F681" s="26">
        <v>126.2</v>
      </c>
      <c r="G681" s="26">
        <v>322</v>
      </c>
      <c r="H681" s="26">
        <v>125.2</v>
      </c>
    </row>
    <row r="682" spans="1:8">
      <c r="A682" s="26">
        <v>321</v>
      </c>
      <c r="B682" s="26">
        <v>97.25</v>
      </c>
      <c r="C682" s="26">
        <v>321</v>
      </c>
      <c r="D682" s="26">
        <v>92</v>
      </c>
      <c r="E682" s="26">
        <v>321</v>
      </c>
      <c r="F682" s="26">
        <v>123.2</v>
      </c>
      <c r="G682" s="26">
        <v>321</v>
      </c>
      <c r="H682" s="26">
        <v>120.6</v>
      </c>
    </row>
    <row r="683" spans="1:8">
      <c r="A683" s="26">
        <v>320</v>
      </c>
      <c r="B683" s="26">
        <v>95</v>
      </c>
      <c r="C683" s="26">
        <v>320</v>
      </c>
      <c r="D683" s="26">
        <v>90.5</v>
      </c>
      <c r="E683" s="26">
        <v>320</v>
      </c>
      <c r="F683" s="26">
        <v>118.8</v>
      </c>
      <c r="G683" s="26">
        <v>320</v>
      </c>
      <c r="H683" s="26">
        <v>114.8</v>
      </c>
    </row>
    <row r="684" spans="1:8">
      <c r="A684" s="26">
        <v>319</v>
      </c>
      <c r="B684" s="26">
        <v>98.5</v>
      </c>
      <c r="C684" s="26">
        <v>319</v>
      </c>
      <c r="D684" s="26">
        <v>92.5</v>
      </c>
      <c r="E684" s="26">
        <v>319</v>
      </c>
      <c r="F684" s="26">
        <v>116.8</v>
      </c>
      <c r="G684" s="26">
        <v>319</v>
      </c>
      <c r="H684" s="26">
        <v>115.2</v>
      </c>
    </row>
    <row r="685" spans="1:8">
      <c r="A685" s="26">
        <v>318</v>
      </c>
      <c r="B685" s="26">
        <v>101</v>
      </c>
      <c r="C685" s="26">
        <v>318</v>
      </c>
      <c r="D685" s="26">
        <v>92.25</v>
      </c>
      <c r="E685" s="26">
        <v>318</v>
      </c>
      <c r="F685" s="26">
        <v>119.2</v>
      </c>
      <c r="G685" s="26">
        <v>318</v>
      </c>
      <c r="H685" s="26">
        <v>115.6</v>
      </c>
    </row>
    <row r="686" spans="1:8">
      <c r="A686" s="26">
        <v>317</v>
      </c>
      <c r="B686" s="26">
        <v>101.25</v>
      </c>
      <c r="C686" s="26">
        <v>317</v>
      </c>
      <c r="D686" s="26">
        <v>92.75</v>
      </c>
      <c r="E686" s="26">
        <v>317</v>
      </c>
      <c r="F686" s="26">
        <v>116.8</v>
      </c>
      <c r="G686" s="26">
        <v>317</v>
      </c>
      <c r="H686" s="26">
        <v>117.4</v>
      </c>
    </row>
    <row r="687" spans="1:8">
      <c r="A687" s="26">
        <v>316</v>
      </c>
      <c r="B687" s="26">
        <v>104.5</v>
      </c>
      <c r="C687" s="26">
        <v>316</v>
      </c>
      <c r="D687" s="26">
        <v>95.75</v>
      </c>
      <c r="E687" s="26">
        <v>316</v>
      </c>
      <c r="F687" s="26">
        <v>117.8</v>
      </c>
      <c r="G687" s="26">
        <v>316</v>
      </c>
      <c r="H687" s="26">
        <v>118.6</v>
      </c>
    </row>
    <row r="688" spans="1:8">
      <c r="A688" s="26">
        <v>315</v>
      </c>
      <c r="B688" s="26">
        <v>106</v>
      </c>
      <c r="C688" s="26">
        <v>315</v>
      </c>
      <c r="D688" s="26">
        <v>93.25</v>
      </c>
      <c r="E688" s="26">
        <v>315</v>
      </c>
      <c r="F688" s="26">
        <v>116</v>
      </c>
      <c r="G688" s="26">
        <v>315</v>
      </c>
      <c r="H688" s="26">
        <v>116.6</v>
      </c>
    </row>
    <row r="689" spans="1:8">
      <c r="A689" s="26">
        <v>314</v>
      </c>
      <c r="B689" s="26">
        <v>104.25</v>
      </c>
      <c r="C689" s="26">
        <v>314</v>
      </c>
      <c r="D689" s="26">
        <v>93</v>
      </c>
      <c r="E689" s="26">
        <v>314</v>
      </c>
      <c r="F689" s="26">
        <v>113.2</v>
      </c>
      <c r="G689" s="26">
        <v>314</v>
      </c>
      <c r="H689" s="26">
        <v>116</v>
      </c>
    </row>
    <row r="690" spans="1:8">
      <c r="A690" s="26">
        <v>313</v>
      </c>
      <c r="B690" s="26">
        <v>107.5</v>
      </c>
      <c r="C690" s="26">
        <v>313</v>
      </c>
      <c r="D690" s="26">
        <v>92.75</v>
      </c>
      <c r="E690" s="26">
        <v>313</v>
      </c>
      <c r="F690" s="26">
        <v>110.8</v>
      </c>
      <c r="G690" s="26">
        <v>313</v>
      </c>
      <c r="H690" s="26">
        <v>112.2</v>
      </c>
    </row>
    <row r="691" spans="1:8">
      <c r="A691" s="26">
        <v>312</v>
      </c>
      <c r="B691" s="26">
        <v>104</v>
      </c>
      <c r="C691" s="26">
        <v>312</v>
      </c>
      <c r="D691" s="26">
        <v>93.25</v>
      </c>
      <c r="E691" s="26">
        <v>312</v>
      </c>
      <c r="F691" s="26">
        <v>103.8</v>
      </c>
      <c r="G691" s="26">
        <v>312</v>
      </c>
      <c r="H691" s="26">
        <v>106.8</v>
      </c>
    </row>
    <row r="692" spans="1:8">
      <c r="A692" s="26">
        <v>311</v>
      </c>
      <c r="B692" s="26">
        <v>98</v>
      </c>
      <c r="C692" s="26">
        <v>311</v>
      </c>
      <c r="D692" s="26">
        <v>88.75</v>
      </c>
      <c r="E692" s="26">
        <v>311</v>
      </c>
      <c r="F692" s="26">
        <v>94.8</v>
      </c>
      <c r="G692" s="26">
        <v>311</v>
      </c>
      <c r="H692" s="26">
        <v>100.2</v>
      </c>
    </row>
    <row r="693" spans="1:8">
      <c r="A693" s="26">
        <v>310</v>
      </c>
      <c r="B693" s="26">
        <v>89.5</v>
      </c>
      <c r="C693" s="26">
        <v>310</v>
      </c>
      <c r="D693" s="26">
        <v>79.75</v>
      </c>
      <c r="E693" s="26">
        <v>310</v>
      </c>
      <c r="F693" s="26">
        <v>88.4</v>
      </c>
      <c r="G693" s="26">
        <v>310</v>
      </c>
      <c r="H693" s="26">
        <v>96.8</v>
      </c>
    </row>
    <row r="694" spans="1:8">
      <c r="A694" s="26">
        <v>309</v>
      </c>
      <c r="B694" s="26">
        <v>76</v>
      </c>
      <c r="C694" s="26">
        <v>309</v>
      </c>
      <c r="D694" s="26">
        <v>73.75</v>
      </c>
      <c r="E694" s="26">
        <v>309</v>
      </c>
      <c r="F694" s="26">
        <v>78.599999999999994</v>
      </c>
      <c r="G694" s="26">
        <v>309</v>
      </c>
      <c r="H694" s="26">
        <v>87.6</v>
      </c>
    </row>
    <row r="695" spans="1:8">
      <c r="A695" s="26">
        <v>308</v>
      </c>
      <c r="B695" s="26">
        <v>69</v>
      </c>
      <c r="C695" s="26">
        <v>308</v>
      </c>
      <c r="D695" s="26">
        <v>64.5</v>
      </c>
      <c r="E695" s="26">
        <v>308</v>
      </c>
      <c r="F695" s="26">
        <v>66.8</v>
      </c>
      <c r="G695" s="26">
        <v>308</v>
      </c>
      <c r="H695" s="26">
        <v>74.8</v>
      </c>
    </row>
    <row r="696" spans="1:8">
      <c r="A696" s="26">
        <v>307</v>
      </c>
      <c r="B696" s="26">
        <v>62.75</v>
      </c>
      <c r="C696" s="26">
        <v>307</v>
      </c>
      <c r="D696" s="26">
        <v>59.5</v>
      </c>
      <c r="E696" s="26">
        <v>307</v>
      </c>
      <c r="F696" s="26">
        <v>62</v>
      </c>
      <c r="G696" s="26">
        <v>307</v>
      </c>
      <c r="H696" s="26">
        <v>64.8</v>
      </c>
    </row>
    <row r="697" spans="1:8">
      <c r="A697" s="26">
        <v>306</v>
      </c>
      <c r="B697" s="26">
        <v>59.5</v>
      </c>
      <c r="C697" s="26">
        <v>306</v>
      </c>
      <c r="D697" s="26">
        <v>56</v>
      </c>
      <c r="E697" s="26">
        <v>306</v>
      </c>
      <c r="F697" s="26">
        <v>60</v>
      </c>
      <c r="G697" s="26">
        <v>306</v>
      </c>
      <c r="H697" s="26">
        <v>58</v>
      </c>
    </row>
    <row r="698" spans="1:8">
      <c r="A698" s="26">
        <v>305</v>
      </c>
      <c r="B698" s="26">
        <v>54.5</v>
      </c>
      <c r="C698" s="26">
        <v>305</v>
      </c>
      <c r="D698" s="26">
        <v>48.5</v>
      </c>
      <c r="E698" s="26">
        <v>305</v>
      </c>
      <c r="F698" s="26">
        <v>59.4</v>
      </c>
      <c r="G698" s="26">
        <v>305</v>
      </c>
      <c r="H698" s="26">
        <v>52.8</v>
      </c>
    </row>
    <row r="699" spans="1:8">
      <c r="A699" s="26">
        <v>304</v>
      </c>
      <c r="B699" s="26">
        <v>46</v>
      </c>
      <c r="C699" s="26">
        <v>304</v>
      </c>
      <c r="D699" s="26">
        <v>46.25</v>
      </c>
      <c r="E699" s="26">
        <v>304</v>
      </c>
      <c r="F699" s="26">
        <v>63.6</v>
      </c>
      <c r="G699" s="26">
        <v>304</v>
      </c>
      <c r="H699" s="26">
        <v>51</v>
      </c>
    </row>
    <row r="700" spans="1:8">
      <c r="A700" s="26">
        <v>303</v>
      </c>
      <c r="B700" s="26">
        <v>34.5</v>
      </c>
      <c r="C700" s="26">
        <v>303</v>
      </c>
      <c r="D700" s="26">
        <v>41.5</v>
      </c>
      <c r="E700" s="26">
        <v>303</v>
      </c>
      <c r="F700" s="26">
        <v>65.8</v>
      </c>
      <c r="G700" s="26">
        <v>303</v>
      </c>
      <c r="H700" s="26">
        <v>51.2</v>
      </c>
    </row>
    <row r="701" spans="1:8">
      <c r="A701" s="26">
        <v>302</v>
      </c>
      <c r="B701" s="26">
        <v>26.5</v>
      </c>
      <c r="C701" s="26">
        <v>302</v>
      </c>
      <c r="D701" s="26">
        <v>36.25</v>
      </c>
      <c r="E701" s="26">
        <v>302</v>
      </c>
      <c r="F701" s="26">
        <v>65.8</v>
      </c>
      <c r="G701" s="26">
        <v>302</v>
      </c>
      <c r="H701" s="26">
        <v>53.4</v>
      </c>
    </row>
    <row r="702" spans="1:8">
      <c r="A702" s="26">
        <v>301</v>
      </c>
      <c r="B702" s="26">
        <v>22.25</v>
      </c>
      <c r="C702" s="26">
        <v>301</v>
      </c>
      <c r="D702" s="26">
        <v>33.75</v>
      </c>
      <c r="E702" s="26">
        <v>301</v>
      </c>
      <c r="F702" s="26">
        <v>63.8</v>
      </c>
      <c r="G702" s="26">
        <v>301</v>
      </c>
      <c r="H702" s="26">
        <v>59.4</v>
      </c>
    </row>
    <row r="703" spans="1:8">
      <c r="A703" s="26">
        <v>300</v>
      </c>
      <c r="B703" s="26">
        <v>21</v>
      </c>
      <c r="C703" s="26">
        <v>300</v>
      </c>
      <c r="D703" s="26">
        <v>30.75</v>
      </c>
      <c r="E703" s="26">
        <v>300</v>
      </c>
      <c r="F703" s="26">
        <v>74</v>
      </c>
      <c r="G703" s="26">
        <v>300</v>
      </c>
      <c r="H703" s="26">
        <v>64</v>
      </c>
    </row>
    <row r="704" spans="1:8">
      <c r="A704" s="26">
        <v>299</v>
      </c>
      <c r="B704" s="26">
        <v>24.75</v>
      </c>
      <c r="C704" s="26">
        <v>299</v>
      </c>
      <c r="D704" s="26">
        <v>39</v>
      </c>
      <c r="E704" s="26">
        <v>299</v>
      </c>
      <c r="F704" s="26">
        <v>102.6</v>
      </c>
      <c r="G704" s="26">
        <v>299</v>
      </c>
      <c r="H704" s="26">
        <v>88.2</v>
      </c>
    </row>
    <row r="705" spans="1:8">
      <c r="A705" s="26">
        <v>298</v>
      </c>
      <c r="B705" s="26">
        <v>48</v>
      </c>
      <c r="C705" s="26">
        <v>298</v>
      </c>
      <c r="D705" s="26">
        <v>56.75</v>
      </c>
      <c r="E705" s="26">
        <v>298</v>
      </c>
      <c r="F705" s="26">
        <v>155</v>
      </c>
      <c r="G705" s="26">
        <v>298</v>
      </c>
      <c r="H705" s="26">
        <v>126.4</v>
      </c>
    </row>
    <row r="706" spans="1:8">
      <c r="A706" s="26">
        <v>297</v>
      </c>
      <c r="B706" s="26">
        <v>118.25</v>
      </c>
      <c r="C706" s="26">
        <v>297</v>
      </c>
      <c r="D706" s="26">
        <v>98</v>
      </c>
      <c r="E706" s="26">
        <v>297</v>
      </c>
      <c r="F706" s="26">
        <v>243.8</v>
      </c>
      <c r="G706" s="26">
        <v>297</v>
      </c>
      <c r="H706" s="26">
        <v>185.2</v>
      </c>
    </row>
    <row r="707" spans="1:8">
      <c r="A707" s="26">
        <v>296</v>
      </c>
      <c r="B707" s="26">
        <v>232.75</v>
      </c>
      <c r="C707" s="26">
        <v>296</v>
      </c>
      <c r="D707" s="26">
        <v>187.5</v>
      </c>
      <c r="E707" s="26">
        <v>296</v>
      </c>
      <c r="F707" s="26">
        <v>330.4</v>
      </c>
      <c r="G707" s="26">
        <v>296</v>
      </c>
      <c r="H707" s="26">
        <v>271.8</v>
      </c>
    </row>
    <row r="708" spans="1:8">
      <c r="A708" s="26">
        <v>295</v>
      </c>
      <c r="B708" s="26">
        <v>357.75</v>
      </c>
      <c r="C708" s="26">
        <v>295</v>
      </c>
      <c r="D708" s="26">
        <v>295.5</v>
      </c>
      <c r="E708" s="26">
        <v>295</v>
      </c>
      <c r="F708" s="26">
        <v>368</v>
      </c>
      <c r="G708" s="26">
        <v>295</v>
      </c>
      <c r="H708" s="26">
        <v>350.4</v>
      </c>
    </row>
    <row r="709" spans="1:8">
      <c r="A709" s="26">
        <v>294</v>
      </c>
      <c r="B709" s="26">
        <v>423.5</v>
      </c>
      <c r="C709" s="26">
        <v>294</v>
      </c>
      <c r="D709" s="26">
        <v>373</v>
      </c>
      <c r="E709" s="26">
        <v>294</v>
      </c>
      <c r="F709" s="26">
        <v>348.6</v>
      </c>
      <c r="G709" s="26">
        <v>294</v>
      </c>
      <c r="H709" s="26">
        <v>361.2</v>
      </c>
    </row>
    <row r="710" spans="1:8">
      <c r="A710" s="26">
        <v>293</v>
      </c>
      <c r="B710" s="26">
        <v>389.75</v>
      </c>
      <c r="C710" s="26">
        <v>293</v>
      </c>
      <c r="D710" s="26">
        <v>372.75</v>
      </c>
      <c r="E710" s="26">
        <v>293</v>
      </c>
      <c r="F710" s="26">
        <v>292</v>
      </c>
      <c r="G710" s="26">
        <v>293</v>
      </c>
      <c r="H710" s="26">
        <v>330.8</v>
      </c>
    </row>
    <row r="711" spans="1:8">
      <c r="A711" s="26">
        <v>292</v>
      </c>
      <c r="B711" s="26">
        <v>282</v>
      </c>
      <c r="C711" s="26">
        <v>292</v>
      </c>
      <c r="D711" s="26">
        <v>293.5</v>
      </c>
      <c r="E711" s="26">
        <v>292</v>
      </c>
      <c r="F711" s="26">
        <v>197</v>
      </c>
      <c r="G711" s="26">
        <v>292</v>
      </c>
      <c r="H711" s="26">
        <v>267.8</v>
      </c>
    </row>
    <row r="712" spans="1:8">
      <c r="A712" s="26">
        <v>291</v>
      </c>
      <c r="B712" s="26">
        <v>157</v>
      </c>
      <c r="C712" s="26">
        <v>291</v>
      </c>
      <c r="D712" s="26">
        <v>178.75</v>
      </c>
      <c r="E712" s="26">
        <v>291</v>
      </c>
      <c r="F712" s="26">
        <v>102.6</v>
      </c>
      <c r="G712" s="26">
        <v>291</v>
      </c>
      <c r="H712" s="26">
        <v>170.4</v>
      </c>
    </row>
    <row r="713" spans="1:8">
      <c r="A713" s="26">
        <v>290</v>
      </c>
      <c r="B713" s="26">
        <v>67.5</v>
      </c>
      <c r="C713" s="26">
        <v>290</v>
      </c>
      <c r="D713" s="26">
        <v>83.25</v>
      </c>
      <c r="E713" s="26">
        <v>290</v>
      </c>
      <c r="F713" s="26">
        <v>44.6</v>
      </c>
      <c r="G713" s="26">
        <v>290</v>
      </c>
      <c r="H713" s="26">
        <v>79.599999999999994</v>
      </c>
    </row>
    <row r="714" spans="1:8">
      <c r="A714" s="26">
        <v>289</v>
      </c>
      <c r="B714" s="26">
        <v>28.5</v>
      </c>
      <c r="C714" s="26">
        <v>289</v>
      </c>
      <c r="D714" s="26">
        <v>40.25</v>
      </c>
      <c r="E714" s="26">
        <v>289</v>
      </c>
      <c r="F714" s="26">
        <v>26.4</v>
      </c>
      <c r="G714" s="26">
        <v>289</v>
      </c>
      <c r="H714" s="26">
        <v>36.6</v>
      </c>
    </row>
    <row r="715" spans="1:8">
      <c r="A715" s="26">
        <v>288</v>
      </c>
      <c r="B715" s="26">
        <v>17</v>
      </c>
      <c r="C715" s="26">
        <v>288</v>
      </c>
      <c r="D715" s="26">
        <v>25.75</v>
      </c>
      <c r="E715" s="26">
        <v>288</v>
      </c>
      <c r="F715" s="26">
        <v>20.399999999999999</v>
      </c>
      <c r="G715" s="26">
        <v>288</v>
      </c>
      <c r="H715" s="26">
        <v>22</v>
      </c>
    </row>
    <row r="716" spans="1:8">
      <c r="A716" s="26">
        <v>287</v>
      </c>
      <c r="B716" s="26">
        <v>12</v>
      </c>
      <c r="C716" s="26">
        <v>287</v>
      </c>
      <c r="D716" s="26">
        <v>19.25</v>
      </c>
      <c r="E716" s="26">
        <v>287</v>
      </c>
      <c r="F716" s="26">
        <v>16.8</v>
      </c>
      <c r="G716" s="26">
        <v>287</v>
      </c>
      <c r="H716" s="26">
        <v>17.600000000000001</v>
      </c>
    </row>
    <row r="717" spans="1:8">
      <c r="A717" s="26">
        <v>286</v>
      </c>
      <c r="B717" s="26">
        <v>11</v>
      </c>
      <c r="C717" s="26">
        <v>286</v>
      </c>
      <c r="D717" s="26">
        <v>15.5</v>
      </c>
      <c r="E717" s="26">
        <v>286</v>
      </c>
      <c r="F717" s="26">
        <v>15.6</v>
      </c>
      <c r="G717" s="26">
        <v>286</v>
      </c>
      <c r="H717" s="26">
        <v>16.600000000000001</v>
      </c>
    </row>
    <row r="718" spans="1:8">
      <c r="A718" s="26">
        <v>285</v>
      </c>
      <c r="B718" s="26">
        <v>11.5</v>
      </c>
      <c r="C718" s="26">
        <v>285</v>
      </c>
      <c r="D718" s="26">
        <v>13.5</v>
      </c>
      <c r="E718" s="26">
        <v>285</v>
      </c>
      <c r="F718" s="26">
        <v>14.2</v>
      </c>
      <c r="G718" s="26">
        <v>285</v>
      </c>
      <c r="H718" s="26">
        <v>17.2</v>
      </c>
    </row>
    <row r="719" spans="1:8">
      <c r="A719" s="26">
        <v>284</v>
      </c>
      <c r="B719" s="26">
        <v>12</v>
      </c>
      <c r="C719" s="26">
        <v>284</v>
      </c>
      <c r="D719" s="26">
        <v>12.75</v>
      </c>
      <c r="E719" s="26">
        <v>284</v>
      </c>
      <c r="F719" s="26">
        <v>12.8</v>
      </c>
      <c r="G719" s="26">
        <v>284</v>
      </c>
      <c r="H719" s="26">
        <v>16.8</v>
      </c>
    </row>
    <row r="720" spans="1:8">
      <c r="A720" s="26">
        <v>283</v>
      </c>
      <c r="B720" s="26">
        <v>10.25</v>
      </c>
      <c r="C720" s="26">
        <v>283</v>
      </c>
      <c r="D720" s="26">
        <v>11.5</v>
      </c>
      <c r="E720" s="26">
        <v>283</v>
      </c>
      <c r="F720" s="26">
        <v>13</v>
      </c>
      <c r="G720" s="26">
        <v>283</v>
      </c>
      <c r="H720" s="26">
        <v>16.8</v>
      </c>
    </row>
    <row r="721" spans="1:8">
      <c r="A721" s="26">
        <v>282</v>
      </c>
      <c r="B721" s="26">
        <v>8</v>
      </c>
      <c r="C721" s="26">
        <v>282</v>
      </c>
      <c r="D721" s="26">
        <v>11.25</v>
      </c>
      <c r="E721" s="26">
        <v>282</v>
      </c>
      <c r="F721" s="26">
        <v>14</v>
      </c>
      <c r="G721" s="26">
        <v>282</v>
      </c>
      <c r="H721" s="26">
        <v>17.8</v>
      </c>
    </row>
    <row r="722" spans="1:8">
      <c r="A722" s="26">
        <v>281</v>
      </c>
      <c r="B722" s="26">
        <v>7.5</v>
      </c>
      <c r="C722" s="26">
        <v>281</v>
      </c>
      <c r="D722" s="26">
        <v>11.75</v>
      </c>
      <c r="E722" s="26">
        <v>281</v>
      </c>
      <c r="F722" s="26">
        <v>14.6</v>
      </c>
      <c r="G722" s="26">
        <v>281</v>
      </c>
      <c r="H722" s="26">
        <v>18</v>
      </c>
    </row>
    <row r="723" spans="1:8">
      <c r="A723" s="26">
        <v>280</v>
      </c>
      <c r="B723" s="26">
        <v>8</v>
      </c>
      <c r="C723" s="26">
        <v>280</v>
      </c>
      <c r="D723" s="26">
        <v>12.75</v>
      </c>
      <c r="E723" s="26">
        <v>280</v>
      </c>
      <c r="F723" s="26">
        <v>15.8</v>
      </c>
      <c r="G723" s="26">
        <v>280</v>
      </c>
      <c r="H723" s="26">
        <v>16.600000000000001</v>
      </c>
    </row>
    <row r="724" spans="1:8">
      <c r="A724" s="26">
        <v>279</v>
      </c>
      <c r="B724" s="26">
        <v>9.25</v>
      </c>
      <c r="C724" s="26">
        <v>279</v>
      </c>
      <c r="D724" s="26">
        <v>14.25</v>
      </c>
      <c r="E724" s="26">
        <v>279</v>
      </c>
      <c r="F724" s="26">
        <v>15.8</v>
      </c>
      <c r="G724" s="26">
        <v>279</v>
      </c>
      <c r="H724" s="26">
        <v>17.600000000000001</v>
      </c>
    </row>
    <row r="725" spans="1:8">
      <c r="A725" s="26">
        <v>278</v>
      </c>
      <c r="B725" s="26">
        <v>9.5</v>
      </c>
      <c r="C725" s="26">
        <v>278</v>
      </c>
      <c r="D725" s="26">
        <v>15.5</v>
      </c>
      <c r="E725" s="26">
        <v>278</v>
      </c>
      <c r="F725" s="26">
        <v>14.2</v>
      </c>
      <c r="G725" s="26">
        <v>278</v>
      </c>
      <c r="H725" s="26">
        <v>19</v>
      </c>
    </row>
    <row r="726" spans="1:8">
      <c r="A726" s="26">
        <v>277</v>
      </c>
      <c r="B726" s="26">
        <v>10.5</v>
      </c>
      <c r="C726" s="26">
        <v>277</v>
      </c>
      <c r="D726" s="26">
        <v>16.75</v>
      </c>
      <c r="E726" s="26">
        <v>277</v>
      </c>
      <c r="F726" s="26">
        <v>14</v>
      </c>
      <c r="G726" s="26">
        <v>277</v>
      </c>
      <c r="H726" s="26">
        <v>19.2</v>
      </c>
    </row>
    <row r="727" spans="1:8">
      <c r="A727" s="26">
        <v>276</v>
      </c>
      <c r="B727" s="26">
        <v>9</v>
      </c>
      <c r="C727" s="26">
        <v>276</v>
      </c>
      <c r="D727" s="26">
        <v>14.5</v>
      </c>
      <c r="E727" s="26">
        <v>276</v>
      </c>
      <c r="F727" s="26">
        <v>13.6</v>
      </c>
      <c r="G727" s="26">
        <v>276</v>
      </c>
      <c r="H727" s="26">
        <v>17.8</v>
      </c>
    </row>
    <row r="728" spans="1:8">
      <c r="A728" s="26">
        <v>275</v>
      </c>
      <c r="B728" s="26">
        <v>8.5</v>
      </c>
      <c r="C728" s="26">
        <v>275</v>
      </c>
      <c r="D728" s="26">
        <v>13</v>
      </c>
      <c r="E728" s="26">
        <v>275</v>
      </c>
      <c r="F728" s="26">
        <v>13.2</v>
      </c>
      <c r="G728" s="26">
        <v>275</v>
      </c>
      <c r="H728" s="26">
        <v>18.2</v>
      </c>
    </row>
    <row r="729" spans="1:8">
      <c r="A729" s="26">
        <v>274</v>
      </c>
      <c r="B729" s="26">
        <v>9.25</v>
      </c>
      <c r="C729" s="26">
        <v>274</v>
      </c>
      <c r="D729" s="26">
        <v>11</v>
      </c>
      <c r="E729" s="26">
        <v>274</v>
      </c>
      <c r="F729" s="26">
        <v>13.6</v>
      </c>
      <c r="G729" s="26">
        <v>274</v>
      </c>
      <c r="H729" s="26">
        <v>16.600000000000001</v>
      </c>
    </row>
    <row r="730" spans="1:8">
      <c r="A730" s="26">
        <v>273</v>
      </c>
      <c r="B730" s="26">
        <v>8.5</v>
      </c>
      <c r="C730" s="26">
        <v>273</v>
      </c>
      <c r="D730" s="26">
        <v>8</v>
      </c>
      <c r="E730" s="26">
        <v>273</v>
      </c>
      <c r="F730" s="26">
        <v>14.2</v>
      </c>
      <c r="G730" s="26">
        <v>273</v>
      </c>
      <c r="H730" s="26">
        <v>15.4</v>
      </c>
    </row>
    <row r="731" spans="1:8">
      <c r="A731" s="26">
        <v>272</v>
      </c>
      <c r="B731" s="26">
        <v>8.75</v>
      </c>
      <c r="C731" s="26">
        <v>272</v>
      </c>
      <c r="D731" s="26">
        <v>9</v>
      </c>
      <c r="E731" s="26">
        <v>272</v>
      </c>
      <c r="F731" s="26">
        <v>12.4</v>
      </c>
      <c r="G731" s="26">
        <v>272</v>
      </c>
      <c r="H731" s="26">
        <v>13.6</v>
      </c>
    </row>
    <row r="732" spans="1:8">
      <c r="A732" s="26">
        <v>271</v>
      </c>
      <c r="B732" s="26">
        <v>8</v>
      </c>
      <c r="C732" s="26">
        <v>271</v>
      </c>
      <c r="D732" s="26">
        <v>10.5</v>
      </c>
      <c r="E732" s="26">
        <v>271</v>
      </c>
      <c r="F732" s="26">
        <v>11.8</v>
      </c>
      <c r="G732" s="26">
        <v>271</v>
      </c>
      <c r="H732" s="26">
        <v>14</v>
      </c>
    </row>
    <row r="733" spans="1:8">
      <c r="A733" s="26">
        <v>270</v>
      </c>
      <c r="B733" s="26">
        <v>7.75</v>
      </c>
      <c r="C733" s="26">
        <v>270</v>
      </c>
      <c r="D733" s="26">
        <v>12.5</v>
      </c>
      <c r="E733" s="26">
        <v>270</v>
      </c>
      <c r="F733" s="26">
        <v>11.6</v>
      </c>
      <c r="G733" s="26">
        <v>270</v>
      </c>
      <c r="H733" s="26">
        <v>13.2</v>
      </c>
    </row>
    <row r="734" spans="1:8">
      <c r="A734" s="26">
        <v>269</v>
      </c>
      <c r="B734" s="26">
        <v>7.75</v>
      </c>
      <c r="C734" s="26">
        <v>269</v>
      </c>
      <c r="D734" s="26">
        <v>12.25</v>
      </c>
      <c r="E734" s="26">
        <v>269</v>
      </c>
      <c r="F734" s="26">
        <v>12.6</v>
      </c>
      <c r="G734" s="26">
        <v>269</v>
      </c>
      <c r="H734" s="26">
        <v>12.4</v>
      </c>
    </row>
    <row r="735" spans="1:8">
      <c r="A735" s="26">
        <v>268</v>
      </c>
      <c r="B735" s="26">
        <v>8</v>
      </c>
      <c r="C735" s="26">
        <v>268</v>
      </c>
      <c r="D735" s="26">
        <v>12.5</v>
      </c>
      <c r="E735" s="26">
        <v>268</v>
      </c>
      <c r="F735" s="26">
        <v>13.2</v>
      </c>
      <c r="G735" s="26">
        <v>268</v>
      </c>
      <c r="H735" s="26">
        <v>11.6</v>
      </c>
    </row>
    <row r="736" spans="1:8">
      <c r="A736" s="26">
        <v>267</v>
      </c>
      <c r="B736" s="26">
        <v>8.75</v>
      </c>
      <c r="C736" s="26">
        <v>267</v>
      </c>
      <c r="D736" s="26">
        <v>10.75</v>
      </c>
      <c r="E736" s="26">
        <v>267</v>
      </c>
      <c r="F736" s="26">
        <v>14.6</v>
      </c>
      <c r="G736" s="26">
        <v>267</v>
      </c>
      <c r="H736" s="26">
        <v>12.4</v>
      </c>
    </row>
    <row r="737" spans="1:8">
      <c r="A737" s="26">
        <v>266</v>
      </c>
      <c r="B737" s="26">
        <v>9</v>
      </c>
      <c r="C737" s="26">
        <v>266</v>
      </c>
      <c r="D737" s="26">
        <v>9.75</v>
      </c>
      <c r="E737" s="26">
        <v>266</v>
      </c>
      <c r="F737" s="26">
        <v>15.8</v>
      </c>
      <c r="G737" s="26">
        <v>266</v>
      </c>
      <c r="H737" s="26">
        <v>11.6</v>
      </c>
    </row>
    <row r="738" spans="1:8">
      <c r="A738" s="26">
        <v>265</v>
      </c>
      <c r="B738" s="26">
        <v>10.25</v>
      </c>
      <c r="C738" s="26">
        <v>265</v>
      </c>
      <c r="D738" s="26">
        <v>10</v>
      </c>
      <c r="E738" s="26">
        <v>265</v>
      </c>
      <c r="F738" s="26">
        <v>15.8</v>
      </c>
      <c r="G738" s="26">
        <v>265</v>
      </c>
      <c r="H738" s="26">
        <v>12</v>
      </c>
    </row>
    <row r="739" spans="1:8">
      <c r="A739" s="26">
        <v>264</v>
      </c>
      <c r="B739" s="26">
        <v>11.25</v>
      </c>
      <c r="C739" s="26">
        <v>264</v>
      </c>
      <c r="D739" s="26">
        <v>10</v>
      </c>
      <c r="E739" s="26">
        <v>264</v>
      </c>
      <c r="F739" s="26">
        <v>14.2</v>
      </c>
      <c r="G739" s="26">
        <v>264</v>
      </c>
      <c r="H739" s="26">
        <v>12.2</v>
      </c>
    </row>
    <row r="740" spans="1:8">
      <c r="A740" s="26">
        <v>263</v>
      </c>
      <c r="B740" s="26">
        <v>11.75</v>
      </c>
      <c r="C740" s="26">
        <v>263</v>
      </c>
      <c r="D740" s="26">
        <v>11.75</v>
      </c>
      <c r="E740" s="26">
        <v>263</v>
      </c>
      <c r="F740" s="26">
        <v>13.6</v>
      </c>
      <c r="G740" s="26">
        <v>263</v>
      </c>
      <c r="H740" s="26">
        <v>11.8</v>
      </c>
    </row>
    <row r="741" spans="1:8">
      <c r="A741" s="26">
        <v>262</v>
      </c>
      <c r="B741" s="26">
        <v>11.25</v>
      </c>
      <c r="C741" s="26">
        <v>262</v>
      </c>
      <c r="D741" s="26">
        <v>9.75</v>
      </c>
      <c r="E741" s="26">
        <v>262</v>
      </c>
      <c r="F741" s="26">
        <v>13.2</v>
      </c>
      <c r="G741" s="26">
        <v>262</v>
      </c>
      <c r="H741" s="26">
        <v>12.2</v>
      </c>
    </row>
    <row r="742" spans="1:8">
      <c r="A742" s="26">
        <v>261</v>
      </c>
      <c r="B742" s="26">
        <v>10.5</v>
      </c>
      <c r="C742" s="26">
        <v>261</v>
      </c>
      <c r="D742" s="26">
        <v>10.75</v>
      </c>
      <c r="E742" s="26">
        <v>261</v>
      </c>
      <c r="F742" s="26">
        <v>12.8</v>
      </c>
      <c r="G742" s="26">
        <v>261</v>
      </c>
      <c r="H742" s="26">
        <v>13.8</v>
      </c>
    </row>
    <row r="743" spans="1:8">
      <c r="A743" s="26">
        <v>260</v>
      </c>
      <c r="B743" s="26">
        <v>8.75</v>
      </c>
      <c r="C743" s="26">
        <v>260</v>
      </c>
      <c r="D743" s="26">
        <v>10.75</v>
      </c>
      <c r="E743" s="26">
        <v>260</v>
      </c>
      <c r="F743" s="26">
        <v>13</v>
      </c>
      <c r="G743" s="26">
        <v>260</v>
      </c>
      <c r="H743" s="26">
        <v>13.8</v>
      </c>
    </row>
    <row r="744" spans="1:8">
      <c r="A744" s="26">
        <v>259</v>
      </c>
      <c r="B744" s="26">
        <v>8.25</v>
      </c>
      <c r="C744" s="26">
        <v>259</v>
      </c>
      <c r="D744" s="26">
        <v>9.25</v>
      </c>
      <c r="E744" s="26">
        <v>259</v>
      </c>
      <c r="F744" s="26">
        <v>12.4</v>
      </c>
      <c r="G744" s="26">
        <v>259</v>
      </c>
      <c r="H744" s="26">
        <v>13.6</v>
      </c>
    </row>
    <row r="745" spans="1:8">
      <c r="A745" s="26">
        <v>258</v>
      </c>
      <c r="B745" s="26">
        <v>7.75</v>
      </c>
      <c r="C745" s="26">
        <v>258</v>
      </c>
      <c r="D745" s="26">
        <v>11.5</v>
      </c>
      <c r="E745" s="26">
        <v>258</v>
      </c>
      <c r="F745" s="26">
        <v>12.6</v>
      </c>
      <c r="G745" s="26">
        <v>258</v>
      </c>
      <c r="H745" s="26">
        <v>13.2</v>
      </c>
    </row>
    <row r="746" spans="1:8">
      <c r="A746" s="26">
        <v>257</v>
      </c>
      <c r="B746" s="26">
        <v>8</v>
      </c>
      <c r="C746" s="26">
        <v>257</v>
      </c>
      <c r="D746" s="26">
        <v>10.5</v>
      </c>
      <c r="E746" s="26">
        <v>257</v>
      </c>
      <c r="F746" s="26">
        <v>13.8</v>
      </c>
      <c r="G746" s="26">
        <v>257</v>
      </c>
      <c r="H746" s="26">
        <v>11.8</v>
      </c>
    </row>
    <row r="747" spans="1:8">
      <c r="A747" s="26">
        <v>256</v>
      </c>
      <c r="B747" s="26">
        <v>9.75</v>
      </c>
      <c r="C747" s="26">
        <v>256</v>
      </c>
      <c r="D747" s="26">
        <v>11</v>
      </c>
      <c r="E747" s="26">
        <v>256</v>
      </c>
      <c r="F747" s="26">
        <v>14</v>
      </c>
      <c r="G747" s="26">
        <v>256</v>
      </c>
      <c r="H747" s="26">
        <v>11.4</v>
      </c>
    </row>
    <row r="748" spans="1:8">
      <c r="A748" s="26">
        <v>255</v>
      </c>
      <c r="B748" s="26">
        <v>10.5</v>
      </c>
      <c r="C748" s="26">
        <v>255</v>
      </c>
      <c r="D748" s="26">
        <v>9.75</v>
      </c>
      <c r="E748" s="26">
        <v>255</v>
      </c>
      <c r="F748" s="26">
        <v>15.4</v>
      </c>
      <c r="G748" s="26">
        <v>255</v>
      </c>
      <c r="H748" s="26">
        <v>12.4</v>
      </c>
    </row>
    <row r="749" spans="1:8">
      <c r="A749" s="26">
        <v>254</v>
      </c>
      <c r="B749" s="26">
        <v>11.25</v>
      </c>
      <c r="C749" s="26">
        <v>254</v>
      </c>
      <c r="D749" s="26">
        <v>9</v>
      </c>
      <c r="E749" s="26">
        <v>254</v>
      </c>
      <c r="F749" s="26">
        <v>17.600000000000001</v>
      </c>
      <c r="G749" s="26">
        <v>254</v>
      </c>
      <c r="H749" s="26">
        <v>12.8</v>
      </c>
    </row>
    <row r="750" spans="1:8">
      <c r="A750" s="26">
        <v>253</v>
      </c>
      <c r="B750" s="26">
        <v>11</v>
      </c>
      <c r="C750" s="26">
        <v>253</v>
      </c>
      <c r="D750" s="26">
        <v>10.5</v>
      </c>
      <c r="E750" s="26">
        <v>253</v>
      </c>
      <c r="F750" s="26">
        <v>18.399999999999999</v>
      </c>
      <c r="G750" s="26">
        <v>253</v>
      </c>
      <c r="H750" s="26">
        <v>14</v>
      </c>
    </row>
    <row r="751" spans="1:8">
      <c r="A751" s="26">
        <v>252</v>
      </c>
      <c r="B751" s="26">
        <v>10.25</v>
      </c>
      <c r="C751" s="26">
        <v>252</v>
      </c>
      <c r="D751" s="26">
        <v>10.25</v>
      </c>
      <c r="E751" s="26">
        <v>252</v>
      </c>
      <c r="F751" s="26">
        <v>17.2</v>
      </c>
      <c r="G751" s="26">
        <v>252</v>
      </c>
      <c r="H751" s="26">
        <v>14.4</v>
      </c>
    </row>
    <row r="752" spans="1:8">
      <c r="A752" s="26">
        <v>251</v>
      </c>
      <c r="B752" s="26">
        <v>8.75</v>
      </c>
      <c r="C752" s="26">
        <v>251</v>
      </c>
      <c r="D752" s="26">
        <v>12.25</v>
      </c>
      <c r="E752" s="26">
        <v>251</v>
      </c>
      <c r="F752" s="26">
        <v>16.600000000000001</v>
      </c>
      <c r="G752" s="26">
        <v>251</v>
      </c>
      <c r="H752" s="26">
        <v>15.6</v>
      </c>
    </row>
    <row r="753" spans="1:8">
      <c r="A753" s="26">
        <v>250</v>
      </c>
      <c r="B753" s="26">
        <v>8.25</v>
      </c>
      <c r="C753" s="26">
        <v>250</v>
      </c>
      <c r="D753" s="26">
        <v>11.25</v>
      </c>
      <c r="E753" s="26">
        <v>250</v>
      </c>
      <c r="F753" s="26">
        <v>16</v>
      </c>
      <c r="G753" s="26">
        <v>250</v>
      </c>
      <c r="H753" s="26">
        <v>15.8</v>
      </c>
    </row>
    <row r="754" spans="1:8">
      <c r="A754" s="26">
        <v>249</v>
      </c>
      <c r="B754" s="26">
        <v>8.75</v>
      </c>
      <c r="C754" s="26">
        <v>249</v>
      </c>
      <c r="D754" s="26">
        <v>11</v>
      </c>
      <c r="E754" s="26">
        <v>249</v>
      </c>
      <c r="F754" s="26">
        <v>14.2</v>
      </c>
      <c r="G754" s="26">
        <v>249</v>
      </c>
      <c r="H754" s="26">
        <v>16</v>
      </c>
    </row>
    <row r="755" spans="1:8">
      <c r="A755" s="26">
        <v>248</v>
      </c>
      <c r="B755" s="26">
        <v>9.25</v>
      </c>
      <c r="C755" s="26">
        <v>248</v>
      </c>
      <c r="D755" s="26">
        <v>10.5</v>
      </c>
      <c r="E755" s="26">
        <v>248</v>
      </c>
      <c r="F755" s="26">
        <v>14.4</v>
      </c>
      <c r="G755" s="26">
        <v>248</v>
      </c>
      <c r="H755" s="26">
        <v>16</v>
      </c>
    </row>
    <row r="756" spans="1:8">
      <c r="A756" s="26">
        <v>247</v>
      </c>
      <c r="B756" s="26">
        <v>9.25</v>
      </c>
      <c r="C756" s="26">
        <v>247</v>
      </c>
      <c r="D756" s="26">
        <v>10.25</v>
      </c>
      <c r="E756" s="26">
        <v>247</v>
      </c>
      <c r="F756" s="26">
        <v>14.6</v>
      </c>
      <c r="G756" s="26">
        <v>247</v>
      </c>
      <c r="H756" s="26">
        <v>16.399999999999999</v>
      </c>
    </row>
    <row r="757" spans="1:8">
      <c r="A757" s="26">
        <v>246</v>
      </c>
      <c r="B757" s="26">
        <v>8.25</v>
      </c>
      <c r="C757" s="26">
        <v>246</v>
      </c>
      <c r="D757" s="26">
        <v>11.25</v>
      </c>
      <c r="E757" s="26">
        <v>246</v>
      </c>
      <c r="F757" s="26">
        <v>15.6</v>
      </c>
      <c r="G757" s="26">
        <v>246</v>
      </c>
      <c r="H757" s="26">
        <v>13.4</v>
      </c>
    </row>
    <row r="758" spans="1:8">
      <c r="A758" s="26">
        <v>245</v>
      </c>
      <c r="B758" s="26">
        <v>7.75</v>
      </c>
      <c r="C758" s="26">
        <v>245</v>
      </c>
      <c r="D758" s="26">
        <v>10</v>
      </c>
      <c r="E758" s="26">
        <v>245</v>
      </c>
      <c r="F758" s="26">
        <v>16.399999999999999</v>
      </c>
      <c r="G758" s="26">
        <v>245</v>
      </c>
      <c r="H758" s="26">
        <v>11.4</v>
      </c>
    </row>
    <row r="759" spans="1:8">
      <c r="A759" s="26">
        <v>244</v>
      </c>
      <c r="B759" s="26">
        <v>7</v>
      </c>
      <c r="C759" s="26">
        <v>244</v>
      </c>
      <c r="D759" s="26">
        <v>10.5</v>
      </c>
      <c r="E759" s="26">
        <v>244</v>
      </c>
      <c r="F759" s="26">
        <v>17.600000000000001</v>
      </c>
      <c r="G759" s="26">
        <v>244</v>
      </c>
      <c r="H759" s="26">
        <v>11.4</v>
      </c>
    </row>
    <row r="760" spans="1:8">
      <c r="A760" s="26">
        <v>243</v>
      </c>
      <c r="B760" s="26">
        <v>7.25</v>
      </c>
      <c r="C760" s="26">
        <v>243</v>
      </c>
      <c r="D760" s="26">
        <v>11.5</v>
      </c>
      <c r="E760" s="26">
        <v>243</v>
      </c>
      <c r="F760" s="26">
        <v>18</v>
      </c>
      <c r="G760" s="26">
        <v>243</v>
      </c>
      <c r="H760" s="26">
        <v>12.4</v>
      </c>
    </row>
    <row r="761" spans="1:8">
      <c r="A761" s="26">
        <v>242</v>
      </c>
      <c r="B761" s="26">
        <v>9.25</v>
      </c>
      <c r="C761" s="26">
        <v>242</v>
      </c>
      <c r="D761" s="26">
        <v>11</v>
      </c>
      <c r="E761" s="26">
        <v>242</v>
      </c>
      <c r="F761" s="26">
        <v>19.2</v>
      </c>
      <c r="G761" s="26">
        <v>242</v>
      </c>
      <c r="H761" s="26">
        <v>13.8</v>
      </c>
    </row>
    <row r="762" spans="1:8">
      <c r="A762" s="26">
        <v>241</v>
      </c>
      <c r="B762" s="26">
        <v>11.25</v>
      </c>
      <c r="C762" s="26">
        <v>241</v>
      </c>
      <c r="D762" s="26">
        <v>11.75</v>
      </c>
      <c r="E762" s="26">
        <v>241</v>
      </c>
      <c r="F762" s="26">
        <v>18.399999999999999</v>
      </c>
      <c r="G762" s="26">
        <v>241</v>
      </c>
      <c r="H762" s="26">
        <v>15.2</v>
      </c>
    </row>
    <row r="763" spans="1:8">
      <c r="A763" s="26">
        <v>240</v>
      </c>
      <c r="B763" s="26">
        <v>12.75</v>
      </c>
      <c r="C763" s="26">
        <v>240</v>
      </c>
      <c r="D763" s="26">
        <v>11.75</v>
      </c>
      <c r="E763" s="26">
        <v>240</v>
      </c>
      <c r="F763" s="26">
        <v>16.600000000000001</v>
      </c>
      <c r="G763" s="26">
        <v>240</v>
      </c>
      <c r="H763" s="26">
        <v>15.6</v>
      </c>
    </row>
    <row r="764" spans="1:8">
      <c r="A764" s="26">
        <v>239</v>
      </c>
      <c r="B764" s="26">
        <v>12.5</v>
      </c>
      <c r="C764" s="26">
        <v>239</v>
      </c>
      <c r="D764" s="26">
        <v>11.25</v>
      </c>
      <c r="E764" s="26">
        <v>239</v>
      </c>
      <c r="F764" s="26">
        <v>15.4</v>
      </c>
      <c r="G764" s="26">
        <v>239</v>
      </c>
      <c r="H764" s="26">
        <v>15.4</v>
      </c>
    </row>
    <row r="765" spans="1:8">
      <c r="A765" s="26">
        <v>238</v>
      </c>
      <c r="B765" s="26">
        <v>11.25</v>
      </c>
      <c r="C765" s="26">
        <v>238</v>
      </c>
      <c r="D765" s="26">
        <v>12.5</v>
      </c>
      <c r="E765" s="26">
        <v>238</v>
      </c>
      <c r="F765" s="26">
        <v>13.8</v>
      </c>
      <c r="G765" s="26">
        <v>238</v>
      </c>
      <c r="H765" s="26">
        <v>14.4</v>
      </c>
    </row>
    <row r="766" spans="1:8">
      <c r="A766" s="26">
        <v>237</v>
      </c>
      <c r="B766" s="26">
        <v>8.25</v>
      </c>
      <c r="C766" s="26">
        <v>237</v>
      </c>
      <c r="D766" s="26">
        <v>12.5</v>
      </c>
      <c r="E766" s="26">
        <v>237</v>
      </c>
      <c r="F766" s="26">
        <v>12</v>
      </c>
      <c r="G766" s="26">
        <v>237</v>
      </c>
      <c r="H766" s="26">
        <v>12.4</v>
      </c>
    </row>
    <row r="767" spans="1:8">
      <c r="A767" s="26">
        <v>236</v>
      </c>
      <c r="B767" s="26">
        <v>7</v>
      </c>
      <c r="C767" s="26">
        <v>236</v>
      </c>
      <c r="D767" s="26">
        <v>11.5</v>
      </c>
      <c r="E767" s="26">
        <v>236</v>
      </c>
      <c r="F767" s="26">
        <v>12.8</v>
      </c>
      <c r="G767" s="26">
        <v>236</v>
      </c>
      <c r="H767" s="26">
        <v>12</v>
      </c>
    </row>
    <row r="768" spans="1:8">
      <c r="A768" s="26">
        <v>235</v>
      </c>
      <c r="B768" s="26">
        <v>7.5</v>
      </c>
      <c r="C768" s="26">
        <v>235</v>
      </c>
      <c r="D768" s="26">
        <v>10.75</v>
      </c>
      <c r="E768" s="26">
        <v>235</v>
      </c>
      <c r="F768" s="26">
        <v>13.2</v>
      </c>
      <c r="G768" s="26">
        <v>235</v>
      </c>
      <c r="H768" s="26">
        <v>12.6</v>
      </c>
    </row>
    <row r="769" spans="1:8">
      <c r="A769" s="26">
        <v>234</v>
      </c>
      <c r="B769" s="26">
        <v>7.5</v>
      </c>
      <c r="C769" s="26">
        <v>234</v>
      </c>
      <c r="D769" s="26">
        <v>11</v>
      </c>
      <c r="E769" s="26">
        <v>234</v>
      </c>
      <c r="F769" s="26">
        <v>13</v>
      </c>
      <c r="G769" s="26">
        <v>234</v>
      </c>
      <c r="H769" s="26">
        <v>12</v>
      </c>
    </row>
    <row r="770" spans="1:8">
      <c r="A770" s="26">
        <v>233</v>
      </c>
      <c r="B770" s="26">
        <v>8</v>
      </c>
      <c r="C770" s="26">
        <v>233</v>
      </c>
      <c r="D770" s="26">
        <v>10</v>
      </c>
      <c r="E770" s="26">
        <v>233</v>
      </c>
      <c r="F770" s="26">
        <v>14.4</v>
      </c>
      <c r="G770" s="26">
        <v>233</v>
      </c>
      <c r="H770" s="26">
        <v>10.8</v>
      </c>
    </row>
    <row r="771" spans="1:8">
      <c r="A771" s="26">
        <v>232</v>
      </c>
      <c r="B771" s="26">
        <v>8.25</v>
      </c>
      <c r="C771" s="26">
        <v>232</v>
      </c>
      <c r="D771" s="26">
        <v>9.25</v>
      </c>
      <c r="E771" s="26">
        <v>232</v>
      </c>
      <c r="F771" s="26">
        <v>15</v>
      </c>
      <c r="G771" s="26">
        <v>232</v>
      </c>
      <c r="H771" s="26">
        <v>11.2</v>
      </c>
    </row>
    <row r="772" spans="1:8">
      <c r="A772" s="26">
        <v>231</v>
      </c>
      <c r="B772" s="26">
        <v>7.5</v>
      </c>
      <c r="C772" s="26">
        <v>231</v>
      </c>
      <c r="D772" s="26">
        <v>9.25</v>
      </c>
      <c r="E772" s="26">
        <v>231</v>
      </c>
      <c r="F772" s="26">
        <v>14.2</v>
      </c>
      <c r="G772" s="26">
        <v>231</v>
      </c>
      <c r="H772" s="26">
        <v>12</v>
      </c>
    </row>
    <row r="773" spans="1:8">
      <c r="A773" s="26">
        <v>230</v>
      </c>
      <c r="B773" s="26">
        <v>7.75</v>
      </c>
      <c r="C773" s="26">
        <v>230</v>
      </c>
      <c r="D773" s="26">
        <v>8</v>
      </c>
      <c r="E773" s="26">
        <v>230</v>
      </c>
      <c r="F773" s="26">
        <v>14.4</v>
      </c>
      <c r="G773" s="26">
        <v>230</v>
      </c>
      <c r="H773" s="26">
        <v>11.2</v>
      </c>
    </row>
    <row r="774" spans="1:8">
      <c r="A774" s="26">
        <v>229</v>
      </c>
      <c r="B774" s="26">
        <v>9.5</v>
      </c>
      <c r="C774" s="26">
        <v>229</v>
      </c>
      <c r="D774" s="26">
        <v>7.5</v>
      </c>
      <c r="E774" s="26">
        <v>229</v>
      </c>
      <c r="F774" s="26">
        <v>13.8</v>
      </c>
      <c r="G774" s="26">
        <v>229</v>
      </c>
      <c r="H774" s="26">
        <v>13.2</v>
      </c>
    </row>
    <row r="775" spans="1:8">
      <c r="A775" s="26">
        <v>228</v>
      </c>
      <c r="B775" s="26">
        <v>11.75</v>
      </c>
      <c r="C775" s="26">
        <v>228</v>
      </c>
      <c r="D775" s="26">
        <v>7.5</v>
      </c>
      <c r="E775" s="26">
        <v>228</v>
      </c>
      <c r="F775" s="26">
        <v>11</v>
      </c>
      <c r="G775" s="26">
        <v>228</v>
      </c>
      <c r="H775" s="26">
        <v>15</v>
      </c>
    </row>
    <row r="776" spans="1:8">
      <c r="A776" s="26">
        <v>227</v>
      </c>
      <c r="B776" s="26">
        <v>13.25</v>
      </c>
      <c r="C776" s="26">
        <v>227</v>
      </c>
      <c r="D776" s="26">
        <v>8</v>
      </c>
      <c r="E776" s="26">
        <v>227</v>
      </c>
      <c r="F776" s="26">
        <v>10.199999999999999</v>
      </c>
      <c r="G776" s="26">
        <v>227</v>
      </c>
      <c r="H776" s="26">
        <v>15.2</v>
      </c>
    </row>
    <row r="777" spans="1:8">
      <c r="A777" s="26">
        <v>226</v>
      </c>
      <c r="B777" s="26">
        <v>14.5</v>
      </c>
      <c r="C777" s="26">
        <v>226</v>
      </c>
      <c r="D777" s="26">
        <v>9.25</v>
      </c>
      <c r="E777" s="26">
        <v>226</v>
      </c>
      <c r="F777" s="26">
        <v>9.6</v>
      </c>
      <c r="G777" s="26">
        <v>226</v>
      </c>
      <c r="H777" s="26">
        <v>13.4</v>
      </c>
    </row>
    <row r="778" spans="1:8">
      <c r="A778" s="26">
        <v>225</v>
      </c>
      <c r="B778" s="26">
        <v>12.5</v>
      </c>
      <c r="C778" s="26">
        <v>225</v>
      </c>
      <c r="D778" s="26">
        <v>9.5</v>
      </c>
      <c r="E778" s="26">
        <v>225</v>
      </c>
      <c r="F778" s="26">
        <v>9.4</v>
      </c>
      <c r="G778" s="26">
        <v>225</v>
      </c>
      <c r="H778" s="26">
        <v>14</v>
      </c>
    </row>
    <row r="779" spans="1:8">
      <c r="A779" s="26">
        <v>224</v>
      </c>
      <c r="B779" s="26">
        <v>9.75</v>
      </c>
      <c r="C779" s="26">
        <v>224</v>
      </c>
      <c r="D779" s="26">
        <v>10.75</v>
      </c>
      <c r="E779" s="26">
        <v>224</v>
      </c>
      <c r="F779" s="26">
        <v>9.4</v>
      </c>
      <c r="G779" s="26">
        <v>224</v>
      </c>
      <c r="H779" s="26">
        <v>13.4</v>
      </c>
    </row>
    <row r="780" spans="1:8">
      <c r="A780" s="26">
        <v>223</v>
      </c>
      <c r="B780" s="26">
        <v>9.25</v>
      </c>
      <c r="C780" s="26">
        <v>223</v>
      </c>
      <c r="D780" s="26">
        <v>10.25</v>
      </c>
      <c r="E780" s="26">
        <v>223</v>
      </c>
      <c r="F780" s="26">
        <v>10.6</v>
      </c>
      <c r="G780" s="26">
        <v>223</v>
      </c>
      <c r="H780" s="26">
        <v>12.4</v>
      </c>
    </row>
    <row r="781" spans="1:8">
      <c r="A781" s="26">
        <v>222</v>
      </c>
      <c r="B781" s="26">
        <v>7.25</v>
      </c>
      <c r="C781" s="26">
        <v>222</v>
      </c>
      <c r="D781" s="26">
        <v>8.25</v>
      </c>
      <c r="E781" s="26">
        <v>222</v>
      </c>
      <c r="F781" s="26">
        <v>11.2</v>
      </c>
      <c r="G781" s="26">
        <v>222</v>
      </c>
      <c r="H781" s="26">
        <v>11.6</v>
      </c>
    </row>
    <row r="782" spans="1:8">
      <c r="A782" s="26">
        <v>221</v>
      </c>
      <c r="B782" s="26">
        <v>8.25</v>
      </c>
      <c r="C782" s="26">
        <v>221</v>
      </c>
      <c r="D782" s="26">
        <v>9</v>
      </c>
      <c r="E782" s="26">
        <v>221</v>
      </c>
      <c r="F782" s="26">
        <v>12</v>
      </c>
      <c r="G782" s="26">
        <v>221</v>
      </c>
      <c r="H782" s="26">
        <v>12.6</v>
      </c>
    </row>
    <row r="783" spans="1:8">
      <c r="A783" s="26">
        <v>220</v>
      </c>
      <c r="B783" s="26">
        <v>9.25</v>
      </c>
      <c r="C783" s="26">
        <v>220</v>
      </c>
      <c r="D783" s="26">
        <v>10</v>
      </c>
      <c r="E783" s="26">
        <v>220</v>
      </c>
      <c r="F783" s="26">
        <v>12.4</v>
      </c>
      <c r="G783" s="26">
        <v>220</v>
      </c>
      <c r="H783" s="26">
        <v>12.4</v>
      </c>
    </row>
    <row r="784" spans="1:8">
      <c r="A784" s="26">
        <v>219</v>
      </c>
      <c r="B784" s="26">
        <v>10</v>
      </c>
      <c r="C784" s="26">
        <v>219</v>
      </c>
      <c r="D784" s="26">
        <v>11</v>
      </c>
      <c r="E784" s="26">
        <v>219</v>
      </c>
      <c r="F784" s="26">
        <v>13.2</v>
      </c>
      <c r="G784" s="26">
        <v>219</v>
      </c>
      <c r="H784" s="26">
        <v>10.6</v>
      </c>
    </row>
    <row r="785" spans="1:8">
      <c r="A785" s="26">
        <v>218</v>
      </c>
      <c r="B785" s="26">
        <v>11.25</v>
      </c>
      <c r="C785" s="26">
        <v>218</v>
      </c>
      <c r="D785" s="26">
        <v>11.5</v>
      </c>
      <c r="E785" s="26">
        <v>218</v>
      </c>
      <c r="F785" s="26">
        <v>12.2</v>
      </c>
      <c r="G785" s="26">
        <v>218</v>
      </c>
      <c r="H785" s="26">
        <v>9.8000000000000007</v>
      </c>
    </row>
    <row r="786" spans="1:8">
      <c r="A786" s="26">
        <v>217</v>
      </c>
      <c r="B786" s="26">
        <v>10.25</v>
      </c>
      <c r="C786" s="26">
        <v>217</v>
      </c>
      <c r="D786" s="26">
        <v>12</v>
      </c>
      <c r="E786" s="26">
        <v>217</v>
      </c>
      <c r="F786" s="26">
        <v>11.4</v>
      </c>
      <c r="G786" s="26">
        <v>217</v>
      </c>
      <c r="H786" s="26">
        <v>9.8000000000000007</v>
      </c>
    </row>
    <row r="787" spans="1:8">
      <c r="A787" s="26">
        <v>216</v>
      </c>
      <c r="B787" s="26">
        <v>9.5</v>
      </c>
      <c r="C787" s="26">
        <v>216</v>
      </c>
      <c r="D787" s="26">
        <v>10.75</v>
      </c>
      <c r="E787" s="26">
        <v>216</v>
      </c>
      <c r="F787" s="26">
        <v>11</v>
      </c>
      <c r="G787" s="26">
        <v>216</v>
      </c>
      <c r="H787" s="26">
        <v>8.8000000000000007</v>
      </c>
    </row>
    <row r="788" spans="1:8">
      <c r="A788" s="26">
        <v>215</v>
      </c>
      <c r="B788" s="26">
        <v>7.75</v>
      </c>
      <c r="C788" s="26">
        <v>215</v>
      </c>
      <c r="D788" s="26">
        <v>10</v>
      </c>
      <c r="E788" s="26">
        <v>215</v>
      </c>
      <c r="F788" s="26">
        <v>10</v>
      </c>
      <c r="G788" s="26">
        <v>215</v>
      </c>
      <c r="H788" s="26">
        <v>8.6</v>
      </c>
    </row>
    <row r="789" spans="1:8">
      <c r="A789" s="26">
        <v>214</v>
      </c>
      <c r="B789" s="26">
        <v>7.25</v>
      </c>
      <c r="C789" s="26">
        <v>214</v>
      </c>
      <c r="D789" s="26">
        <v>10.5</v>
      </c>
      <c r="E789" s="26">
        <v>214</v>
      </c>
      <c r="F789" s="26">
        <v>9.4</v>
      </c>
      <c r="G789" s="26">
        <v>214</v>
      </c>
      <c r="H789" s="26">
        <v>9.1999999999999993</v>
      </c>
    </row>
    <row r="790" spans="1:8">
      <c r="A790" s="26">
        <v>213</v>
      </c>
      <c r="B790" s="26">
        <v>7.5</v>
      </c>
      <c r="C790" s="26">
        <v>213</v>
      </c>
      <c r="D790" s="26">
        <v>11</v>
      </c>
      <c r="E790" s="26">
        <v>213</v>
      </c>
      <c r="F790" s="26">
        <v>9.6</v>
      </c>
      <c r="G790" s="26">
        <v>213</v>
      </c>
      <c r="H790" s="26">
        <v>9.6</v>
      </c>
    </row>
    <row r="791" spans="1:8">
      <c r="A791" s="26">
        <v>212</v>
      </c>
      <c r="B791" s="26">
        <v>5.75</v>
      </c>
      <c r="C791" s="26">
        <v>212</v>
      </c>
      <c r="D791" s="26">
        <v>11.25</v>
      </c>
      <c r="E791" s="26">
        <v>212</v>
      </c>
      <c r="F791" s="26">
        <v>9.8000000000000007</v>
      </c>
      <c r="G791" s="26">
        <v>212</v>
      </c>
      <c r="H791" s="26">
        <v>10</v>
      </c>
    </row>
    <row r="792" spans="1:8">
      <c r="A792" s="26">
        <v>211</v>
      </c>
      <c r="B792" s="26">
        <v>5.25</v>
      </c>
      <c r="C792" s="26">
        <v>211</v>
      </c>
      <c r="D792" s="26">
        <v>12.25</v>
      </c>
      <c r="E792" s="26">
        <v>211</v>
      </c>
      <c r="F792" s="26">
        <v>10.6</v>
      </c>
      <c r="G792" s="26">
        <v>211</v>
      </c>
      <c r="H792" s="26">
        <v>10.6</v>
      </c>
    </row>
    <row r="793" spans="1:8">
      <c r="A793" s="26">
        <v>210</v>
      </c>
      <c r="B793" s="26">
        <v>5.75</v>
      </c>
      <c r="C793" s="26">
        <v>210</v>
      </c>
      <c r="D793" s="26">
        <v>12</v>
      </c>
      <c r="E793" s="26">
        <v>210</v>
      </c>
      <c r="F793" s="26">
        <v>11</v>
      </c>
      <c r="G793" s="26">
        <v>210</v>
      </c>
      <c r="H793" s="26">
        <v>10.8</v>
      </c>
    </row>
    <row r="794" spans="1:8">
      <c r="A794" s="26">
        <v>209</v>
      </c>
      <c r="B794" s="26">
        <v>6.5</v>
      </c>
      <c r="C794" s="26">
        <v>209</v>
      </c>
      <c r="D794" s="26">
        <v>11.25</v>
      </c>
      <c r="E794" s="26">
        <v>209</v>
      </c>
      <c r="F794" s="26">
        <v>10.6</v>
      </c>
      <c r="G794" s="26">
        <v>209</v>
      </c>
      <c r="H794" s="26">
        <v>13.2</v>
      </c>
    </row>
    <row r="795" spans="1:8">
      <c r="A795" s="26">
        <v>208</v>
      </c>
      <c r="B795" s="26">
        <v>10.5</v>
      </c>
      <c r="C795" s="26">
        <v>208</v>
      </c>
      <c r="D795" s="26">
        <v>12.75</v>
      </c>
      <c r="E795" s="26">
        <v>208</v>
      </c>
      <c r="F795" s="26">
        <v>11.2</v>
      </c>
      <c r="G795" s="26">
        <v>208</v>
      </c>
      <c r="H795" s="26">
        <v>15.6</v>
      </c>
    </row>
    <row r="796" spans="1:8">
      <c r="A796" s="26">
        <v>207</v>
      </c>
      <c r="B796" s="26">
        <v>11.5</v>
      </c>
      <c r="C796" s="26">
        <v>207</v>
      </c>
      <c r="D796" s="26">
        <v>12.75</v>
      </c>
      <c r="E796" s="26">
        <v>207</v>
      </c>
      <c r="F796" s="26">
        <v>10.8</v>
      </c>
      <c r="G796" s="26">
        <v>207</v>
      </c>
      <c r="H796" s="26">
        <v>16</v>
      </c>
    </row>
    <row r="797" spans="1:8">
      <c r="A797" s="26">
        <v>206</v>
      </c>
      <c r="B797" s="26">
        <v>10.25</v>
      </c>
      <c r="C797" s="26">
        <v>206</v>
      </c>
      <c r="D797" s="26">
        <v>13.5</v>
      </c>
      <c r="E797" s="26">
        <v>206</v>
      </c>
      <c r="F797" s="26">
        <v>9.1999999999999993</v>
      </c>
      <c r="G797" s="26">
        <v>206</v>
      </c>
      <c r="H797" s="26">
        <v>16.2</v>
      </c>
    </row>
    <row r="798" spans="1:8">
      <c r="A798" s="26">
        <v>205</v>
      </c>
      <c r="B798" s="26">
        <v>10.25</v>
      </c>
      <c r="C798" s="26">
        <v>205</v>
      </c>
      <c r="D798" s="26">
        <v>13.5</v>
      </c>
      <c r="E798" s="26">
        <v>205</v>
      </c>
      <c r="F798" s="26">
        <v>9</v>
      </c>
      <c r="G798" s="26">
        <v>205</v>
      </c>
      <c r="H798" s="26">
        <v>16.399999999999999</v>
      </c>
    </row>
    <row r="799" spans="1:8">
      <c r="A799" s="26">
        <v>204</v>
      </c>
      <c r="B799" s="26">
        <v>8</v>
      </c>
      <c r="C799" s="26">
        <v>204</v>
      </c>
      <c r="D799" s="26">
        <v>10.75</v>
      </c>
      <c r="E799" s="26">
        <v>204</v>
      </c>
      <c r="F799" s="26">
        <v>9.6</v>
      </c>
      <c r="G799" s="26">
        <v>204</v>
      </c>
      <c r="H799" s="26">
        <v>13.2</v>
      </c>
    </row>
    <row r="800" spans="1:8">
      <c r="A800" s="26">
        <v>203</v>
      </c>
      <c r="B800" s="26">
        <v>7</v>
      </c>
      <c r="C800" s="26">
        <v>203</v>
      </c>
      <c r="D800" s="26">
        <v>10</v>
      </c>
      <c r="E800" s="26">
        <v>203</v>
      </c>
      <c r="F800" s="26">
        <v>9.8000000000000007</v>
      </c>
      <c r="G800" s="26">
        <v>203</v>
      </c>
      <c r="H800" s="26">
        <v>11.4</v>
      </c>
    </row>
    <row r="801" spans="1:8">
      <c r="A801" s="26">
        <v>202</v>
      </c>
      <c r="B801" s="26">
        <v>7.5</v>
      </c>
      <c r="C801" s="26">
        <v>202</v>
      </c>
      <c r="D801" s="26">
        <v>9.75</v>
      </c>
      <c r="E801" s="26">
        <v>202</v>
      </c>
      <c r="F801" s="26">
        <v>11</v>
      </c>
      <c r="G801" s="26">
        <v>202</v>
      </c>
      <c r="H801" s="26">
        <v>9.8000000000000007</v>
      </c>
    </row>
    <row r="802" spans="1:8">
      <c r="A802" s="26">
        <v>201</v>
      </c>
      <c r="B802" s="26">
        <v>6</v>
      </c>
      <c r="C802" s="26">
        <v>201</v>
      </c>
      <c r="D802" s="26">
        <v>9.25</v>
      </c>
      <c r="E802" s="26">
        <v>201</v>
      </c>
      <c r="F802" s="26">
        <v>10.6</v>
      </c>
      <c r="G802" s="26">
        <v>201</v>
      </c>
      <c r="H802" s="26">
        <v>9.4</v>
      </c>
    </row>
    <row r="803" spans="1:8">
      <c r="A803" s="26">
        <v>200</v>
      </c>
      <c r="B803" s="26">
        <v>5</v>
      </c>
      <c r="C803" s="26">
        <v>200</v>
      </c>
      <c r="D803" s="26">
        <v>9.5</v>
      </c>
      <c r="E803" s="26">
        <v>200</v>
      </c>
      <c r="F803" s="26">
        <v>10.4</v>
      </c>
      <c r="G803" s="26">
        <v>200</v>
      </c>
      <c r="H803" s="26">
        <v>9</v>
      </c>
    </row>
    <row r="804" spans="1:8">
      <c r="A804" s="26">
        <v>199</v>
      </c>
      <c r="B804" s="26">
        <v>5.75</v>
      </c>
      <c r="C804" s="26">
        <v>199</v>
      </c>
      <c r="D804" s="26">
        <v>8.25</v>
      </c>
      <c r="E804" s="26">
        <v>199</v>
      </c>
      <c r="F804" s="26">
        <v>10.4</v>
      </c>
      <c r="G804" s="26">
        <v>199</v>
      </c>
      <c r="H804" s="26">
        <v>8.8000000000000007</v>
      </c>
    </row>
    <row r="805" spans="1:8">
      <c r="A805" s="26">
        <v>198</v>
      </c>
      <c r="B805" s="26">
        <v>6.25</v>
      </c>
      <c r="C805" s="26">
        <v>198</v>
      </c>
      <c r="D805" s="26">
        <v>8.25</v>
      </c>
      <c r="E805" s="26">
        <v>198</v>
      </c>
      <c r="F805" s="26">
        <v>9.6</v>
      </c>
      <c r="G805" s="26">
        <v>198</v>
      </c>
      <c r="H805" s="26">
        <v>8.1999999999999993</v>
      </c>
    </row>
    <row r="806" spans="1:8">
      <c r="A806" s="26">
        <v>197</v>
      </c>
      <c r="B806" s="26">
        <v>6.25</v>
      </c>
      <c r="C806" s="26">
        <v>197</v>
      </c>
      <c r="D806" s="26">
        <v>8.25</v>
      </c>
      <c r="E806" s="26">
        <v>197</v>
      </c>
      <c r="F806" s="26">
        <v>9.1999999999999993</v>
      </c>
      <c r="G806" s="26">
        <v>197</v>
      </c>
      <c r="H806" s="26">
        <v>9</v>
      </c>
    </row>
    <row r="807" spans="1:8">
      <c r="A807" s="26">
        <v>196</v>
      </c>
      <c r="B807" s="26">
        <v>7.75</v>
      </c>
      <c r="C807" s="26">
        <v>196</v>
      </c>
      <c r="D807" s="26">
        <v>8.75</v>
      </c>
      <c r="E807" s="26">
        <v>196</v>
      </c>
      <c r="F807" s="26">
        <v>9.8000000000000007</v>
      </c>
      <c r="G807" s="26">
        <v>196</v>
      </c>
      <c r="H807" s="26">
        <v>8.1999999999999993</v>
      </c>
    </row>
    <row r="808" spans="1:8">
      <c r="A808" s="26">
        <v>195</v>
      </c>
      <c r="B808" s="26">
        <v>8.5</v>
      </c>
      <c r="C808" s="26">
        <v>195</v>
      </c>
      <c r="D808" s="26">
        <v>8.75</v>
      </c>
      <c r="E808" s="26">
        <v>195</v>
      </c>
      <c r="F808" s="26">
        <v>10.8</v>
      </c>
      <c r="G808" s="26">
        <v>195</v>
      </c>
      <c r="H808" s="26">
        <v>7</v>
      </c>
    </row>
    <row r="809" spans="1:8">
      <c r="A809" s="26">
        <v>194</v>
      </c>
      <c r="B809" s="26">
        <v>7.5</v>
      </c>
      <c r="C809" s="26">
        <v>194</v>
      </c>
      <c r="D809" s="26">
        <v>8.75</v>
      </c>
      <c r="E809" s="26">
        <v>194</v>
      </c>
      <c r="F809" s="26">
        <v>11.2</v>
      </c>
      <c r="G809" s="26">
        <v>194</v>
      </c>
      <c r="H809" s="26">
        <v>7</v>
      </c>
    </row>
    <row r="810" spans="1:8">
      <c r="A810" s="26">
        <v>193</v>
      </c>
      <c r="B810" s="26">
        <v>9.25</v>
      </c>
      <c r="C810" s="26">
        <v>193</v>
      </c>
      <c r="D810" s="26">
        <v>8.5</v>
      </c>
      <c r="E810" s="26">
        <v>193</v>
      </c>
      <c r="F810" s="26">
        <v>10.6</v>
      </c>
      <c r="G810" s="26">
        <v>193</v>
      </c>
      <c r="H810" s="26">
        <v>7.6</v>
      </c>
    </row>
    <row r="811" spans="1:8">
      <c r="A811" s="26">
        <v>192</v>
      </c>
      <c r="B811" s="26">
        <v>9.25</v>
      </c>
      <c r="C811" s="26">
        <v>192</v>
      </c>
      <c r="D811" s="26">
        <v>9</v>
      </c>
      <c r="E811" s="26">
        <v>192</v>
      </c>
      <c r="F811" s="26">
        <v>10.199999999999999</v>
      </c>
      <c r="G811" s="26">
        <v>192</v>
      </c>
      <c r="H811" s="26">
        <v>8.1999999999999993</v>
      </c>
    </row>
    <row r="812" spans="1:8">
      <c r="A812" s="26">
        <v>191</v>
      </c>
      <c r="B812" s="26">
        <v>9.5</v>
      </c>
      <c r="C812" s="26">
        <v>191</v>
      </c>
      <c r="D812" s="26">
        <v>10</v>
      </c>
      <c r="E812" s="26">
        <v>191</v>
      </c>
      <c r="F812" s="26">
        <v>10.199999999999999</v>
      </c>
      <c r="G812" s="26">
        <v>191</v>
      </c>
      <c r="H812" s="26">
        <v>9.1999999999999993</v>
      </c>
    </row>
    <row r="813" spans="1:8">
      <c r="A813" s="26">
        <v>190</v>
      </c>
      <c r="B813" s="26">
        <v>10.25</v>
      </c>
      <c r="C813" s="26">
        <v>190</v>
      </c>
      <c r="D813" s="26">
        <v>10.25</v>
      </c>
      <c r="E813" s="26">
        <v>190</v>
      </c>
      <c r="F813" s="26">
        <v>9.6</v>
      </c>
      <c r="G813" s="26">
        <v>190</v>
      </c>
      <c r="H813" s="26">
        <v>9.1999999999999993</v>
      </c>
    </row>
    <row r="814" spans="1:8">
      <c r="A814" s="26">
        <v>189</v>
      </c>
      <c r="B814" s="26">
        <v>9.25</v>
      </c>
      <c r="C814" s="26">
        <v>189</v>
      </c>
      <c r="D814" s="26">
        <v>9.5</v>
      </c>
      <c r="E814" s="26">
        <v>189</v>
      </c>
      <c r="F814" s="26">
        <v>8.8000000000000007</v>
      </c>
      <c r="G814" s="26">
        <v>189</v>
      </c>
      <c r="H814" s="26">
        <v>9.6</v>
      </c>
    </row>
    <row r="815" spans="1:8">
      <c r="A815" s="26">
        <v>188</v>
      </c>
      <c r="B815" s="26">
        <v>8.25</v>
      </c>
      <c r="C815" s="26">
        <v>188</v>
      </c>
      <c r="D815" s="26">
        <v>9</v>
      </c>
      <c r="E815" s="26">
        <v>188</v>
      </c>
      <c r="F815" s="26">
        <v>9.8000000000000007</v>
      </c>
      <c r="G815" s="26">
        <v>188</v>
      </c>
      <c r="H815" s="26">
        <v>8.6</v>
      </c>
    </row>
    <row r="816" spans="1:8">
      <c r="A816" s="26">
        <v>187</v>
      </c>
      <c r="B816" s="26">
        <v>6.5</v>
      </c>
      <c r="C816" s="26">
        <v>187</v>
      </c>
      <c r="D816" s="26">
        <v>8.75</v>
      </c>
      <c r="E816" s="26">
        <v>187</v>
      </c>
      <c r="F816" s="26">
        <v>9.1999999999999993</v>
      </c>
      <c r="G816" s="26">
        <v>187</v>
      </c>
      <c r="H816" s="26">
        <v>8.4</v>
      </c>
    </row>
    <row r="817" spans="1:8">
      <c r="A817" s="26">
        <v>186</v>
      </c>
      <c r="B817" s="26">
        <v>5.5</v>
      </c>
      <c r="C817" s="26">
        <v>186</v>
      </c>
      <c r="D817" s="26">
        <v>7.5</v>
      </c>
      <c r="E817" s="26">
        <v>186</v>
      </c>
      <c r="F817" s="26">
        <v>9.4</v>
      </c>
      <c r="G817" s="26">
        <v>186</v>
      </c>
      <c r="H817" s="26">
        <v>8.4</v>
      </c>
    </row>
    <row r="818" spans="1:8">
      <c r="A818" s="26">
        <v>185</v>
      </c>
      <c r="B818" s="26">
        <v>5.25</v>
      </c>
      <c r="C818" s="26">
        <v>185</v>
      </c>
      <c r="D818" s="26">
        <v>7.75</v>
      </c>
      <c r="E818" s="26">
        <v>185</v>
      </c>
      <c r="F818" s="26">
        <v>8.1999999999999993</v>
      </c>
      <c r="G818" s="26">
        <v>185</v>
      </c>
      <c r="H818" s="26">
        <v>9.8000000000000007</v>
      </c>
    </row>
    <row r="819" spans="1:8">
      <c r="A819" s="26">
        <v>184</v>
      </c>
      <c r="B819" s="26">
        <v>4.75</v>
      </c>
      <c r="C819" s="26">
        <v>184</v>
      </c>
      <c r="D819" s="26">
        <v>8.25</v>
      </c>
      <c r="E819" s="26">
        <v>184</v>
      </c>
      <c r="F819" s="26">
        <v>8.6</v>
      </c>
      <c r="G819" s="26">
        <v>184</v>
      </c>
      <c r="H819" s="26">
        <v>10</v>
      </c>
    </row>
    <row r="820" spans="1:8">
      <c r="A820" s="26">
        <v>183</v>
      </c>
      <c r="B820" s="26">
        <v>5.75</v>
      </c>
      <c r="C820" s="26">
        <v>183</v>
      </c>
      <c r="D820" s="26">
        <v>7.25</v>
      </c>
      <c r="E820" s="26">
        <v>183</v>
      </c>
      <c r="F820" s="26">
        <v>9</v>
      </c>
      <c r="G820" s="26">
        <v>183</v>
      </c>
      <c r="H820" s="26">
        <v>10.199999999999999</v>
      </c>
    </row>
    <row r="821" spans="1:8">
      <c r="A821" s="26">
        <v>182</v>
      </c>
      <c r="B821" s="26">
        <v>6.75</v>
      </c>
      <c r="C821" s="26">
        <v>182</v>
      </c>
      <c r="D821" s="26">
        <v>8.25</v>
      </c>
      <c r="E821" s="26">
        <v>182</v>
      </c>
      <c r="F821" s="26">
        <v>11.2</v>
      </c>
      <c r="G821" s="26">
        <v>182</v>
      </c>
      <c r="H821" s="26">
        <v>9.6</v>
      </c>
    </row>
    <row r="822" spans="1:8">
      <c r="A822" s="26">
        <v>181</v>
      </c>
      <c r="B822" s="26">
        <v>6.25</v>
      </c>
      <c r="C822" s="26">
        <v>181</v>
      </c>
      <c r="D822" s="26">
        <v>8.5</v>
      </c>
      <c r="E822" s="26">
        <v>181</v>
      </c>
      <c r="F822" s="26">
        <v>14.4</v>
      </c>
      <c r="G822" s="26">
        <v>181</v>
      </c>
      <c r="H822" s="26">
        <v>10</v>
      </c>
    </row>
    <row r="823" spans="1:8">
      <c r="A823" s="26">
        <v>180</v>
      </c>
      <c r="B823" s="26">
        <v>7.25</v>
      </c>
      <c r="C823" s="26">
        <v>180</v>
      </c>
      <c r="D823" s="26">
        <v>8</v>
      </c>
      <c r="E823" s="26">
        <v>180</v>
      </c>
      <c r="F823" s="26">
        <v>17.600000000000001</v>
      </c>
      <c r="G823" s="26">
        <v>180</v>
      </c>
      <c r="H823" s="26">
        <v>10.4</v>
      </c>
    </row>
    <row r="824" spans="1:8">
      <c r="A824" s="26">
        <v>179</v>
      </c>
      <c r="B824" s="26">
        <v>8</v>
      </c>
      <c r="C824" s="26">
        <v>179</v>
      </c>
      <c r="D824" s="26">
        <v>9.25</v>
      </c>
      <c r="E824" s="26">
        <v>179</v>
      </c>
      <c r="F824" s="26">
        <v>20.399999999999999</v>
      </c>
      <c r="G824" s="26">
        <v>179</v>
      </c>
      <c r="H824" s="26">
        <v>12.4</v>
      </c>
    </row>
    <row r="825" spans="1:8">
      <c r="A825" s="26">
        <v>178</v>
      </c>
      <c r="B825" s="26">
        <v>8.25</v>
      </c>
      <c r="C825" s="26">
        <v>178</v>
      </c>
      <c r="D825" s="26">
        <v>10.75</v>
      </c>
      <c r="E825" s="26">
        <v>178</v>
      </c>
      <c r="F825" s="26">
        <v>21.2</v>
      </c>
      <c r="G825" s="26">
        <v>178</v>
      </c>
      <c r="H825" s="26">
        <v>14</v>
      </c>
    </row>
    <row r="826" spans="1:8">
      <c r="A826" s="26">
        <v>177</v>
      </c>
      <c r="B826" s="26">
        <v>8.75</v>
      </c>
      <c r="C826" s="26">
        <v>177</v>
      </c>
      <c r="D826" s="26">
        <v>11.5</v>
      </c>
      <c r="E826" s="26">
        <v>177</v>
      </c>
      <c r="F826" s="26">
        <v>18.8</v>
      </c>
      <c r="G826" s="26">
        <v>177</v>
      </c>
      <c r="H826" s="26">
        <v>13.4</v>
      </c>
    </row>
    <row r="827" spans="1:8">
      <c r="A827" s="26">
        <v>176</v>
      </c>
      <c r="B827" s="26">
        <v>7.75</v>
      </c>
      <c r="C827" s="26">
        <v>176</v>
      </c>
      <c r="D827" s="26">
        <v>12</v>
      </c>
      <c r="E827" s="26">
        <v>176</v>
      </c>
      <c r="F827" s="26">
        <v>15.4</v>
      </c>
      <c r="G827" s="26">
        <v>176</v>
      </c>
      <c r="H827" s="26">
        <v>12.4</v>
      </c>
    </row>
    <row r="828" spans="1:8">
      <c r="A828" s="26">
        <v>175</v>
      </c>
      <c r="B828" s="26">
        <v>6</v>
      </c>
      <c r="C828" s="26">
        <v>175</v>
      </c>
      <c r="D828" s="26">
        <v>13.25</v>
      </c>
      <c r="E828" s="26">
        <v>175</v>
      </c>
      <c r="F828" s="26">
        <v>13.8</v>
      </c>
      <c r="G828" s="26">
        <v>175</v>
      </c>
      <c r="H828" s="26">
        <v>11</v>
      </c>
    </row>
    <row r="829" spans="1:8">
      <c r="A829" s="26">
        <v>174</v>
      </c>
      <c r="B829" s="26">
        <v>5.25</v>
      </c>
      <c r="C829" s="26">
        <v>174</v>
      </c>
      <c r="D829" s="26">
        <v>11.25</v>
      </c>
      <c r="E829" s="26">
        <v>174</v>
      </c>
      <c r="F829" s="26">
        <v>11</v>
      </c>
      <c r="G829" s="26">
        <v>174</v>
      </c>
      <c r="H829" s="26">
        <v>8.6</v>
      </c>
    </row>
    <row r="830" spans="1:8">
      <c r="A830" s="26">
        <v>173</v>
      </c>
      <c r="B830" s="26">
        <v>5</v>
      </c>
      <c r="C830" s="26">
        <v>173</v>
      </c>
      <c r="D830" s="26">
        <v>10.5</v>
      </c>
      <c r="E830" s="26">
        <v>173</v>
      </c>
      <c r="F830" s="26">
        <v>9.8000000000000007</v>
      </c>
      <c r="G830" s="26">
        <v>173</v>
      </c>
      <c r="H830" s="26">
        <v>6.4</v>
      </c>
    </row>
    <row r="831" spans="1:8">
      <c r="A831" s="26">
        <v>172</v>
      </c>
      <c r="B831" s="26">
        <v>5.5</v>
      </c>
      <c r="C831" s="26">
        <v>172</v>
      </c>
      <c r="D831" s="26">
        <v>9.25</v>
      </c>
      <c r="E831" s="26">
        <v>172</v>
      </c>
      <c r="F831" s="26">
        <v>10.4</v>
      </c>
      <c r="G831" s="26">
        <v>172</v>
      </c>
      <c r="H831" s="26">
        <v>6.8</v>
      </c>
    </row>
    <row r="832" spans="1:8">
      <c r="A832" s="26">
        <v>171</v>
      </c>
      <c r="B832" s="26">
        <v>6</v>
      </c>
      <c r="C832" s="26">
        <v>171</v>
      </c>
      <c r="D832" s="26">
        <v>8.5</v>
      </c>
      <c r="E832" s="26">
        <v>171</v>
      </c>
      <c r="F832" s="26">
        <v>11</v>
      </c>
      <c r="G832" s="26">
        <v>171</v>
      </c>
      <c r="H832" s="26">
        <v>7.2</v>
      </c>
    </row>
    <row r="833" spans="1:8">
      <c r="A833" s="26">
        <v>170</v>
      </c>
      <c r="B833" s="26">
        <v>5.5</v>
      </c>
      <c r="C833" s="26">
        <v>170</v>
      </c>
      <c r="D833" s="26">
        <v>9.25</v>
      </c>
      <c r="E833" s="26">
        <v>170</v>
      </c>
      <c r="F833" s="26">
        <v>9.6</v>
      </c>
      <c r="G833" s="26">
        <v>170</v>
      </c>
      <c r="H833" s="26">
        <v>8</v>
      </c>
    </row>
    <row r="834" spans="1:8">
      <c r="A834" s="26">
        <v>169</v>
      </c>
      <c r="B834" s="26">
        <v>5</v>
      </c>
      <c r="C834" s="26">
        <v>169</v>
      </c>
      <c r="D834" s="26">
        <v>10.25</v>
      </c>
      <c r="E834" s="26">
        <v>169</v>
      </c>
      <c r="F834" s="26">
        <v>9.1999999999999993</v>
      </c>
      <c r="G834" s="26">
        <v>169</v>
      </c>
      <c r="H834" s="26">
        <v>8.6</v>
      </c>
    </row>
    <row r="835" spans="1:8">
      <c r="A835" s="26">
        <v>168</v>
      </c>
      <c r="B835" s="26">
        <v>5</v>
      </c>
      <c r="C835" s="26">
        <v>168</v>
      </c>
      <c r="D835" s="26">
        <v>12.5</v>
      </c>
      <c r="E835" s="26">
        <v>168</v>
      </c>
      <c r="F835" s="26">
        <v>9.6</v>
      </c>
      <c r="G835" s="26">
        <v>168</v>
      </c>
      <c r="H835" s="26">
        <v>9.6</v>
      </c>
    </row>
    <row r="836" spans="1:8">
      <c r="A836" s="26">
        <v>167</v>
      </c>
      <c r="B836" s="26">
        <v>6.5</v>
      </c>
      <c r="C836" s="26">
        <v>167</v>
      </c>
      <c r="D836" s="26">
        <v>10.75</v>
      </c>
      <c r="E836" s="26">
        <v>167</v>
      </c>
      <c r="F836" s="26">
        <v>10.8</v>
      </c>
      <c r="G836" s="26">
        <v>167</v>
      </c>
      <c r="H836" s="26">
        <v>9.8000000000000007</v>
      </c>
    </row>
    <row r="837" spans="1:8">
      <c r="A837" s="26">
        <v>166</v>
      </c>
      <c r="B837" s="26">
        <v>7.5</v>
      </c>
      <c r="C837" s="26">
        <v>166</v>
      </c>
      <c r="D837" s="26">
        <v>9.75</v>
      </c>
      <c r="E837" s="26">
        <v>166</v>
      </c>
      <c r="F837" s="26">
        <v>12.4</v>
      </c>
      <c r="G837" s="26">
        <v>166</v>
      </c>
      <c r="H837" s="26">
        <v>11.4</v>
      </c>
    </row>
    <row r="838" spans="1:8">
      <c r="A838" s="26">
        <v>165</v>
      </c>
      <c r="B838" s="26">
        <v>8.75</v>
      </c>
      <c r="C838" s="26">
        <v>165</v>
      </c>
      <c r="D838" s="26">
        <v>10.25</v>
      </c>
      <c r="E838" s="26">
        <v>165</v>
      </c>
      <c r="F838" s="26">
        <v>13.8</v>
      </c>
      <c r="G838" s="26">
        <v>165</v>
      </c>
      <c r="H838" s="26">
        <v>12.2</v>
      </c>
    </row>
    <row r="839" spans="1:8">
      <c r="A839" s="26">
        <v>164</v>
      </c>
      <c r="B839" s="26">
        <v>9.5</v>
      </c>
      <c r="C839" s="26">
        <v>164</v>
      </c>
      <c r="D839" s="26">
        <v>9.5</v>
      </c>
      <c r="E839" s="26">
        <v>164</v>
      </c>
      <c r="F839" s="26">
        <v>14.4</v>
      </c>
      <c r="G839" s="26">
        <v>164</v>
      </c>
      <c r="H839" s="26">
        <v>12.4</v>
      </c>
    </row>
    <row r="840" spans="1:8">
      <c r="A840" s="26">
        <v>163</v>
      </c>
      <c r="B840" s="26">
        <v>10.5</v>
      </c>
      <c r="C840" s="26">
        <v>163</v>
      </c>
      <c r="D840" s="26">
        <v>11.75</v>
      </c>
      <c r="E840" s="26">
        <v>163</v>
      </c>
      <c r="F840" s="26">
        <v>13.8</v>
      </c>
      <c r="G840" s="26">
        <v>163</v>
      </c>
      <c r="H840" s="26">
        <v>12.8</v>
      </c>
    </row>
    <row r="841" spans="1:8">
      <c r="A841" s="26">
        <v>162</v>
      </c>
      <c r="B841" s="26">
        <v>11.25</v>
      </c>
      <c r="C841" s="26">
        <v>162</v>
      </c>
      <c r="D841" s="26">
        <v>12.75</v>
      </c>
      <c r="E841" s="26">
        <v>162</v>
      </c>
      <c r="F841" s="26">
        <v>13</v>
      </c>
      <c r="G841" s="26">
        <v>162</v>
      </c>
      <c r="H841" s="26">
        <v>13.2</v>
      </c>
    </row>
    <row r="842" spans="1:8">
      <c r="A842" s="26">
        <v>161</v>
      </c>
      <c r="B842" s="26">
        <v>10.75</v>
      </c>
      <c r="C842" s="26">
        <v>161</v>
      </c>
      <c r="D842" s="26">
        <v>11</v>
      </c>
      <c r="E842" s="26">
        <v>161</v>
      </c>
      <c r="F842" s="26">
        <v>11.8</v>
      </c>
      <c r="G842" s="26">
        <v>161</v>
      </c>
      <c r="H842" s="26">
        <v>12.4</v>
      </c>
    </row>
    <row r="843" spans="1:8">
      <c r="A843" s="26">
        <v>160</v>
      </c>
      <c r="B843" s="26">
        <v>10</v>
      </c>
      <c r="C843" s="26">
        <v>160</v>
      </c>
      <c r="D843" s="26">
        <v>11</v>
      </c>
      <c r="E843" s="26">
        <v>160</v>
      </c>
      <c r="F843" s="26">
        <v>12.2</v>
      </c>
      <c r="G843" s="26">
        <v>160</v>
      </c>
      <c r="H843" s="26">
        <v>11.4</v>
      </c>
    </row>
    <row r="844" spans="1:8">
      <c r="A844" s="26">
        <v>159</v>
      </c>
      <c r="B844" s="26">
        <v>8.5</v>
      </c>
      <c r="C844" s="26">
        <v>159</v>
      </c>
      <c r="D844" s="26">
        <v>9.5</v>
      </c>
      <c r="E844" s="26">
        <v>159</v>
      </c>
      <c r="F844" s="26">
        <v>11.2</v>
      </c>
      <c r="G844" s="26">
        <v>159</v>
      </c>
      <c r="H844" s="26">
        <v>10.6</v>
      </c>
    </row>
    <row r="845" spans="1:8">
      <c r="A845" s="26">
        <v>158</v>
      </c>
      <c r="B845" s="26">
        <v>7.25</v>
      </c>
      <c r="C845" s="26">
        <v>158</v>
      </c>
      <c r="D845" s="26">
        <v>8.25</v>
      </c>
      <c r="E845" s="26">
        <v>158</v>
      </c>
      <c r="F845" s="26">
        <v>10.8</v>
      </c>
      <c r="G845" s="26">
        <v>158</v>
      </c>
      <c r="H845" s="26">
        <v>10</v>
      </c>
    </row>
    <row r="846" spans="1:8">
      <c r="A846" s="26">
        <v>157</v>
      </c>
      <c r="B846" s="26">
        <v>8.25</v>
      </c>
      <c r="C846" s="26">
        <v>157</v>
      </c>
      <c r="D846" s="26">
        <v>9.75</v>
      </c>
      <c r="E846" s="26">
        <v>157</v>
      </c>
      <c r="F846" s="26">
        <v>10.199999999999999</v>
      </c>
      <c r="G846" s="26">
        <v>157</v>
      </c>
      <c r="H846" s="26">
        <v>10.4</v>
      </c>
    </row>
    <row r="847" spans="1:8">
      <c r="A847" s="26">
        <v>156</v>
      </c>
      <c r="B847" s="26">
        <v>9.75</v>
      </c>
      <c r="C847" s="26">
        <v>156</v>
      </c>
      <c r="D847" s="26">
        <v>10</v>
      </c>
      <c r="E847" s="26">
        <v>156</v>
      </c>
      <c r="F847" s="26">
        <v>10.199999999999999</v>
      </c>
      <c r="G847" s="26">
        <v>156</v>
      </c>
      <c r="H847" s="26">
        <v>9</v>
      </c>
    </row>
    <row r="848" spans="1:8">
      <c r="A848" s="26">
        <v>155</v>
      </c>
      <c r="B848" s="26">
        <v>10.5</v>
      </c>
      <c r="C848" s="26">
        <v>155</v>
      </c>
      <c r="D848" s="26">
        <v>11</v>
      </c>
      <c r="E848" s="26">
        <v>155</v>
      </c>
      <c r="F848" s="26">
        <v>10.199999999999999</v>
      </c>
      <c r="G848" s="26">
        <v>155</v>
      </c>
      <c r="H848" s="26">
        <v>8.8000000000000007</v>
      </c>
    </row>
    <row r="849" spans="1:8">
      <c r="A849" s="26">
        <v>154</v>
      </c>
      <c r="B849" s="26">
        <v>11.75</v>
      </c>
      <c r="C849" s="26">
        <v>154</v>
      </c>
      <c r="D849" s="26">
        <v>11.75</v>
      </c>
      <c r="E849" s="26">
        <v>154</v>
      </c>
      <c r="F849" s="26">
        <v>11.4</v>
      </c>
      <c r="G849" s="26">
        <v>154</v>
      </c>
      <c r="H849" s="26">
        <v>8</v>
      </c>
    </row>
    <row r="850" spans="1:8">
      <c r="A850" s="26">
        <v>153</v>
      </c>
      <c r="B850" s="26">
        <v>11.25</v>
      </c>
      <c r="C850" s="26">
        <v>153</v>
      </c>
      <c r="D850" s="26">
        <v>11.25</v>
      </c>
      <c r="E850" s="26">
        <v>153</v>
      </c>
      <c r="F850" s="26">
        <v>11.4</v>
      </c>
      <c r="G850" s="26">
        <v>153</v>
      </c>
      <c r="H850" s="26">
        <v>7.6</v>
      </c>
    </row>
    <row r="851" spans="1:8">
      <c r="A851" s="26">
        <v>152</v>
      </c>
      <c r="B851" s="26">
        <v>10.5</v>
      </c>
      <c r="C851" s="26">
        <v>152</v>
      </c>
      <c r="D851" s="26">
        <v>12</v>
      </c>
      <c r="E851" s="26">
        <v>152</v>
      </c>
      <c r="F851" s="26">
        <v>11.8</v>
      </c>
      <c r="G851" s="26">
        <v>152</v>
      </c>
      <c r="H851" s="26">
        <v>8</v>
      </c>
    </row>
    <row r="852" spans="1:8">
      <c r="A852" s="26">
        <v>151</v>
      </c>
      <c r="B852" s="26">
        <v>10</v>
      </c>
      <c r="C852" s="26">
        <v>151</v>
      </c>
      <c r="D852" s="26">
        <v>11.25</v>
      </c>
      <c r="E852" s="26">
        <v>151</v>
      </c>
      <c r="F852" s="26">
        <v>11.4</v>
      </c>
      <c r="G852" s="26">
        <v>151</v>
      </c>
      <c r="H852" s="26">
        <v>8.4</v>
      </c>
    </row>
    <row r="853" spans="1:8">
      <c r="A853" s="26">
        <v>150</v>
      </c>
      <c r="B853" s="26">
        <v>9</v>
      </c>
      <c r="C853" s="26">
        <v>150</v>
      </c>
      <c r="D853" s="26">
        <v>11.5</v>
      </c>
      <c r="E853" s="26">
        <v>150</v>
      </c>
      <c r="F853" s="26">
        <v>12</v>
      </c>
      <c r="G853" s="26">
        <v>150</v>
      </c>
      <c r="H853" s="26">
        <v>7.6</v>
      </c>
    </row>
    <row r="854" spans="1:8">
      <c r="A854" s="26">
        <v>149</v>
      </c>
      <c r="B854" s="26">
        <v>9.25</v>
      </c>
      <c r="C854" s="26">
        <v>149</v>
      </c>
      <c r="D854" s="26">
        <v>11.5</v>
      </c>
      <c r="E854" s="26">
        <v>149</v>
      </c>
      <c r="F854" s="26">
        <v>11.6</v>
      </c>
      <c r="G854" s="26">
        <v>149</v>
      </c>
      <c r="H854" s="26">
        <v>9.4</v>
      </c>
    </row>
    <row r="855" spans="1:8">
      <c r="A855" s="26">
        <v>148</v>
      </c>
      <c r="B855" s="26">
        <v>8.75</v>
      </c>
      <c r="C855" s="26">
        <v>148</v>
      </c>
      <c r="D855" s="26">
        <v>10.75</v>
      </c>
      <c r="E855" s="26">
        <v>148</v>
      </c>
      <c r="F855" s="26">
        <v>11.4</v>
      </c>
      <c r="G855" s="26">
        <v>148</v>
      </c>
      <c r="H855" s="26">
        <v>9.4</v>
      </c>
    </row>
    <row r="856" spans="1:8">
      <c r="A856" s="26">
        <v>147</v>
      </c>
      <c r="B856" s="26">
        <v>8</v>
      </c>
      <c r="C856" s="26">
        <v>147</v>
      </c>
      <c r="D856" s="26">
        <v>11.25</v>
      </c>
      <c r="E856" s="26">
        <v>147</v>
      </c>
      <c r="F856" s="26">
        <v>11.8</v>
      </c>
      <c r="G856" s="26">
        <v>147</v>
      </c>
      <c r="H856" s="26">
        <v>8.6</v>
      </c>
    </row>
    <row r="857" spans="1:8">
      <c r="A857" s="26">
        <v>146</v>
      </c>
      <c r="B857" s="26">
        <v>7.5</v>
      </c>
      <c r="C857" s="26">
        <v>146</v>
      </c>
      <c r="D857" s="26">
        <v>11</v>
      </c>
      <c r="E857" s="26">
        <v>146</v>
      </c>
      <c r="F857" s="26">
        <v>12</v>
      </c>
      <c r="G857" s="26">
        <v>146</v>
      </c>
      <c r="H857" s="26">
        <v>9.1999999999999993</v>
      </c>
    </row>
    <row r="858" spans="1:8">
      <c r="A858" s="26">
        <v>145</v>
      </c>
      <c r="B858" s="26">
        <v>7.25</v>
      </c>
      <c r="C858" s="26">
        <v>145</v>
      </c>
      <c r="D858" s="26">
        <v>11.5</v>
      </c>
      <c r="E858" s="26">
        <v>145</v>
      </c>
      <c r="F858" s="26">
        <v>9.8000000000000007</v>
      </c>
      <c r="G858" s="26">
        <v>145</v>
      </c>
      <c r="H858" s="26">
        <v>11.2</v>
      </c>
    </row>
    <row r="859" spans="1:8">
      <c r="A859" s="26">
        <v>144</v>
      </c>
      <c r="B859" s="26">
        <v>7.25</v>
      </c>
      <c r="C859" s="26">
        <v>144</v>
      </c>
      <c r="D859" s="26">
        <v>9.25</v>
      </c>
      <c r="E859" s="26">
        <v>144</v>
      </c>
      <c r="F859" s="26">
        <v>8.6</v>
      </c>
      <c r="G859" s="26">
        <v>144</v>
      </c>
      <c r="H859" s="26">
        <v>11</v>
      </c>
    </row>
    <row r="860" spans="1:8">
      <c r="A860" s="26">
        <v>143</v>
      </c>
      <c r="B860" s="26">
        <v>7.5</v>
      </c>
      <c r="C860" s="26">
        <v>143</v>
      </c>
      <c r="D860" s="26">
        <v>8.5</v>
      </c>
      <c r="E860" s="26">
        <v>143</v>
      </c>
      <c r="F860" s="26">
        <v>9.1999999999999993</v>
      </c>
      <c r="G860" s="26">
        <v>143</v>
      </c>
      <c r="H860" s="26">
        <v>10.6</v>
      </c>
    </row>
    <row r="861" spans="1:8">
      <c r="A861" s="26">
        <v>142</v>
      </c>
      <c r="B861" s="26">
        <v>8</v>
      </c>
      <c r="C861" s="26">
        <v>142</v>
      </c>
      <c r="D861" s="26">
        <v>8.75</v>
      </c>
      <c r="E861" s="26">
        <v>142</v>
      </c>
      <c r="F861" s="26">
        <v>8.1999999999999993</v>
      </c>
      <c r="G861" s="26">
        <v>142</v>
      </c>
      <c r="H861" s="26">
        <v>9.8000000000000007</v>
      </c>
    </row>
    <row r="862" spans="1:8">
      <c r="A862" s="26">
        <v>141</v>
      </c>
      <c r="B862" s="26">
        <v>7</v>
      </c>
      <c r="C862" s="26">
        <v>141</v>
      </c>
      <c r="D862" s="26">
        <v>8.25</v>
      </c>
      <c r="E862" s="26">
        <v>141</v>
      </c>
      <c r="F862" s="26">
        <v>7.4</v>
      </c>
      <c r="G862" s="26">
        <v>141</v>
      </c>
      <c r="H862" s="26">
        <v>8.6</v>
      </c>
    </row>
    <row r="863" spans="1:8">
      <c r="A863" s="26">
        <v>140</v>
      </c>
      <c r="B863" s="26">
        <v>7.25</v>
      </c>
      <c r="C863" s="26">
        <v>140</v>
      </c>
      <c r="D863" s="26">
        <v>9</v>
      </c>
      <c r="E863" s="26">
        <v>140</v>
      </c>
      <c r="F863" s="26">
        <v>8.6</v>
      </c>
      <c r="G863" s="26">
        <v>140</v>
      </c>
      <c r="H863" s="26">
        <v>6.8</v>
      </c>
    </row>
    <row r="864" spans="1:8">
      <c r="A864" s="26">
        <v>139</v>
      </c>
      <c r="B864" s="26">
        <v>7.75</v>
      </c>
      <c r="C864" s="26">
        <v>139</v>
      </c>
      <c r="D864" s="26">
        <v>8.5</v>
      </c>
      <c r="E864" s="26">
        <v>139</v>
      </c>
      <c r="F864" s="26">
        <v>10</v>
      </c>
      <c r="G864" s="26">
        <v>139</v>
      </c>
      <c r="H864" s="26">
        <v>6.8</v>
      </c>
    </row>
    <row r="865" spans="1:8">
      <c r="A865" s="26">
        <v>138</v>
      </c>
      <c r="B865" s="26">
        <v>8</v>
      </c>
      <c r="C865" s="26">
        <v>138</v>
      </c>
      <c r="D865" s="26">
        <v>6.5</v>
      </c>
      <c r="E865" s="26">
        <v>138</v>
      </c>
      <c r="F865" s="26">
        <v>9.8000000000000007</v>
      </c>
      <c r="G865" s="26">
        <v>138</v>
      </c>
      <c r="H865" s="26">
        <v>7.8</v>
      </c>
    </row>
    <row r="866" spans="1:8">
      <c r="A866" s="26">
        <v>137</v>
      </c>
      <c r="B866" s="26">
        <v>11.5</v>
      </c>
      <c r="C866" s="26">
        <v>137</v>
      </c>
      <c r="D866" s="26">
        <v>5.75</v>
      </c>
      <c r="E866" s="26">
        <v>137</v>
      </c>
      <c r="F866" s="26">
        <v>10</v>
      </c>
      <c r="G866" s="26">
        <v>137</v>
      </c>
      <c r="H866" s="26">
        <v>8.1999999999999993</v>
      </c>
    </row>
    <row r="867" spans="1:8">
      <c r="A867" s="26">
        <v>136</v>
      </c>
      <c r="B867" s="26">
        <v>11.5</v>
      </c>
      <c r="C867" s="26">
        <v>136</v>
      </c>
      <c r="D867" s="26">
        <v>5</v>
      </c>
      <c r="E867" s="26">
        <v>136</v>
      </c>
      <c r="F867" s="26">
        <v>10.199999999999999</v>
      </c>
      <c r="G867" s="26">
        <v>136</v>
      </c>
      <c r="H867" s="26">
        <v>9.1999999999999993</v>
      </c>
    </row>
    <row r="868" spans="1:8">
      <c r="A868" s="26">
        <v>135</v>
      </c>
      <c r="B868" s="26">
        <v>10.75</v>
      </c>
      <c r="C868" s="26">
        <v>135</v>
      </c>
      <c r="D868" s="26">
        <v>5.5</v>
      </c>
      <c r="E868" s="26">
        <v>135</v>
      </c>
      <c r="F868" s="26">
        <v>10.6</v>
      </c>
      <c r="G868" s="26">
        <v>135</v>
      </c>
      <c r="H868" s="26">
        <v>9.4</v>
      </c>
    </row>
    <row r="869" spans="1:8">
      <c r="A869" s="26">
        <v>134</v>
      </c>
      <c r="B869" s="26">
        <v>9.5</v>
      </c>
      <c r="C869" s="26">
        <v>134</v>
      </c>
      <c r="D869" s="26">
        <v>7.25</v>
      </c>
      <c r="E869" s="26">
        <v>134</v>
      </c>
      <c r="F869" s="26">
        <v>9.8000000000000007</v>
      </c>
      <c r="G869" s="26">
        <v>134</v>
      </c>
      <c r="H869" s="26">
        <v>9.1999999999999993</v>
      </c>
    </row>
    <row r="870" spans="1:8">
      <c r="A870" s="26">
        <v>133</v>
      </c>
      <c r="B870" s="26">
        <v>6.75</v>
      </c>
      <c r="C870" s="26">
        <v>133</v>
      </c>
      <c r="D870" s="26">
        <v>7.75</v>
      </c>
      <c r="E870" s="26">
        <v>133</v>
      </c>
      <c r="F870" s="26">
        <v>11.6</v>
      </c>
      <c r="G870" s="26">
        <v>133</v>
      </c>
      <c r="H870" s="26">
        <v>8.1999999999999993</v>
      </c>
    </row>
    <row r="871" spans="1:8">
      <c r="A871" s="26">
        <v>132</v>
      </c>
      <c r="B871" s="26">
        <v>6.75</v>
      </c>
      <c r="C871" s="26">
        <v>132</v>
      </c>
      <c r="D871" s="26">
        <v>9.5</v>
      </c>
      <c r="E871" s="26">
        <v>132</v>
      </c>
      <c r="F871" s="26">
        <v>12.2</v>
      </c>
      <c r="G871" s="26">
        <v>132</v>
      </c>
      <c r="H871" s="26">
        <v>8.4</v>
      </c>
    </row>
    <row r="872" spans="1:8">
      <c r="A872" s="26">
        <v>131</v>
      </c>
      <c r="B872" s="26">
        <v>7.5</v>
      </c>
      <c r="C872" s="26">
        <v>131</v>
      </c>
      <c r="D872" s="26">
        <v>8.75</v>
      </c>
      <c r="E872" s="26">
        <v>131</v>
      </c>
      <c r="F872" s="26">
        <v>13.6</v>
      </c>
      <c r="G872" s="26">
        <v>131</v>
      </c>
      <c r="H872" s="26">
        <v>8</v>
      </c>
    </row>
    <row r="873" spans="1:8">
      <c r="A873" s="26">
        <v>130</v>
      </c>
      <c r="B873" s="26">
        <v>8.5</v>
      </c>
      <c r="C873" s="26">
        <v>130</v>
      </c>
      <c r="D873" s="26">
        <v>7.75</v>
      </c>
      <c r="E873" s="26">
        <v>130</v>
      </c>
      <c r="F873" s="26">
        <v>13</v>
      </c>
      <c r="G873" s="26">
        <v>130</v>
      </c>
      <c r="H873" s="26">
        <v>8.4</v>
      </c>
    </row>
    <row r="874" spans="1:8">
      <c r="A874" s="26">
        <v>129</v>
      </c>
      <c r="B874" s="26">
        <v>10.25</v>
      </c>
      <c r="C874" s="26">
        <v>129</v>
      </c>
      <c r="D874" s="26">
        <v>8.75</v>
      </c>
      <c r="E874" s="26">
        <v>129</v>
      </c>
      <c r="F874" s="26">
        <v>14</v>
      </c>
      <c r="G874" s="26">
        <v>129</v>
      </c>
      <c r="H874" s="26">
        <v>8.6</v>
      </c>
    </row>
    <row r="875" spans="1:8">
      <c r="A875" s="26">
        <v>128</v>
      </c>
      <c r="B875" s="26">
        <v>11.5</v>
      </c>
      <c r="C875" s="26">
        <v>128</v>
      </c>
      <c r="D875" s="26">
        <v>10.25</v>
      </c>
      <c r="E875" s="26">
        <v>128</v>
      </c>
      <c r="F875" s="26">
        <v>12</v>
      </c>
      <c r="G875" s="26">
        <v>128</v>
      </c>
      <c r="H875" s="26">
        <v>10.199999999999999</v>
      </c>
    </row>
    <row r="876" spans="1:8">
      <c r="A876" s="26">
        <v>127</v>
      </c>
      <c r="B876" s="26">
        <v>11.25</v>
      </c>
      <c r="C876" s="26">
        <v>127</v>
      </c>
      <c r="D876" s="26">
        <v>12.75</v>
      </c>
      <c r="E876" s="26">
        <v>127</v>
      </c>
      <c r="F876" s="26">
        <v>11.8</v>
      </c>
      <c r="G876" s="26">
        <v>127</v>
      </c>
      <c r="H876" s="26">
        <v>9.8000000000000007</v>
      </c>
    </row>
    <row r="877" spans="1:8">
      <c r="A877" s="26">
        <v>126</v>
      </c>
      <c r="B877" s="26">
        <v>11.5</v>
      </c>
      <c r="C877" s="26">
        <v>126</v>
      </c>
      <c r="D877" s="26">
        <v>13.5</v>
      </c>
      <c r="E877" s="26">
        <v>126</v>
      </c>
      <c r="F877" s="26">
        <v>10.4</v>
      </c>
      <c r="G877" s="26">
        <v>126</v>
      </c>
      <c r="H877" s="26">
        <v>9.1999999999999993</v>
      </c>
    </row>
    <row r="878" spans="1:8">
      <c r="A878" s="26">
        <v>125</v>
      </c>
      <c r="B878" s="26">
        <v>11</v>
      </c>
      <c r="C878" s="26">
        <v>125</v>
      </c>
      <c r="D878" s="26">
        <v>13.75</v>
      </c>
      <c r="E878" s="26">
        <v>125</v>
      </c>
      <c r="F878" s="26">
        <v>10.6</v>
      </c>
      <c r="G878" s="26">
        <v>125</v>
      </c>
      <c r="H878" s="26">
        <v>10</v>
      </c>
    </row>
    <row r="879" spans="1:8">
      <c r="A879" s="26">
        <v>124</v>
      </c>
      <c r="B879" s="26">
        <v>8.75</v>
      </c>
      <c r="C879" s="26">
        <v>124</v>
      </c>
      <c r="D879" s="26">
        <v>13</v>
      </c>
      <c r="E879" s="26">
        <v>124</v>
      </c>
      <c r="F879" s="26">
        <v>10.4</v>
      </c>
      <c r="G879" s="26">
        <v>124</v>
      </c>
      <c r="H879" s="26">
        <v>9.1999999999999993</v>
      </c>
    </row>
    <row r="880" spans="1:8">
      <c r="A880" s="26">
        <v>123</v>
      </c>
      <c r="B880" s="26">
        <v>7.5</v>
      </c>
      <c r="C880" s="26">
        <v>123</v>
      </c>
      <c r="D880" s="26">
        <v>12</v>
      </c>
      <c r="E880" s="26">
        <v>123</v>
      </c>
      <c r="F880" s="26">
        <v>12.2</v>
      </c>
      <c r="G880" s="26">
        <v>123</v>
      </c>
      <c r="H880" s="26">
        <v>8.1999999999999993</v>
      </c>
    </row>
    <row r="881" spans="1:8">
      <c r="A881" s="26">
        <v>122</v>
      </c>
      <c r="B881" s="26">
        <v>7.25</v>
      </c>
      <c r="C881" s="26">
        <v>122</v>
      </c>
      <c r="D881" s="26">
        <v>12.75</v>
      </c>
      <c r="E881" s="26">
        <v>122</v>
      </c>
      <c r="F881" s="26">
        <v>13</v>
      </c>
      <c r="G881" s="26">
        <v>122</v>
      </c>
      <c r="H881" s="26">
        <v>9.6</v>
      </c>
    </row>
    <row r="882" spans="1:8">
      <c r="A882" s="26">
        <v>121</v>
      </c>
      <c r="B882" s="26">
        <v>5.75</v>
      </c>
      <c r="C882" s="26">
        <v>121</v>
      </c>
      <c r="D882" s="26">
        <v>12</v>
      </c>
      <c r="E882" s="26">
        <v>121</v>
      </c>
      <c r="F882" s="26">
        <v>13.2</v>
      </c>
      <c r="G882" s="26">
        <v>121</v>
      </c>
      <c r="H882" s="26">
        <v>11.4</v>
      </c>
    </row>
    <row r="883" spans="1:8">
      <c r="A883" s="26">
        <v>120</v>
      </c>
      <c r="B883" s="26">
        <v>7.25</v>
      </c>
      <c r="C883" s="26">
        <v>120</v>
      </c>
      <c r="D883" s="26">
        <v>10.75</v>
      </c>
      <c r="E883" s="26">
        <v>120</v>
      </c>
      <c r="F883" s="26">
        <v>11.6</v>
      </c>
      <c r="G883" s="26">
        <v>120</v>
      </c>
      <c r="H883" s="26">
        <v>11.4</v>
      </c>
    </row>
    <row r="884" spans="1:8">
      <c r="A884" s="26">
        <v>119</v>
      </c>
      <c r="B884" s="26">
        <v>9.25</v>
      </c>
      <c r="C884" s="26">
        <v>119</v>
      </c>
      <c r="D884" s="26">
        <v>9.5</v>
      </c>
      <c r="E884" s="26">
        <v>119</v>
      </c>
      <c r="F884" s="26">
        <v>11.4</v>
      </c>
      <c r="G884" s="26">
        <v>119</v>
      </c>
      <c r="H884" s="26">
        <v>11.2</v>
      </c>
    </row>
    <row r="885" spans="1:8">
      <c r="A885" s="26">
        <v>118</v>
      </c>
      <c r="B885" s="26">
        <v>12.25</v>
      </c>
      <c r="C885" s="26">
        <v>118</v>
      </c>
      <c r="D885" s="26">
        <v>8.75</v>
      </c>
      <c r="E885" s="26">
        <v>118</v>
      </c>
      <c r="F885" s="26">
        <v>9.4</v>
      </c>
      <c r="G885" s="26">
        <v>118</v>
      </c>
      <c r="H885" s="26">
        <v>11.4</v>
      </c>
    </row>
    <row r="886" spans="1:8">
      <c r="A886" s="26">
        <v>117</v>
      </c>
      <c r="B886" s="26">
        <v>13.25</v>
      </c>
      <c r="C886" s="26">
        <v>117</v>
      </c>
      <c r="D886" s="26">
        <v>8.5</v>
      </c>
      <c r="E886" s="26">
        <v>117</v>
      </c>
      <c r="F886" s="26">
        <v>7.6</v>
      </c>
      <c r="G886" s="26">
        <v>117</v>
      </c>
      <c r="H886" s="26">
        <v>11</v>
      </c>
    </row>
    <row r="887" spans="1:8">
      <c r="A887" s="26">
        <v>116</v>
      </c>
      <c r="B887" s="26">
        <v>13.25</v>
      </c>
      <c r="C887" s="26">
        <v>116</v>
      </c>
      <c r="D887" s="26">
        <v>8.25</v>
      </c>
      <c r="E887" s="26">
        <v>116</v>
      </c>
      <c r="F887" s="26">
        <v>8</v>
      </c>
      <c r="G887" s="26">
        <v>116</v>
      </c>
      <c r="H887" s="26">
        <v>10</v>
      </c>
    </row>
    <row r="888" spans="1:8">
      <c r="A888" s="26">
        <v>115</v>
      </c>
      <c r="B888" s="26">
        <v>11.75</v>
      </c>
      <c r="C888" s="26">
        <v>115</v>
      </c>
      <c r="D888" s="26">
        <v>8.75</v>
      </c>
      <c r="E888" s="26">
        <v>115</v>
      </c>
      <c r="F888" s="26">
        <v>9.1999999999999993</v>
      </c>
      <c r="G888" s="26">
        <v>115</v>
      </c>
      <c r="H888" s="26">
        <v>9.4</v>
      </c>
    </row>
    <row r="889" spans="1:8">
      <c r="A889" s="26">
        <v>114</v>
      </c>
      <c r="B889" s="26">
        <v>10.25</v>
      </c>
      <c r="C889" s="26">
        <v>114</v>
      </c>
      <c r="D889" s="26">
        <v>8.5</v>
      </c>
      <c r="E889" s="26">
        <v>114</v>
      </c>
      <c r="F889" s="26">
        <v>7.8</v>
      </c>
      <c r="G889" s="26">
        <v>114</v>
      </c>
      <c r="H889" s="26">
        <v>10.199999999999999</v>
      </c>
    </row>
    <row r="890" spans="1:8">
      <c r="A890" s="26">
        <v>113</v>
      </c>
      <c r="B890" s="26">
        <v>10.25</v>
      </c>
      <c r="C890" s="26">
        <v>113</v>
      </c>
      <c r="D890" s="26">
        <v>9.25</v>
      </c>
      <c r="E890" s="26">
        <v>113</v>
      </c>
      <c r="F890" s="26">
        <v>9</v>
      </c>
      <c r="G890" s="26">
        <v>113</v>
      </c>
      <c r="H890" s="26">
        <v>10.6</v>
      </c>
    </row>
    <row r="891" spans="1:8">
      <c r="A891" s="26">
        <v>112</v>
      </c>
      <c r="B891" s="26">
        <v>10.75</v>
      </c>
      <c r="C891" s="26">
        <v>112</v>
      </c>
      <c r="D891" s="26">
        <v>12.75</v>
      </c>
      <c r="E891" s="26">
        <v>112</v>
      </c>
      <c r="F891" s="26">
        <v>9.6</v>
      </c>
      <c r="G891" s="26">
        <v>112</v>
      </c>
      <c r="H891" s="26">
        <v>10.4</v>
      </c>
    </row>
    <row r="892" spans="1:8">
      <c r="A892" s="26">
        <v>111</v>
      </c>
      <c r="B892" s="26">
        <v>12.75</v>
      </c>
      <c r="C892" s="26">
        <v>111</v>
      </c>
      <c r="D892" s="26">
        <v>14.75</v>
      </c>
      <c r="E892" s="26">
        <v>111</v>
      </c>
      <c r="F892" s="26">
        <v>8.6</v>
      </c>
      <c r="G892" s="26">
        <v>111</v>
      </c>
      <c r="H892" s="26">
        <v>11</v>
      </c>
    </row>
    <row r="893" spans="1:8">
      <c r="A893" s="26">
        <v>110</v>
      </c>
      <c r="B893" s="26">
        <v>12.5</v>
      </c>
      <c r="C893" s="26">
        <v>110</v>
      </c>
      <c r="D893" s="26">
        <v>16.25</v>
      </c>
      <c r="E893" s="26">
        <v>110</v>
      </c>
      <c r="F893" s="26">
        <v>8.8000000000000007</v>
      </c>
      <c r="G893" s="26">
        <v>110</v>
      </c>
      <c r="H893" s="26">
        <v>12.4</v>
      </c>
    </row>
    <row r="894" spans="1:8">
      <c r="A894" s="26">
        <v>109</v>
      </c>
      <c r="B894" s="26">
        <v>14</v>
      </c>
      <c r="C894" s="26">
        <v>109</v>
      </c>
      <c r="D894" s="26">
        <v>15</v>
      </c>
      <c r="E894" s="26">
        <v>109</v>
      </c>
      <c r="F894" s="26">
        <v>10.8</v>
      </c>
      <c r="G894" s="26">
        <v>109</v>
      </c>
      <c r="H894" s="26">
        <v>13</v>
      </c>
    </row>
    <row r="895" spans="1:8">
      <c r="A895" s="26">
        <v>108</v>
      </c>
      <c r="B895" s="26">
        <v>12.75</v>
      </c>
      <c r="C895" s="26">
        <v>108</v>
      </c>
      <c r="D895" s="26">
        <v>11.5</v>
      </c>
      <c r="E895" s="26">
        <v>108</v>
      </c>
      <c r="F895" s="26">
        <v>10.4</v>
      </c>
      <c r="G895" s="26">
        <v>108</v>
      </c>
      <c r="H895" s="26">
        <v>12.6</v>
      </c>
    </row>
    <row r="896" spans="1:8">
      <c r="A896" s="26">
        <v>107</v>
      </c>
      <c r="B896" s="26">
        <v>12.25</v>
      </c>
      <c r="C896" s="26">
        <v>107</v>
      </c>
      <c r="D896" s="26">
        <v>8.75</v>
      </c>
      <c r="E896" s="26">
        <v>107</v>
      </c>
      <c r="F896" s="26">
        <v>10.199999999999999</v>
      </c>
      <c r="G896" s="26">
        <v>107</v>
      </c>
      <c r="H896" s="26">
        <v>13</v>
      </c>
    </row>
    <row r="897" spans="1:8">
      <c r="A897" s="26">
        <v>106</v>
      </c>
      <c r="B897" s="26">
        <v>12</v>
      </c>
      <c r="C897" s="26">
        <v>106</v>
      </c>
      <c r="D897" s="26">
        <v>6.5</v>
      </c>
      <c r="E897" s="26">
        <v>106</v>
      </c>
      <c r="F897" s="26">
        <v>10.8</v>
      </c>
      <c r="G897" s="26">
        <v>106</v>
      </c>
      <c r="H897" s="26">
        <v>12.4</v>
      </c>
    </row>
    <row r="898" spans="1:8">
      <c r="A898" s="26">
        <v>105</v>
      </c>
      <c r="B898" s="26">
        <v>9.75</v>
      </c>
      <c r="C898" s="26">
        <v>105</v>
      </c>
      <c r="D898" s="26">
        <v>9.25</v>
      </c>
      <c r="E898" s="26">
        <v>105</v>
      </c>
      <c r="F898" s="26">
        <v>10.6</v>
      </c>
      <c r="G898" s="26">
        <v>105</v>
      </c>
      <c r="H898" s="26">
        <v>10.8</v>
      </c>
    </row>
    <row r="899" spans="1:8">
      <c r="A899" s="26">
        <v>104</v>
      </c>
      <c r="B899" s="26">
        <v>10.25</v>
      </c>
      <c r="C899" s="26">
        <v>104</v>
      </c>
      <c r="D899" s="26">
        <v>11</v>
      </c>
      <c r="E899" s="26">
        <v>104</v>
      </c>
      <c r="F899" s="26">
        <v>8.1999999999999993</v>
      </c>
      <c r="G899" s="26">
        <v>104</v>
      </c>
      <c r="H899" s="26">
        <v>10.199999999999999</v>
      </c>
    </row>
    <row r="900" spans="1:8">
      <c r="A900" s="26">
        <v>103</v>
      </c>
      <c r="B900" s="26">
        <v>10.75</v>
      </c>
      <c r="C900" s="26">
        <v>103</v>
      </c>
      <c r="D900" s="26">
        <v>11.75</v>
      </c>
      <c r="E900" s="26">
        <v>103</v>
      </c>
      <c r="F900" s="26">
        <v>8.4</v>
      </c>
      <c r="G900" s="26">
        <v>103</v>
      </c>
      <c r="H900" s="26">
        <v>10.4</v>
      </c>
    </row>
    <row r="901" spans="1:8">
      <c r="A901" s="26">
        <v>102</v>
      </c>
      <c r="B901" s="26">
        <v>10.75</v>
      </c>
      <c r="C901" s="26">
        <v>102</v>
      </c>
      <c r="D901" s="26">
        <v>12.75</v>
      </c>
      <c r="E901" s="26">
        <v>102</v>
      </c>
      <c r="F901" s="26">
        <v>9</v>
      </c>
      <c r="G901" s="26">
        <v>102</v>
      </c>
      <c r="H901" s="26">
        <v>9.8000000000000007</v>
      </c>
    </row>
    <row r="902" spans="1:8">
      <c r="A902" s="26">
        <v>101</v>
      </c>
      <c r="B902" s="26">
        <v>10.75</v>
      </c>
      <c r="C902" s="26">
        <v>101</v>
      </c>
      <c r="D902" s="26">
        <v>10.25</v>
      </c>
      <c r="E902" s="26">
        <v>101</v>
      </c>
      <c r="F902" s="26">
        <v>10.6</v>
      </c>
      <c r="G902" s="26">
        <v>101</v>
      </c>
      <c r="H902" s="26">
        <v>9.4</v>
      </c>
    </row>
    <row r="903" spans="1:8">
      <c r="A903" s="26">
        <v>100</v>
      </c>
      <c r="B903" s="26">
        <v>11.5</v>
      </c>
      <c r="C903" s="26">
        <v>100</v>
      </c>
      <c r="D903" s="26">
        <v>8</v>
      </c>
      <c r="E903" s="26">
        <v>100</v>
      </c>
      <c r="F903" s="26">
        <v>10.4</v>
      </c>
      <c r="G903" s="26">
        <v>100</v>
      </c>
      <c r="H903" s="26">
        <v>10</v>
      </c>
    </row>
    <row r="904" spans="1:8">
      <c r="A904" s="26">
        <v>99</v>
      </c>
      <c r="B904" s="26">
        <v>9.75</v>
      </c>
      <c r="C904" s="26">
        <v>99</v>
      </c>
      <c r="D904" s="26">
        <v>8.75</v>
      </c>
      <c r="E904" s="26">
        <v>99</v>
      </c>
      <c r="F904" s="26">
        <v>11.8</v>
      </c>
      <c r="G904" s="26">
        <v>99</v>
      </c>
      <c r="H904" s="26">
        <v>9.1999999999999993</v>
      </c>
    </row>
    <row r="905" spans="1:8">
      <c r="A905" s="26">
        <v>98</v>
      </c>
      <c r="B905" s="26">
        <v>9.25</v>
      </c>
      <c r="C905" s="26">
        <v>98</v>
      </c>
      <c r="D905" s="26">
        <v>10.75</v>
      </c>
      <c r="E905" s="26">
        <v>98</v>
      </c>
      <c r="F905" s="26">
        <v>12.8</v>
      </c>
      <c r="G905" s="26">
        <v>98</v>
      </c>
      <c r="H905" s="26">
        <v>8.8000000000000007</v>
      </c>
    </row>
    <row r="906" spans="1:8">
      <c r="A906" s="26">
        <v>97</v>
      </c>
      <c r="B906" s="26">
        <v>9.5</v>
      </c>
      <c r="C906" s="26">
        <v>97</v>
      </c>
      <c r="D906" s="26">
        <v>13.25</v>
      </c>
      <c r="E906" s="26">
        <v>97</v>
      </c>
      <c r="F906" s="26">
        <v>12.8</v>
      </c>
      <c r="G906" s="26">
        <v>97</v>
      </c>
      <c r="H906" s="26">
        <v>9.1999999999999993</v>
      </c>
    </row>
    <row r="907" spans="1:8">
      <c r="A907" s="26">
        <v>96</v>
      </c>
      <c r="B907" s="26">
        <v>8.75</v>
      </c>
      <c r="C907" s="26">
        <v>96</v>
      </c>
      <c r="D907" s="26">
        <v>14</v>
      </c>
      <c r="E907" s="26">
        <v>96</v>
      </c>
      <c r="F907" s="26">
        <v>12</v>
      </c>
      <c r="G907" s="26">
        <v>96</v>
      </c>
      <c r="H907" s="26">
        <v>10.4</v>
      </c>
    </row>
    <row r="908" spans="1:8">
      <c r="A908" s="26">
        <v>95</v>
      </c>
      <c r="B908" s="26">
        <v>9.25</v>
      </c>
      <c r="C908" s="26">
        <v>95</v>
      </c>
      <c r="D908" s="26">
        <v>12.5</v>
      </c>
      <c r="E908" s="26">
        <v>95</v>
      </c>
      <c r="F908" s="26">
        <v>13.8</v>
      </c>
      <c r="G908" s="26">
        <v>95</v>
      </c>
      <c r="H908" s="26">
        <v>10.8</v>
      </c>
    </row>
    <row r="909" spans="1:8">
      <c r="A909" s="26">
        <v>94</v>
      </c>
      <c r="B909" s="26">
        <v>9.75</v>
      </c>
      <c r="C909" s="26">
        <v>94</v>
      </c>
      <c r="D909" s="26">
        <v>11</v>
      </c>
      <c r="E909" s="26">
        <v>94</v>
      </c>
      <c r="F909" s="26">
        <v>14.6</v>
      </c>
      <c r="G909" s="26">
        <v>94</v>
      </c>
      <c r="H909" s="26">
        <v>11.8</v>
      </c>
    </row>
    <row r="910" spans="1:8">
      <c r="A910" s="26">
        <v>93</v>
      </c>
      <c r="B910" s="26">
        <v>10.75</v>
      </c>
      <c r="C910" s="26">
        <v>93</v>
      </c>
      <c r="D910" s="26">
        <v>9.75</v>
      </c>
      <c r="E910" s="26">
        <v>93</v>
      </c>
      <c r="F910" s="26">
        <v>13</v>
      </c>
      <c r="G910" s="26">
        <v>93</v>
      </c>
      <c r="H910" s="26">
        <v>11.6</v>
      </c>
    </row>
    <row r="911" spans="1:8">
      <c r="A911" s="26">
        <v>92</v>
      </c>
      <c r="B911" s="26">
        <v>11.5</v>
      </c>
      <c r="C911" s="26">
        <v>92</v>
      </c>
      <c r="D911" s="26">
        <v>10.75</v>
      </c>
      <c r="E911" s="26">
        <v>92</v>
      </c>
      <c r="F911" s="26">
        <v>14.2</v>
      </c>
      <c r="G911" s="26">
        <v>92</v>
      </c>
      <c r="H911" s="26">
        <v>10.4</v>
      </c>
    </row>
    <row r="912" spans="1:8">
      <c r="A912" s="26">
        <v>91</v>
      </c>
      <c r="B912" s="26">
        <v>11.75</v>
      </c>
      <c r="C912" s="26">
        <v>91</v>
      </c>
      <c r="D912" s="26">
        <v>11.5</v>
      </c>
      <c r="E912" s="26">
        <v>91</v>
      </c>
      <c r="F912" s="26">
        <v>12.8</v>
      </c>
      <c r="G912" s="26">
        <v>91</v>
      </c>
      <c r="H912" s="26">
        <v>9.4</v>
      </c>
    </row>
    <row r="913" spans="1:8">
      <c r="A913" s="26">
        <v>90</v>
      </c>
      <c r="B913" s="26">
        <v>11.5</v>
      </c>
      <c r="C913" s="26">
        <v>90</v>
      </c>
      <c r="D913" s="26">
        <v>10</v>
      </c>
      <c r="E913" s="26">
        <v>90</v>
      </c>
      <c r="F913" s="26">
        <v>11</v>
      </c>
      <c r="G913" s="26">
        <v>90</v>
      </c>
      <c r="H913" s="26">
        <v>9</v>
      </c>
    </row>
    <row r="914" spans="1:8">
      <c r="A914" s="26">
        <v>89</v>
      </c>
      <c r="B914" s="26">
        <v>10.25</v>
      </c>
      <c r="C914" s="26">
        <v>89</v>
      </c>
      <c r="D914" s="26">
        <v>9</v>
      </c>
      <c r="E914" s="26">
        <v>89</v>
      </c>
      <c r="F914" s="26">
        <v>10.6</v>
      </c>
      <c r="G914" s="26">
        <v>89</v>
      </c>
      <c r="H914" s="26">
        <v>9</v>
      </c>
    </row>
    <row r="915" spans="1:8">
      <c r="A915" s="26">
        <v>88</v>
      </c>
      <c r="B915" s="26">
        <v>8.25</v>
      </c>
      <c r="C915" s="26">
        <v>88</v>
      </c>
      <c r="D915" s="26">
        <v>8.75</v>
      </c>
      <c r="E915" s="26">
        <v>88</v>
      </c>
      <c r="F915" s="26">
        <v>11</v>
      </c>
      <c r="G915" s="26">
        <v>88</v>
      </c>
      <c r="H915" s="26">
        <v>10</v>
      </c>
    </row>
    <row r="916" spans="1:8">
      <c r="A916" s="26">
        <v>87</v>
      </c>
      <c r="B916" s="26">
        <v>8</v>
      </c>
      <c r="C916" s="26">
        <v>87</v>
      </c>
      <c r="D916" s="26">
        <v>8</v>
      </c>
      <c r="E916" s="26">
        <v>87</v>
      </c>
      <c r="F916" s="26">
        <v>11.8</v>
      </c>
      <c r="G916" s="26">
        <v>87</v>
      </c>
      <c r="H916" s="26">
        <v>11.8</v>
      </c>
    </row>
    <row r="917" spans="1:8">
      <c r="A917" s="26">
        <v>86</v>
      </c>
      <c r="B917" s="26">
        <v>8.25</v>
      </c>
      <c r="C917" s="26">
        <v>86</v>
      </c>
      <c r="D917" s="26">
        <v>9</v>
      </c>
      <c r="E917" s="26">
        <v>86</v>
      </c>
      <c r="F917" s="26">
        <v>12.8</v>
      </c>
      <c r="G917" s="26">
        <v>86</v>
      </c>
      <c r="H917" s="26">
        <v>12.6</v>
      </c>
    </row>
    <row r="918" spans="1:8">
      <c r="A918" s="26">
        <v>85</v>
      </c>
      <c r="B918" s="26">
        <v>9</v>
      </c>
      <c r="C918" s="26">
        <v>85</v>
      </c>
      <c r="D918" s="26">
        <v>10</v>
      </c>
      <c r="E918" s="26">
        <v>85</v>
      </c>
      <c r="F918" s="26">
        <v>13.4</v>
      </c>
      <c r="G918" s="26">
        <v>85</v>
      </c>
      <c r="H918" s="26">
        <v>12.6</v>
      </c>
    </row>
    <row r="919" spans="1:8">
      <c r="A919" s="26">
        <v>84</v>
      </c>
      <c r="B919" s="26">
        <v>10.5</v>
      </c>
      <c r="C919" s="26">
        <v>84</v>
      </c>
      <c r="D919" s="26">
        <v>10.25</v>
      </c>
      <c r="E919" s="26">
        <v>84</v>
      </c>
      <c r="F919" s="26">
        <v>12.2</v>
      </c>
      <c r="G919" s="26">
        <v>84</v>
      </c>
      <c r="H919" s="26">
        <v>12.6</v>
      </c>
    </row>
    <row r="920" spans="1:8">
      <c r="A920" s="26">
        <v>83</v>
      </c>
      <c r="B920" s="26">
        <v>11.25</v>
      </c>
      <c r="C920" s="26">
        <v>83</v>
      </c>
      <c r="D920" s="26">
        <v>9.75</v>
      </c>
      <c r="E920" s="26">
        <v>83</v>
      </c>
      <c r="F920" s="26">
        <v>12.8</v>
      </c>
      <c r="G920" s="26">
        <v>83</v>
      </c>
      <c r="H920" s="26">
        <v>12.2</v>
      </c>
    </row>
    <row r="921" spans="1:8">
      <c r="A921" s="26">
        <v>82</v>
      </c>
      <c r="B921" s="26">
        <v>10.5</v>
      </c>
      <c r="C921" s="26">
        <v>82</v>
      </c>
      <c r="D921" s="26">
        <v>10.25</v>
      </c>
      <c r="E921" s="26">
        <v>82</v>
      </c>
      <c r="F921" s="26">
        <v>12.4</v>
      </c>
      <c r="G921" s="26">
        <v>82</v>
      </c>
      <c r="H921" s="26">
        <v>11.6</v>
      </c>
    </row>
    <row r="922" spans="1:8">
      <c r="A922" s="26">
        <v>81</v>
      </c>
      <c r="B922" s="26">
        <v>10.75</v>
      </c>
      <c r="C922" s="26">
        <v>81</v>
      </c>
      <c r="D922" s="26">
        <v>8.75</v>
      </c>
      <c r="E922" s="26">
        <v>81</v>
      </c>
      <c r="F922" s="26">
        <v>13.2</v>
      </c>
      <c r="G922" s="26">
        <v>81</v>
      </c>
      <c r="H922" s="26">
        <v>10.8</v>
      </c>
    </row>
    <row r="923" spans="1:8">
      <c r="A923" s="26">
        <v>80</v>
      </c>
      <c r="B923" s="26">
        <v>10</v>
      </c>
      <c r="C923" s="26">
        <v>80</v>
      </c>
      <c r="D923" s="26">
        <v>8.5</v>
      </c>
      <c r="E923" s="26">
        <v>80</v>
      </c>
      <c r="F923" s="26">
        <v>13.4</v>
      </c>
      <c r="G923" s="26">
        <v>80</v>
      </c>
      <c r="H923" s="26">
        <v>10.6</v>
      </c>
    </row>
    <row r="924" spans="1:8">
      <c r="A924" s="26">
        <v>79</v>
      </c>
      <c r="B924" s="26">
        <v>10.75</v>
      </c>
      <c r="C924" s="26">
        <v>79</v>
      </c>
      <c r="D924" s="26">
        <v>11.25</v>
      </c>
      <c r="E924" s="26">
        <v>79</v>
      </c>
      <c r="F924" s="26">
        <v>14.2</v>
      </c>
      <c r="G924" s="26">
        <v>79</v>
      </c>
      <c r="H924" s="26">
        <v>10</v>
      </c>
    </row>
    <row r="925" spans="1:8">
      <c r="A925" s="26">
        <v>78</v>
      </c>
      <c r="B925" s="26">
        <v>12</v>
      </c>
      <c r="C925" s="26">
        <v>78</v>
      </c>
      <c r="D925" s="26">
        <v>11.5</v>
      </c>
      <c r="E925" s="26">
        <v>78</v>
      </c>
      <c r="F925" s="26">
        <v>14</v>
      </c>
      <c r="G925" s="26">
        <v>78</v>
      </c>
      <c r="H925" s="26">
        <v>10</v>
      </c>
    </row>
    <row r="926" spans="1:8">
      <c r="A926" s="26">
        <v>77</v>
      </c>
      <c r="B926" s="26">
        <v>12.5</v>
      </c>
      <c r="C926" s="26">
        <v>77</v>
      </c>
      <c r="D926" s="26">
        <v>13</v>
      </c>
      <c r="E926" s="26">
        <v>77</v>
      </c>
      <c r="F926" s="26">
        <v>12.2</v>
      </c>
      <c r="G926" s="26">
        <v>77</v>
      </c>
      <c r="H926" s="26">
        <v>9.4</v>
      </c>
    </row>
    <row r="927" spans="1:8">
      <c r="A927" s="26">
        <v>76</v>
      </c>
      <c r="B927" s="26">
        <v>13.75</v>
      </c>
      <c r="C927" s="26">
        <v>76</v>
      </c>
      <c r="D927" s="26">
        <v>13.5</v>
      </c>
      <c r="E927" s="26">
        <v>76</v>
      </c>
      <c r="F927" s="26">
        <v>11.2</v>
      </c>
      <c r="G927" s="26">
        <v>76</v>
      </c>
      <c r="H927" s="26">
        <v>9.8000000000000007</v>
      </c>
    </row>
    <row r="928" spans="1:8">
      <c r="A928" s="26">
        <v>75</v>
      </c>
      <c r="B928" s="26">
        <v>12.25</v>
      </c>
      <c r="C928" s="26">
        <v>75</v>
      </c>
      <c r="D928" s="26">
        <v>12.75</v>
      </c>
      <c r="E928" s="26">
        <v>75</v>
      </c>
      <c r="F928" s="26">
        <v>10</v>
      </c>
      <c r="G928" s="26">
        <v>75</v>
      </c>
      <c r="H928" s="26">
        <v>10.199999999999999</v>
      </c>
    </row>
    <row r="929" spans="1:8">
      <c r="A929" s="26">
        <v>74</v>
      </c>
      <c r="B929" s="26">
        <v>12.25</v>
      </c>
      <c r="C929" s="26">
        <v>74</v>
      </c>
      <c r="D929" s="26">
        <v>13.75</v>
      </c>
      <c r="E929" s="26">
        <v>74</v>
      </c>
      <c r="F929" s="26">
        <v>11</v>
      </c>
      <c r="G929" s="26">
        <v>74</v>
      </c>
      <c r="H929" s="26">
        <v>11</v>
      </c>
    </row>
    <row r="930" spans="1:8">
      <c r="A930" s="26">
        <v>73</v>
      </c>
      <c r="B930" s="26">
        <v>12</v>
      </c>
      <c r="C930" s="26">
        <v>73</v>
      </c>
      <c r="D930" s="26">
        <v>13.25</v>
      </c>
      <c r="E930" s="26">
        <v>73</v>
      </c>
      <c r="F930" s="26">
        <v>11</v>
      </c>
      <c r="G930" s="26">
        <v>73</v>
      </c>
      <c r="H930" s="26">
        <v>11.6</v>
      </c>
    </row>
    <row r="931" spans="1:8">
      <c r="A931" s="26">
        <v>72</v>
      </c>
      <c r="B931" s="26">
        <v>13.5</v>
      </c>
      <c r="C931" s="26">
        <v>72</v>
      </c>
      <c r="D931" s="26">
        <v>11.75</v>
      </c>
      <c r="E931" s="26">
        <v>72</v>
      </c>
      <c r="F931" s="26">
        <v>12.2</v>
      </c>
      <c r="G931" s="26">
        <v>72</v>
      </c>
      <c r="H931" s="26">
        <v>12.2</v>
      </c>
    </row>
    <row r="932" spans="1:8">
      <c r="A932" s="26">
        <v>71</v>
      </c>
      <c r="B932" s="26">
        <v>15.25</v>
      </c>
      <c r="C932" s="26">
        <v>71</v>
      </c>
      <c r="D932" s="26">
        <v>11.5</v>
      </c>
      <c r="E932" s="26">
        <v>71</v>
      </c>
      <c r="F932" s="26">
        <v>12</v>
      </c>
      <c r="G932" s="26">
        <v>71</v>
      </c>
      <c r="H932" s="26">
        <v>12.6</v>
      </c>
    </row>
    <row r="933" spans="1:8">
      <c r="A933" s="26">
        <v>70</v>
      </c>
      <c r="B933" s="26">
        <v>16.25</v>
      </c>
      <c r="C933" s="26">
        <v>70</v>
      </c>
      <c r="D933" s="26">
        <v>9.25</v>
      </c>
      <c r="E933" s="26">
        <v>70</v>
      </c>
      <c r="F933" s="26">
        <v>13.4</v>
      </c>
      <c r="G933" s="26">
        <v>70</v>
      </c>
      <c r="H933" s="26">
        <v>12.4</v>
      </c>
    </row>
    <row r="934" spans="1:8">
      <c r="A934" s="26">
        <v>69</v>
      </c>
      <c r="B934" s="26">
        <v>15.5</v>
      </c>
      <c r="C934" s="26">
        <v>69</v>
      </c>
      <c r="D934" s="26">
        <v>9</v>
      </c>
      <c r="E934" s="26">
        <v>69</v>
      </c>
      <c r="F934" s="26">
        <v>13</v>
      </c>
      <c r="G934" s="26">
        <v>69</v>
      </c>
      <c r="H934" s="26">
        <v>11.2</v>
      </c>
    </row>
    <row r="935" spans="1:8">
      <c r="A935" s="26">
        <v>68</v>
      </c>
      <c r="B935" s="26">
        <v>13.75</v>
      </c>
      <c r="C935" s="26">
        <v>68</v>
      </c>
      <c r="D935" s="26">
        <v>13</v>
      </c>
      <c r="E935" s="26">
        <v>68</v>
      </c>
      <c r="F935" s="26">
        <v>13.2</v>
      </c>
      <c r="G935" s="26">
        <v>68</v>
      </c>
      <c r="H935" s="26">
        <v>10.6</v>
      </c>
    </row>
    <row r="936" spans="1:8">
      <c r="A936" s="26">
        <v>67</v>
      </c>
      <c r="B936" s="26">
        <v>12.5</v>
      </c>
      <c r="C936" s="26">
        <v>67</v>
      </c>
      <c r="D936" s="26">
        <v>12</v>
      </c>
      <c r="E936" s="26">
        <v>67</v>
      </c>
      <c r="F936" s="26">
        <v>12.4</v>
      </c>
      <c r="G936" s="26">
        <v>67</v>
      </c>
      <c r="H936" s="26">
        <v>10.4</v>
      </c>
    </row>
    <row r="937" spans="1:8">
      <c r="A937" s="26">
        <v>66</v>
      </c>
      <c r="B937" s="26">
        <v>10.75</v>
      </c>
      <c r="C937" s="26">
        <v>66</v>
      </c>
      <c r="D937" s="26">
        <v>11.75</v>
      </c>
      <c r="E937" s="26">
        <v>66</v>
      </c>
      <c r="F937" s="26">
        <v>12</v>
      </c>
      <c r="G937" s="26">
        <v>66</v>
      </c>
      <c r="H937" s="26">
        <v>10.8</v>
      </c>
    </row>
    <row r="938" spans="1:8">
      <c r="A938" s="26">
        <v>65</v>
      </c>
      <c r="B938" s="26">
        <v>11</v>
      </c>
      <c r="C938" s="26">
        <v>65</v>
      </c>
      <c r="D938" s="26">
        <v>12.75</v>
      </c>
      <c r="E938" s="26">
        <v>65</v>
      </c>
      <c r="F938" s="26">
        <v>10.4</v>
      </c>
      <c r="G938" s="26">
        <v>65</v>
      </c>
      <c r="H938" s="26">
        <v>10.8</v>
      </c>
    </row>
    <row r="939" spans="1:8">
      <c r="A939" s="26">
        <v>64</v>
      </c>
      <c r="B939" s="26">
        <v>10.5</v>
      </c>
      <c r="C939" s="26">
        <v>64</v>
      </c>
      <c r="D939" s="26">
        <v>10.75</v>
      </c>
      <c r="E939" s="26">
        <v>64</v>
      </c>
      <c r="F939" s="26">
        <v>10</v>
      </c>
      <c r="G939" s="26">
        <v>64</v>
      </c>
      <c r="H939" s="26">
        <v>10.8</v>
      </c>
    </row>
    <row r="940" spans="1:8">
      <c r="A940" s="26">
        <v>63</v>
      </c>
      <c r="B940" s="26">
        <v>11</v>
      </c>
      <c r="C940" s="26">
        <v>63</v>
      </c>
      <c r="D940" s="26">
        <v>12.25</v>
      </c>
      <c r="E940" s="26">
        <v>63</v>
      </c>
      <c r="F940" s="26">
        <v>9.8000000000000007</v>
      </c>
      <c r="G940" s="26">
        <v>63</v>
      </c>
      <c r="H940" s="26">
        <v>10.6</v>
      </c>
    </row>
    <row r="941" spans="1:8">
      <c r="A941" s="26">
        <v>62</v>
      </c>
      <c r="B941" s="26">
        <v>12.5</v>
      </c>
      <c r="C941" s="26">
        <v>62</v>
      </c>
      <c r="D941" s="26">
        <v>13.75</v>
      </c>
      <c r="E941" s="26">
        <v>62</v>
      </c>
      <c r="F941" s="26">
        <v>8.6</v>
      </c>
      <c r="G941" s="26">
        <v>62</v>
      </c>
      <c r="H941" s="26">
        <v>10.6</v>
      </c>
    </row>
    <row r="942" spans="1:8">
      <c r="A942" s="26">
        <v>61</v>
      </c>
      <c r="B942" s="26">
        <v>13.75</v>
      </c>
      <c r="C942" s="26">
        <v>61</v>
      </c>
      <c r="D942" s="26">
        <v>12.5</v>
      </c>
      <c r="E942" s="26">
        <v>61</v>
      </c>
      <c r="F942" s="26">
        <v>9</v>
      </c>
      <c r="G942" s="26">
        <v>61</v>
      </c>
      <c r="H942" s="26">
        <v>10</v>
      </c>
    </row>
    <row r="943" spans="1:8">
      <c r="A943" s="26">
        <v>60</v>
      </c>
      <c r="B943" s="26">
        <v>13.25</v>
      </c>
      <c r="C943" s="26">
        <v>60</v>
      </c>
      <c r="D943" s="26">
        <v>12.5</v>
      </c>
      <c r="E943" s="26">
        <v>60</v>
      </c>
      <c r="F943" s="26">
        <v>9</v>
      </c>
      <c r="G943" s="26">
        <v>60</v>
      </c>
      <c r="H943" s="26">
        <v>9.4</v>
      </c>
    </row>
    <row r="944" spans="1:8">
      <c r="A944" s="26">
        <v>59</v>
      </c>
      <c r="B944" s="26">
        <v>12</v>
      </c>
      <c r="C944" s="26">
        <v>59</v>
      </c>
      <c r="D944" s="26">
        <v>11.25</v>
      </c>
      <c r="E944" s="26">
        <v>59</v>
      </c>
      <c r="F944" s="26">
        <v>9.6</v>
      </c>
      <c r="G944" s="26">
        <v>59</v>
      </c>
      <c r="H944" s="26">
        <v>10</v>
      </c>
    </row>
    <row r="945" spans="1:8">
      <c r="A945" s="26">
        <v>58</v>
      </c>
      <c r="B945" s="26">
        <v>10.75</v>
      </c>
      <c r="C945" s="26">
        <v>58</v>
      </c>
      <c r="D945" s="26">
        <v>10</v>
      </c>
      <c r="E945" s="26">
        <v>58</v>
      </c>
      <c r="F945" s="26">
        <v>9.4</v>
      </c>
      <c r="G945" s="26">
        <v>58</v>
      </c>
      <c r="H945" s="26">
        <v>10</v>
      </c>
    </row>
    <row r="946" spans="1:8">
      <c r="A946" s="26">
        <v>57</v>
      </c>
      <c r="B946" s="26">
        <v>9</v>
      </c>
      <c r="C946" s="26">
        <v>57</v>
      </c>
      <c r="D946" s="26">
        <v>9.75</v>
      </c>
      <c r="E946" s="26">
        <v>57</v>
      </c>
      <c r="F946" s="26">
        <v>11</v>
      </c>
      <c r="G946" s="26">
        <v>57</v>
      </c>
      <c r="H946" s="26">
        <v>9.6</v>
      </c>
    </row>
    <row r="947" spans="1:8">
      <c r="A947" s="26">
        <v>56</v>
      </c>
      <c r="B947" s="26">
        <v>10</v>
      </c>
      <c r="C947" s="26">
        <v>56</v>
      </c>
      <c r="D947" s="26">
        <v>8.25</v>
      </c>
      <c r="E947" s="26">
        <v>56</v>
      </c>
      <c r="F947" s="26">
        <v>12.2</v>
      </c>
      <c r="G947" s="26">
        <v>56</v>
      </c>
      <c r="H947" s="26">
        <v>9.6</v>
      </c>
    </row>
    <row r="948" spans="1:8">
      <c r="A948" s="26">
        <v>55</v>
      </c>
      <c r="B948" s="26">
        <v>11.5</v>
      </c>
      <c r="C948" s="26">
        <v>55</v>
      </c>
      <c r="D948" s="26">
        <v>9.25</v>
      </c>
      <c r="E948" s="26">
        <v>55</v>
      </c>
      <c r="F948" s="26">
        <v>13.6</v>
      </c>
      <c r="G948" s="26">
        <v>55</v>
      </c>
      <c r="H948" s="26">
        <v>8.8000000000000007</v>
      </c>
    </row>
    <row r="949" spans="1:8">
      <c r="A949" s="26">
        <v>54</v>
      </c>
      <c r="B949" s="26">
        <v>10.25</v>
      </c>
      <c r="C949" s="26">
        <v>54</v>
      </c>
      <c r="D949" s="26">
        <v>13</v>
      </c>
      <c r="E949" s="26">
        <v>54</v>
      </c>
      <c r="F949" s="26">
        <v>14.6</v>
      </c>
      <c r="G949" s="26">
        <v>54</v>
      </c>
      <c r="H949" s="26">
        <v>9</v>
      </c>
    </row>
    <row r="950" spans="1:8">
      <c r="A950" s="26">
        <v>53</v>
      </c>
      <c r="B950" s="26">
        <v>10</v>
      </c>
      <c r="C950" s="26">
        <v>53</v>
      </c>
      <c r="D950" s="26">
        <v>14.25</v>
      </c>
      <c r="E950" s="26">
        <v>53</v>
      </c>
      <c r="F950" s="26">
        <v>15.6</v>
      </c>
      <c r="G950" s="26">
        <v>53</v>
      </c>
      <c r="H950" s="26">
        <v>8.1999999999999993</v>
      </c>
    </row>
    <row r="951" spans="1:8">
      <c r="A951" s="26">
        <v>52</v>
      </c>
      <c r="B951" s="26">
        <v>9.25</v>
      </c>
      <c r="C951" s="26">
        <v>52</v>
      </c>
      <c r="D951" s="26">
        <v>14.5</v>
      </c>
      <c r="E951" s="26">
        <v>52</v>
      </c>
      <c r="F951" s="26">
        <v>15.2</v>
      </c>
      <c r="G951" s="26">
        <v>52</v>
      </c>
      <c r="H951" s="26">
        <v>8.1999999999999993</v>
      </c>
    </row>
    <row r="952" spans="1:8">
      <c r="A952" s="26">
        <v>51</v>
      </c>
      <c r="B952" s="26">
        <v>10.25</v>
      </c>
      <c r="C952" s="26">
        <v>51</v>
      </c>
      <c r="D952" s="26">
        <v>13.75</v>
      </c>
      <c r="E952" s="26">
        <v>51</v>
      </c>
      <c r="F952" s="26">
        <v>14.8</v>
      </c>
      <c r="G952" s="26">
        <v>51</v>
      </c>
      <c r="H952" s="26">
        <v>7</v>
      </c>
    </row>
    <row r="953" spans="1:8">
      <c r="A953" s="26">
        <v>50</v>
      </c>
      <c r="B953" s="26">
        <v>10.75</v>
      </c>
      <c r="C953" s="26">
        <v>50</v>
      </c>
      <c r="D953" s="26">
        <v>9.5</v>
      </c>
      <c r="E953" s="26">
        <v>50</v>
      </c>
      <c r="F953" s="26">
        <v>13.8</v>
      </c>
      <c r="G953" s="26">
        <v>50</v>
      </c>
      <c r="H953" s="26">
        <v>8.4</v>
      </c>
    </row>
    <row r="954" spans="1:8">
      <c r="A954" s="26">
        <v>49</v>
      </c>
      <c r="B954" s="26">
        <v>10.5</v>
      </c>
      <c r="C954" s="26">
        <v>49</v>
      </c>
      <c r="D954" s="26">
        <v>7.75</v>
      </c>
      <c r="E954" s="26">
        <v>49</v>
      </c>
      <c r="F954" s="26">
        <v>12.4</v>
      </c>
      <c r="G954" s="26">
        <v>49</v>
      </c>
      <c r="H954" s="26">
        <v>9</v>
      </c>
    </row>
    <row r="955" spans="1:8">
      <c r="A955" s="26">
        <v>48</v>
      </c>
      <c r="B955" s="26">
        <v>11.5</v>
      </c>
      <c r="C955" s="26">
        <v>48</v>
      </c>
      <c r="D955" s="26">
        <v>6.75</v>
      </c>
      <c r="E955" s="26">
        <v>48</v>
      </c>
      <c r="F955" s="26">
        <v>11.6</v>
      </c>
      <c r="G955" s="26">
        <v>48</v>
      </c>
      <c r="H955" s="26">
        <v>9.6</v>
      </c>
    </row>
    <row r="956" spans="1:8">
      <c r="A956" s="26">
        <v>47</v>
      </c>
      <c r="B956" s="26">
        <v>9.25</v>
      </c>
      <c r="C956" s="26">
        <v>47</v>
      </c>
      <c r="D956" s="26">
        <v>7.25</v>
      </c>
      <c r="E956" s="26">
        <v>47</v>
      </c>
      <c r="F956" s="26">
        <v>10.8</v>
      </c>
      <c r="G956" s="26">
        <v>47</v>
      </c>
      <c r="H956" s="26">
        <v>10.199999999999999</v>
      </c>
    </row>
    <row r="957" spans="1:8">
      <c r="A957" s="26">
        <v>46</v>
      </c>
      <c r="B957" s="26">
        <v>10.25</v>
      </c>
      <c r="C957" s="26">
        <v>46</v>
      </c>
      <c r="D957" s="26">
        <v>9</v>
      </c>
      <c r="E957" s="26">
        <v>46</v>
      </c>
      <c r="F957" s="26">
        <v>9.4</v>
      </c>
      <c r="G957" s="26">
        <v>46</v>
      </c>
      <c r="H957" s="26">
        <v>11.4</v>
      </c>
    </row>
    <row r="958" spans="1:8">
      <c r="A958" s="26">
        <v>45</v>
      </c>
      <c r="B958" s="26">
        <v>10.5</v>
      </c>
      <c r="C958" s="26">
        <v>45</v>
      </c>
      <c r="D958" s="26">
        <v>9.25</v>
      </c>
      <c r="E958" s="26">
        <v>45</v>
      </c>
      <c r="F958" s="26">
        <v>10.6</v>
      </c>
      <c r="G958" s="26">
        <v>45</v>
      </c>
      <c r="H958" s="26">
        <v>12.4</v>
      </c>
    </row>
    <row r="959" spans="1:8">
      <c r="A959" s="26">
        <v>44</v>
      </c>
      <c r="B959" s="26">
        <v>10.5</v>
      </c>
      <c r="C959" s="26">
        <v>44</v>
      </c>
      <c r="D959" s="26">
        <v>8.75</v>
      </c>
      <c r="E959" s="26">
        <v>44</v>
      </c>
      <c r="F959" s="26">
        <v>12.2</v>
      </c>
      <c r="G959" s="26">
        <v>44</v>
      </c>
      <c r="H959" s="26">
        <v>12</v>
      </c>
    </row>
    <row r="960" spans="1:8">
      <c r="A960" s="26">
        <v>43</v>
      </c>
      <c r="B960" s="26">
        <v>13</v>
      </c>
      <c r="C960" s="26">
        <v>43</v>
      </c>
      <c r="D960" s="26">
        <v>7.25</v>
      </c>
      <c r="E960" s="26">
        <v>43</v>
      </c>
      <c r="F960" s="26">
        <v>12.8</v>
      </c>
      <c r="G960" s="26">
        <v>43</v>
      </c>
      <c r="H960" s="26">
        <v>12.4</v>
      </c>
    </row>
    <row r="961" spans="1:8">
      <c r="A961" s="26">
        <v>42</v>
      </c>
      <c r="B961" s="26">
        <v>13.25</v>
      </c>
      <c r="C961" s="26">
        <v>42</v>
      </c>
      <c r="D961" s="26">
        <v>6.5</v>
      </c>
      <c r="E961" s="26">
        <v>42</v>
      </c>
      <c r="F961" s="26">
        <v>14.2</v>
      </c>
      <c r="G961" s="26">
        <v>42</v>
      </c>
      <c r="H961" s="26">
        <v>11.8</v>
      </c>
    </row>
    <row r="962" spans="1:8">
      <c r="A962" s="26">
        <v>41</v>
      </c>
      <c r="B962" s="26">
        <v>14.5</v>
      </c>
      <c r="C962" s="26">
        <v>41</v>
      </c>
      <c r="D962" s="26">
        <v>6.75</v>
      </c>
      <c r="E962" s="26">
        <v>41</v>
      </c>
      <c r="F962" s="26">
        <v>16.600000000000001</v>
      </c>
      <c r="G962" s="26">
        <v>41</v>
      </c>
      <c r="H962" s="26">
        <v>12</v>
      </c>
    </row>
    <row r="963" spans="1:8">
      <c r="A963" s="26">
        <v>40</v>
      </c>
      <c r="B963" s="26">
        <v>15.5</v>
      </c>
      <c r="C963" s="26">
        <v>40</v>
      </c>
      <c r="D963" s="26">
        <v>7.75</v>
      </c>
      <c r="E963" s="26">
        <v>40</v>
      </c>
      <c r="F963" s="26">
        <v>16.600000000000001</v>
      </c>
      <c r="G963" s="26">
        <v>40</v>
      </c>
      <c r="H963" s="26">
        <v>10.8</v>
      </c>
    </row>
    <row r="964" spans="1:8">
      <c r="A964" s="26">
        <v>39</v>
      </c>
      <c r="B964" s="26">
        <v>13.5</v>
      </c>
      <c r="C964" s="26">
        <v>39</v>
      </c>
      <c r="D964" s="26">
        <v>8.75</v>
      </c>
      <c r="E964" s="26">
        <v>39</v>
      </c>
      <c r="F964" s="26">
        <v>16.2</v>
      </c>
      <c r="G964" s="26">
        <v>39</v>
      </c>
      <c r="H964" s="26">
        <v>11.2</v>
      </c>
    </row>
    <row r="965" spans="1:8">
      <c r="A965" s="26">
        <v>38</v>
      </c>
      <c r="B965" s="26">
        <v>14.25</v>
      </c>
      <c r="C965" s="26">
        <v>38</v>
      </c>
      <c r="D965" s="26">
        <v>9.5</v>
      </c>
      <c r="E965" s="26">
        <v>38</v>
      </c>
      <c r="F965" s="26">
        <v>17.8</v>
      </c>
      <c r="G965" s="26">
        <v>38</v>
      </c>
      <c r="H965" s="26">
        <v>12.2</v>
      </c>
    </row>
    <row r="966" spans="1:8">
      <c r="A966" s="26">
        <v>37</v>
      </c>
      <c r="B966" s="26">
        <v>15.25</v>
      </c>
      <c r="C966" s="26">
        <v>37</v>
      </c>
      <c r="D966" s="26">
        <v>13.5</v>
      </c>
      <c r="E966" s="26">
        <v>37</v>
      </c>
      <c r="F966" s="26">
        <v>18.2</v>
      </c>
      <c r="G966" s="26">
        <v>37</v>
      </c>
      <c r="H966" s="26">
        <v>14</v>
      </c>
    </row>
    <row r="967" spans="1:8">
      <c r="A967" s="26">
        <v>36</v>
      </c>
      <c r="B967" s="26">
        <v>15</v>
      </c>
      <c r="C967" s="26">
        <v>36</v>
      </c>
      <c r="D967" s="26">
        <v>17</v>
      </c>
      <c r="E967" s="26">
        <v>36</v>
      </c>
      <c r="F967" s="26">
        <v>18</v>
      </c>
      <c r="G967" s="26">
        <v>36</v>
      </c>
      <c r="H967" s="26">
        <v>13.8</v>
      </c>
    </row>
    <row r="968" spans="1:8">
      <c r="A968" s="26">
        <v>35</v>
      </c>
      <c r="B968" s="26">
        <v>17.25</v>
      </c>
      <c r="C968" s="26">
        <v>35</v>
      </c>
      <c r="D968" s="26">
        <v>19.25</v>
      </c>
      <c r="E968" s="26">
        <v>35</v>
      </c>
      <c r="F968" s="26">
        <v>18</v>
      </c>
      <c r="G968" s="26">
        <v>35</v>
      </c>
      <c r="H968" s="26">
        <v>15.4</v>
      </c>
    </row>
    <row r="969" spans="1:8">
      <c r="A969" s="26">
        <v>34</v>
      </c>
      <c r="B969" s="26">
        <v>17.25</v>
      </c>
      <c r="C969" s="26">
        <v>34</v>
      </c>
      <c r="D969" s="26">
        <v>19.5</v>
      </c>
      <c r="E969" s="26">
        <v>34</v>
      </c>
      <c r="F969" s="26">
        <v>17.399999999999999</v>
      </c>
      <c r="G969" s="26">
        <v>34</v>
      </c>
      <c r="H969" s="26">
        <v>16</v>
      </c>
    </row>
    <row r="970" spans="1:8">
      <c r="A970" s="26">
        <v>33</v>
      </c>
      <c r="B970" s="26">
        <v>16.5</v>
      </c>
      <c r="C970" s="26">
        <v>33</v>
      </c>
      <c r="D970" s="26">
        <v>16</v>
      </c>
      <c r="E970" s="26">
        <v>33</v>
      </c>
      <c r="F970" s="26">
        <v>15.2</v>
      </c>
      <c r="G970" s="26">
        <v>33</v>
      </c>
      <c r="H970" s="26">
        <v>14.8</v>
      </c>
    </row>
    <row r="971" spans="1:8">
      <c r="A971" s="26">
        <v>32</v>
      </c>
      <c r="B971" s="26">
        <v>15.5</v>
      </c>
      <c r="C971" s="26">
        <v>32</v>
      </c>
      <c r="D971" s="26">
        <v>12</v>
      </c>
      <c r="E971" s="26">
        <v>32</v>
      </c>
      <c r="F971" s="26">
        <v>14.6</v>
      </c>
      <c r="G971" s="26">
        <v>32</v>
      </c>
      <c r="H971" s="26">
        <v>13.8</v>
      </c>
    </row>
    <row r="972" spans="1:8">
      <c r="A972" s="26">
        <v>31</v>
      </c>
      <c r="B972" s="26">
        <v>12</v>
      </c>
      <c r="C972" s="26">
        <v>31</v>
      </c>
      <c r="D972" s="26">
        <v>10</v>
      </c>
      <c r="E972" s="26">
        <v>31</v>
      </c>
      <c r="F972" s="26">
        <v>13.8</v>
      </c>
      <c r="G972" s="26">
        <v>31</v>
      </c>
      <c r="H972" s="26">
        <v>13.8</v>
      </c>
    </row>
    <row r="973" spans="1:8">
      <c r="A973" s="26">
        <v>30</v>
      </c>
      <c r="B973" s="26">
        <v>11.75</v>
      </c>
      <c r="C973" s="26">
        <v>30</v>
      </c>
      <c r="D973" s="26">
        <v>10</v>
      </c>
      <c r="E973" s="26">
        <v>30</v>
      </c>
      <c r="F973" s="26">
        <v>14</v>
      </c>
      <c r="G973" s="26">
        <v>30</v>
      </c>
      <c r="H973" s="26">
        <v>11.8</v>
      </c>
    </row>
    <row r="974" spans="1:8">
      <c r="A974" s="26">
        <v>29</v>
      </c>
      <c r="B974" s="26">
        <v>12.5</v>
      </c>
      <c r="C974" s="26">
        <v>29</v>
      </c>
      <c r="D974" s="26">
        <v>10.25</v>
      </c>
      <c r="E974" s="26">
        <v>29</v>
      </c>
      <c r="F974" s="26">
        <v>15</v>
      </c>
      <c r="G974" s="26">
        <v>29</v>
      </c>
      <c r="H974" s="26">
        <v>10.8</v>
      </c>
    </row>
    <row r="975" spans="1:8">
      <c r="A975" s="26">
        <v>28</v>
      </c>
      <c r="B975" s="26">
        <v>14.75</v>
      </c>
      <c r="C975" s="26">
        <v>28</v>
      </c>
      <c r="D975" s="26">
        <v>11</v>
      </c>
      <c r="E975" s="26">
        <v>28</v>
      </c>
      <c r="F975" s="26">
        <v>16.600000000000001</v>
      </c>
      <c r="G975" s="26">
        <v>28</v>
      </c>
      <c r="H975" s="26">
        <v>12</v>
      </c>
    </row>
    <row r="976" spans="1:8">
      <c r="A976" s="26">
        <v>27</v>
      </c>
      <c r="B976" s="26">
        <v>16.5</v>
      </c>
      <c r="C976" s="26">
        <v>27</v>
      </c>
      <c r="D976" s="26">
        <v>10.5</v>
      </c>
      <c r="E976" s="26">
        <v>27</v>
      </c>
      <c r="F976" s="26">
        <v>17</v>
      </c>
      <c r="G976" s="26">
        <v>27</v>
      </c>
      <c r="H976" s="26">
        <v>10.8</v>
      </c>
    </row>
    <row r="977" spans="1:8">
      <c r="A977" s="26">
        <v>26</v>
      </c>
      <c r="B977" s="26">
        <v>15</v>
      </c>
      <c r="C977" s="26">
        <v>26</v>
      </c>
      <c r="D977" s="26">
        <v>9.25</v>
      </c>
      <c r="E977" s="26">
        <v>26</v>
      </c>
      <c r="F977" s="26">
        <v>16</v>
      </c>
      <c r="G977" s="26">
        <v>26</v>
      </c>
      <c r="H977" s="26">
        <v>10.4</v>
      </c>
    </row>
    <row r="978" spans="1:8">
      <c r="A978" s="26">
        <v>25</v>
      </c>
      <c r="B978" s="26">
        <v>12.25</v>
      </c>
      <c r="C978" s="26">
        <v>25</v>
      </c>
      <c r="D978" s="26">
        <v>8.75</v>
      </c>
      <c r="E978" s="26">
        <v>25</v>
      </c>
      <c r="F978" s="26">
        <v>15.6</v>
      </c>
      <c r="G978" s="26">
        <v>25</v>
      </c>
      <c r="H978" s="26">
        <v>10.6</v>
      </c>
    </row>
    <row r="979" spans="1:8">
      <c r="A979" s="26">
        <v>24</v>
      </c>
      <c r="B979" s="26">
        <v>8.5</v>
      </c>
      <c r="C979" s="26">
        <v>24</v>
      </c>
      <c r="D979" s="26">
        <v>8.25</v>
      </c>
      <c r="E979" s="26">
        <v>24</v>
      </c>
      <c r="F979" s="26">
        <v>13.6</v>
      </c>
      <c r="G979" s="26">
        <v>24</v>
      </c>
      <c r="H979" s="26">
        <v>10.199999999999999</v>
      </c>
    </row>
    <row r="980" spans="1:8">
      <c r="A980" s="26">
        <v>23</v>
      </c>
      <c r="B980" s="26">
        <v>6.5</v>
      </c>
      <c r="C980" s="26">
        <v>23</v>
      </c>
      <c r="D980" s="26">
        <v>9.25</v>
      </c>
      <c r="E980" s="26">
        <v>23</v>
      </c>
      <c r="F980" s="26">
        <v>11.2</v>
      </c>
      <c r="G980" s="26">
        <v>23</v>
      </c>
      <c r="H980" s="26">
        <v>8.6</v>
      </c>
    </row>
    <row r="981" spans="1:8">
      <c r="A981" s="26">
        <v>22</v>
      </c>
      <c r="B981" s="26">
        <v>6</v>
      </c>
      <c r="C981" s="26">
        <v>22</v>
      </c>
      <c r="D981" s="26">
        <v>8.75</v>
      </c>
      <c r="E981" s="26">
        <v>22</v>
      </c>
      <c r="F981" s="26">
        <v>9.8000000000000007</v>
      </c>
      <c r="G981" s="26">
        <v>22</v>
      </c>
      <c r="H981" s="26">
        <v>7.8</v>
      </c>
    </row>
    <row r="982" spans="1:8">
      <c r="A982" s="26">
        <v>21</v>
      </c>
      <c r="B982" s="26">
        <v>6.25</v>
      </c>
      <c r="C982" s="26">
        <v>21</v>
      </c>
      <c r="D982" s="26">
        <v>7.25</v>
      </c>
      <c r="E982" s="26">
        <v>21</v>
      </c>
      <c r="F982" s="26">
        <v>10.8</v>
      </c>
      <c r="G982" s="26">
        <v>21</v>
      </c>
      <c r="H982" s="26">
        <v>7.2</v>
      </c>
    </row>
    <row r="983" spans="1:8">
      <c r="A983" s="26">
        <v>20</v>
      </c>
      <c r="B983" s="26">
        <v>6</v>
      </c>
      <c r="C983" s="26">
        <v>20</v>
      </c>
      <c r="D983" s="26">
        <v>6.25</v>
      </c>
      <c r="E983" s="26">
        <v>20</v>
      </c>
      <c r="F983" s="26">
        <v>8.6</v>
      </c>
      <c r="G983" s="26">
        <v>20</v>
      </c>
      <c r="H983" s="26">
        <v>6.4</v>
      </c>
    </row>
    <row r="984" spans="1:8">
      <c r="A984" s="26">
        <v>19</v>
      </c>
      <c r="B984" s="26">
        <v>6.5</v>
      </c>
      <c r="C984" s="26">
        <v>19</v>
      </c>
      <c r="D984" s="26">
        <v>5</v>
      </c>
      <c r="E984" s="26">
        <v>19</v>
      </c>
      <c r="F984" s="26">
        <v>7.6</v>
      </c>
      <c r="G984" s="26">
        <v>19</v>
      </c>
      <c r="H984" s="26">
        <v>6.6</v>
      </c>
    </row>
    <row r="985" spans="1:8">
      <c r="A985" s="26">
        <v>18</v>
      </c>
      <c r="B985" s="26">
        <v>6.25</v>
      </c>
      <c r="C985" s="26">
        <v>18</v>
      </c>
      <c r="D985" s="26">
        <v>5</v>
      </c>
      <c r="E985" s="26">
        <v>18</v>
      </c>
      <c r="F985" s="26">
        <v>8.1999999999999993</v>
      </c>
      <c r="G985" s="26">
        <v>18</v>
      </c>
      <c r="H985" s="26">
        <v>7</v>
      </c>
    </row>
    <row r="986" spans="1:8">
      <c r="A986" s="26">
        <v>17</v>
      </c>
      <c r="B986" s="26">
        <v>5.75</v>
      </c>
      <c r="C986" s="26">
        <v>17</v>
      </c>
      <c r="D986" s="26">
        <v>5.75</v>
      </c>
      <c r="E986" s="26">
        <v>17</v>
      </c>
      <c r="F986" s="26">
        <v>8</v>
      </c>
      <c r="G986" s="26">
        <v>17</v>
      </c>
      <c r="H986" s="26">
        <v>6.8</v>
      </c>
    </row>
    <row r="987" spans="1:8">
      <c r="A987" s="26">
        <v>16</v>
      </c>
      <c r="B987" s="26">
        <v>9.5</v>
      </c>
      <c r="C987" s="26">
        <v>16</v>
      </c>
      <c r="D987" s="26">
        <v>7</v>
      </c>
      <c r="E987" s="26">
        <v>16</v>
      </c>
      <c r="F987" s="26">
        <v>6.2</v>
      </c>
      <c r="G987" s="26">
        <v>16</v>
      </c>
      <c r="H987" s="26">
        <v>6</v>
      </c>
    </row>
    <row r="988" spans="1:8">
      <c r="A988" s="26">
        <v>15</v>
      </c>
      <c r="B988" s="26">
        <v>8.75</v>
      </c>
      <c r="C988" s="26">
        <v>15</v>
      </c>
      <c r="D988" s="26">
        <v>5.75</v>
      </c>
      <c r="E988" s="26">
        <v>15</v>
      </c>
      <c r="F988" s="26">
        <v>6.8</v>
      </c>
      <c r="G988" s="26">
        <v>15</v>
      </c>
      <c r="H988" s="26">
        <v>6</v>
      </c>
    </row>
    <row r="989" spans="1:8">
      <c r="A989" s="26">
        <v>14</v>
      </c>
      <c r="B989" s="26">
        <v>7.75</v>
      </c>
      <c r="C989" s="26">
        <v>14</v>
      </c>
      <c r="D989" s="26">
        <v>4.75</v>
      </c>
      <c r="E989" s="26">
        <v>14</v>
      </c>
      <c r="F989" s="26">
        <v>6.8</v>
      </c>
      <c r="G989" s="26">
        <v>14</v>
      </c>
      <c r="H989" s="26">
        <v>5.4</v>
      </c>
    </row>
    <row r="990" spans="1:8">
      <c r="A990" s="26">
        <v>13</v>
      </c>
      <c r="B990" s="26">
        <v>7</v>
      </c>
      <c r="C990" s="26">
        <v>13</v>
      </c>
      <c r="D990" s="26">
        <v>4.5</v>
      </c>
      <c r="E990" s="26">
        <v>13</v>
      </c>
      <c r="F990" s="26">
        <v>4.5999999999999996</v>
      </c>
      <c r="G990" s="26">
        <v>13</v>
      </c>
      <c r="H990" s="26">
        <v>3.8</v>
      </c>
    </row>
    <row r="991" spans="1:8">
      <c r="A991" s="26">
        <v>12</v>
      </c>
      <c r="B991" s="26">
        <v>3</v>
      </c>
      <c r="C991" s="26">
        <v>12</v>
      </c>
      <c r="D991" s="26">
        <v>3</v>
      </c>
      <c r="E991" s="26">
        <v>12</v>
      </c>
      <c r="F991" s="26">
        <v>3.6</v>
      </c>
      <c r="G991" s="26">
        <v>12</v>
      </c>
      <c r="H991" s="26">
        <v>3.4</v>
      </c>
    </row>
    <row r="992" spans="1:8">
      <c r="A992" s="26">
        <v>11</v>
      </c>
      <c r="B992" s="26">
        <v>2.5</v>
      </c>
      <c r="C992" s="26">
        <v>11</v>
      </c>
      <c r="D992" s="26">
        <v>2.5</v>
      </c>
      <c r="E992" s="26">
        <v>11</v>
      </c>
      <c r="F992" s="26">
        <v>2.8</v>
      </c>
      <c r="G992" s="26">
        <v>11</v>
      </c>
      <c r="H992" s="26">
        <v>3</v>
      </c>
    </row>
    <row r="993" spans="1:8">
      <c r="A993" s="26">
        <v>10</v>
      </c>
      <c r="B993" s="26">
        <v>2.5</v>
      </c>
      <c r="C993" s="26">
        <v>10</v>
      </c>
      <c r="D993" s="26">
        <v>2.25</v>
      </c>
      <c r="E993" s="26">
        <v>10</v>
      </c>
      <c r="F993" s="26">
        <v>1.6</v>
      </c>
      <c r="G993" s="26">
        <v>10</v>
      </c>
      <c r="H993" s="26">
        <v>2.6</v>
      </c>
    </row>
    <row r="994" spans="1:8">
      <c r="A994" s="26">
        <v>9</v>
      </c>
      <c r="B994" s="26">
        <v>2</v>
      </c>
      <c r="C994" s="26">
        <v>9</v>
      </c>
      <c r="D994" s="26">
        <v>1</v>
      </c>
      <c r="E994" s="26">
        <v>9</v>
      </c>
      <c r="F994" s="26">
        <v>1</v>
      </c>
      <c r="G994" s="26">
        <v>9</v>
      </c>
      <c r="H994" s="26">
        <v>1.2</v>
      </c>
    </row>
    <row r="995" spans="1:8">
      <c r="A995" s="26">
        <v>8</v>
      </c>
      <c r="B995" s="26">
        <v>1.25</v>
      </c>
      <c r="C995" s="26">
        <v>8</v>
      </c>
      <c r="D995" s="26">
        <v>0.75</v>
      </c>
      <c r="E995" s="26">
        <v>8</v>
      </c>
      <c r="F995" s="26">
        <v>1</v>
      </c>
      <c r="G995" s="26">
        <v>8</v>
      </c>
      <c r="H995" s="26">
        <v>1.2</v>
      </c>
    </row>
    <row r="996" spans="1:8">
      <c r="A996" s="26">
        <v>7</v>
      </c>
      <c r="B996" s="26">
        <v>1</v>
      </c>
      <c r="C996" s="26">
        <v>7</v>
      </c>
      <c r="D996" s="26">
        <v>0.75</v>
      </c>
      <c r="E996" s="26">
        <v>7</v>
      </c>
      <c r="F996" s="26">
        <v>0.6</v>
      </c>
      <c r="G996" s="26">
        <v>7</v>
      </c>
      <c r="H996" s="26">
        <v>1.4</v>
      </c>
    </row>
    <row r="997" spans="1:8">
      <c r="A997" s="26">
        <v>6</v>
      </c>
      <c r="B997" s="26">
        <v>1</v>
      </c>
      <c r="C997" s="26">
        <v>6</v>
      </c>
      <c r="D997" s="26">
        <v>0.5</v>
      </c>
      <c r="E997" s="26">
        <v>6</v>
      </c>
      <c r="F997" s="26">
        <v>0.4</v>
      </c>
      <c r="G997" s="26">
        <v>6</v>
      </c>
      <c r="H997" s="26">
        <v>1.6</v>
      </c>
    </row>
    <row r="998" spans="1:8">
      <c r="A998" s="26">
        <v>5</v>
      </c>
      <c r="B998" s="26">
        <v>1.25</v>
      </c>
      <c r="C998" s="26">
        <v>5</v>
      </c>
      <c r="D998" s="26">
        <v>0.5</v>
      </c>
      <c r="E998" s="26">
        <v>5</v>
      </c>
      <c r="F998" s="26">
        <v>0.6</v>
      </c>
      <c r="G998" s="26">
        <v>5</v>
      </c>
      <c r="H998" s="26">
        <v>1.2</v>
      </c>
    </row>
    <row r="999" spans="1:8">
      <c r="A999" s="26">
        <v>4</v>
      </c>
      <c r="B999" s="26">
        <v>2.25</v>
      </c>
      <c r="C999" s="26">
        <v>4</v>
      </c>
      <c r="D999" s="26">
        <v>0.25</v>
      </c>
      <c r="E999" s="26">
        <v>4</v>
      </c>
      <c r="F999" s="26">
        <v>1</v>
      </c>
      <c r="G999" s="26">
        <v>4</v>
      </c>
      <c r="H999" s="26">
        <v>1.6</v>
      </c>
    </row>
    <row r="1000" spans="1:8">
      <c r="A1000" s="26">
        <v>3</v>
      </c>
      <c r="B1000" s="26">
        <v>3</v>
      </c>
      <c r="C1000" s="26">
        <v>3</v>
      </c>
      <c r="D1000" s="26">
        <v>0.25</v>
      </c>
      <c r="E1000" s="26">
        <v>3</v>
      </c>
      <c r="F1000" s="26">
        <v>1.4</v>
      </c>
      <c r="G1000" s="26">
        <v>3</v>
      </c>
      <c r="H1000" s="26">
        <v>1.2</v>
      </c>
    </row>
    <row r="1001" spans="1:8">
      <c r="A1001" s="26">
        <v>2</v>
      </c>
      <c r="B1001" s="26">
        <v>2.75</v>
      </c>
      <c r="C1001" s="26">
        <v>2</v>
      </c>
      <c r="D1001" s="26">
        <v>0.5</v>
      </c>
      <c r="E1001" s="26">
        <v>2</v>
      </c>
      <c r="F1001" s="26">
        <v>1.4</v>
      </c>
      <c r="G1001" s="26">
        <v>2</v>
      </c>
      <c r="H1001" s="26">
        <v>1</v>
      </c>
    </row>
    <row r="1002" spans="1:8">
      <c r="A1002" s="26">
        <v>1</v>
      </c>
      <c r="B1002" s="26">
        <v>3.25</v>
      </c>
      <c r="C1002" s="26">
        <v>1</v>
      </c>
      <c r="D1002" s="26">
        <v>0.5</v>
      </c>
      <c r="E1002" s="26">
        <v>1</v>
      </c>
      <c r="F1002" s="26">
        <v>1.5</v>
      </c>
      <c r="G1002" s="26">
        <v>1</v>
      </c>
      <c r="H1002" s="26">
        <v>1</v>
      </c>
    </row>
    <row r="1003" spans="1:8">
      <c r="A1003" s="26">
        <v>0</v>
      </c>
      <c r="B1003" s="26">
        <v>3</v>
      </c>
      <c r="C1003" s="26">
        <v>0</v>
      </c>
      <c r="D1003" s="26">
        <v>0.66666700000000001</v>
      </c>
      <c r="E1003" s="26">
        <v>0</v>
      </c>
      <c r="F1003" s="26">
        <v>1.6666700000000001</v>
      </c>
      <c r="G1003" s="26">
        <v>0</v>
      </c>
      <c r="H1003" s="26">
        <v>1</v>
      </c>
    </row>
  </sheetData>
  <mergeCells count="4">
    <mergeCell ref="A1:B1"/>
    <mergeCell ref="C1:D1"/>
    <mergeCell ref="E1:F1"/>
    <mergeCell ref="G1:H1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7D889-FB09-43E0-851D-E1F876133A17}">
  <dimension ref="B1:G3503"/>
  <sheetViews>
    <sheetView tabSelected="1" workbookViewId="0">
      <selection activeCell="M27" sqref="M27"/>
    </sheetView>
  </sheetViews>
  <sheetFormatPr defaultRowHeight="13.2"/>
  <cols>
    <col min="1" max="1" width="8.88671875" style="22"/>
    <col min="2" max="3" width="8.88671875" style="58"/>
    <col min="4" max="5" width="8.88671875" style="22"/>
    <col min="6" max="7" width="8.88671875" style="24"/>
    <col min="8" max="16384" width="8.88671875" style="22"/>
  </cols>
  <sheetData>
    <row r="1" spans="2:7" ht="37.799999999999997" customHeight="1">
      <c r="B1" s="57" t="s">
        <v>131</v>
      </c>
      <c r="C1" s="57"/>
      <c r="F1" s="57" t="s">
        <v>133</v>
      </c>
      <c r="G1" s="57"/>
    </row>
    <row r="2" spans="2:7">
      <c r="B2" s="58" t="s">
        <v>132</v>
      </c>
      <c r="C2" s="58" t="s">
        <v>134</v>
      </c>
      <c r="F2" s="24" t="s">
        <v>132</v>
      </c>
      <c r="G2" s="24" t="s">
        <v>134</v>
      </c>
    </row>
    <row r="3" spans="2:7">
      <c r="B3" s="58">
        <v>10</v>
      </c>
      <c r="C3" s="58">
        <v>38</v>
      </c>
      <c r="F3" s="24">
        <v>10</v>
      </c>
      <c r="G3" s="24">
        <v>247</v>
      </c>
    </row>
    <row r="4" spans="2:7">
      <c r="B4" s="58">
        <v>10.02</v>
      </c>
      <c r="C4" s="58">
        <v>39</v>
      </c>
      <c r="F4" s="24">
        <v>10</v>
      </c>
      <c r="G4" s="24">
        <v>234</v>
      </c>
    </row>
    <row r="5" spans="2:7">
      <c r="B5" s="58">
        <v>10.039999999999999</v>
      </c>
      <c r="C5" s="58">
        <v>39</v>
      </c>
      <c r="F5" s="24">
        <v>10</v>
      </c>
      <c r="G5" s="24">
        <v>151</v>
      </c>
    </row>
    <row r="6" spans="2:7">
      <c r="B6" s="58">
        <v>10.06</v>
      </c>
      <c r="C6" s="58">
        <v>0</v>
      </c>
      <c r="F6" s="24">
        <v>10.1</v>
      </c>
      <c r="G6" s="24">
        <v>429</v>
      </c>
    </row>
    <row r="7" spans="2:7">
      <c r="B7" s="58">
        <v>10.08</v>
      </c>
      <c r="C7" s="58">
        <v>0</v>
      </c>
      <c r="F7" s="24">
        <v>10.1</v>
      </c>
      <c r="G7" s="24">
        <v>294</v>
      </c>
    </row>
    <row r="8" spans="2:7">
      <c r="B8" s="58">
        <v>10.1</v>
      </c>
      <c r="C8" s="58">
        <v>4</v>
      </c>
      <c r="F8" s="24">
        <v>10.1</v>
      </c>
      <c r="G8" s="24">
        <v>275</v>
      </c>
    </row>
    <row r="9" spans="2:7">
      <c r="B9" s="58">
        <v>10.119999999999999</v>
      </c>
      <c r="C9" s="58">
        <v>11</v>
      </c>
      <c r="F9" s="24">
        <v>10.1</v>
      </c>
      <c r="G9" s="24">
        <v>300</v>
      </c>
    </row>
    <row r="10" spans="2:7">
      <c r="B10" s="58">
        <v>10.14</v>
      </c>
      <c r="C10" s="58">
        <v>0</v>
      </c>
      <c r="F10" s="24">
        <v>10.1</v>
      </c>
      <c r="G10" s="24">
        <v>314</v>
      </c>
    </row>
    <row r="11" spans="2:7">
      <c r="B11" s="58">
        <v>10.16</v>
      </c>
      <c r="C11" s="58">
        <v>0</v>
      </c>
      <c r="F11" s="24">
        <v>10.199999999999999</v>
      </c>
      <c r="G11" s="24">
        <v>348</v>
      </c>
    </row>
    <row r="12" spans="2:7">
      <c r="B12" s="58">
        <v>10.18</v>
      </c>
      <c r="C12" s="58">
        <v>0</v>
      </c>
      <c r="F12" s="24">
        <v>10.199999999999999</v>
      </c>
      <c r="G12" s="24">
        <v>356</v>
      </c>
    </row>
    <row r="13" spans="2:7">
      <c r="B13" s="58">
        <v>10.199999999999999</v>
      </c>
      <c r="C13" s="58">
        <v>0</v>
      </c>
      <c r="F13" s="24">
        <v>10.199999999999999</v>
      </c>
      <c r="G13" s="24">
        <v>392</v>
      </c>
    </row>
    <row r="14" spans="2:7">
      <c r="B14" s="58">
        <v>10.220000000000001</v>
      </c>
      <c r="C14" s="58">
        <v>0</v>
      </c>
      <c r="F14" s="24">
        <v>10.199999999999999</v>
      </c>
      <c r="G14" s="24">
        <v>298</v>
      </c>
    </row>
    <row r="15" spans="2:7">
      <c r="B15" s="58">
        <v>10.24</v>
      </c>
      <c r="C15" s="58">
        <v>56</v>
      </c>
      <c r="F15" s="24">
        <v>10.199999999999999</v>
      </c>
      <c r="G15" s="24">
        <v>175</v>
      </c>
    </row>
    <row r="16" spans="2:7">
      <c r="B16" s="58">
        <v>10.26</v>
      </c>
      <c r="C16" s="58">
        <v>0</v>
      </c>
      <c r="F16" s="24">
        <v>10.3</v>
      </c>
      <c r="G16" s="24">
        <v>200</v>
      </c>
    </row>
    <row r="17" spans="2:7">
      <c r="B17" s="58">
        <v>10.28</v>
      </c>
      <c r="C17" s="58">
        <v>24</v>
      </c>
      <c r="F17" s="24">
        <v>10.3</v>
      </c>
      <c r="G17" s="24">
        <v>294</v>
      </c>
    </row>
    <row r="18" spans="2:7">
      <c r="B18" s="58">
        <v>10.3</v>
      </c>
      <c r="C18" s="58">
        <v>60</v>
      </c>
      <c r="F18" s="24">
        <v>10.3</v>
      </c>
      <c r="G18" s="24">
        <v>355</v>
      </c>
    </row>
    <row r="19" spans="2:7">
      <c r="B19" s="58">
        <v>10.32</v>
      </c>
      <c r="C19" s="58">
        <v>9</v>
      </c>
      <c r="F19" s="24">
        <v>10.3</v>
      </c>
      <c r="G19" s="24">
        <v>242</v>
      </c>
    </row>
    <row r="20" spans="2:7">
      <c r="B20" s="58">
        <v>10.34</v>
      </c>
      <c r="C20" s="58">
        <v>0</v>
      </c>
      <c r="F20" s="24">
        <v>10.3</v>
      </c>
      <c r="G20" s="24">
        <v>197</v>
      </c>
    </row>
    <row r="21" spans="2:7">
      <c r="B21" s="58">
        <v>10.36</v>
      </c>
      <c r="C21" s="58">
        <v>59</v>
      </c>
      <c r="F21" s="24">
        <v>10.4</v>
      </c>
      <c r="G21" s="24">
        <v>319</v>
      </c>
    </row>
    <row r="22" spans="2:7">
      <c r="B22" s="58">
        <v>10.38</v>
      </c>
      <c r="C22" s="58">
        <v>0</v>
      </c>
      <c r="F22" s="24">
        <v>10.4</v>
      </c>
      <c r="G22" s="24">
        <v>322</v>
      </c>
    </row>
    <row r="23" spans="2:7">
      <c r="B23" s="58">
        <v>10.4</v>
      </c>
      <c r="C23" s="58">
        <v>0</v>
      </c>
      <c r="F23" s="24">
        <v>10.4</v>
      </c>
      <c r="G23" s="24">
        <v>245</v>
      </c>
    </row>
    <row r="24" spans="2:7">
      <c r="B24" s="58">
        <v>10.42</v>
      </c>
      <c r="C24" s="58">
        <v>58</v>
      </c>
      <c r="F24" s="24">
        <v>10.4</v>
      </c>
      <c r="G24" s="24">
        <v>253</v>
      </c>
    </row>
    <row r="25" spans="2:7">
      <c r="B25" s="58">
        <v>10.44</v>
      </c>
      <c r="C25" s="58">
        <v>1</v>
      </c>
      <c r="F25" s="24">
        <v>10.4</v>
      </c>
      <c r="G25" s="24">
        <v>303</v>
      </c>
    </row>
    <row r="26" spans="2:7">
      <c r="B26" s="58">
        <v>10.46</v>
      </c>
      <c r="C26" s="58">
        <v>0</v>
      </c>
      <c r="F26" s="24">
        <v>10.5</v>
      </c>
      <c r="G26" s="24">
        <v>135</v>
      </c>
    </row>
    <row r="27" spans="2:7">
      <c r="B27" s="58">
        <v>10.48</v>
      </c>
      <c r="C27" s="58">
        <v>139</v>
      </c>
      <c r="F27" s="24">
        <v>10.5</v>
      </c>
      <c r="G27" s="24">
        <v>287</v>
      </c>
    </row>
    <row r="28" spans="2:7">
      <c r="B28" s="58">
        <v>10.5</v>
      </c>
      <c r="C28" s="58">
        <v>0</v>
      </c>
      <c r="F28" s="24">
        <v>10.5</v>
      </c>
      <c r="G28" s="24">
        <v>236</v>
      </c>
    </row>
    <row r="29" spans="2:7">
      <c r="B29" s="58">
        <v>10.52</v>
      </c>
      <c r="C29" s="58">
        <v>15</v>
      </c>
      <c r="F29" s="24">
        <v>10.5</v>
      </c>
      <c r="G29" s="24">
        <v>155</v>
      </c>
    </row>
    <row r="30" spans="2:7">
      <c r="B30" s="58">
        <v>10.54</v>
      </c>
      <c r="C30" s="58">
        <v>0</v>
      </c>
      <c r="F30" s="24">
        <v>10.5</v>
      </c>
      <c r="G30" s="24">
        <v>194</v>
      </c>
    </row>
    <row r="31" spans="2:7">
      <c r="B31" s="58">
        <v>10.56</v>
      </c>
      <c r="C31" s="58">
        <v>120</v>
      </c>
      <c r="F31" s="24">
        <v>10.6</v>
      </c>
      <c r="G31" s="24">
        <v>186</v>
      </c>
    </row>
    <row r="32" spans="2:7">
      <c r="B32" s="58">
        <v>10.58</v>
      </c>
      <c r="C32" s="58">
        <v>81</v>
      </c>
      <c r="F32" s="24">
        <v>10.6</v>
      </c>
      <c r="G32" s="24">
        <v>194</v>
      </c>
    </row>
    <row r="33" spans="2:7">
      <c r="B33" s="58">
        <v>10.6</v>
      </c>
      <c r="C33" s="58">
        <v>13</v>
      </c>
      <c r="F33" s="24">
        <v>10.6</v>
      </c>
      <c r="G33" s="24">
        <v>315</v>
      </c>
    </row>
    <row r="34" spans="2:7">
      <c r="B34" s="58">
        <v>10.62</v>
      </c>
      <c r="C34" s="58">
        <v>0</v>
      </c>
      <c r="F34" s="24">
        <v>10.6</v>
      </c>
      <c r="G34" s="24">
        <v>163</v>
      </c>
    </row>
    <row r="35" spans="2:7">
      <c r="B35" s="58">
        <v>10.64</v>
      </c>
      <c r="C35" s="58">
        <v>0</v>
      </c>
      <c r="F35" s="24">
        <v>10.6</v>
      </c>
      <c r="G35" s="24">
        <v>277</v>
      </c>
    </row>
    <row r="36" spans="2:7">
      <c r="B36" s="58">
        <v>10.66</v>
      </c>
      <c r="C36" s="58">
        <v>0</v>
      </c>
      <c r="F36" s="24">
        <v>10.7</v>
      </c>
      <c r="G36" s="24">
        <v>320</v>
      </c>
    </row>
    <row r="37" spans="2:7">
      <c r="B37" s="58">
        <v>10.68</v>
      </c>
      <c r="C37" s="58">
        <v>19</v>
      </c>
      <c r="F37" s="24">
        <v>10.7</v>
      </c>
      <c r="G37" s="24">
        <v>336</v>
      </c>
    </row>
    <row r="38" spans="2:7">
      <c r="B38" s="58">
        <v>10.7</v>
      </c>
      <c r="C38" s="58">
        <v>88</v>
      </c>
      <c r="F38" s="24">
        <v>10.7</v>
      </c>
      <c r="G38" s="24">
        <v>149</v>
      </c>
    </row>
    <row r="39" spans="2:7">
      <c r="B39" s="58">
        <v>10.72</v>
      </c>
      <c r="C39" s="58">
        <v>22</v>
      </c>
      <c r="F39" s="24">
        <v>10.7</v>
      </c>
      <c r="G39" s="24">
        <v>263</v>
      </c>
    </row>
    <row r="40" spans="2:7">
      <c r="B40" s="58">
        <v>10.74</v>
      </c>
      <c r="C40" s="58">
        <v>0</v>
      </c>
      <c r="F40" s="24">
        <v>10.7</v>
      </c>
      <c r="G40" s="24">
        <v>212</v>
      </c>
    </row>
    <row r="41" spans="2:7">
      <c r="B41" s="58">
        <v>10.76</v>
      </c>
      <c r="C41" s="58">
        <v>0</v>
      </c>
      <c r="F41" s="24">
        <v>10.8</v>
      </c>
      <c r="G41" s="24">
        <v>294</v>
      </c>
    </row>
    <row r="42" spans="2:7">
      <c r="B42" s="58">
        <v>10.78</v>
      </c>
      <c r="C42" s="58">
        <v>0</v>
      </c>
      <c r="F42" s="24">
        <v>10.8</v>
      </c>
      <c r="G42" s="24">
        <v>209</v>
      </c>
    </row>
    <row r="43" spans="2:7">
      <c r="B43" s="58">
        <v>10.8</v>
      </c>
      <c r="C43" s="58">
        <v>50</v>
      </c>
      <c r="F43" s="24">
        <v>10.8</v>
      </c>
      <c r="G43" s="24">
        <v>125</v>
      </c>
    </row>
    <row r="44" spans="2:7">
      <c r="B44" s="58">
        <v>10.82</v>
      </c>
      <c r="C44" s="58">
        <v>48</v>
      </c>
      <c r="F44" s="24">
        <v>10.8</v>
      </c>
      <c r="G44" s="24">
        <v>171</v>
      </c>
    </row>
    <row r="45" spans="2:7">
      <c r="B45" s="58">
        <v>10.84</v>
      </c>
      <c r="C45" s="58">
        <v>0</v>
      </c>
      <c r="F45" s="24">
        <v>10.8</v>
      </c>
      <c r="G45" s="24">
        <v>234</v>
      </c>
    </row>
    <row r="46" spans="2:7">
      <c r="B46" s="58">
        <v>10.86</v>
      </c>
      <c r="C46" s="58">
        <v>32</v>
      </c>
      <c r="F46" s="24">
        <v>10.9</v>
      </c>
      <c r="G46" s="24">
        <v>109</v>
      </c>
    </row>
    <row r="47" spans="2:7">
      <c r="B47" s="58">
        <v>10.88</v>
      </c>
      <c r="C47" s="58">
        <v>0</v>
      </c>
      <c r="F47" s="24">
        <v>10.9</v>
      </c>
      <c r="G47" s="24">
        <v>103</v>
      </c>
    </row>
    <row r="48" spans="2:7">
      <c r="B48" s="58">
        <v>10.9</v>
      </c>
      <c r="C48" s="58">
        <v>0</v>
      </c>
      <c r="F48" s="24">
        <v>10.9</v>
      </c>
      <c r="G48" s="24">
        <v>188</v>
      </c>
    </row>
    <row r="49" spans="2:7">
      <c r="B49" s="58">
        <v>10.92</v>
      </c>
      <c r="C49" s="58">
        <v>119</v>
      </c>
      <c r="F49" s="24">
        <v>10.9</v>
      </c>
      <c r="G49" s="24">
        <v>154</v>
      </c>
    </row>
    <row r="50" spans="2:7">
      <c r="B50" s="58">
        <v>10.94</v>
      </c>
      <c r="C50" s="58">
        <v>0</v>
      </c>
      <c r="F50" s="24">
        <v>10.9</v>
      </c>
      <c r="G50" s="24">
        <v>184</v>
      </c>
    </row>
    <row r="51" spans="2:7">
      <c r="B51" s="58">
        <v>10.96</v>
      </c>
      <c r="C51" s="58">
        <v>15</v>
      </c>
      <c r="F51" s="24">
        <v>11</v>
      </c>
      <c r="G51" s="24">
        <v>158</v>
      </c>
    </row>
    <row r="52" spans="2:7">
      <c r="B52" s="58">
        <v>10.98</v>
      </c>
      <c r="C52" s="58">
        <v>0</v>
      </c>
      <c r="F52" s="24">
        <v>11</v>
      </c>
      <c r="G52" s="24">
        <v>254</v>
      </c>
    </row>
    <row r="53" spans="2:7">
      <c r="B53" s="58">
        <v>11</v>
      </c>
      <c r="C53" s="58">
        <v>16</v>
      </c>
      <c r="F53" s="24">
        <v>11</v>
      </c>
      <c r="G53" s="24">
        <v>187</v>
      </c>
    </row>
    <row r="54" spans="2:7">
      <c r="B54" s="58">
        <v>11.02</v>
      </c>
      <c r="C54" s="58">
        <v>46</v>
      </c>
      <c r="F54" s="24">
        <v>11</v>
      </c>
      <c r="G54" s="24">
        <v>301</v>
      </c>
    </row>
    <row r="55" spans="2:7">
      <c r="B55" s="58">
        <v>11.04</v>
      </c>
      <c r="C55" s="58">
        <v>11</v>
      </c>
      <c r="F55" s="24">
        <v>11</v>
      </c>
      <c r="G55" s="24">
        <v>161</v>
      </c>
    </row>
    <row r="56" spans="2:7">
      <c r="B56" s="58">
        <v>11.06</v>
      </c>
      <c r="C56" s="58">
        <v>49</v>
      </c>
      <c r="F56" s="24">
        <v>11.1</v>
      </c>
      <c r="G56" s="24">
        <v>130</v>
      </c>
    </row>
    <row r="57" spans="2:7">
      <c r="B57" s="58">
        <v>11.08</v>
      </c>
      <c r="C57" s="58">
        <v>0</v>
      </c>
      <c r="F57" s="24">
        <v>11.1</v>
      </c>
      <c r="G57" s="24">
        <v>136</v>
      </c>
    </row>
    <row r="58" spans="2:7">
      <c r="B58" s="58">
        <v>11.1</v>
      </c>
      <c r="C58" s="58">
        <v>101</v>
      </c>
      <c r="F58" s="24">
        <v>11.1</v>
      </c>
      <c r="G58" s="24">
        <v>165</v>
      </c>
    </row>
    <row r="59" spans="2:7">
      <c r="B59" s="58">
        <v>11.12</v>
      </c>
      <c r="C59" s="58">
        <v>45</v>
      </c>
      <c r="F59" s="24">
        <v>11.1</v>
      </c>
      <c r="G59" s="24">
        <v>101</v>
      </c>
    </row>
    <row r="60" spans="2:7">
      <c r="B60" s="58">
        <v>11.14</v>
      </c>
      <c r="C60" s="58">
        <v>9</v>
      </c>
      <c r="F60" s="24">
        <v>11.1</v>
      </c>
      <c r="G60" s="24">
        <v>218</v>
      </c>
    </row>
    <row r="61" spans="2:7">
      <c r="B61" s="58">
        <v>11.16</v>
      </c>
      <c r="C61" s="58">
        <v>14</v>
      </c>
      <c r="F61" s="24">
        <v>11.2</v>
      </c>
      <c r="G61" s="24">
        <v>154</v>
      </c>
    </row>
    <row r="62" spans="2:7">
      <c r="B62" s="58">
        <v>11.18</v>
      </c>
      <c r="C62" s="58">
        <v>13</v>
      </c>
      <c r="F62" s="24">
        <v>11.2</v>
      </c>
      <c r="G62" s="24">
        <v>137</v>
      </c>
    </row>
    <row r="63" spans="2:7">
      <c r="B63" s="58">
        <v>11.2</v>
      </c>
      <c r="C63" s="58">
        <v>62</v>
      </c>
      <c r="F63" s="24">
        <v>11.2</v>
      </c>
      <c r="G63" s="24">
        <v>200</v>
      </c>
    </row>
    <row r="64" spans="2:7">
      <c r="B64" s="58">
        <v>11.22</v>
      </c>
      <c r="C64" s="58">
        <v>85</v>
      </c>
      <c r="F64" s="24">
        <v>11.2</v>
      </c>
      <c r="G64" s="24">
        <v>124</v>
      </c>
    </row>
    <row r="65" spans="2:7">
      <c r="B65" s="58">
        <v>11.24</v>
      </c>
      <c r="C65" s="58">
        <v>54</v>
      </c>
      <c r="F65" s="24">
        <v>11.2</v>
      </c>
      <c r="G65" s="24">
        <v>213</v>
      </c>
    </row>
    <row r="66" spans="2:7">
      <c r="B66" s="58">
        <v>11.26</v>
      </c>
      <c r="C66" s="58">
        <v>36</v>
      </c>
      <c r="F66" s="24">
        <v>11.3</v>
      </c>
      <c r="G66" s="24">
        <v>84.7</v>
      </c>
    </row>
    <row r="67" spans="2:7">
      <c r="B67" s="58">
        <v>11.28</v>
      </c>
      <c r="C67" s="58">
        <v>157</v>
      </c>
      <c r="F67" s="24">
        <v>11.3</v>
      </c>
      <c r="G67" s="24">
        <v>188</v>
      </c>
    </row>
    <row r="68" spans="2:7">
      <c r="B68" s="58">
        <v>11.3</v>
      </c>
      <c r="C68" s="58">
        <v>0</v>
      </c>
      <c r="F68" s="24">
        <v>11.3</v>
      </c>
      <c r="G68" s="24">
        <v>192</v>
      </c>
    </row>
    <row r="69" spans="2:7">
      <c r="B69" s="58">
        <v>11.32</v>
      </c>
      <c r="C69" s="58">
        <v>150</v>
      </c>
      <c r="F69" s="24">
        <v>11.3</v>
      </c>
      <c r="G69" s="24">
        <v>204</v>
      </c>
    </row>
    <row r="70" spans="2:7">
      <c r="B70" s="58">
        <v>11.34</v>
      </c>
      <c r="C70" s="58">
        <v>0</v>
      </c>
      <c r="F70" s="24">
        <v>11.3</v>
      </c>
      <c r="G70" s="24">
        <v>166</v>
      </c>
    </row>
    <row r="71" spans="2:7">
      <c r="B71" s="58">
        <v>11.36</v>
      </c>
      <c r="C71" s="58">
        <v>67</v>
      </c>
      <c r="F71" s="24">
        <v>11.4</v>
      </c>
      <c r="G71" s="24">
        <v>174</v>
      </c>
    </row>
    <row r="72" spans="2:7">
      <c r="B72" s="58">
        <v>11.38</v>
      </c>
      <c r="C72" s="58">
        <v>65</v>
      </c>
      <c r="F72" s="24">
        <v>11.4</v>
      </c>
      <c r="G72" s="24">
        <v>217</v>
      </c>
    </row>
    <row r="73" spans="2:7">
      <c r="B73" s="58">
        <v>11.4</v>
      </c>
      <c r="C73" s="58">
        <v>62</v>
      </c>
      <c r="F73" s="24">
        <v>11.4</v>
      </c>
      <c r="G73" s="24">
        <v>64.599999999999994</v>
      </c>
    </row>
    <row r="74" spans="2:7">
      <c r="B74" s="58">
        <v>11.42</v>
      </c>
      <c r="C74" s="58">
        <v>9</v>
      </c>
      <c r="F74" s="24">
        <v>11.4</v>
      </c>
      <c r="G74" s="24">
        <v>68.099999999999994</v>
      </c>
    </row>
    <row r="75" spans="2:7">
      <c r="B75" s="58">
        <v>11.44</v>
      </c>
      <c r="C75" s="58">
        <v>0</v>
      </c>
      <c r="F75" s="24">
        <v>11.4</v>
      </c>
      <c r="G75" s="24">
        <v>92.6</v>
      </c>
    </row>
    <row r="76" spans="2:7">
      <c r="B76" s="58">
        <v>11.46</v>
      </c>
      <c r="C76" s="58">
        <v>49</v>
      </c>
      <c r="F76" s="24">
        <v>11.5</v>
      </c>
      <c r="G76" s="24">
        <v>168</v>
      </c>
    </row>
    <row r="77" spans="2:7">
      <c r="B77" s="58">
        <v>11.48</v>
      </c>
      <c r="C77" s="58">
        <v>149</v>
      </c>
      <c r="F77" s="24">
        <v>11.5</v>
      </c>
      <c r="G77" s="24">
        <v>151</v>
      </c>
    </row>
    <row r="78" spans="2:7">
      <c r="B78" s="58">
        <v>11.5</v>
      </c>
      <c r="C78" s="58">
        <v>123</v>
      </c>
      <c r="F78" s="24">
        <v>11.5</v>
      </c>
      <c r="G78" s="24">
        <v>175</v>
      </c>
    </row>
    <row r="79" spans="2:7">
      <c r="B79" s="58">
        <v>11.52</v>
      </c>
      <c r="C79" s="58">
        <v>104</v>
      </c>
      <c r="F79" s="24">
        <v>11.5</v>
      </c>
      <c r="G79" s="24">
        <v>9.7200000000000006</v>
      </c>
    </row>
    <row r="80" spans="2:7">
      <c r="B80" s="58">
        <v>11.54</v>
      </c>
      <c r="C80" s="58">
        <v>0</v>
      </c>
      <c r="F80" s="24">
        <v>11.5</v>
      </c>
      <c r="G80" s="24">
        <v>87.2</v>
      </c>
    </row>
    <row r="81" spans="2:7">
      <c r="B81" s="58">
        <v>11.56</v>
      </c>
      <c r="C81" s="58">
        <v>0</v>
      </c>
      <c r="F81" s="24">
        <v>11.6</v>
      </c>
      <c r="G81" s="24">
        <v>53.7</v>
      </c>
    </row>
    <row r="82" spans="2:7">
      <c r="B82" s="58">
        <v>11.58</v>
      </c>
      <c r="C82" s="58">
        <v>30</v>
      </c>
      <c r="F82" s="24">
        <v>11.6</v>
      </c>
      <c r="G82" s="24">
        <v>65.2</v>
      </c>
    </row>
    <row r="83" spans="2:7">
      <c r="B83" s="58">
        <v>11.6</v>
      </c>
      <c r="C83" s="58">
        <v>47</v>
      </c>
      <c r="F83" s="24">
        <v>11.6</v>
      </c>
      <c r="G83" s="24">
        <v>198</v>
      </c>
    </row>
    <row r="84" spans="2:7">
      <c r="B84" s="58">
        <v>11.62</v>
      </c>
      <c r="C84" s="58">
        <v>11</v>
      </c>
      <c r="F84" s="24">
        <v>11.6</v>
      </c>
      <c r="G84" s="24">
        <v>63.2</v>
      </c>
    </row>
    <row r="85" spans="2:7">
      <c r="B85" s="58">
        <v>11.64</v>
      </c>
      <c r="C85" s="58">
        <v>0</v>
      </c>
      <c r="F85" s="24">
        <v>11.6</v>
      </c>
      <c r="G85" s="24">
        <v>60.7</v>
      </c>
    </row>
    <row r="86" spans="2:7">
      <c r="B86" s="58">
        <v>11.66</v>
      </c>
      <c r="C86" s="58">
        <v>5</v>
      </c>
      <c r="F86" s="24">
        <v>11.7</v>
      </c>
      <c r="G86" s="24">
        <v>128</v>
      </c>
    </row>
    <row r="87" spans="2:7">
      <c r="B87" s="58">
        <v>11.68</v>
      </c>
      <c r="C87" s="58">
        <v>116</v>
      </c>
      <c r="F87" s="24">
        <v>11.7</v>
      </c>
      <c r="G87" s="24">
        <v>77.7</v>
      </c>
    </row>
    <row r="88" spans="2:7">
      <c r="B88" s="58">
        <v>11.7</v>
      </c>
      <c r="C88" s="58">
        <v>0</v>
      </c>
      <c r="F88" s="24">
        <v>11.7</v>
      </c>
      <c r="G88" s="24">
        <v>-3.86</v>
      </c>
    </row>
    <row r="89" spans="2:7">
      <c r="B89" s="58">
        <v>11.72</v>
      </c>
      <c r="C89" s="58">
        <v>0</v>
      </c>
      <c r="F89" s="24">
        <v>11.7</v>
      </c>
      <c r="G89" s="24">
        <v>101</v>
      </c>
    </row>
    <row r="90" spans="2:7">
      <c r="B90" s="58">
        <v>11.74</v>
      </c>
      <c r="C90" s="58">
        <v>106</v>
      </c>
      <c r="F90" s="24">
        <v>11.7</v>
      </c>
      <c r="G90" s="24">
        <v>68.099999999999994</v>
      </c>
    </row>
    <row r="91" spans="2:7">
      <c r="B91" s="58">
        <v>11.76</v>
      </c>
      <c r="C91" s="58">
        <v>8</v>
      </c>
      <c r="F91" s="24">
        <v>11.8</v>
      </c>
      <c r="G91" s="24">
        <v>60.5</v>
      </c>
    </row>
    <row r="92" spans="2:7">
      <c r="B92" s="58">
        <v>11.78</v>
      </c>
      <c r="C92" s="58">
        <v>80</v>
      </c>
      <c r="F92" s="24">
        <v>11.8</v>
      </c>
      <c r="G92" s="24">
        <v>27</v>
      </c>
    </row>
    <row r="93" spans="2:7">
      <c r="B93" s="58">
        <v>11.8</v>
      </c>
      <c r="C93" s="58">
        <v>0</v>
      </c>
      <c r="F93" s="24">
        <v>11.8</v>
      </c>
      <c r="G93" s="24">
        <v>45.5</v>
      </c>
    </row>
    <row r="94" spans="2:7">
      <c r="B94" s="58">
        <v>11.82</v>
      </c>
      <c r="C94" s="58">
        <v>22</v>
      </c>
      <c r="F94" s="24">
        <v>11.8</v>
      </c>
      <c r="G94" s="24">
        <v>118</v>
      </c>
    </row>
    <row r="95" spans="2:7">
      <c r="B95" s="58">
        <v>11.84</v>
      </c>
      <c r="C95" s="58">
        <v>72</v>
      </c>
      <c r="F95" s="24">
        <v>11.8</v>
      </c>
      <c r="G95" s="24">
        <v>43.4</v>
      </c>
    </row>
    <row r="96" spans="2:7">
      <c r="B96" s="58">
        <v>11.86</v>
      </c>
      <c r="C96" s="58">
        <v>47</v>
      </c>
      <c r="F96" s="24">
        <v>11.9</v>
      </c>
      <c r="G96" s="24">
        <v>80.8</v>
      </c>
    </row>
    <row r="97" spans="2:7">
      <c r="B97" s="58">
        <v>11.88</v>
      </c>
      <c r="C97" s="58">
        <v>53</v>
      </c>
      <c r="F97" s="24">
        <v>11.9</v>
      </c>
      <c r="G97" s="24">
        <v>40.200000000000003</v>
      </c>
    </row>
    <row r="98" spans="2:7">
      <c r="B98" s="58">
        <v>11.9</v>
      </c>
      <c r="C98" s="58">
        <v>0</v>
      </c>
      <c r="F98" s="24">
        <v>11.9</v>
      </c>
      <c r="G98" s="24">
        <v>53.7</v>
      </c>
    </row>
    <row r="99" spans="2:7">
      <c r="B99" s="58">
        <v>11.92</v>
      </c>
      <c r="C99" s="58">
        <v>0</v>
      </c>
      <c r="F99" s="24">
        <v>11.9</v>
      </c>
      <c r="G99" s="24">
        <v>-1.88</v>
      </c>
    </row>
    <row r="100" spans="2:7">
      <c r="B100" s="58">
        <v>11.94</v>
      </c>
      <c r="C100" s="58">
        <v>20</v>
      </c>
      <c r="F100" s="24">
        <v>11.9</v>
      </c>
      <c r="G100" s="24">
        <v>47.5</v>
      </c>
    </row>
    <row r="101" spans="2:7">
      <c r="B101" s="58">
        <v>11.96</v>
      </c>
      <c r="C101" s="58">
        <v>63</v>
      </c>
      <c r="F101" s="24">
        <v>12</v>
      </c>
      <c r="G101" s="24">
        <v>127</v>
      </c>
    </row>
    <row r="102" spans="2:7">
      <c r="B102" s="58">
        <v>11.98</v>
      </c>
      <c r="C102" s="58">
        <v>31</v>
      </c>
      <c r="F102" s="24">
        <v>12</v>
      </c>
      <c r="G102" s="24">
        <v>197</v>
      </c>
    </row>
    <row r="103" spans="2:7">
      <c r="B103" s="58">
        <v>12</v>
      </c>
      <c r="C103" s="58">
        <v>104</v>
      </c>
      <c r="F103" s="24">
        <v>12</v>
      </c>
      <c r="G103" s="24">
        <v>-19.2</v>
      </c>
    </row>
    <row r="104" spans="2:7">
      <c r="B104" s="58">
        <v>12.02</v>
      </c>
      <c r="C104" s="58">
        <v>98</v>
      </c>
      <c r="F104" s="24">
        <v>12</v>
      </c>
      <c r="G104" s="24">
        <v>177</v>
      </c>
    </row>
    <row r="105" spans="2:7">
      <c r="B105" s="58">
        <v>12.04</v>
      </c>
      <c r="C105" s="58">
        <v>35</v>
      </c>
      <c r="F105" s="24">
        <v>12</v>
      </c>
      <c r="G105" s="24">
        <v>28.6</v>
      </c>
    </row>
    <row r="106" spans="2:7">
      <c r="B106" s="58">
        <v>12.06</v>
      </c>
      <c r="C106" s="58">
        <v>0</v>
      </c>
      <c r="F106" s="24">
        <v>12.1</v>
      </c>
      <c r="G106" s="24">
        <v>57</v>
      </c>
    </row>
    <row r="107" spans="2:7">
      <c r="B107" s="58">
        <v>12.08</v>
      </c>
      <c r="C107" s="58">
        <v>0</v>
      </c>
      <c r="F107" s="24">
        <v>12.1</v>
      </c>
      <c r="G107" s="24">
        <v>15.4</v>
      </c>
    </row>
    <row r="108" spans="2:7">
      <c r="B108" s="58">
        <v>12.1</v>
      </c>
      <c r="C108" s="58">
        <v>0</v>
      </c>
      <c r="F108" s="24">
        <v>12.1</v>
      </c>
      <c r="G108" s="24">
        <v>121</v>
      </c>
    </row>
    <row r="109" spans="2:7">
      <c r="B109" s="58">
        <v>12.12</v>
      </c>
      <c r="C109" s="58">
        <v>18</v>
      </c>
      <c r="F109" s="24">
        <v>12.1</v>
      </c>
      <c r="G109" s="24">
        <v>-57.8</v>
      </c>
    </row>
    <row r="110" spans="2:7">
      <c r="B110" s="58">
        <v>12.14</v>
      </c>
      <c r="C110" s="58">
        <v>0</v>
      </c>
      <c r="F110" s="24">
        <v>12.1</v>
      </c>
      <c r="G110" s="24">
        <v>68.599999999999994</v>
      </c>
    </row>
    <row r="111" spans="2:7">
      <c r="B111" s="58">
        <v>12.16</v>
      </c>
      <c r="C111" s="58">
        <v>0</v>
      </c>
      <c r="F111" s="24">
        <v>12.2</v>
      </c>
      <c r="G111" s="24">
        <v>66</v>
      </c>
    </row>
    <row r="112" spans="2:7">
      <c r="B112" s="58">
        <v>12.18</v>
      </c>
      <c r="C112" s="58">
        <v>0</v>
      </c>
      <c r="F112" s="24">
        <v>12.2</v>
      </c>
      <c r="G112" s="24">
        <v>52.4</v>
      </c>
    </row>
    <row r="113" spans="2:7">
      <c r="B113" s="58">
        <v>12.2</v>
      </c>
      <c r="C113" s="58">
        <v>0</v>
      </c>
      <c r="F113" s="24">
        <v>12.2</v>
      </c>
      <c r="G113" s="24">
        <v>74.8</v>
      </c>
    </row>
    <row r="114" spans="2:7">
      <c r="B114" s="58">
        <v>12.22</v>
      </c>
      <c r="C114" s="58">
        <v>99</v>
      </c>
      <c r="F114" s="24">
        <v>12.2</v>
      </c>
      <c r="G114" s="24">
        <v>-54.9</v>
      </c>
    </row>
    <row r="115" spans="2:7">
      <c r="B115" s="58">
        <v>12.24</v>
      </c>
      <c r="C115" s="58">
        <v>55</v>
      </c>
      <c r="F115" s="24">
        <v>12.2</v>
      </c>
      <c r="G115" s="24">
        <v>94.5</v>
      </c>
    </row>
    <row r="116" spans="2:7">
      <c r="B116" s="58">
        <v>12.26</v>
      </c>
      <c r="C116" s="58">
        <v>0</v>
      </c>
      <c r="F116" s="24">
        <v>12.3</v>
      </c>
      <c r="G116" s="24">
        <v>-49.1</v>
      </c>
    </row>
    <row r="117" spans="2:7">
      <c r="B117" s="58">
        <v>12.28</v>
      </c>
      <c r="C117" s="58">
        <v>0</v>
      </c>
      <c r="F117" s="24">
        <v>12.3</v>
      </c>
      <c r="G117" s="24">
        <v>37.200000000000003</v>
      </c>
    </row>
    <row r="118" spans="2:7">
      <c r="B118" s="58">
        <v>12.3</v>
      </c>
      <c r="C118" s="58">
        <v>0</v>
      </c>
      <c r="F118" s="24">
        <v>12.3</v>
      </c>
      <c r="G118" s="24">
        <v>23.6</v>
      </c>
    </row>
    <row r="119" spans="2:7">
      <c r="B119" s="58">
        <v>12.32</v>
      </c>
      <c r="C119" s="58">
        <v>105</v>
      </c>
      <c r="F119" s="24">
        <v>12.3</v>
      </c>
      <c r="G119" s="24">
        <v>74.900000000000006</v>
      </c>
    </row>
    <row r="120" spans="2:7">
      <c r="B120" s="58">
        <v>12.34</v>
      </c>
      <c r="C120" s="58">
        <v>5</v>
      </c>
      <c r="F120" s="24">
        <v>12.3</v>
      </c>
      <c r="G120" s="24">
        <v>-43.7</v>
      </c>
    </row>
    <row r="121" spans="2:7">
      <c r="B121" s="58">
        <v>12.36</v>
      </c>
      <c r="C121" s="58">
        <v>114</v>
      </c>
      <c r="F121" s="24">
        <v>12.4</v>
      </c>
      <c r="G121" s="24">
        <v>-130</v>
      </c>
    </row>
    <row r="122" spans="2:7">
      <c r="B122" s="58">
        <v>12.38</v>
      </c>
      <c r="C122" s="58">
        <v>0</v>
      </c>
      <c r="F122" s="24">
        <v>12.4</v>
      </c>
      <c r="G122" s="24">
        <v>45</v>
      </c>
    </row>
    <row r="123" spans="2:7">
      <c r="B123" s="58">
        <v>12.4</v>
      </c>
      <c r="C123" s="58">
        <v>74</v>
      </c>
      <c r="F123" s="24">
        <v>12.4</v>
      </c>
      <c r="G123" s="24">
        <v>115</v>
      </c>
    </row>
    <row r="124" spans="2:7">
      <c r="B124" s="58">
        <v>12.42</v>
      </c>
      <c r="C124" s="58">
        <v>15</v>
      </c>
      <c r="F124" s="24">
        <v>12.4</v>
      </c>
      <c r="G124" s="24">
        <v>-17.399999999999999</v>
      </c>
    </row>
    <row r="125" spans="2:7">
      <c r="B125" s="58">
        <v>12.44</v>
      </c>
      <c r="C125" s="58">
        <v>0</v>
      </c>
      <c r="F125" s="24">
        <v>12.4</v>
      </c>
      <c r="G125" s="24">
        <v>68</v>
      </c>
    </row>
    <row r="126" spans="2:7">
      <c r="B126" s="58">
        <v>12.46</v>
      </c>
      <c r="C126" s="58">
        <v>0</v>
      </c>
      <c r="F126" s="24">
        <v>12.5</v>
      </c>
      <c r="G126" s="24">
        <v>56.3</v>
      </c>
    </row>
    <row r="127" spans="2:7">
      <c r="B127" s="58">
        <v>12.48</v>
      </c>
      <c r="C127" s="58">
        <v>50</v>
      </c>
      <c r="F127" s="24">
        <v>12.5</v>
      </c>
      <c r="G127" s="24">
        <v>13.6</v>
      </c>
    </row>
    <row r="128" spans="2:7">
      <c r="B128" s="58">
        <v>12.5</v>
      </c>
      <c r="C128" s="58">
        <v>24</v>
      </c>
      <c r="F128" s="24">
        <v>12.5</v>
      </c>
      <c r="G128" s="24">
        <v>119</v>
      </c>
    </row>
    <row r="129" spans="2:7">
      <c r="B129" s="58">
        <v>12.52</v>
      </c>
      <c r="C129" s="58">
        <v>31</v>
      </c>
      <c r="F129" s="24">
        <v>12.5</v>
      </c>
      <c r="G129" s="24">
        <v>68.2</v>
      </c>
    </row>
    <row r="130" spans="2:7">
      <c r="B130" s="58">
        <v>12.54</v>
      </c>
      <c r="C130" s="58">
        <v>0</v>
      </c>
      <c r="F130" s="24">
        <v>12.5</v>
      </c>
      <c r="G130" s="24">
        <v>-31.4</v>
      </c>
    </row>
    <row r="131" spans="2:7">
      <c r="B131" s="58">
        <v>12.56</v>
      </c>
      <c r="C131" s="58">
        <v>0</v>
      </c>
      <c r="F131" s="24">
        <v>12.6</v>
      </c>
      <c r="G131" s="24">
        <v>55.9</v>
      </c>
    </row>
    <row r="132" spans="2:7">
      <c r="B132" s="58">
        <v>12.58</v>
      </c>
      <c r="C132" s="58">
        <v>0</v>
      </c>
      <c r="F132" s="24">
        <v>12.6</v>
      </c>
      <c r="G132" s="24">
        <v>9.16</v>
      </c>
    </row>
    <row r="133" spans="2:7">
      <c r="B133" s="58">
        <v>12.6</v>
      </c>
      <c r="C133" s="58">
        <v>21</v>
      </c>
      <c r="F133" s="24">
        <v>12.6</v>
      </c>
      <c r="G133" s="24">
        <v>-58.5</v>
      </c>
    </row>
    <row r="134" spans="2:7">
      <c r="B134" s="58">
        <v>12.62</v>
      </c>
      <c r="C134" s="58">
        <v>0</v>
      </c>
      <c r="F134" s="24">
        <v>12.6</v>
      </c>
      <c r="G134" s="24">
        <v>-17.2</v>
      </c>
    </row>
    <row r="135" spans="2:7">
      <c r="B135" s="58">
        <v>12.64</v>
      </c>
      <c r="C135" s="58">
        <v>16</v>
      </c>
      <c r="F135" s="24">
        <v>12.6</v>
      </c>
      <c r="G135" s="24">
        <v>-61</v>
      </c>
    </row>
    <row r="136" spans="2:7">
      <c r="B136" s="58">
        <v>12.66</v>
      </c>
      <c r="C136" s="58">
        <v>0</v>
      </c>
      <c r="F136" s="24">
        <v>12.7</v>
      </c>
      <c r="G136" s="24">
        <v>38.299999999999997</v>
      </c>
    </row>
    <row r="137" spans="2:7">
      <c r="B137" s="58">
        <v>12.68</v>
      </c>
      <c r="C137" s="58">
        <v>7</v>
      </c>
      <c r="F137" s="24">
        <v>12.7</v>
      </c>
      <c r="G137" s="24">
        <v>-42.4</v>
      </c>
    </row>
    <row r="138" spans="2:7">
      <c r="B138" s="58">
        <v>12.7</v>
      </c>
      <c r="C138" s="58">
        <v>11</v>
      </c>
      <c r="F138" s="24">
        <v>12.7</v>
      </c>
      <c r="G138" s="24">
        <v>-9.11</v>
      </c>
    </row>
    <row r="139" spans="2:7">
      <c r="B139" s="58">
        <v>12.72</v>
      </c>
      <c r="C139" s="58">
        <v>49</v>
      </c>
      <c r="F139" s="24">
        <v>12.7</v>
      </c>
      <c r="G139" s="24">
        <v>27.2</v>
      </c>
    </row>
    <row r="140" spans="2:7">
      <c r="B140" s="58">
        <v>12.74</v>
      </c>
      <c r="C140" s="58">
        <v>24</v>
      </c>
      <c r="F140" s="24">
        <v>12.7</v>
      </c>
      <c r="G140" s="24">
        <v>8.43</v>
      </c>
    </row>
    <row r="141" spans="2:7">
      <c r="B141" s="58">
        <v>12.76</v>
      </c>
      <c r="C141" s="58">
        <v>0</v>
      </c>
      <c r="F141" s="24">
        <v>12.8</v>
      </c>
      <c r="G141" s="24">
        <v>55.7</v>
      </c>
    </row>
    <row r="142" spans="2:7">
      <c r="B142" s="58">
        <v>12.78</v>
      </c>
      <c r="C142" s="58">
        <v>30</v>
      </c>
      <c r="F142" s="24">
        <v>12.8</v>
      </c>
      <c r="G142" s="24">
        <v>19</v>
      </c>
    </row>
    <row r="143" spans="2:7">
      <c r="B143" s="58">
        <v>12.8</v>
      </c>
      <c r="C143" s="58">
        <v>0</v>
      </c>
      <c r="F143" s="24">
        <v>12.8</v>
      </c>
      <c r="G143" s="24">
        <v>36.200000000000003</v>
      </c>
    </row>
    <row r="144" spans="2:7">
      <c r="B144" s="58">
        <v>12.82</v>
      </c>
      <c r="C144" s="58">
        <v>0</v>
      </c>
      <c r="F144" s="24">
        <v>12.8</v>
      </c>
      <c r="G144" s="24">
        <v>17.5</v>
      </c>
    </row>
    <row r="145" spans="2:7">
      <c r="B145" s="58">
        <v>12.84</v>
      </c>
      <c r="C145" s="58">
        <v>5</v>
      </c>
      <c r="F145" s="24">
        <v>12.8</v>
      </c>
      <c r="G145" s="24">
        <v>-5.27</v>
      </c>
    </row>
    <row r="146" spans="2:7">
      <c r="B146" s="58">
        <v>12.86</v>
      </c>
      <c r="C146" s="58">
        <v>14</v>
      </c>
      <c r="F146" s="24">
        <v>12.9</v>
      </c>
      <c r="G146" s="24">
        <v>11</v>
      </c>
    </row>
    <row r="147" spans="2:7">
      <c r="B147" s="58">
        <v>12.88</v>
      </c>
      <c r="C147" s="58">
        <v>0</v>
      </c>
      <c r="F147" s="24">
        <v>12.9</v>
      </c>
      <c r="G147" s="24">
        <v>-2.78</v>
      </c>
    </row>
    <row r="148" spans="2:7">
      <c r="B148" s="58">
        <v>12.9</v>
      </c>
      <c r="C148" s="58">
        <v>17</v>
      </c>
      <c r="F148" s="24">
        <v>12.9</v>
      </c>
      <c r="G148" s="24">
        <v>-75.5</v>
      </c>
    </row>
    <row r="149" spans="2:7">
      <c r="B149" s="58">
        <v>12.92</v>
      </c>
      <c r="C149" s="58">
        <v>21</v>
      </c>
      <c r="F149" s="24">
        <v>12.9</v>
      </c>
      <c r="G149" s="24">
        <v>-34.299999999999997</v>
      </c>
    </row>
    <row r="150" spans="2:7">
      <c r="B150" s="58">
        <v>12.94</v>
      </c>
      <c r="C150" s="58">
        <v>0</v>
      </c>
      <c r="F150" s="24">
        <v>12.9</v>
      </c>
      <c r="G150" s="24">
        <v>-43.1</v>
      </c>
    </row>
    <row r="151" spans="2:7">
      <c r="B151" s="58">
        <v>12.96</v>
      </c>
      <c r="C151" s="58">
        <v>91</v>
      </c>
      <c r="F151" s="24">
        <v>13</v>
      </c>
      <c r="G151" s="24">
        <v>0.152</v>
      </c>
    </row>
    <row r="152" spans="2:7">
      <c r="B152" s="58">
        <v>12.98</v>
      </c>
      <c r="C152" s="58">
        <v>23</v>
      </c>
      <c r="F152" s="24">
        <v>13</v>
      </c>
      <c r="G152" s="24">
        <v>-12.6</v>
      </c>
    </row>
    <row r="153" spans="2:7">
      <c r="B153" s="58">
        <v>13</v>
      </c>
      <c r="C153" s="58">
        <v>80</v>
      </c>
      <c r="F153" s="24">
        <v>13</v>
      </c>
      <c r="G153" s="24">
        <v>-89.4</v>
      </c>
    </row>
    <row r="154" spans="2:7">
      <c r="B154" s="58">
        <v>13.02</v>
      </c>
      <c r="C154" s="58">
        <v>39</v>
      </c>
      <c r="F154" s="24">
        <v>13</v>
      </c>
      <c r="G154" s="24">
        <v>-8.19</v>
      </c>
    </row>
    <row r="155" spans="2:7">
      <c r="B155" s="58">
        <v>13.04</v>
      </c>
      <c r="C155" s="58">
        <v>0</v>
      </c>
      <c r="F155" s="24">
        <v>13</v>
      </c>
      <c r="G155" s="24">
        <v>-96</v>
      </c>
    </row>
    <row r="156" spans="2:7">
      <c r="B156" s="58">
        <v>13.06</v>
      </c>
      <c r="C156" s="58">
        <v>0</v>
      </c>
      <c r="F156" s="24">
        <v>13.1</v>
      </c>
      <c r="G156" s="24">
        <v>-29.8</v>
      </c>
    </row>
    <row r="157" spans="2:7">
      <c r="B157" s="58">
        <v>13.08</v>
      </c>
      <c r="C157" s="58">
        <v>0</v>
      </c>
      <c r="F157" s="24">
        <v>13.1</v>
      </c>
      <c r="G157" s="24">
        <v>-75.599999999999994</v>
      </c>
    </row>
    <row r="158" spans="2:7">
      <c r="B158" s="58">
        <v>13.1</v>
      </c>
      <c r="C158" s="58">
        <v>10</v>
      </c>
      <c r="F158" s="24">
        <v>13.1</v>
      </c>
      <c r="G158" s="24">
        <v>0.63800000000000001</v>
      </c>
    </row>
    <row r="159" spans="2:7">
      <c r="B159" s="58">
        <v>13.12</v>
      </c>
      <c r="C159" s="58">
        <v>49</v>
      </c>
      <c r="F159" s="24">
        <v>13.1</v>
      </c>
      <c r="G159" s="24">
        <v>26.8</v>
      </c>
    </row>
    <row r="160" spans="2:7">
      <c r="B160" s="58">
        <v>13.14</v>
      </c>
      <c r="C160" s="58">
        <v>20</v>
      </c>
      <c r="F160" s="24">
        <v>13.1</v>
      </c>
      <c r="G160" s="24">
        <v>67</v>
      </c>
    </row>
    <row r="161" spans="2:7">
      <c r="B161" s="58">
        <v>13.16</v>
      </c>
      <c r="C161" s="58">
        <v>0</v>
      </c>
      <c r="F161" s="24">
        <v>13.2</v>
      </c>
      <c r="G161" s="24">
        <v>-101</v>
      </c>
    </row>
    <row r="162" spans="2:7">
      <c r="B162" s="58">
        <v>13.18</v>
      </c>
      <c r="C162" s="58">
        <v>42</v>
      </c>
      <c r="F162" s="24">
        <v>13.2</v>
      </c>
      <c r="G162" s="24">
        <v>57.4</v>
      </c>
    </row>
    <row r="163" spans="2:7">
      <c r="B163" s="58">
        <v>13.2</v>
      </c>
      <c r="C163" s="58">
        <v>0</v>
      </c>
      <c r="F163" s="24">
        <v>13.2</v>
      </c>
      <c r="G163" s="24">
        <v>-69.400000000000006</v>
      </c>
    </row>
    <row r="164" spans="2:7">
      <c r="B164" s="58">
        <v>13.22</v>
      </c>
      <c r="C164" s="58">
        <v>0</v>
      </c>
      <c r="F164" s="24">
        <v>13.2</v>
      </c>
      <c r="G164" s="24">
        <v>-34.200000000000003</v>
      </c>
    </row>
    <row r="165" spans="2:7">
      <c r="B165" s="58">
        <v>13.24</v>
      </c>
      <c r="C165" s="58">
        <v>0</v>
      </c>
      <c r="F165" s="24">
        <v>13.2</v>
      </c>
      <c r="G165" s="24">
        <v>-41.1</v>
      </c>
    </row>
    <row r="166" spans="2:7">
      <c r="B166" s="58">
        <v>13.26</v>
      </c>
      <c r="C166" s="58">
        <v>67</v>
      </c>
      <c r="F166" s="24">
        <v>13.3</v>
      </c>
      <c r="G166" s="24">
        <v>-84.9</v>
      </c>
    </row>
    <row r="167" spans="2:7">
      <c r="B167" s="58">
        <v>13.28</v>
      </c>
      <c r="C167" s="58">
        <v>0</v>
      </c>
      <c r="F167" s="24">
        <v>13.3</v>
      </c>
      <c r="G167" s="24">
        <v>19.3</v>
      </c>
    </row>
    <row r="168" spans="2:7">
      <c r="B168" s="58">
        <v>13.3</v>
      </c>
      <c r="C168" s="58">
        <v>76</v>
      </c>
      <c r="F168" s="24">
        <v>13.3</v>
      </c>
      <c r="G168" s="24">
        <v>21.4</v>
      </c>
    </row>
    <row r="169" spans="2:7">
      <c r="B169" s="58">
        <v>13.32</v>
      </c>
      <c r="C169" s="58">
        <v>49</v>
      </c>
      <c r="F169" s="24">
        <v>13.3</v>
      </c>
      <c r="G169" s="24">
        <v>-8.41</v>
      </c>
    </row>
    <row r="170" spans="2:7">
      <c r="B170" s="58">
        <v>13.34</v>
      </c>
      <c r="C170" s="58">
        <v>0</v>
      </c>
      <c r="F170" s="24">
        <v>13.3</v>
      </c>
      <c r="G170" s="24">
        <v>-75.3</v>
      </c>
    </row>
    <row r="171" spans="2:7">
      <c r="B171" s="58">
        <v>13.36</v>
      </c>
      <c r="C171" s="58">
        <v>95</v>
      </c>
      <c r="F171" s="24">
        <v>13.4</v>
      </c>
      <c r="G171" s="24">
        <v>4.8899999999999997</v>
      </c>
    </row>
    <row r="172" spans="2:7">
      <c r="B172" s="58">
        <v>13.38</v>
      </c>
      <c r="C172" s="58">
        <v>82</v>
      </c>
      <c r="F172" s="24">
        <v>13.4</v>
      </c>
      <c r="G172" s="24">
        <v>120</v>
      </c>
    </row>
    <row r="173" spans="2:7">
      <c r="B173" s="58">
        <v>13.4</v>
      </c>
      <c r="C173" s="58">
        <v>0</v>
      </c>
      <c r="F173" s="24">
        <v>13.4</v>
      </c>
      <c r="G173" s="24">
        <v>21.2</v>
      </c>
    </row>
    <row r="174" spans="2:7">
      <c r="B174" s="58">
        <v>13.42</v>
      </c>
      <c r="C174" s="58">
        <v>0</v>
      </c>
      <c r="F174" s="24">
        <v>13.4</v>
      </c>
      <c r="G174" s="24">
        <v>16.3</v>
      </c>
    </row>
    <row r="175" spans="2:7">
      <c r="B175" s="58">
        <v>13.44</v>
      </c>
      <c r="C175" s="58">
        <v>12</v>
      </c>
      <c r="F175" s="24">
        <v>13.4</v>
      </c>
      <c r="G175" s="24">
        <v>-1.54</v>
      </c>
    </row>
    <row r="176" spans="2:7">
      <c r="B176" s="58">
        <v>13.46</v>
      </c>
      <c r="C176" s="58">
        <v>0</v>
      </c>
      <c r="F176" s="24">
        <v>13.5</v>
      </c>
      <c r="G176" s="24">
        <v>29.6</v>
      </c>
    </row>
    <row r="177" spans="2:7">
      <c r="B177" s="58">
        <v>13.48</v>
      </c>
      <c r="C177" s="58">
        <v>103</v>
      </c>
      <c r="F177" s="24">
        <v>13.5</v>
      </c>
      <c r="G177" s="24">
        <v>1.72</v>
      </c>
    </row>
    <row r="178" spans="2:7">
      <c r="B178" s="58">
        <v>13.5</v>
      </c>
      <c r="C178" s="58">
        <v>2</v>
      </c>
      <c r="F178" s="24">
        <v>13.5</v>
      </c>
      <c r="G178" s="24">
        <v>26.8</v>
      </c>
    </row>
    <row r="179" spans="2:7">
      <c r="B179" s="58">
        <v>13.52</v>
      </c>
      <c r="C179" s="58">
        <v>0</v>
      </c>
      <c r="F179" s="24">
        <v>13.5</v>
      </c>
      <c r="G179" s="24">
        <v>-42</v>
      </c>
    </row>
    <row r="180" spans="2:7">
      <c r="B180" s="58">
        <v>13.54</v>
      </c>
      <c r="C180" s="58">
        <v>7</v>
      </c>
      <c r="F180" s="24">
        <v>13.5</v>
      </c>
      <c r="G180" s="24">
        <v>-55.9</v>
      </c>
    </row>
    <row r="181" spans="2:7">
      <c r="B181" s="58">
        <v>13.56</v>
      </c>
      <c r="C181" s="58">
        <v>0</v>
      </c>
      <c r="F181" s="24">
        <v>13.6</v>
      </c>
      <c r="G181" s="24">
        <v>-67.8</v>
      </c>
    </row>
    <row r="182" spans="2:7">
      <c r="B182" s="58">
        <v>13.58</v>
      </c>
      <c r="C182" s="58">
        <v>0</v>
      </c>
      <c r="F182" s="24">
        <v>13.6</v>
      </c>
      <c r="G182" s="24">
        <v>6.29</v>
      </c>
    </row>
    <row r="183" spans="2:7">
      <c r="B183" s="58">
        <v>13.6</v>
      </c>
      <c r="C183" s="58">
        <v>0</v>
      </c>
      <c r="F183" s="24">
        <v>13.6</v>
      </c>
      <c r="G183" s="24">
        <v>-56.6</v>
      </c>
    </row>
    <row r="184" spans="2:7">
      <c r="B184" s="58">
        <v>13.62</v>
      </c>
      <c r="C184" s="58">
        <v>24</v>
      </c>
      <c r="F184" s="24">
        <v>13.6</v>
      </c>
      <c r="G184" s="24">
        <v>-90.5</v>
      </c>
    </row>
    <row r="185" spans="2:7">
      <c r="B185" s="58">
        <v>13.64</v>
      </c>
      <c r="C185" s="58">
        <v>0</v>
      </c>
      <c r="F185" s="24">
        <v>13.6</v>
      </c>
      <c r="G185" s="24">
        <v>111</v>
      </c>
    </row>
    <row r="186" spans="2:7">
      <c r="B186" s="58">
        <v>13.66</v>
      </c>
      <c r="C186" s="58">
        <v>0</v>
      </c>
      <c r="F186" s="24">
        <v>13.7</v>
      </c>
      <c r="G186" s="24">
        <v>-69.3</v>
      </c>
    </row>
    <row r="187" spans="2:7">
      <c r="B187" s="58">
        <v>13.68</v>
      </c>
      <c r="C187" s="58">
        <v>103</v>
      </c>
      <c r="F187" s="24">
        <v>13.7</v>
      </c>
      <c r="G187" s="24">
        <v>22.8</v>
      </c>
    </row>
    <row r="188" spans="2:7">
      <c r="B188" s="58">
        <v>13.7</v>
      </c>
      <c r="C188" s="58">
        <v>44</v>
      </c>
      <c r="F188" s="24">
        <v>13.7</v>
      </c>
      <c r="G188" s="24">
        <v>-29.1</v>
      </c>
    </row>
    <row r="189" spans="2:7">
      <c r="B189" s="58">
        <v>13.72</v>
      </c>
      <c r="C189" s="58">
        <v>30</v>
      </c>
      <c r="F189" s="24">
        <v>13.7</v>
      </c>
      <c r="G189" s="24">
        <v>-75.099999999999994</v>
      </c>
    </row>
    <row r="190" spans="2:7">
      <c r="B190" s="58">
        <v>13.74</v>
      </c>
      <c r="C190" s="58">
        <v>0</v>
      </c>
      <c r="F190" s="24">
        <v>13.7</v>
      </c>
      <c r="G190" s="24">
        <v>63</v>
      </c>
    </row>
    <row r="191" spans="2:7">
      <c r="B191" s="58">
        <v>13.76</v>
      </c>
      <c r="C191" s="58">
        <v>0</v>
      </c>
      <c r="F191" s="24">
        <v>13.8</v>
      </c>
      <c r="G191" s="24">
        <v>-34.9</v>
      </c>
    </row>
    <row r="192" spans="2:7">
      <c r="B192" s="58">
        <v>13.78</v>
      </c>
      <c r="C192" s="58">
        <v>71</v>
      </c>
      <c r="F192" s="24">
        <v>13.8</v>
      </c>
      <c r="G192" s="24">
        <v>25.2</v>
      </c>
    </row>
    <row r="193" spans="2:7">
      <c r="B193" s="58">
        <v>13.8</v>
      </c>
      <c r="C193" s="58">
        <v>37</v>
      </c>
      <c r="F193" s="24">
        <v>13.8</v>
      </c>
      <c r="G193" s="24">
        <v>40.200000000000003</v>
      </c>
    </row>
    <row r="194" spans="2:7">
      <c r="B194" s="58">
        <v>13.82</v>
      </c>
      <c r="C194" s="58">
        <v>0</v>
      </c>
      <c r="F194" s="24">
        <v>13.8</v>
      </c>
      <c r="G194" s="24">
        <v>-9.7100000000000009</v>
      </c>
    </row>
    <row r="195" spans="2:7">
      <c r="B195" s="58">
        <v>13.84</v>
      </c>
      <c r="C195" s="58">
        <v>0</v>
      </c>
      <c r="F195" s="24">
        <v>13.8</v>
      </c>
      <c r="G195" s="24">
        <v>-54.7</v>
      </c>
    </row>
    <row r="196" spans="2:7">
      <c r="B196" s="58">
        <v>13.86</v>
      </c>
      <c r="C196" s="58">
        <v>0</v>
      </c>
      <c r="F196" s="24">
        <v>13.9</v>
      </c>
      <c r="G196" s="24">
        <v>99.4</v>
      </c>
    </row>
    <row r="197" spans="2:7">
      <c r="B197" s="58">
        <v>13.88</v>
      </c>
      <c r="C197" s="58">
        <v>0</v>
      </c>
      <c r="F197" s="24">
        <v>13.9</v>
      </c>
      <c r="G197" s="24">
        <v>103</v>
      </c>
    </row>
    <row r="198" spans="2:7">
      <c r="B198" s="58">
        <v>13.9</v>
      </c>
      <c r="C198" s="58">
        <v>0</v>
      </c>
      <c r="F198" s="24">
        <v>13.9</v>
      </c>
      <c r="G198" s="24">
        <v>-72.5</v>
      </c>
    </row>
    <row r="199" spans="2:7">
      <c r="B199" s="58">
        <v>13.92</v>
      </c>
      <c r="C199" s="58">
        <v>3</v>
      </c>
      <c r="F199" s="24">
        <v>13.9</v>
      </c>
      <c r="G199" s="24">
        <v>-23.5</v>
      </c>
    </row>
    <row r="200" spans="2:7">
      <c r="B200" s="58">
        <v>13.94</v>
      </c>
      <c r="C200" s="58">
        <v>40</v>
      </c>
      <c r="F200" s="24">
        <v>13.9</v>
      </c>
      <c r="G200" s="24">
        <v>36.6</v>
      </c>
    </row>
    <row r="201" spans="2:7">
      <c r="B201" s="58">
        <v>13.96</v>
      </c>
      <c r="C201" s="58">
        <v>45</v>
      </c>
      <c r="F201" s="24">
        <v>14</v>
      </c>
      <c r="G201" s="24">
        <v>-101</v>
      </c>
    </row>
    <row r="202" spans="2:7">
      <c r="B202" s="58">
        <v>13.98</v>
      </c>
      <c r="C202" s="58">
        <v>49</v>
      </c>
      <c r="F202" s="24">
        <v>14</v>
      </c>
      <c r="G202" s="24">
        <v>-61.3</v>
      </c>
    </row>
    <row r="203" spans="2:7">
      <c r="B203" s="58">
        <v>14</v>
      </c>
      <c r="C203" s="58">
        <v>0</v>
      </c>
      <c r="F203" s="24">
        <v>14</v>
      </c>
      <c r="G203" s="24">
        <v>1.68</v>
      </c>
    </row>
    <row r="204" spans="2:7">
      <c r="B204" s="58">
        <v>14.02</v>
      </c>
      <c r="C204" s="58">
        <v>0</v>
      </c>
      <c r="F204" s="24">
        <v>14</v>
      </c>
      <c r="G204" s="24">
        <v>-16.3</v>
      </c>
    </row>
    <row r="205" spans="2:7">
      <c r="B205" s="58">
        <v>14.04</v>
      </c>
      <c r="C205" s="58">
        <v>0</v>
      </c>
      <c r="F205" s="24">
        <v>14</v>
      </c>
      <c r="G205" s="24">
        <v>57.7</v>
      </c>
    </row>
    <row r="206" spans="2:7">
      <c r="B206" s="58">
        <v>14.06</v>
      </c>
      <c r="C206" s="58">
        <v>10</v>
      </c>
      <c r="F206" s="24">
        <v>14.1</v>
      </c>
      <c r="G206" s="24">
        <v>25.7</v>
      </c>
    </row>
    <row r="207" spans="2:7">
      <c r="B207" s="58">
        <v>14.08</v>
      </c>
      <c r="C207" s="58">
        <v>0</v>
      </c>
      <c r="F207" s="24">
        <v>14.1</v>
      </c>
      <c r="G207" s="24">
        <v>-55.2</v>
      </c>
    </row>
    <row r="208" spans="2:7">
      <c r="B208" s="58">
        <v>14.1</v>
      </c>
      <c r="C208" s="58">
        <v>40</v>
      </c>
      <c r="F208" s="24">
        <v>14.1</v>
      </c>
      <c r="G208" s="24">
        <v>-90.2</v>
      </c>
    </row>
    <row r="209" spans="2:7">
      <c r="B209" s="58">
        <v>14.12</v>
      </c>
      <c r="C209" s="58">
        <v>59</v>
      </c>
      <c r="F209" s="24">
        <v>14.1</v>
      </c>
      <c r="G209" s="24">
        <v>-119</v>
      </c>
    </row>
    <row r="210" spans="2:7">
      <c r="B210" s="58">
        <v>14.14</v>
      </c>
      <c r="C210" s="58">
        <v>25</v>
      </c>
      <c r="F210" s="24">
        <v>14.1</v>
      </c>
      <c r="G210" s="24">
        <v>70.8</v>
      </c>
    </row>
    <row r="211" spans="2:7">
      <c r="B211" s="58">
        <v>14.16</v>
      </c>
      <c r="C211" s="58">
        <v>0</v>
      </c>
      <c r="F211" s="24">
        <v>14.2</v>
      </c>
      <c r="G211" s="24">
        <v>-75.2</v>
      </c>
    </row>
    <row r="212" spans="2:7">
      <c r="B212" s="58">
        <v>14.18</v>
      </c>
      <c r="C212" s="58">
        <v>130</v>
      </c>
      <c r="F212" s="24">
        <v>14.2</v>
      </c>
      <c r="G212" s="24">
        <v>-42.2</v>
      </c>
    </row>
    <row r="213" spans="2:7">
      <c r="B213" s="58">
        <v>14.2</v>
      </c>
      <c r="C213" s="58">
        <v>58</v>
      </c>
      <c r="F213" s="24">
        <v>14.2</v>
      </c>
      <c r="G213" s="24">
        <v>-35.200000000000003</v>
      </c>
    </row>
    <row r="214" spans="2:7">
      <c r="B214" s="58">
        <v>14.22</v>
      </c>
      <c r="C214" s="58">
        <v>0</v>
      </c>
      <c r="F214" s="24">
        <v>14.2</v>
      </c>
      <c r="G214" s="24">
        <v>34.700000000000003</v>
      </c>
    </row>
    <row r="215" spans="2:7">
      <c r="B215" s="58">
        <v>14.24</v>
      </c>
      <c r="C215" s="58">
        <v>0</v>
      </c>
      <c r="F215" s="24">
        <v>14.2</v>
      </c>
      <c r="G215" s="24">
        <v>-128</v>
      </c>
    </row>
    <row r="216" spans="2:7">
      <c r="B216" s="58">
        <v>14.26</v>
      </c>
      <c r="C216" s="58">
        <v>28</v>
      </c>
      <c r="F216" s="24">
        <v>14.3</v>
      </c>
      <c r="G216" s="24">
        <v>-24.3</v>
      </c>
    </row>
    <row r="217" spans="2:7">
      <c r="B217" s="58">
        <v>14.28</v>
      </c>
      <c r="C217" s="58">
        <v>0</v>
      </c>
      <c r="F217" s="24">
        <v>14.3</v>
      </c>
      <c r="G217" s="24">
        <v>22.7</v>
      </c>
    </row>
    <row r="218" spans="2:7">
      <c r="B218" s="58">
        <v>14.3</v>
      </c>
      <c r="C218" s="58">
        <v>27</v>
      </c>
      <c r="F218" s="24">
        <v>14.3</v>
      </c>
      <c r="G218" s="24">
        <v>-29.4</v>
      </c>
    </row>
    <row r="219" spans="2:7">
      <c r="B219" s="58">
        <v>14.32</v>
      </c>
      <c r="C219" s="58">
        <v>42</v>
      </c>
      <c r="F219" s="24">
        <v>14.3</v>
      </c>
      <c r="G219" s="24">
        <v>-70.400000000000006</v>
      </c>
    </row>
    <row r="220" spans="2:7">
      <c r="B220" s="58">
        <v>14.34</v>
      </c>
      <c r="C220" s="58">
        <v>15</v>
      </c>
      <c r="F220" s="24">
        <v>14.3</v>
      </c>
      <c r="G220" s="24">
        <v>-19.399999999999999</v>
      </c>
    </row>
    <row r="221" spans="2:7">
      <c r="B221" s="58">
        <v>14.36</v>
      </c>
      <c r="C221" s="58">
        <v>0</v>
      </c>
      <c r="F221" s="24">
        <v>14.4</v>
      </c>
      <c r="G221" s="24">
        <v>-14.5</v>
      </c>
    </row>
    <row r="222" spans="2:7">
      <c r="B222" s="58">
        <v>14.38</v>
      </c>
      <c r="C222" s="58">
        <v>13</v>
      </c>
      <c r="F222" s="24">
        <v>14.4</v>
      </c>
      <c r="G222" s="24">
        <v>-27.5</v>
      </c>
    </row>
    <row r="223" spans="2:7">
      <c r="B223" s="58">
        <v>14.4</v>
      </c>
      <c r="C223" s="58">
        <v>72</v>
      </c>
      <c r="F223" s="24">
        <v>14.4</v>
      </c>
      <c r="G223" s="24">
        <v>-32.6</v>
      </c>
    </row>
    <row r="224" spans="2:7">
      <c r="B224" s="58">
        <v>14.42</v>
      </c>
      <c r="C224" s="58">
        <v>0</v>
      </c>
      <c r="F224" s="24">
        <v>14.4</v>
      </c>
      <c r="G224" s="24">
        <v>-53.6</v>
      </c>
    </row>
    <row r="225" spans="2:7">
      <c r="B225" s="58">
        <v>14.44</v>
      </c>
      <c r="C225" s="58">
        <v>0</v>
      </c>
      <c r="F225" s="24">
        <v>14.4</v>
      </c>
      <c r="G225" s="24">
        <v>-40.700000000000003</v>
      </c>
    </row>
    <row r="226" spans="2:7">
      <c r="B226" s="58">
        <v>14.46</v>
      </c>
      <c r="C226" s="58">
        <v>0</v>
      </c>
      <c r="F226" s="24">
        <v>14.5</v>
      </c>
      <c r="G226" s="24">
        <v>-3.72</v>
      </c>
    </row>
    <row r="227" spans="2:7">
      <c r="B227" s="58">
        <v>14.48</v>
      </c>
      <c r="C227" s="58">
        <v>42</v>
      </c>
      <c r="F227" s="24">
        <v>14.5</v>
      </c>
      <c r="G227" s="24">
        <v>23.2</v>
      </c>
    </row>
    <row r="228" spans="2:7">
      <c r="B228" s="58">
        <v>14.5</v>
      </c>
      <c r="C228" s="58">
        <v>2</v>
      </c>
      <c r="F228" s="24">
        <v>14.5</v>
      </c>
      <c r="G228" s="24">
        <v>-24.8</v>
      </c>
    </row>
    <row r="229" spans="2:7">
      <c r="B229" s="58">
        <v>14.52</v>
      </c>
      <c r="C229" s="58">
        <v>0</v>
      </c>
      <c r="F229" s="24">
        <v>14.5</v>
      </c>
      <c r="G229" s="24">
        <v>109</v>
      </c>
    </row>
    <row r="230" spans="2:7">
      <c r="B230" s="58">
        <v>14.54</v>
      </c>
      <c r="C230" s="58">
        <v>0</v>
      </c>
      <c r="F230" s="24">
        <v>14.5</v>
      </c>
      <c r="G230" s="24">
        <v>-4.99</v>
      </c>
    </row>
    <row r="231" spans="2:7">
      <c r="B231" s="58">
        <v>14.56</v>
      </c>
      <c r="C231" s="58">
        <v>0</v>
      </c>
      <c r="F231" s="24">
        <v>14.6</v>
      </c>
      <c r="G231" s="24">
        <v>7.93</v>
      </c>
    </row>
    <row r="232" spans="2:7">
      <c r="B232" s="58">
        <v>14.58</v>
      </c>
      <c r="C232" s="58">
        <v>25</v>
      </c>
      <c r="F232" s="24">
        <v>14.6</v>
      </c>
      <c r="G232" s="24">
        <v>-33.200000000000003</v>
      </c>
    </row>
    <row r="233" spans="2:7">
      <c r="B233" s="58">
        <v>14.6</v>
      </c>
      <c r="C233" s="58">
        <v>0</v>
      </c>
      <c r="F233" s="24">
        <v>14.6</v>
      </c>
      <c r="G233" s="24">
        <v>-0.23599999999999999</v>
      </c>
    </row>
    <row r="234" spans="2:7">
      <c r="B234" s="58">
        <v>14.62</v>
      </c>
      <c r="C234" s="58">
        <v>43</v>
      </c>
      <c r="F234" s="24">
        <v>14.6</v>
      </c>
      <c r="G234" s="24">
        <v>73.7</v>
      </c>
    </row>
    <row r="235" spans="2:7">
      <c r="B235" s="58">
        <v>14.64</v>
      </c>
      <c r="C235" s="58">
        <v>0</v>
      </c>
      <c r="F235" s="24">
        <v>14.6</v>
      </c>
      <c r="G235" s="24">
        <v>34.6</v>
      </c>
    </row>
    <row r="236" spans="2:7">
      <c r="B236" s="58">
        <v>14.66</v>
      </c>
      <c r="C236" s="58">
        <v>20</v>
      </c>
      <c r="F236" s="24">
        <v>14.7</v>
      </c>
      <c r="G236" s="24">
        <v>-33.5</v>
      </c>
    </row>
    <row r="237" spans="2:7">
      <c r="B237" s="58">
        <v>14.68</v>
      </c>
      <c r="C237" s="58">
        <v>0</v>
      </c>
      <c r="F237" s="24">
        <v>14.7</v>
      </c>
      <c r="G237" s="24">
        <v>48.4</v>
      </c>
    </row>
    <row r="238" spans="2:7">
      <c r="B238" s="58">
        <v>14.7</v>
      </c>
      <c r="C238" s="58">
        <v>78</v>
      </c>
      <c r="F238" s="24">
        <v>14.7</v>
      </c>
      <c r="G238" s="24">
        <v>-21.7</v>
      </c>
    </row>
    <row r="239" spans="2:7">
      <c r="B239" s="58">
        <v>14.72</v>
      </c>
      <c r="C239" s="58">
        <v>0</v>
      </c>
      <c r="F239" s="24">
        <v>14.7</v>
      </c>
      <c r="G239" s="24">
        <v>-42.8</v>
      </c>
    </row>
    <row r="240" spans="2:7">
      <c r="B240" s="58">
        <v>14.74</v>
      </c>
      <c r="C240" s="58">
        <v>0</v>
      </c>
      <c r="F240" s="24">
        <v>14.7</v>
      </c>
      <c r="G240" s="24">
        <v>25.1</v>
      </c>
    </row>
    <row r="241" spans="2:7">
      <c r="B241" s="58">
        <v>14.76</v>
      </c>
      <c r="C241" s="58">
        <v>74</v>
      </c>
      <c r="F241" s="24">
        <v>14.8</v>
      </c>
      <c r="G241" s="24">
        <v>11.9</v>
      </c>
    </row>
    <row r="242" spans="2:7">
      <c r="B242" s="58">
        <v>14.78</v>
      </c>
      <c r="C242" s="58">
        <v>0</v>
      </c>
      <c r="F242" s="24">
        <v>14.8</v>
      </c>
      <c r="G242" s="24">
        <v>-27.2</v>
      </c>
    </row>
    <row r="243" spans="2:7">
      <c r="B243" s="58">
        <v>14.8</v>
      </c>
      <c r="C243" s="58">
        <v>0</v>
      </c>
      <c r="F243" s="24">
        <v>14.8</v>
      </c>
      <c r="G243" s="24">
        <v>-41.3</v>
      </c>
    </row>
    <row r="244" spans="2:7">
      <c r="B244" s="58">
        <v>14.82</v>
      </c>
      <c r="C244" s="58">
        <v>58</v>
      </c>
      <c r="F244" s="24">
        <v>14.8</v>
      </c>
      <c r="G244" s="24">
        <v>23.6</v>
      </c>
    </row>
    <row r="245" spans="2:7">
      <c r="B245" s="58">
        <v>14.84</v>
      </c>
      <c r="C245" s="58">
        <v>29</v>
      </c>
      <c r="F245" s="24">
        <v>14.8</v>
      </c>
      <c r="G245" s="24">
        <v>-29.5</v>
      </c>
    </row>
    <row r="246" spans="2:7">
      <c r="B246" s="58">
        <v>14.86</v>
      </c>
      <c r="C246" s="58">
        <v>0</v>
      </c>
      <c r="F246" s="24">
        <v>14.9</v>
      </c>
      <c r="G246" s="24">
        <v>-55.7</v>
      </c>
    </row>
    <row r="247" spans="2:7">
      <c r="B247" s="58">
        <v>14.88</v>
      </c>
      <c r="C247" s="58">
        <v>0</v>
      </c>
      <c r="F247" s="24">
        <v>14.9</v>
      </c>
      <c r="G247" s="24">
        <v>-20.8</v>
      </c>
    </row>
    <row r="248" spans="2:7">
      <c r="B248" s="58">
        <v>14.9</v>
      </c>
      <c r="C248" s="58">
        <v>18</v>
      </c>
      <c r="F248" s="24">
        <v>14.9</v>
      </c>
      <c r="G248" s="24">
        <v>79</v>
      </c>
    </row>
    <row r="249" spans="2:7">
      <c r="B249" s="58">
        <v>14.92</v>
      </c>
      <c r="C249" s="58">
        <v>0</v>
      </c>
      <c r="F249" s="24">
        <v>14.9</v>
      </c>
      <c r="G249" s="24">
        <v>-45.1</v>
      </c>
    </row>
    <row r="250" spans="2:7">
      <c r="B250" s="58">
        <v>14.94</v>
      </c>
      <c r="C250" s="58">
        <v>0</v>
      </c>
      <c r="F250" s="24">
        <v>14.9</v>
      </c>
      <c r="G250" s="24">
        <v>-40.299999999999997</v>
      </c>
    </row>
    <row r="251" spans="2:7">
      <c r="B251" s="58">
        <v>14.96</v>
      </c>
      <c r="C251" s="58">
        <v>0</v>
      </c>
      <c r="F251" s="24">
        <v>15</v>
      </c>
      <c r="G251" s="24">
        <v>-66.400000000000006</v>
      </c>
    </row>
    <row r="252" spans="2:7">
      <c r="B252" s="58">
        <v>14.98</v>
      </c>
      <c r="C252" s="58">
        <v>0</v>
      </c>
      <c r="F252" s="24">
        <v>15</v>
      </c>
      <c r="G252" s="24">
        <v>-8.56</v>
      </c>
    </row>
    <row r="253" spans="2:7">
      <c r="B253" s="58">
        <v>15</v>
      </c>
      <c r="C253" s="58">
        <v>0</v>
      </c>
      <c r="F253" s="24">
        <v>15</v>
      </c>
      <c r="G253" s="24">
        <v>62.3</v>
      </c>
    </row>
    <row r="254" spans="2:7">
      <c r="B254" s="58">
        <v>15.02</v>
      </c>
      <c r="C254" s="58">
        <v>61</v>
      </c>
      <c r="F254" s="24">
        <v>15</v>
      </c>
      <c r="G254" s="24">
        <v>-46.9</v>
      </c>
    </row>
    <row r="255" spans="2:7">
      <c r="B255" s="58">
        <v>15.04</v>
      </c>
      <c r="C255" s="58">
        <v>0</v>
      </c>
      <c r="F255" s="24">
        <v>15</v>
      </c>
      <c r="G255" s="24">
        <v>-50.1</v>
      </c>
    </row>
    <row r="256" spans="2:7">
      <c r="B256" s="58">
        <v>15.06</v>
      </c>
      <c r="C256" s="58">
        <v>0</v>
      </c>
      <c r="F256" s="24">
        <v>15.1</v>
      </c>
      <c r="G256" s="24">
        <v>37.799999999999997</v>
      </c>
    </row>
    <row r="257" spans="2:7">
      <c r="B257" s="58">
        <v>15.08</v>
      </c>
      <c r="C257" s="58">
        <v>21</v>
      </c>
      <c r="F257" s="24">
        <v>15.1</v>
      </c>
      <c r="G257" s="24">
        <v>5.6</v>
      </c>
    </row>
    <row r="258" spans="2:7">
      <c r="B258" s="58">
        <v>15.1</v>
      </c>
      <c r="C258" s="58">
        <v>30</v>
      </c>
      <c r="F258" s="24">
        <v>15.1</v>
      </c>
      <c r="G258" s="24">
        <v>-35.6</v>
      </c>
    </row>
    <row r="259" spans="2:7">
      <c r="B259" s="58">
        <v>15.12</v>
      </c>
      <c r="C259" s="58">
        <v>29</v>
      </c>
      <c r="F259" s="24">
        <v>15.1</v>
      </c>
      <c r="G259" s="24">
        <v>-10.8</v>
      </c>
    </row>
    <row r="260" spans="2:7">
      <c r="B260" s="58">
        <v>15.14</v>
      </c>
      <c r="C260" s="58">
        <v>0</v>
      </c>
      <c r="F260" s="24">
        <v>15.1</v>
      </c>
      <c r="G260" s="24">
        <v>2.06</v>
      </c>
    </row>
    <row r="261" spans="2:7">
      <c r="B261" s="58">
        <v>15.16</v>
      </c>
      <c r="C261" s="58">
        <v>0</v>
      </c>
      <c r="F261" s="24">
        <v>15.2</v>
      </c>
      <c r="G261" s="24">
        <v>94.9</v>
      </c>
    </row>
    <row r="262" spans="2:7">
      <c r="B262" s="58">
        <v>15.18</v>
      </c>
      <c r="C262" s="58">
        <v>0</v>
      </c>
      <c r="F262" s="24">
        <v>15.2</v>
      </c>
      <c r="G262" s="24">
        <v>-52.3</v>
      </c>
    </row>
    <row r="263" spans="2:7">
      <c r="B263" s="58">
        <v>15.2</v>
      </c>
      <c r="C263" s="58">
        <v>11</v>
      </c>
      <c r="F263" s="24">
        <v>15.2</v>
      </c>
      <c r="G263" s="24">
        <v>0.47899999999999998</v>
      </c>
    </row>
    <row r="264" spans="2:7">
      <c r="B264" s="58">
        <v>15.22</v>
      </c>
      <c r="C264" s="58">
        <v>28</v>
      </c>
      <c r="F264" s="24">
        <v>15.2</v>
      </c>
      <c r="G264" s="24">
        <v>-30.7</v>
      </c>
    </row>
    <row r="265" spans="2:7">
      <c r="B265" s="58">
        <v>15.24</v>
      </c>
      <c r="C265" s="58">
        <v>52</v>
      </c>
      <c r="F265" s="24">
        <v>15.2</v>
      </c>
      <c r="G265" s="24">
        <v>79.099999999999994</v>
      </c>
    </row>
    <row r="266" spans="2:7">
      <c r="B266" s="58">
        <v>15.26</v>
      </c>
      <c r="C266" s="58">
        <v>0</v>
      </c>
      <c r="F266" s="24">
        <v>15.3</v>
      </c>
      <c r="G266" s="24">
        <v>-12.1</v>
      </c>
    </row>
    <row r="267" spans="2:7">
      <c r="B267" s="58">
        <v>15.28</v>
      </c>
      <c r="C267" s="58">
        <v>56</v>
      </c>
      <c r="F267" s="24">
        <v>15.3</v>
      </c>
      <c r="G267" s="24">
        <v>62.7</v>
      </c>
    </row>
    <row r="268" spans="2:7">
      <c r="B268" s="58">
        <v>15.3</v>
      </c>
      <c r="C268" s="58">
        <v>0</v>
      </c>
      <c r="F268" s="24">
        <v>15.3</v>
      </c>
      <c r="G268" s="24">
        <v>48.4</v>
      </c>
    </row>
    <row r="269" spans="2:7">
      <c r="B269" s="58">
        <v>15.32</v>
      </c>
      <c r="C269" s="58">
        <v>41</v>
      </c>
      <c r="F269" s="24">
        <v>15.3</v>
      </c>
      <c r="G269" s="24">
        <v>-40.799999999999997</v>
      </c>
    </row>
    <row r="270" spans="2:7">
      <c r="B270" s="58">
        <v>15.34</v>
      </c>
      <c r="C270" s="58">
        <v>0</v>
      </c>
      <c r="F270" s="24">
        <v>15.3</v>
      </c>
      <c r="G270" s="24">
        <v>10</v>
      </c>
    </row>
    <row r="271" spans="2:7">
      <c r="B271" s="58">
        <v>15.36</v>
      </c>
      <c r="C271" s="58">
        <v>49</v>
      </c>
      <c r="F271" s="24">
        <v>15.4</v>
      </c>
      <c r="G271" s="24">
        <v>37.799999999999997</v>
      </c>
    </row>
    <row r="272" spans="2:7">
      <c r="B272" s="58">
        <v>15.38</v>
      </c>
      <c r="C272" s="58">
        <v>61</v>
      </c>
      <c r="F272" s="24">
        <v>15.4</v>
      </c>
      <c r="G272" s="24">
        <v>33.5</v>
      </c>
    </row>
    <row r="273" spans="2:7">
      <c r="B273" s="58">
        <v>15.4</v>
      </c>
      <c r="C273" s="58">
        <v>0</v>
      </c>
      <c r="F273" s="24">
        <v>15.4</v>
      </c>
      <c r="G273" s="24">
        <v>-72.7</v>
      </c>
    </row>
    <row r="274" spans="2:7">
      <c r="B274" s="58">
        <v>15.42</v>
      </c>
      <c r="C274" s="58">
        <v>0</v>
      </c>
      <c r="F274" s="24">
        <v>15.4</v>
      </c>
      <c r="G274" s="24">
        <v>48.1</v>
      </c>
    </row>
    <row r="275" spans="2:7">
      <c r="B275" s="58">
        <v>15.44</v>
      </c>
      <c r="C275" s="58">
        <v>0</v>
      </c>
      <c r="F275" s="24">
        <v>15.4</v>
      </c>
      <c r="G275" s="24">
        <v>-36.200000000000003</v>
      </c>
    </row>
    <row r="276" spans="2:7">
      <c r="B276" s="58">
        <v>15.46</v>
      </c>
      <c r="C276" s="58">
        <v>9</v>
      </c>
      <c r="F276" s="24">
        <v>15.5</v>
      </c>
      <c r="G276" s="24">
        <v>-98.4</v>
      </c>
    </row>
    <row r="277" spans="2:7">
      <c r="B277" s="58">
        <v>15.48</v>
      </c>
      <c r="C277" s="58">
        <v>1</v>
      </c>
      <c r="F277" s="24">
        <v>15.5</v>
      </c>
      <c r="G277" s="24">
        <v>18.3</v>
      </c>
    </row>
    <row r="278" spans="2:7">
      <c r="B278" s="58">
        <v>15.5</v>
      </c>
      <c r="C278" s="58">
        <v>0</v>
      </c>
      <c r="F278" s="24">
        <v>15.5</v>
      </c>
      <c r="G278" s="24">
        <v>66.099999999999994</v>
      </c>
    </row>
    <row r="279" spans="2:7">
      <c r="B279" s="58">
        <v>15.52</v>
      </c>
      <c r="C279" s="58">
        <v>0</v>
      </c>
      <c r="F279" s="24">
        <v>15.5</v>
      </c>
      <c r="G279" s="24">
        <v>-10.199999999999999</v>
      </c>
    </row>
    <row r="280" spans="2:7">
      <c r="B280" s="58">
        <v>15.54</v>
      </c>
      <c r="C280" s="58">
        <v>0</v>
      </c>
      <c r="F280" s="24">
        <v>15.5</v>
      </c>
      <c r="G280" s="24">
        <v>-33.4</v>
      </c>
    </row>
    <row r="281" spans="2:7">
      <c r="B281" s="58">
        <v>15.56</v>
      </c>
      <c r="C281" s="58">
        <v>0</v>
      </c>
      <c r="F281" s="24">
        <v>15.6</v>
      </c>
      <c r="G281" s="24">
        <v>-105</v>
      </c>
    </row>
    <row r="282" spans="2:7">
      <c r="B282" s="58">
        <v>15.58</v>
      </c>
      <c r="C282" s="58">
        <v>0</v>
      </c>
      <c r="F282" s="24">
        <v>15.6</v>
      </c>
      <c r="G282" s="24">
        <v>-37</v>
      </c>
    </row>
    <row r="283" spans="2:7">
      <c r="B283" s="58">
        <v>15.6</v>
      </c>
      <c r="C283" s="58">
        <v>0</v>
      </c>
      <c r="F283" s="24">
        <v>15.6</v>
      </c>
      <c r="G283" s="24">
        <v>-77.2</v>
      </c>
    </row>
    <row r="284" spans="2:7">
      <c r="B284" s="58">
        <v>15.62</v>
      </c>
      <c r="C284" s="58">
        <v>0</v>
      </c>
      <c r="F284" s="24">
        <v>15.6</v>
      </c>
      <c r="G284" s="24">
        <v>29.5</v>
      </c>
    </row>
    <row r="285" spans="2:7">
      <c r="B285" s="58">
        <v>15.64</v>
      </c>
      <c r="C285" s="58">
        <v>0</v>
      </c>
      <c r="F285" s="24">
        <v>15.6</v>
      </c>
      <c r="G285" s="24">
        <v>-51.8</v>
      </c>
    </row>
    <row r="286" spans="2:7">
      <c r="B286" s="58">
        <v>15.66</v>
      </c>
      <c r="C286" s="58">
        <v>40</v>
      </c>
      <c r="F286" s="24">
        <v>15.7</v>
      </c>
      <c r="G286" s="24">
        <v>-53.1</v>
      </c>
    </row>
    <row r="287" spans="2:7">
      <c r="B287" s="58">
        <v>15.68</v>
      </c>
      <c r="C287" s="58">
        <v>68</v>
      </c>
      <c r="F287" s="24">
        <v>15.7</v>
      </c>
      <c r="G287" s="24">
        <v>26.7</v>
      </c>
    </row>
    <row r="288" spans="2:7">
      <c r="B288" s="58">
        <v>15.7</v>
      </c>
      <c r="C288" s="58">
        <v>52</v>
      </c>
      <c r="F288" s="24">
        <v>15.7</v>
      </c>
      <c r="G288" s="24">
        <v>-46.6</v>
      </c>
    </row>
    <row r="289" spans="2:7">
      <c r="B289" s="58">
        <v>15.72</v>
      </c>
      <c r="C289" s="58">
        <v>29</v>
      </c>
      <c r="F289" s="24">
        <v>15.7</v>
      </c>
      <c r="G289" s="24">
        <v>47.1</v>
      </c>
    </row>
    <row r="290" spans="2:7">
      <c r="B290" s="58">
        <v>15.74</v>
      </c>
      <c r="C290" s="58">
        <v>0</v>
      </c>
      <c r="F290" s="24">
        <v>15.7</v>
      </c>
      <c r="G290" s="24">
        <v>-34.200000000000003</v>
      </c>
    </row>
    <row r="291" spans="2:7">
      <c r="B291" s="58">
        <v>15.76</v>
      </c>
      <c r="C291" s="58">
        <v>0</v>
      </c>
      <c r="F291" s="24">
        <v>15.8</v>
      </c>
      <c r="G291" s="24">
        <v>91.5</v>
      </c>
    </row>
    <row r="292" spans="2:7">
      <c r="B292" s="58">
        <v>15.78</v>
      </c>
      <c r="C292" s="58">
        <v>0</v>
      </c>
      <c r="F292" s="24">
        <v>15.8</v>
      </c>
      <c r="G292" s="24">
        <v>-13.8</v>
      </c>
    </row>
    <row r="293" spans="2:7">
      <c r="B293" s="58">
        <v>15.8</v>
      </c>
      <c r="C293" s="58">
        <v>0</v>
      </c>
      <c r="F293" s="24">
        <v>15.8</v>
      </c>
      <c r="G293" s="24">
        <v>-68.099999999999994</v>
      </c>
    </row>
    <row r="294" spans="2:7">
      <c r="B294" s="58">
        <v>15.82</v>
      </c>
      <c r="C294" s="58">
        <v>38</v>
      </c>
      <c r="F294" s="24">
        <v>15.8</v>
      </c>
      <c r="G294" s="24">
        <v>53.6</v>
      </c>
    </row>
    <row r="295" spans="2:7">
      <c r="B295" s="58">
        <v>15.84</v>
      </c>
      <c r="C295" s="58">
        <v>22</v>
      </c>
      <c r="F295" s="24">
        <v>15.8</v>
      </c>
      <c r="G295" s="24">
        <v>30.2</v>
      </c>
    </row>
    <row r="296" spans="2:7">
      <c r="B296" s="58">
        <v>15.86</v>
      </c>
      <c r="C296" s="58">
        <v>0</v>
      </c>
      <c r="F296" s="24">
        <v>15.9</v>
      </c>
      <c r="G296" s="24">
        <v>-25.1</v>
      </c>
    </row>
    <row r="297" spans="2:7">
      <c r="B297" s="58">
        <v>15.88</v>
      </c>
      <c r="C297" s="58">
        <v>0</v>
      </c>
      <c r="F297" s="24">
        <v>15.9</v>
      </c>
      <c r="G297" s="24">
        <v>21.6</v>
      </c>
    </row>
    <row r="298" spans="2:7">
      <c r="B298" s="58">
        <v>15.9</v>
      </c>
      <c r="C298" s="58">
        <v>0</v>
      </c>
      <c r="F298" s="24">
        <v>15.9</v>
      </c>
      <c r="G298" s="24">
        <v>-35.700000000000003</v>
      </c>
    </row>
    <row r="299" spans="2:7">
      <c r="B299" s="58">
        <v>15.92</v>
      </c>
      <c r="C299" s="58">
        <v>0</v>
      </c>
      <c r="F299" s="24">
        <v>15.9</v>
      </c>
      <c r="G299" s="24">
        <v>-79</v>
      </c>
    </row>
    <row r="300" spans="2:7">
      <c r="B300" s="58">
        <v>15.94</v>
      </c>
      <c r="C300" s="58">
        <v>0</v>
      </c>
      <c r="F300" s="24">
        <v>15.9</v>
      </c>
      <c r="G300" s="24">
        <v>-93.4</v>
      </c>
    </row>
    <row r="301" spans="2:7">
      <c r="B301" s="58">
        <v>15.96</v>
      </c>
      <c r="C301" s="58">
        <v>13</v>
      </c>
      <c r="F301" s="24">
        <v>16</v>
      </c>
      <c r="G301" s="24">
        <v>29.3</v>
      </c>
    </row>
    <row r="302" spans="2:7">
      <c r="B302" s="58">
        <v>15.98</v>
      </c>
      <c r="C302" s="58">
        <v>0</v>
      </c>
      <c r="F302" s="24">
        <v>16</v>
      </c>
      <c r="G302" s="24">
        <v>-69</v>
      </c>
    </row>
    <row r="303" spans="2:7">
      <c r="B303" s="58">
        <v>16</v>
      </c>
      <c r="C303" s="58">
        <v>55</v>
      </c>
      <c r="F303" s="24">
        <v>16</v>
      </c>
      <c r="G303" s="24">
        <v>71.599999999999994</v>
      </c>
    </row>
    <row r="304" spans="2:7">
      <c r="B304" s="58">
        <v>16.02</v>
      </c>
      <c r="C304" s="58">
        <v>83</v>
      </c>
      <c r="F304" s="24">
        <v>16</v>
      </c>
      <c r="G304" s="24">
        <v>-21.7</v>
      </c>
    </row>
    <row r="305" spans="2:7">
      <c r="B305" s="58">
        <v>16.04</v>
      </c>
      <c r="C305" s="58">
        <v>0</v>
      </c>
      <c r="F305" s="24">
        <v>16</v>
      </c>
      <c r="G305" s="24">
        <v>-41.1</v>
      </c>
    </row>
    <row r="306" spans="2:7">
      <c r="B306" s="58">
        <v>16.059999999999999</v>
      </c>
      <c r="C306" s="58">
        <v>0</v>
      </c>
      <c r="F306" s="24">
        <v>16.100000000000001</v>
      </c>
      <c r="G306" s="24">
        <v>-9.44</v>
      </c>
    </row>
    <row r="307" spans="2:7">
      <c r="B307" s="58">
        <v>16.079999999999998</v>
      </c>
      <c r="C307" s="58">
        <v>0</v>
      </c>
      <c r="F307" s="24">
        <v>16.100000000000001</v>
      </c>
      <c r="G307" s="24">
        <v>-54.8</v>
      </c>
    </row>
    <row r="308" spans="2:7">
      <c r="B308" s="58">
        <v>16.100000000000001</v>
      </c>
      <c r="C308" s="58">
        <v>0</v>
      </c>
      <c r="F308" s="24">
        <v>16.100000000000001</v>
      </c>
      <c r="G308" s="24">
        <v>-10.199999999999999</v>
      </c>
    </row>
    <row r="309" spans="2:7">
      <c r="B309" s="58">
        <v>16.12</v>
      </c>
      <c r="C309" s="58">
        <v>0</v>
      </c>
      <c r="F309" s="24">
        <v>16.100000000000001</v>
      </c>
      <c r="G309" s="24">
        <v>-78.5</v>
      </c>
    </row>
    <row r="310" spans="2:7">
      <c r="B310" s="58">
        <v>16.14</v>
      </c>
      <c r="C310" s="58">
        <v>10</v>
      </c>
      <c r="F310" s="24">
        <v>16.100000000000001</v>
      </c>
      <c r="G310" s="24">
        <v>-34.9</v>
      </c>
    </row>
    <row r="311" spans="2:7">
      <c r="B311" s="58">
        <v>16.16</v>
      </c>
      <c r="C311" s="58">
        <v>0</v>
      </c>
      <c r="F311" s="24">
        <v>16.2</v>
      </c>
      <c r="G311" s="24">
        <v>-9.26</v>
      </c>
    </row>
    <row r="312" spans="2:7">
      <c r="B312" s="58">
        <v>16.18</v>
      </c>
      <c r="C312" s="58">
        <v>5</v>
      </c>
      <c r="F312" s="24">
        <v>16.2</v>
      </c>
      <c r="G312" s="24">
        <v>-19.600000000000001</v>
      </c>
    </row>
    <row r="313" spans="2:7">
      <c r="B313" s="58">
        <v>16.2</v>
      </c>
      <c r="C313" s="58">
        <v>0</v>
      </c>
      <c r="F313" s="24">
        <v>16.2</v>
      </c>
      <c r="G313" s="24">
        <v>13</v>
      </c>
    </row>
    <row r="314" spans="2:7">
      <c r="B314" s="58">
        <v>16.22</v>
      </c>
      <c r="C314" s="58">
        <v>0</v>
      </c>
      <c r="F314" s="24">
        <v>16.2</v>
      </c>
      <c r="G314" s="24">
        <v>-11.4</v>
      </c>
    </row>
    <row r="315" spans="2:7">
      <c r="B315" s="58">
        <v>16.239999999999998</v>
      </c>
      <c r="C315" s="58">
        <v>0</v>
      </c>
      <c r="F315" s="24">
        <v>16.2</v>
      </c>
      <c r="G315" s="24">
        <v>-53.8</v>
      </c>
    </row>
    <row r="316" spans="2:7">
      <c r="B316" s="58">
        <v>16.260000000000002</v>
      </c>
      <c r="C316" s="58">
        <v>0</v>
      </c>
      <c r="F316" s="24">
        <v>16.3</v>
      </c>
      <c r="G316" s="24">
        <v>7.82</v>
      </c>
    </row>
    <row r="317" spans="2:7">
      <c r="B317" s="58">
        <v>16.28</v>
      </c>
      <c r="C317" s="58">
        <v>0</v>
      </c>
      <c r="F317" s="24">
        <v>16.3</v>
      </c>
      <c r="G317" s="24">
        <v>-95.6</v>
      </c>
    </row>
    <row r="318" spans="2:7">
      <c r="B318" s="58">
        <v>16.3</v>
      </c>
      <c r="C318" s="58">
        <v>4</v>
      </c>
      <c r="F318" s="24">
        <v>16.3</v>
      </c>
      <c r="G318" s="24">
        <v>-18</v>
      </c>
    </row>
    <row r="319" spans="2:7">
      <c r="B319" s="58">
        <v>16.32</v>
      </c>
      <c r="C319" s="58">
        <v>0</v>
      </c>
      <c r="F319" s="24">
        <v>16.3</v>
      </c>
      <c r="G319" s="24">
        <v>-103</v>
      </c>
    </row>
    <row r="320" spans="2:7">
      <c r="B320" s="58">
        <v>16.34</v>
      </c>
      <c r="C320" s="58">
        <v>0</v>
      </c>
      <c r="F320" s="24">
        <v>16.3</v>
      </c>
      <c r="G320" s="24">
        <v>-98.8</v>
      </c>
    </row>
    <row r="321" spans="2:7">
      <c r="B321" s="58">
        <v>16.36</v>
      </c>
      <c r="C321" s="58">
        <v>0</v>
      </c>
      <c r="F321" s="24">
        <v>16.399999999999999</v>
      </c>
      <c r="G321" s="24">
        <v>-38.200000000000003</v>
      </c>
    </row>
    <row r="322" spans="2:7">
      <c r="B322" s="58">
        <v>16.38</v>
      </c>
      <c r="C322" s="58">
        <v>0</v>
      </c>
      <c r="F322" s="24">
        <v>16.399999999999999</v>
      </c>
      <c r="G322" s="24">
        <v>17.399999999999999</v>
      </c>
    </row>
    <row r="323" spans="2:7">
      <c r="B323" s="58">
        <v>16.399999999999999</v>
      </c>
      <c r="C323" s="58">
        <v>0</v>
      </c>
      <c r="F323" s="24">
        <v>16.399999999999999</v>
      </c>
      <c r="G323" s="24">
        <v>-78</v>
      </c>
    </row>
    <row r="324" spans="2:7">
      <c r="B324" s="58">
        <v>16.420000000000002</v>
      </c>
      <c r="C324" s="58">
        <v>54</v>
      </c>
      <c r="F324" s="24">
        <v>16.399999999999999</v>
      </c>
      <c r="G324" s="24">
        <v>-35.4</v>
      </c>
    </row>
    <row r="325" spans="2:7">
      <c r="B325" s="58">
        <v>16.440000000000001</v>
      </c>
      <c r="C325" s="58">
        <v>0</v>
      </c>
      <c r="F325" s="24">
        <v>16.399999999999999</v>
      </c>
      <c r="G325" s="24">
        <v>139</v>
      </c>
    </row>
    <row r="326" spans="2:7">
      <c r="B326" s="58">
        <v>16.46</v>
      </c>
      <c r="C326" s="58">
        <v>0</v>
      </c>
      <c r="F326" s="24">
        <v>16.5</v>
      </c>
      <c r="G326" s="24">
        <v>-25.3</v>
      </c>
    </row>
    <row r="327" spans="2:7">
      <c r="B327" s="58">
        <v>16.48</v>
      </c>
      <c r="C327" s="58">
        <v>0</v>
      </c>
      <c r="F327" s="24">
        <v>16.5</v>
      </c>
      <c r="G327" s="24">
        <v>-45.7</v>
      </c>
    </row>
    <row r="328" spans="2:7">
      <c r="B328" s="58">
        <v>16.5</v>
      </c>
      <c r="C328" s="58">
        <v>0</v>
      </c>
      <c r="F328" s="24">
        <v>16.5</v>
      </c>
      <c r="G328" s="24">
        <v>-12.1</v>
      </c>
    </row>
    <row r="329" spans="2:7">
      <c r="B329" s="58">
        <v>16.52</v>
      </c>
      <c r="C329" s="58">
        <v>0</v>
      </c>
      <c r="F329" s="24">
        <v>16.5</v>
      </c>
      <c r="G329" s="24">
        <v>-47.6</v>
      </c>
    </row>
    <row r="330" spans="2:7">
      <c r="B330" s="58">
        <v>16.54</v>
      </c>
      <c r="C330" s="58">
        <v>12</v>
      </c>
      <c r="F330" s="24">
        <v>16.5</v>
      </c>
      <c r="G330" s="24">
        <v>70</v>
      </c>
    </row>
    <row r="331" spans="2:7">
      <c r="B331" s="58">
        <v>16.559999999999999</v>
      </c>
      <c r="C331" s="58">
        <v>9</v>
      </c>
      <c r="F331" s="24">
        <v>16.600000000000001</v>
      </c>
      <c r="G331" s="24">
        <v>-62.5</v>
      </c>
    </row>
    <row r="332" spans="2:7">
      <c r="B332" s="58">
        <v>16.579999999999998</v>
      </c>
      <c r="C332" s="58">
        <v>49</v>
      </c>
      <c r="F332" s="24">
        <v>16.600000000000001</v>
      </c>
      <c r="G332" s="24">
        <v>27.1</v>
      </c>
    </row>
    <row r="333" spans="2:7">
      <c r="B333" s="58">
        <v>16.600000000000001</v>
      </c>
      <c r="C333" s="58">
        <v>45</v>
      </c>
      <c r="F333" s="24">
        <v>16.600000000000001</v>
      </c>
      <c r="G333" s="24">
        <v>-79.400000000000006</v>
      </c>
    </row>
    <row r="334" spans="2:7">
      <c r="B334" s="58">
        <v>16.62</v>
      </c>
      <c r="C334" s="58">
        <v>0</v>
      </c>
      <c r="F334" s="24">
        <v>16.600000000000001</v>
      </c>
      <c r="G334" s="24">
        <v>-87.8</v>
      </c>
    </row>
    <row r="335" spans="2:7">
      <c r="B335" s="58">
        <v>16.64</v>
      </c>
      <c r="C335" s="58">
        <v>24</v>
      </c>
      <c r="F335" s="24">
        <v>16.600000000000001</v>
      </c>
      <c r="G335" s="24">
        <v>-48.3</v>
      </c>
    </row>
    <row r="336" spans="2:7">
      <c r="B336" s="58">
        <v>16.66</v>
      </c>
      <c r="C336" s="58">
        <v>0</v>
      </c>
      <c r="F336" s="24">
        <v>16.7</v>
      </c>
      <c r="G336" s="24">
        <v>-23.7</v>
      </c>
    </row>
    <row r="337" spans="2:7">
      <c r="B337" s="58">
        <v>16.68</v>
      </c>
      <c r="C337" s="58">
        <v>31</v>
      </c>
      <c r="F337" s="24">
        <v>16.7</v>
      </c>
      <c r="G337" s="24">
        <v>-41.2</v>
      </c>
    </row>
    <row r="338" spans="2:7">
      <c r="B338" s="58">
        <v>16.7</v>
      </c>
      <c r="C338" s="58">
        <v>52</v>
      </c>
      <c r="F338" s="24">
        <v>16.7</v>
      </c>
      <c r="G338" s="24">
        <v>50.3</v>
      </c>
    </row>
    <row r="339" spans="2:7">
      <c r="B339" s="58">
        <v>16.72</v>
      </c>
      <c r="C339" s="58">
        <v>0</v>
      </c>
      <c r="F339" s="24">
        <v>16.7</v>
      </c>
      <c r="G339" s="24">
        <v>60.9</v>
      </c>
    </row>
    <row r="340" spans="2:7">
      <c r="B340" s="58">
        <v>16.739999999999998</v>
      </c>
      <c r="C340" s="58">
        <v>0</v>
      </c>
      <c r="F340" s="24">
        <v>16.7</v>
      </c>
      <c r="G340" s="24">
        <v>-43.6</v>
      </c>
    </row>
    <row r="341" spans="2:7">
      <c r="B341" s="58">
        <v>16.760000000000002</v>
      </c>
      <c r="C341" s="58">
        <v>0</v>
      </c>
      <c r="F341" s="24">
        <v>16.8</v>
      </c>
      <c r="G341" s="24">
        <v>-8.5999999999999993E-2</v>
      </c>
    </row>
    <row r="342" spans="2:7">
      <c r="B342" s="58">
        <v>16.78</v>
      </c>
      <c r="C342" s="58">
        <v>0</v>
      </c>
      <c r="F342" s="24">
        <v>16.8</v>
      </c>
      <c r="G342" s="24">
        <v>-45.6</v>
      </c>
    </row>
    <row r="343" spans="2:7">
      <c r="B343" s="58">
        <v>16.8</v>
      </c>
      <c r="C343" s="58">
        <v>0</v>
      </c>
      <c r="F343" s="24">
        <v>16.8</v>
      </c>
      <c r="G343" s="24">
        <v>57.9</v>
      </c>
    </row>
    <row r="344" spans="2:7">
      <c r="B344" s="58">
        <v>16.82</v>
      </c>
      <c r="C344" s="58">
        <v>0</v>
      </c>
      <c r="F344" s="24">
        <v>16.8</v>
      </c>
      <c r="G344" s="24">
        <v>-23.5</v>
      </c>
    </row>
    <row r="345" spans="2:7">
      <c r="B345" s="58">
        <v>16.84</v>
      </c>
      <c r="C345" s="58">
        <v>0</v>
      </c>
      <c r="F345" s="24">
        <v>16.8</v>
      </c>
      <c r="G345" s="24">
        <v>-109</v>
      </c>
    </row>
    <row r="346" spans="2:7">
      <c r="B346" s="58">
        <v>16.86</v>
      </c>
      <c r="C346" s="58">
        <v>0</v>
      </c>
      <c r="F346" s="24">
        <v>16.899999999999999</v>
      </c>
      <c r="G346" s="24">
        <v>-38.5</v>
      </c>
    </row>
    <row r="347" spans="2:7">
      <c r="B347" s="58">
        <v>16.88</v>
      </c>
      <c r="C347" s="58">
        <v>0</v>
      </c>
      <c r="F347" s="24">
        <v>16.899999999999999</v>
      </c>
      <c r="G347" s="24">
        <v>20</v>
      </c>
    </row>
    <row r="348" spans="2:7">
      <c r="B348" s="58">
        <v>16.899999999999999</v>
      </c>
      <c r="C348" s="58">
        <v>0</v>
      </c>
      <c r="F348" s="24">
        <v>16.899999999999999</v>
      </c>
      <c r="G348" s="24">
        <v>7.46</v>
      </c>
    </row>
    <row r="349" spans="2:7">
      <c r="B349" s="58">
        <v>16.920000000000002</v>
      </c>
      <c r="C349" s="58">
        <v>0</v>
      </c>
      <c r="F349" s="24">
        <v>16.899999999999999</v>
      </c>
      <c r="G349" s="24">
        <v>-38</v>
      </c>
    </row>
    <row r="350" spans="2:7">
      <c r="B350" s="58">
        <v>16.940000000000001</v>
      </c>
      <c r="C350" s="58">
        <v>0</v>
      </c>
      <c r="F350" s="24">
        <v>16.899999999999999</v>
      </c>
      <c r="G350" s="24">
        <v>-11.6</v>
      </c>
    </row>
    <row r="351" spans="2:7">
      <c r="B351" s="58">
        <v>16.96</v>
      </c>
      <c r="C351" s="58">
        <v>0</v>
      </c>
      <c r="F351" s="24">
        <v>17</v>
      </c>
      <c r="G351" s="24">
        <v>-152</v>
      </c>
    </row>
    <row r="352" spans="2:7">
      <c r="B352" s="58">
        <v>16.98</v>
      </c>
      <c r="C352" s="58">
        <v>0</v>
      </c>
      <c r="F352" s="24">
        <v>17</v>
      </c>
      <c r="G352" s="24">
        <v>22.4</v>
      </c>
    </row>
    <row r="353" spans="2:7">
      <c r="B353" s="58">
        <v>17</v>
      </c>
      <c r="C353" s="58">
        <v>0</v>
      </c>
      <c r="F353" s="24">
        <v>17</v>
      </c>
      <c r="G353" s="24">
        <v>-86.1</v>
      </c>
    </row>
    <row r="354" spans="2:7">
      <c r="B354" s="58">
        <v>17.02</v>
      </c>
      <c r="C354" s="58">
        <v>0</v>
      </c>
      <c r="F354" s="24">
        <v>17</v>
      </c>
      <c r="G354" s="24">
        <v>-20.6</v>
      </c>
    </row>
    <row r="355" spans="2:7">
      <c r="B355" s="58">
        <v>17.04</v>
      </c>
      <c r="C355" s="58">
        <v>32</v>
      </c>
      <c r="F355" s="24">
        <v>17</v>
      </c>
      <c r="G355" s="24">
        <v>-38.200000000000003</v>
      </c>
    </row>
    <row r="356" spans="2:7">
      <c r="B356" s="58">
        <v>17.059999999999999</v>
      </c>
      <c r="C356" s="58">
        <v>15</v>
      </c>
      <c r="F356" s="24">
        <v>17.100000000000001</v>
      </c>
      <c r="G356" s="24">
        <v>7.3</v>
      </c>
    </row>
    <row r="357" spans="2:7">
      <c r="B357" s="58">
        <v>17.079999999999998</v>
      </c>
      <c r="C357" s="58">
        <v>0</v>
      </c>
      <c r="F357" s="24">
        <v>17.100000000000001</v>
      </c>
      <c r="G357" s="24">
        <v>-25.2</v>
      </c>
    </row>
    <row r="358" spans="2:7">
      <c r="B358" s="58">
        <v>17.100000000000001</v>
      </c>
      <c r="C358" s="58">
        <v>0</v>
      </c>
      <c r="F358" s="24">
        <v>17.100000000000001</v>
      </c>
      <c r="G358" s="24">
        <v>47.2</v>
      </c>
    </row>
    <row r="359" spans="2:7">
      <c r="B359" s="58">
        <v>17.12</v>
      </c>
      <c r="C359" s="58">
        <v>0</v>
      </c>
      <c r="F359" s="24">
        <v>17.100000000000001</v>
      </c>
      <c r="G359" s="24">
        <v>-25.3</v>
      </c>
    </row>
    <row r="360" spans="2:7">
      <c r="B360" s="58">
        <v>17.14</v>
      </c>
      <c r="C360" s="58">
        <v>0</v>
      </c>
      <c r="F360" s="24">
        <v>17.100000000000001</v>
      </c>
      <c r="G360" s="24">
        <v>-67.900000000000006</v>
      </c>
    </row>
    <row r="361" spans="2:7">
      <c r="B361" s="58">
        <v>17.16</v>
      </c>
      <c r="C361" s="58">
        <v>0</v>
      </c>
      <c r="F361" s="24">
        <v>17.2</v>
      </c>
      <c r="G361" s="24">
        <v>-22.4</v>
      </c>
    </row>
    <row r="362" spans="2:7">
      <c r="B362" s="58">
        <v>17.18</v>
      </c>
      <c r="C362" s="58">
        <v>0</v>
      </c>
      <c r="F362" s="24">
        <v>17.2</v>
      </c>
      <c r="G362" s="24">
        <v>-102</v>
      </c>
    </row>
    <row r="363" spans="2:7">
      <c r="B363" s="58">
        <v>17.2</v>
      </c>
      <c r="C363" s="58">
        <v>0</v>
      </c>
      <c r="F363" s="24">
        <v>17.2</v>
      </c>
      <c r="G363" s="24">
        <v>-9.52</v>
      </c>
    </row>
    <row r="364" spans="2:7">
      <c r="B364" s="58">
        <v>17.22</v>
      </c>
      <c r="C364" s="58">
        <v>81</v>
      </c>
      <c r="F364" s="24">
        <v>17.2</v>
      </c>
      <c r="G364" s="24">
        <v>5.92</v>
      </c>
    </row>
    <row r="365" spans="2:7">
      <c r="B365" s="58">
        <v>17.239999999999998</v>
      </c>
      <c r="C365" s="58">
        <v>36</v>
      </c>
      <c r="F365" s="24">
        <v>17.2</v>
      </c>
      <c r="G365" s="24">
        <v>-30.6</v>
      </c>
    </row>
    <row r="366" spans="2:7">
      <c r="B366" s="58">
        <v>17.260000000000002</v>
      </c>
      <c r="C366" s="58">
        <v>0</v>
      </c>
      <c r="F366" s="24">
        <v>17.3</v>
      </c>
      <c r="G366" s="24">
        <v>-11.2</v>
      </c>
    </row>
    <row r="367" spans="2:7">
      <c r="B367" s="58">
        <v>17.28</v>
      </c>
      <c r="C367" s="58">
        <v>20</v>
      </c>
      <c r="F367" s="24">
        <v>17.3</v>
      </c>
      <c r="G367" s="24">
        <v>-9.7899999999999991</v>
      </c>
    </row>
    <row r="368" spans="2:7">
      <c r="B368" s="58">
        <v>17.3</v>
      </c>
      <c r="C368" s="58">
        <v>0</v>
      </c>
      <c r="F368" s="24">
        <v>17.3</v>
      </c>
      <c r="G368" s="24">
        <v>-28.4</v>
      </c>
    </row>
    <row r="369" spans="2:7">
      <c r="B369" s="58">
        <v>17.32</v>
      </c>
      <c r="C369" s="58">
        <v>0</v>
      </c>
      <c r="F369" s="24">
        <v>17.3</v>
      </c>
      <c r="G369" s="24">
        <v>-108</v>
      </c>
    </row>
    <row r="370" spans="2:7">
      <c r="B370" s="58">
        <v>17.34</v>
      </c>
      <c r="C370" s="58">
        <v>0</v>
      </c>
      <c r="F370" s="24">
        <v>17.3</v>
      </c>
      <c r="G370" s="24">
        <v>0.48</v>
      </c>
    </row>
    <row r="371" spans="2:7">
      <c r="B371" s="58">
        <v>17.36</v>
      </c>
      <c r="C371" s="58">
        <v>0</v>
      </c>
      <c r="F371" s="24">
        <v>17.399999999999999</v>
      </c>
      <c r="G371" s="24">
        <v>-0.105</v>
      </c>
    </row>
    <row r="372" spans="2:7">
      <c r="B372" s="58">
        <v>17.38</v>
      </c>
      <c r="C372" s="58">
        <v>0</v>
      </c>
      <c r="F372" s="24">
        <v>17.399999999999999</v>
      </c>
      <c r="G372" s="24">
        <v>-42.7</v>
      </c>
    </row>
    <row r="373" spans="2:7">
      <c r="B373" s="58">
        <v>17.399999999999999</v>
      </c>
      <c r="C373" s="58">
        <v>0</v>
      </c>
      <c r="F373" s="24">
        <v>17.399999999999999</v>
      </c>
      <c r="G373" s="24">
        <v>-63.3</v>
      </c>
    </row>
    <row r="374" spans="2:7">
      <c r="B374" s="58">
        <v>17.420000000000002</v>
      </c>
      <c r="C374" s="58">
        <v>0</v>
      </c>
      <c r="F374" s="24">
        <v>17.399999999999999</v>
      </c>
      <c r="G374" s="24">
        <v>-46.9</v>
      </c>
    </row>
    <row r="375" spans="2:7">
      <c r="B375" s="58">
        <v>17.440000000000001</v>
      </c>
      <c r="C375" s="58">
        <v>0</v>
      </c>
      <c r="F375" s="24">
        <v>17.399999999999999</v>
      </c>
      <c r="G375" s="24">
        <v>2.52</v>
      </c>
    </row>
    <row r="376" spans="2:7">
      <c r="B376" s="58">
        <v>17.46</v>
      </c>
      <c r="C376" s="58">
        <v>0</v>
      </c>
      <c r="F376" s="24">
        <v>17.5</v>
      </c>
      <c r="G376" s="24">
        <v>2.92</v>
      </c>
    </row>
    <row r="377" spans="2:7">
      <c r="B377" s="58">
        <v>17.48</v>
      </c>
      <c r="C377" s="58">
        <v>89</v>
      </c>
      <c r="F377" s="24">
        <v>17.5</v>
      </c>
      <c r="G377" s="24">
        <v>-32.700000000000003</v>
      </c>
    </row>
    <row r="378" spans="2:7">
      <c r="B378" s="58">
        <v>17.5</v>
      </c>
      <c r="C378" s="58">
        <v>0</v>
      </c>
      <c r="F378" s="24">
        <v>17.5</v>
      </c>
      <c r="G378" s="24">
        <v>-56.3</v>
      </c>
    </row>
    <row r="379" spans="2:7">
      <c r="B379" s="58">
        <v>17.52</v>
      </c>
      <c r="C379" s="58">
        <v>0</v>
      </c>
      <c r="F379" s="24">
        <v>17.5</v>
      </c>
      <c r="G379" s="24">
        <v>-159</v>
      </c>
    </row>
    <row r="380" spans="2:7">
      <c r="B380" s="58">
        <v>17.54</v>
      </c>
      <c r="C380" s="58">
        <v>29</v>
      </c>
      <c r="F380" s="24">
        <v>17.5</v>
      </c>
      <c r="G380" s="24">
        <v>-32.5</v>
      </c>
    </row>
    <row r="381" spans="2:7">
      <c r="B381" s="58">
        <v>17.559999999999999</v>
      </c>
      <c r="C381" s="58">
        <v>0</v>
      </c>
      <c r="F381" s="24">
        <v>17.600000000000001</v>
      </c>
      <c r="G381" s="24">
        <v>-111</v>
      </c>
    </row>
    <row r="382" spans="2:7">
      <c r="B382" s="58">
        <v>17.579999999999998</v>
      </c>
      <c r="C382" s="58">
        <v>0</v>
      </c>
      <c r="F382" s="24">
        <v>17.600000000000001</v>
      </c>
      <c r="G382" s="24">
        <v>83.2</v>
      </c>
    </row>
    <row r="383" spans="2:7">
      <c r="B383" s="58">
        <v>17.600000000000001</v>
      </c>
      <c r="C383" s="58">
        <v>0</v>
      </c>
      <c r="F383" s="24">
        <v>17.600000000000001</v>
      </c>
      <c r="G383" s="24">
        <v>57.6</v>
      </c>
    </row>
    <row r="384" spans="2:7">
      <c r="B384" s="58">
        <v>17.62</v>
      </c>
      <c r="C384" s="58">
        <v>44</v>
      </c>
      <c r="F384" s="24">
        <v>17.600000000000001</v>
      </c>
      <c r="G384" s="24">
        <v>-41</v>
      </c>
    </row>
    <row r="385" spans="2:7">
      <c r="B385" s="58">
        <v>17.64</v>
      </c>
      <c r="C385" s="58">
        <v>34</v>
      </c>
      <c r="F385" s="24">
        <v>17.600000000000001</v>
      </c>
      <c r="G385" s="24">
        <v>51.3</v>
      </c>
    </row>
    <row r="386" spans="2:7">
      <c r="B386" s="58">
        <v>17.66</v>
      </c>
      <c r="C386" s="58">
        <v>2</v>
      </c>
      <c r="F386" s="24">
        <v>17.7</v>
      </c>
      <c r="G386" s="24">
        <v>75.7</v>
      </c>
    </row>
    <row r="387" spans="2:7">
      <c r="B387" s="58">
        <v>17.68</v>
      </c>
      <c r="C387" s="58">
        <v>0</v>
      </c>
      <c r="F387" s="24">
        <v>17.7</v>
      </c>
      <c r="G387" s="24">
        <v>-52.9</v>
      </c>
    </row>
    <row r="388" spans="2:7">
      <c r="B388" s="58">
        <v>17.7</v>
      </c>
      <c r="C388" s="58">
        <v>0</v>
      </c>
      <c r="F388" s="24">
        <v>17.7</v>
      </c>
      <c r="G388" s="24">
        <v>-110</v>
      </c>
    </row>
    <row r="389" spans="2:7">
      <c r="B389" s="58">
        <v>17.72</v>
      </c>
      <c r="C389" s="58">
        <v>0</v>
      </c>
      <c r="F389" s="24">
        <v>17.7</v>
      </c>
      <c r="G389" s="24">
        <v>53.8</v>
      </c>
    </row>
    <row r="390" spans="2:7">
      <c r="B390" s="58">
        <v>17.739999999999998</v>
      </c>
      <c r="C390" s="58">
        <v>52</v>
      </c>
      <c r="F390" s="24">
        <v>17.7</v>
      </c>
      <c r="G390" s="24">
        <v>-132</v>
      </c>
    </row>
    <row r="391" spans="2:7">
      <c r="B391" s="58">
        <v>17.760000000000002</v>
      </c>
      <c r="C391" s="58">
        <v>0</v>
      </c>
      <c r="F391" s="24">
        <v>17.8</v>
      </c>
      <c r="G391" s="24">
        <v>-95.5</v>
      </c>
    </row>
    <row r="392" spans="2:7">
      <c r="B392" s="58">
        <v>17.78</v>
      </c>
      <c r="C392" s="58">
        <v>28</v>
      </c>
      <c r="F392" s="24">
        <v>17.8</v>
      </c>
      <c r="G392" s="24">
        <v>41.8</v>
      </c>
    </row>
    <row r="393" spans="2:7">
      <c r="B393" s="58">
        <v>17.8</v>
      </c>
      <c r="C393" s="58">
        <v>80</v>
      </c>
      <c r="F393" s="24">
        <v>17.8</v>
      </c>
      <c r="G393" s="24">
        <v>-27.9</v>
      </c>
    </row>
    <row r="394" spans="2:7">
      <c r="B394" s="58">
        <v>17.82</v>
      </c>
      <c r="C394" s="58">
        <v>29</v>
      </c>
      <c r="F394" s="24">
        <v>17.8</v>
      </c>
      <c r="G394" s="24">
        <v>-72.5</v>
      </c>
    </row>
    <row r="395" spans="2:7">
      <c r="B395" s="58">
        <v>17.84</v>
      </c>
      <c r="C395" s="58">
        <v>26</v>
      </c>
      <c r="F395" s="24">
        <v>17.8</v>
      </c>
      <c r="G395" s="24">
        <v>-43.2</v>
      </c>
    </row>
    <row r="396" spans="2:7">
      <c r="B396" s="58">
        <v>17.86</v>
      </c>
      <c r="C396" s="58">
        <v>30</v>
      </c>
      <c r="F396" s="24">
        <v>17.899999999999999</v>
      </c>
      <c r="G396" s="24">
        <v>-57.9</v>
      </c>
    </row>
    <row r="397" spans="2:7">
      <c r="B397" s="58">
        <v>17.88</v>
      </c>
      <c r="C397" s="58">
        <v>14</v>
      </c>
      <c r="F397" s="24">
        <v>17.899999999999999</v>
      </c>
      <c r="G397" s="24">
        <v>-0.53800000000000003</v>
      </c>
    </row>
    <row r="398" spans="2:7">
      <c r="B398" s="58">
        <v>17.899999999999999</v>
      </c>
      <c r="C398" s="58">
        <v>17</v>
      </c>
      <c r="F398" s="24">
        <v>17.899999999999999</v>
      </c>
      <c r="G398" s="24">
        <v>-25.2</v>
      </c>
    </row>
    <row r="399" spans="2:7">
      <c r="B399" s="58">
        <v>17.920000000000002</v>
      </c>
      <c r="C399" s="58">
        <v>31</v>
      </c>
      <c r="F399" s="24">
        <v>17.899999999999999</v>
      </c>
      <c r="G399" s="24">
        <v>-46.9</v>
      </c>
    </row>
    <row r="400" spans="2:7">
      <c r="B400" s="58">
        <v>17.940000000000001</v>
      </c>
      <c r="C400" s="58">
        <v>23</v>
      </c>
      <c r="F400" s="24">
        <v>17.899999999999999</v>
      </c>
      <c r="G400" s="24">
        <v>-101</v>
      </c>
    </row>
    <row r="401" spans="2:7">
      <c r="B401" s="58">
        <v>17.96</v>
      </c>
      <c r="C401" s="58">
        <v>0</v>
      </c>
      <c r="F401" s="24">
        <v>18</v>
      </c>
      <c r="G401" s="24">
        <v>-86.3</v>
      </c>
    </row>
    <row r="402" spans="2:7">
      <c r="B402" s="58">
        <v>17.98</v>
      </c>
      <c r="C402" s="58">
        <v>2</v>
      </c>
      <c r="F402" s="24">
        <v>18</v>
      </c>
      <c r="G402" s="24">
        <v>-83</v>
      </c>
    </row>
    <row r="403" spans="2:7">
      <c r="B403" s="58">
        <v>18</v>
      </c>
      <c r="C403" s="58">
        <v>30</v>
      </c>
      <c r="F403" s="24">
        <v>18</v>
      </c>
      <c r="G403" s="24">
        <v>36.299999999999997</v>
      </c>
    </row>
    <row r="404" spans="2:7">
      <c r="B404" s="58">
        <v>18.02</v>
      </c>
      <c r="C404" s="58">
        <v>161</v>
      </c>
      <c r="F404" s="24">
        <v>18</v>
      </c>
      <c r="G404" s="24">
        <v>-10.4</v>
      </c>
    </row>
    <row r="405" spans="2:7">
      <c r="B405" s="58">
        <v>18.04</v>
      </c>
      <c r="C405" s="58">
        <v>0</v>
      </c>
      <c r="F405" s="24">
        <v>18</v>
      </c>
      <c r="G405" s="24">
        <v>-58.1</v>
      </c>
    </row>
    <row r="406" spans="2:7">
      <c r="B406" s="58">
        <v>18.059999999999999</v>
      </c>
      <c r="C406" s="58">
        <v>7</v>
      </c>
      <c r="F406" s="24">
        <v>18.100000000000001</v>
      </c>
      <c r="G406" s="24">
        <v>-25.8</v>
      </c>
    </row>
    <row r="407" spans="2:7">
      <c r="B407" s="58">
        <v>18.079999999999998</v>
      </c>
      <c r="C407" s="58">
        <v>0</v>
      </c>
      <c r="F407" s="24">
        <v>18.100000000000001</v>
      </c>
      <c r="G407" s="24">
        <v>-65.5</v>
      </c>
    </row>
    <row r="408" spans="2:7">
      <c r="B408" s="58">
        <v>18.100000000000001</v>
      </c>
      <c r="C408" s="58">
        <v>0</v>
      </c>
      <c r="F408" s="24">
        <v>18.100000000000001</v>
      </c>
      <c r="G408" s="24">
        <v>-57.2</v>
      </c>
    </row>
    <row r="409" spans="2:7">
      <c r="B409" s="58">
        <v>18.12</v>
      </c>
      <c r="C409" s="58">
        <v>67</v>
      </c>
      <c r="F409" s="24">
        <v>18.100000000000001</v>
      </c>
      <c r="G409" s="24">
        <v>34.1</v>
      </c>
    </row>
    <row r="410" spans="2:7">
      <c r="B410" s="58">
        <v>18.14</v>
      </c>
      <c r="C410" s="58">
        <v>6</v>
      </c>
      <c r="F410" s="24">
        <v>18.100000000000001</v>
      </c>
      <c r="G410" s="24">
        <v>-50.6</v>
      </c>
    </row>
    <row r="411" spans="2:7">
      <c r="B411" s="58">
        <v>18.16</v>
      </c>
      <c r="C411" s="58">
        <v>5</v>
      </c>
      <c r="F411" s="24">
        <v>18.2</v>
      </c>
      <c r="G411" s="24">
        <v>0.64300000000000002</v>
      </c>
    </row>
    <row r="412" spans="2:7">
      <c r="B412" s="58">
        <v>18.18</v>
      </c>
      <c r="C412" s="58">
        <v>0</v>
      </c>
      <c r="F412" s="24">
        <v>18.2</v>
      </c>
      <c r="G412" s="24">
        <v>-41.1</v>
      </c>
    </row>
    <row r="413" spans="2:7">
      <c r="B413" s="58">
        <v>18.2</v>
      </c>
      <c r="C413" s="58">
        <v>12</v>
      </c>
      <c r="F413" s="24">
        <v>18.2</v>
      </c>
      <c r="G413" s="24">
        <v>-38.799999999999997</v>
      </c>
    </row>
    <row r="414" spans="2:7">
      <c r="B414" s="58">
        <v>18.22</v>
      </c>
      <c r="C414" s="58">
        <v>0</v>
      </c>
      <c r="F414" s="24">
        <v>18.2</v>
      </c>
      <c r="G414" s="24">
        <v>-12.5</v>
      </c>
    </row>
    <row r="415" spans="2:7">
      <c r="B415" s="58">
        <v>18.239999999999998</v>
      </c>
      <c r="C415" s="58">
        <v>14</v>
      </c>
      <c r="F415" s="24">
        <v>18.2</v>
      </c>
      <c r="G415" s="24">
        <v>-48.3</v>
      </c>
    </row>
    <row r="416" spans="2:7">
      <c r="B416" s="58">
        <v>18.260000000000002</v>
      </c>
      <c r="C416" s="58">
        <v>82</v>
      </c>
      <c r="F416" s="24">
        <v>18.3</v>
      </c>
      <c r="G416" s="24">
        <v>44</v>
      </c>
    </row>
    <row r="417" spans="2:7">
      <c r="B417" s="58">
        <v>18.28</v>
      </c>
      <c r="C417" s="58">
        <v>36</v>
      </c>
      <c r="F417" s="24">
        <v>18.3</v>
      </c>
      <c r="G417" s="24">
        <v>-27.8</v>
      </c>
    </row>
    <row r="418" spans="2:7">
      <c r="B418" s="58">
        <v>18.3</v>
      </c>
      <c r="C418" s="58">
        <v>0</v>
      </c>
      <c r="F418" s="24">
        <v>18.3</v>
      </c>
      <c r="G418" s="24">
        <v>-26.5</v>
      </c>
    </row>
    <row r="419" spans="2:7">
      <c r="B419" s="58">
        <v>18.32</v>
      </c>
      <c r="C419" s="58">
        <v>0</v>
      </c>
      <c r="F419" s="24">
        <v>18.3</v>
      </c>
      <c r="G419" s="24">
        <v>-122</v>
      </c>
    </row>
    <row r="420" spans="2:7">
      <c r="B420" s="58">
        <v>18.34</v>
      </c>
      <c r="C420" s="58">
        <v>0</v>
      </c>
      <c r="F420" s="24">
        <v>18.3</v>
      </c>
      <c r="G420" s="24">
        <v>-50</v>
      </c>
    </row>
    <row r="421" spans="2:7">
      <c r="B421" s="58">
        <v>18.36</v>
      </c>
      <c r="C421" s="58">
        <v>27</v>
      </c>
      <c r="F421" s="24">
        <v>18.399999999999999</v>
      </c>
      <c r="G421" s="24">
        <v>-22.8</v>
      </c>
    </row>
    <row r="422" spans="2:7">
      <c r="B422" s="58">
        <v>18.38</v>
      </c>
      <c r="C422" s="58">
        <v>0</v>
      </c>
      <c r="F422" s="24">
        <v>18.399999999999999</v>
      </c>
      <c r="G422" s="24">
        <v>94.5</v>
      </c>
    </row>
    <row r="423" spans="2:7">
      <c r="B423" s="58">
        <v>18.399999999999999</v>
      </c>
      <c r="C423" s="58">
        <v>69</v>
      </c>
      <c r="F423" s="24">
        <v>18.399999999999999</v>
      </c>
      <c r="G423" s="24">
        <v>-29.3</v>
      </c>
    </row>
    <row r="424" spans="2:7">
      <c r="B424" s="58">
        <v>18.420000000000002</v>
      </c>
      <c r="C424" s="58">
        <v>40</v>
      </c>
      <c r="F424" s="24">
        <v>18.399999999999999</v>
      </c>
      <c r="G424" s="24">
        <v>-34.1</v>
      </c>
    </row>
    <row r="425" spans="2:7">
      <c r="B425" s="58">
        <v>18.440000000000001</v>
      </c>
      <c r="C425" s="58">
        <v>14</v>
      </c>
      <c r="F425" s="24">
        <v>18.399999999999999</v>
      </c>
      <c r="G425" s="24">
        <v>53.2</v>
      </c>
    </row>
    <row r="426" spans="2:7">
      <c r="B426" s="58">
        <v>18.46</v>
      </c>
      <c r="C426" s="58">
        <v>0</v>
      </c>
      <c r="F426" s="24">
        <v>18.5</v>
      </c>
      <c r="G426" s="24">
        <v>-7.62</v>
      </c>
    </row>
    <row r="427" spans="2:7">
      <c r="B427" s="58">
        <v>18.48</v>
      </c>
      <c r="C427" s="58">
        <v>2</v>
      </c>
      <c r="F427" s="24">
        <v>18.5</v>
      </c>
      <c r="G427" s="24">
        <v>69.599999999999994</v>
      </c>
    </row>
    <row r="428" spans="2:7">
      <c r="B428" s="58">
        <v>18.5</v>
      </c>
      <c r="C428" s="58">
        <v>36</v>
      </c>
      <c r="F428" s="24">
        <v>18.5</v>
      </c>
      <c r="G428" s="24">
        <v>-6.18</v>
      </c>
    </row>
    <row r="429" spans="2:7">
      <c r="B429" s="58">
        <v>18.52</v>
      </c>
      <c r="C429" s="58">
        <v>39</v>
      </c>
      <c r="F429" s="24">
        <v>18.5</v>
      </c>
      <c r="G429" s="24">
        <v>-122</v>
      </c>
    </row>
    <row r="430" spans="2:7">
      <c r="B430" s="58">
        <v>18.54</v>
      </c>
      <c r="C430" s="58">
        <v>52</v>
      </c>
      <c r="F430" s="24">
        <v>18.5</v>
      </c>
      <c r="G430" s="24">
        <v>-43.8</v>
      </c>
    </row>
    <row r="431" spans="2:7">
      <c r="B431" s="58">
        <v>18.559999999999999</v>
      </c>
      <c r="C431" s="58">
        <v>55</v>
      </c>
      <c r="F431" s="24">
        <v>18.600000000000001</v>
      </c>
      <c r="G431" s="24">
        <v>-69.5</v>
      </c>
    </row>
    <row r="432" spans="2:7">
      <c r="B432" s="58">
        <v>18.579999999999998</v>
      </c>
      <c r="C432" s="58">
        <v>77</v>
      </c>
      <c r="F432" s="24">
        <v>18.600000000000001</v>
      </c>
      <c r="G432" s="24">
        <v>-31.3</v>
      </c>
    </row>
    <row r="433" spans="2:7">
      <c r="B433" s="58">
        <v>18.600000000000001</v>
      </c>
      <c r="C433" s="58">
        <v>15</v>
      </c>
      <c r="F433" s="24">
        <v>18.600000000000001</v>
      </c>
      <c r="G433" s="24">
        <v>-12.1</v>
      </c>
    </row>
    <row r="434" spans="2:7">
      <c r="B434" s="58">
        <v>18.62</v>
      </c>
      <c r="C434" s="58">
        <v>111</v>
      </c>
      <c r="F434" s="24">
        <v>18.600000000000001</v>
      </c>
      <c r="G434" s="24">
        <v>-10.9</v>
      </c>
    </row>
    <row r="435" spans="2:7">
      <c r="B435" s="58">
        <v>18.64</v>
      </c>
      <c r="C435" s="58">
        <v>51</v>
      </c>
      <c r="F435" s="24">
        <v>18.600000000000001</v>
      </c>
      <c r="G435" s="24">
        <v>-43.8</v>
      </c>
    </row>
    <row r="436" spans="2:7">
      <c r="B436" s="58">
        <v>18.66</v>
      </c>
      <c r="C436" s="58">
        <v>121</v>
      </c>
      <c r="F436" s="24">
        <v>18.7</v>
      </c>
      <c r="G436" s="24">
        <v>-13.6</v>
      </c>
    </row>
    <row r="437" spans="2:7">
      <c r="B437" s="58">
        <v>18.68</v>
      </c>
      <c r="C437" s="58">
        <v>110</v>
      </c>
      <c r="F437" s="24">
        <v>18.7</v>
      </c>
      <c r="G437" s="24">
        <v>-51.4</v>
      </c>
    </row>
    <row r="438" spans="2:7">
      <c r="B438" s="58">
        <v>18.7</v>
      </c>
      <c r="C438" s="58">
        <v>110</v>
      </c>
      <c r="F438" s="24">
        <v>18.7</v>
      </c>
      <c r="G438" s="24">
        <v>-57.2</v>
      </c>
    </row>
    <row r="439" spans="2:7">
      <c r="B439" s="58">
        <v>18.72</v>
      </c>
      <c r="C439" s="58">
        <v>20</v>
      </c>
      <c r="F439" s="24">
        <v>18.7</v>
      </c>
      <c r="G439" s="24">
        <v>-62</v>
      </c>
    </row>
    <row r="440" spans="2:7">
      <c r="B440" s="58">
        <v>18.739999999999998</v>
      </c>
      <c r="C440" s="58">
        <v>7</v>
      </c>
      <c r="F440" s="24">
        <v>18.7</v>
      </c>
      <c r="G440" s="24">
        <v>-16.8</v>
      </c>
    </row>
    <row r="441" spans="2:7">
      <c r="B441" s="58">
        <v>18.760000000000002</v>
      </c>
      <c r="C441" s="58">
        <v>0</v>
      </c>
      <c r="F441" s="24">
        <v>18.8</v>
      </c>
      <c r="G441" s="24">
        <v>-6.66</v>
      </c>
    </row>
    <row r="442" spans="2:7">
      <c r="B442" s="58">
        <v>18.78</v>
      </c>
      <c r="C442" s="58">
        <v>146</v>
      </c>
      <c r="F442" s="24">
        <v>18.8</v>
      </c>
      <c r="G442" s="24">
        <v>10.5</v>
      </c>
    </row>
    <row r="443" spans="2:7">
      <c r="B443" s="58">
        <v>18.8</v>
      </c>
      <c r="C443" s="58">
        <v>81</v>
      </c>
      <c r="F443" s="24">
        <v>18.8</v>
      </c>
      <c r="G443" s="24">
        <v>5.68</v>
      </c>
    </row>
    <row r="444" spans="2:7">
      <c r="B444" s="58">
        <v>18.82</v>
      </c>
      <c r="C444" s="58">
        <v>36</v>
      </c>
      <c r="F444" s="24">
        <v>18.8</v>
      </c>
      <c r="G444" s="24">
        <v>-60.2</v>
      </c>
    </row>
    <row r="445" spans="2:7">
      <c r="B445" s="58">
        <v>18.84</v>
      </c>
      <c r="C445" s="58">
        <v>27</v>
      </c>
      <c r="F445" s="24">
        <v>18.8</v>
      </c>
      <c r="G445" s="24">
        <v>-41</v>
      </c>
    </row>
    <row r="446" spans="2:7">
      <c r="B446" s="58">
        <v>18.86</v>
      </c>
      <c r="C446" s="58">
        <v>0</v>
      </c>
      <c r="F446" s="24">
        <v>18.899999999999999</v>
      </c>
      <c r="G446" s="24">
        <v>-99.8</v>
      </c>
    </row>
    <row r="447" spans="2:7">
      <c r="B447" s="58">
        <v>18.88</v>
      </c>
      <c r="C447" s="58">
        <v>0</v>
      </c>
      <c r="F447" s="24">
        <v>18.899999999999999</v>
      </c>
      <c r="G447" s="24">
        <v>1.32</v>
      </c>
    </row>
    <row r="448" spans="2:7">
      <c r="B448" s="58">
        <v>18.899999999999999</v>
      </c>
      <c r="C448" s="58">
        <v>0</v>
      </c>
      <c r="F448" s="24">
        <v>18.899999999999999</v>
      </c>
      <c r="G448" s="24">
        <v>-82.5</v>
      </c>
    </row>
    <row r="449" spans="2:7">
      <c r="B449" s="58">
        <v>18.920000000000002</v>
      </c>
      <c r="C449" s="58">
        <v>0</v>
      </c>
      <c r="F449" s="24">
        <v>18.899999999999999</v>
      </c>
      <c r="G449" s="24">
        <v>71.599999999999994</v>
      </c>
    </row>
    <row r="450" spans="2:7">
      <c r="B450" s="58">
        <v>18.940000000000001</v>
      </c>
      <c r="C450" s="58">
        <v>0</v>
      </c>
      <c r="F450" s="24">
        <v>18.899999999999999</v>
      </c>
      <c r="G450" s="24">
        <v>-52.2</v>
      </c>
    </row>
    <row r="451" spans="2:7">
      <c r="B451" s="58">
        <v>18.96</v>
      </c>
      <c r="C451" s="58">
        <v>19</v>
      </c>
      <c r="F451" s="24">
        <v>19</v>
      </c>
      <c r="G451" s="24">
        <v>-106</v>
      </c>
    </row>
    <row r="452" spans="2:7">
      <c r="B452" s="58">
        <v>18.98</v>
      </c>
      <c r="C452" s="58">
        <v>93</v>
      </c>
      <c r="F452" s="24">
        <v>19</v>
      </c>
      <c r="G452" s="24">
        <v>-42</v>
      </c>
    </row>
    <row r="453" spans="2:7">
      <c r="B453" s="58">
        <v>19</v>
      </c>
      <c r="C453" s="58">
        <v>8</v>
      </c>
      <c r="F453" s="24">
        <v>19</v>
      </c>
      <c r="G453" s="24">
        <v>-29.8</v>
      </c>
    </row>
    <row r="454" spans="2:7">
      <c r="B454" s="58">
        <v>19.02</v>
      </c>
      <c r="C454" s="58">
        <v>2</v>
      </c>
      <c r="F454" s="24">
        <v>19</v>
      </c>
      <c r="G454" s="24">
        <v>-24.7</v>
      </c>
    </row>
    <row r="455" spans="2:7">
      <c r="B455" s="58">
        <v>19.04</v>
      </c>
      <c r="C455" s="58">
        <v>17</v>
      </c>
      <c r="F455" s="24">
        <v>19</v>
      </c>
      <c r="G455" s="24">
        <v>-109</v>
      </c>
    </row>
    <row r="456" spans="2:7">
      <c r="B456" s="58">
        <v>19.059999999999999</v>
      </c>
      <c r="C456" s="58">
        <v>60</v>
      </c>
      <c r="F456" s="24">
        <v>19.100000000000001</v>
      </c>
      <c r="G456" s="24">
        <v>-84.4</v>
      </c>
    </row>
    <row r="457" spans="2:7">
      <c r="B457" s="58">
        <v>19.079999999999998</v>
      </c>
      <c r="C457" s="58">
        <v>78</v>
      </c>
      <c r="F457" s="24">
        <v>19.100000000000001</v>
      </c>
      <c r="G457" s="24">
        <v>-49.3</v>
      </c>
    </row>
    <row r="458" spans="2:7">
      <c r="B458" s="58">
        <v>19.100000000000001</v>
      </c>
      <c r="C458" s="58">
        <v>64</v>
      </c>
      <c r="F458" s="24">
        <v>19.100000000000001</v>
      </c>
      <c r="G458" s="24">
        <v>-8.2100000000000009</v>
      </c>
    </row>
    <row r="459" spans="2:7">
      <c r="B459" s="58">
        <v>19.12</v>
      </c>
      <c r="C459" s="58">
        <v>19</v>
      </c>
      <c r="F459" s="24">
        <v>19.100000000000001</v>
      </c>
      <c r="G459" s="24">
        <v>-47.1</v>
      </c>
    </row>
    <row r="460" spans="2:7">
      <c r="B460" s="58">
        <v>19.14</v>
      </c>
      <c r="C460" s="58">
        <v>38</v>
      </c>
      <c r="F460" s="24">
        <v>19.100000000000001</v>
      </c>
      <c r="G460" s="24">
        <v>37</v>
      </c>
    </row>
    <row r="461" spans="2:7">
      <c r="B461" s="58">
        <v>19.16</v>
      </c>
      <c r="C461" s="58">
        <v>28</v>
      </c>
      <c r="F461" s="24">
        <v>19.2</v>
      </c>
      <c r="G461" s="24">
        <v>-18.899999999999999</v>
      </c>
    </row>
    <row r="462" spans="2:7">
      <c r="B462" s="58">
        <v>19.18</v>
      </c>
      <c r="C462" s="58">
        <v>55</v>
      </c>
      <c r="F462" s="24">
        <v>19.2</v>
      </c>
      <c r="G462" s="24">
        <v>17.2</v>
      </c>
    </row>
    <row r="463" spans="2:7">
      <c r="B463" s="58">
        <v>19.2</v>
      </c>
      <c r="C463" s="58">
        <v>91</v>
      </c>
      <c r="F463" s="24">
        <v>19.2</v>
      </c>
      <c r="G463" s="24">
        <v>69.3</v>
      </c>
    </row>
    <row r="464" spans="2:7">
      <c r="B464" s="58">
        <v>19.22</v>
      </c>
      <c r="C464" s="58">
        <v>114</v>
      </c>
      <c r="F464" s="24">
        <v>19.2</v>
      </c>
      <c r="G464" s="24">
        <v>31.4</v>
      </c>
    </row>
    <row r="465" spans="2:7">
      <c r="B465" s="58">
        <v>19.239999999999998</v>
      </c>
      <c r="C465" s="58">
        <v>93</v>
      </c>
      <c r="F465" s="24">
        <v>19.2</v>
      </c>
      <c r="G465" s="24">
        <v>8.51</v>
      </c>
    </row>
    <row r="466" spans="2:7">
      <c r="B466" s="58">
        <v>19.260000000000002</v>
      </c>
      <c r="C466" s="58">
        <v>75</v>
      </c>
      <c r="F466" s="24">
        <v>19.3</v>
      </c>
      <c r="G466" s="24">
        <v>38.6</v>
      </c>
    </row>
    <row r="467" spans="2:7">
      <c r="B467" s="58">
        <v>19.28</v>
      </c>
      <c r="C467" s="58">
        <v>1</v>
      </c>
      <c r="F467" s="24">
        <v>19.3</v>
      </c>
      <c r="G467" s="24">
        <v>21.7</v>
      </c>
    </row>
    <row r="468" spans="2:7">
      <c r="B468" s="58">
        <v>19.3</v>
      </c>
      <c r="C468" s="58">
        <v>33</v>
      </c>
      <c r="F468" s="24">
        <v>19.3</v>
      </c>
      <c r="G468" s="24">
        <v>-2.2200000000000002</v>
      </c>
    </row>
    <row r="469" spans="2:7">
      <c r="B469" s="58">
        <v>19.32</v>
      </c>
      <c r="C469" s="58">
        <v>0</v>
      </c>
      <c r="F469" s="24">
        <v>19.3</v>
      </c>
      <c r="G469" s="24">
        <v>59.9</v>
      </c>
    </row>
    <row r="470" spans="2:7">
      <c r="B470" s="58">
        <v>19.34</v>
      </c>
      <c r="C470" s="58">
        <v>29</v>
      </c>
      <c r="F470" s="24">
        <v>19.3</v>
      </c>
      <c r="G470" s="24">
        <v>-46.1</v>
      </c>
    </row>
    <row r="471" spans="2:7">
      <c r="B471" s="58">
        <v>19.36</v>
      </c>
      <c r="C471" s="58">
        <v>29</v>
      </c>
      <c r="F471" s="24">
        <v>19.399999999999999</v>
      </c>
      <c r="G471" s="24">
        <v>2.0099999999999998</v>
      </c>
    </row>
    <row r="472" spans="2:7">
      <c r="B472" s="58">
        <v>19.38</v>
      </c>
      <c r="C472" s="58">
        <v>15</v>
      </c>
      <c r="F472" s="24">
        <v>19.399999999999999</v>
      </c>
      <c r="G472" s="24">
        <v>-31.9</v>
      </c>
    </row>
    <row r="473" spans="2:7">
      <c r="B473" s="58">
        <v>19.399999999999999</v>
      </c>
      <c r="C473" s="58">
        <v>0</v>
      </c>
      <c r="F473" s="24">
        <v>19.399999999999999</v>
      </c>
      <c r="G473" s="24">
        <v>53.1</v>
      </c>
    </row>
    <row r="474" spans="2:7">
      <c r="B474" s="58">
        <v>19.420000000000002</v>
      </c>
      <c r="C474" s="58">
        <v>0</v>
      </c>
      <c r="F474" s="24">
        <v>19.399999999999999</v>
      </c>
      <c r="G474" s="24">
        <v>-46.8</v>
      </c>
    </row>
    <row r="475" spans="2:7">
      <c r="B475" s="58">
        <v>19.440000000000001</v>
      </c>
      <c r="C475" s="58">
        <v>7</v>
      </c>
      <c r="F475" s="24">
        <v>19.399999999999999</v>
      </c>
      <c r="G475" s="24">
        <v>-66.7</v>
      </c>
    </row>
    <row r="476" spans="2:7">
      <c r="B476" s="58">
        <v>19.46</v>
      </c>
      <c r="C476" s="58">
        <v>16</v>
      </c>
      <c r="F476" s="24">
        <v>19.5</v>
      </c>
      <c r="G476" s="24">
        <v>-3.68</v>
      </c>
    </row>
    <row r="477" spans="2:7">
      <c r="B477" s="58">
        <v>19.48</v>
      </c>
      <c r="C477" s="58">
        <v>0</v>
      </c>
      <c r="F477" s="24">
        <v>19.5</v>
      </c>
      <c r="G477" s="24">
        <v>76.400000000000006</v>
      </c>
    </row>
    <row r="478" spans="2:7">
      <c r="B478" s="58">
        <v>19.5</v>
      </c>
      <c r="C478" s="58">
        <v>0</v>
      </c>
      <c r="F478" s="24">
        <v>19.5</v>
      </c>
      <c r="G478" s="24">
        <v>-13.6</v>
      </c>
    </row>
    <row r="479" spans="2:7">
      <c r="B479" s="58">
        <v>19.52</v>
      </c>
      <c r="C479" s="58">
        <v>0</v>
      </c>
      <c r="F479" s="24">
        <v>19.5</v>
      </c>
      <c r="G479" s="24">
        <v>-5.52</v>
      </c>
    </row>
    <row r="480" spans="2:7">
      <c r="B480" s="58">
        <v>19.54</v>
      </c>
      <c r="C480" s="58">
        <v>0</v>
      </c>
      <c r="F480" s="24">
        <v>19.5</v>
      </c>
      <c r="G480" s="24">
        <v>-59.5</v>
      </c>
    </row>
    <row r="481" spans="2:7">
      <c r="B481" s="58">
        <v>19.559999999999999</v>
      </c>
      <c r="C481" s="58">
        <v>90</v>
      </c>
      <c r="F481" s="24">
        <v>19.600000000000001</v>
      </c>
      <c r="G481" s="24">
        <v>-62.4</v>
      </c>
    </row>
    <row r="482" spans="2:7">
      <c r="B482" s="58">
        <v>19.579999999999998</v>
      </c>
      <c r="C482" s="58">
        <v>51</v>
      </c>
      <c r="F482" s="24">
        <v>19.600000000000001</v>
      </c>
      <c r="G482" s="24">
        <v>-52.4</v>
      </c>
    </row>
    <row r="483" spans="2:7">
      <c r="B483" s="58">
        <v>19.600000000000001</v>
      </c>
      <c r="C483" s="58">
        <v>0</v>
      </c>
      <c r="F483" s="24">
        <v>19.600000000000001</v>
      </c>
      <c r="G483" s="24">
        <v>-7.37</v>
      </c>
    </row>
    <row r="484" spans="2:7">
      <c r="B484" s="58">
        <v>19.62</v>
      </c>
      <c r="C484" s="58">
        <v>0</v>
      </c>
      <c r="F484" s="24">
        <v>19.600000000000001</v>
      </c>
      <c r="G484" s="24">
        <v>11.7</v>
      </c>
    </row>
    <row r="485" spans="2:7">
      <c r="B485" s="58">
        <v>19.64</v>
      </c>
      <c r="C485" s="58">
        <v>0</v>
      </c>
      <c r="F485" s="24">
        <v>19.600000000000001</v>
      </c>
      <c r="G485" s="24">
        <v>11.7</v>
      </c>
    </row>
    <row r="486" spans="2:7">
      <c r="B486" s="58">
        <v>19.66</v>
      </c>
      <c r="C486" s="58">
        <v>66</v>
      </c>
      <c r="F486" s="24">
        <v>19.7</v>
      </c>
      <c r="G486" s="24">
        <v>-68.3</v>
      </c>
    </row>
    <row r="487" spans="2:7">
      <c r="B487" s="58">
        <v>19.68</v>
      </c>
      <c r="C487" s="58">
        <v>39</v>
      </c>
      <c r="F487" s="24">
        <v>19.7</v>
      </c>
      <c r="G487" s="24">
        <v>-11.3</v>
      </c>
    </row>
    <row r="488" spans="2:7">
      <c r="B488" s="58">
        <v>19.7</v>
      </c>
      <c r="C488" s="58">
        <v>0</v>
      </c>
      <c r="F488" s="24">
        <v>19.7</v>
      </c>
      <c r="G488" s="24">
        <v>-38.299999999999997</v>
      </c>
    </row>
    <row r="489" spans="2:7">
      <c r="B489" s="58">
        <v>19.72</v>
      </c>
      <c r="C489" s="58">
        <v>4</v>
      </c>
      <c r="F489" s="24">
        <v>19.7</v>
      </c>
      <c r="G489" s="24">
        <v>-39.200000000000003</v>
      </c>
    </row>
    <row r="490" spans="2:7">
      <c r="B490" s="58">
        <v>19.739999999999998</v>
      </c>
      <c r="C490" s="58">
        <v>72</v>
      </c>
      <c r="F490" s="24">
        <v>19.7</v>
      </c>
      <c r="G490" s="24">
        <v>-22.2</v>
      </c>
    </row>
    <row r="491" spans="2:7">
      <c r="B491" s="58">
        <v>19.760000000000002</v>
      </c>
      <c r="C491" s="58">
        <v>76</v>
      </c>
      <c r="F491" s="24">
        <v>19.8</v>
      </c>
      <c r="G491" s="24">
        <v>-150</v>
      </c>
    </row>
    <row r="492" spans="2:7">
      <c r="B492" s="58">
        <v>19.78</v>
      </c>
      <c r="C492" s="58">
        <v>0</v>
      </c>
      <c r="F492" s="24">
        <v>19.8</v>
      </c>
      <c r="G492" s="24">
        <v>-62.2</v>
      </c>
    </row>
    <row r="493" spans="2:7">
      <c r="B493" s="58">
        <v>19.8</v>
      </c>
      <c r="C493" s="58">
        <v>11</v>
      </c>
      <c r="F493" s="24">
        <v>19.8</v>
      </c>
      <c r="G493" s="24">
        <v>47.8</v>
      </c>
    </row>
    <row r="494" spans="2:7">
      <c r="B494" s="58">
        <v>19.82</v>
      </c>
      <c r="C494" s="58">
        <v>97</v>
      </c>
      <c r="F494" s="24">
        <v>19.8</v>
      </c>
      <c r="G494" s="24">
        <v>16.8</v>
      </c>
    </row>
    <row r="495" spans="2:7">
      <c r="B495" s="58">
        <v>19.84</v>
      </c>
      <c r="C495" s="58">
        <v>117</v>
      </c>
      <c r="F495" s="24">
        <v>19.8</v>
      </c>
      <c r="G495" s="24">
        <v>11.8</v>
      </c>
    </row>
    <row r="496" spans="2:7">
      <c r="B496" s="58">
        <v>19.86</v>
      </c>
      <c r="C496" s="58">
        <v>54</v>
      </c>
      <c r="F496" s="24">
        <v>19.899999999999999</v>
      </c>
      <c r="G496" s="24">
        <v>-91.2</v>
      </c>
    </row>
    <row r="497" spans="2:7">
      <c r="B497" s="58">
        <v>19.88</v>
      </c>
      <c r="C497" s="58">
        <v>0</v>
      </c>
      <c r="F497" s="24">
        <v>19.899999999999999</v>
      </c>
      <c r="G497" s="24">
        <v>89.8</v>
      </c>
    </row>
    <row r="498" spans="2:7">
      <c r="B498" s="58">
        <v>19.899999999999999</v>
      </c>
      <c r="C498" s="58">
        <v>39</v>
      </c>
      <c r="F498" s="24">
        <v>19.899999999999999</v>
      </c>
      <c r="G498" s="24">
        <v>-49.3</v>
      </c>
    </row>
    <row r="499" spans="2:7">
      <c r="B499" s="58">
        <v>19.920000000000002</v>
      </c>
      <c r="C499" s="58">
        <v>44</v>
      </c>
      <c r="F499" s="24">
        <v>19.899999999999999</v>
      </c>
      <c r="G499" s="24">
        <v>34.700000000000003</v>
      </c>
    </row>
    <row r="500" spans="2:7">
      <c r="B500" s="58">
        <v>19.940000000000001</v>
      </c>
      <c r="C500" s="58">
        <v>0</v>
      </c>
      <c r="F500" s="24">
        <v>19.899999999999999</v>
      </c>
      <c r="G500" s="24">
        <v>44.7</v>
      </c>
    </row>
    <row r="501" spans="2:7">
      <c r="B501" s="58">
        <v>19.96</v>
      </c>
      <c r="C501" s="58">
        <v>81</v>
      </c>
      <c r="F501" s="24">
        <v>20</v>
      </c>
      <c r="G501" s="24">
        <v>55.7</v>
      </c>
    </row>
    <row r="502" spans="2:7">
      <c r="B502" s="58">
        <v>19.98</v>
      </c>
      <c r="C502" s="58">
        <v>0</v>
      </c>
      <c r="F502" s="24">
        <v>20</v>
      </c>
      <c r="G502" s="24">
        <v>50.6</v>
      </c>
    </row>
    <row r="503" spans="2:7">
      <c r="B503" s="58">
        <v>20</v>
      </c>
      <c r="C503" s="58">
        <v>37</v>
      </c>
      <c r="F503" s="24">
        <v>20</v>
      </c>
      <c r="G503" s="24">
        <v>69.599999999999994</v>
      </c>
    </row>
    <row r="504" spans="2:7">
      <c r="B504" s="58">
        <v>20.02</v>
      </c>
      <c r="C504" s="58">
        <v>0</v>
      </c>
      <c r="F504" s="24">
        <v>20</v>
      </c>
      <c r="G504" s="24">
        <v>2.58</v>
      </c>
    </row>
    <row r="505" spans="2:7">
      <c r="B505" s="58">
        <v>20.04</v>
      </c>
      <c r="C505" s="58">
        <v>0</v>
      </c>
      <c r="F505" s="24">
        <v>20</v>
      </c>
      <c r="G505" s="24">
        <v>-102</v>
      </c>
    </row>
    <row r="506" spans="2:7">
      <c r="B506" s="58">
        <v>20.059999999999999</v>
      </c>
      <c r="C506" s="58">
        <v>59</v>
      </c>
      <c r="F506" s="24">
        <v>20.100000000000001</v>
      </c>
      <c r="G506" s="24">
        <v>-40.5</v>
      </c>
    </row>
    <row r="507" spans="2:7">
      <c r="B507" s="58">
        <v>20.079999999999998</v>
      </c>
      <c r="C507" s="58">
        <v>0</v>
      </c>
      <c r="F507" s="24">
        <v>20.100000000000001</v>
      </c>
      <c r="G507" s="24">
        <v>-89.5</v>
      </c>
    </row>
    <row r="508" spans="2:7">
      <c r="B508" s="58">
        <v>20.100000000000001</v>
      </c>
      <c r="C508" s="58">
        <v>0</v>
      </c>
      <c r="F508" s="24">
        <v>20.100000000000001</v>
      </c>
      <c r="G508" s="24">
        <v>-68.599999999999994</v>
      </c>
    </row>
    <row r="509" spans="2:7">
      <c r="B509" s="58">
        <v>20.12</v>
      </c>
      <c r="C509" s="58">
        <v>10</v>
      </c>
      <c r="F509" s="24">
        <v>20.100000000000001</v>
      </c>
      <c r="G509" s="24">
        <v>-15.6</v>
      </c>
    </row>
    <row r="510" spans="2:7">
      <c r="B510" s="58">
        <v>20.14</v>
      </c>
      <c r="C510" s="58">
        <v>0</v>
      </c>
      <c r="F510" s="24">
        <v>20.100000000000001</v>
      </c>
      <c r="G510" s="24">
        <v>3.3</v>
      </c>
    </row>
    <row r="511" spans="2:7">
      <c r="B511" s="58">
        <v>20.16</v>
      </c>
      <c r="C511" s="58">
        <v>0</v>
      </c>
      <c r="F511" s="24">
        <v>20.2</v>
      </c>
      <c r="G511" s="24">
        <v>9.24</v>
      </c>
    </row>
    <row r="512" spans="2:7">
      <c r="B512" s="58">
        <v>20.18</v>
      </c>
      <c r="C512" s="58">
        <v>31</v>
      </c>
      <c r="F512" s="24">
        <v>20.2</v>
      </c>
      <c r="G512" s="24">
        <v>-74.8</v>
      </c>
    </row>
    <row r="513" spans="2:7">
      <c r="B513" s="58">
        <v>20.2</v>
      </c>
      <c r="C513" s="58">
        <v>16</v>
      </c>
      <c r="F513" s="24">
        <v>20.2</v>
      </c>
      <c r="G513" s="24">
        <v>-37.9</v>
      </c>
    </row>
    <row r="514" spans="2:7">
      <c r="B514" s="58">
        <v>20.22</v>
      </c>
      <c r="C514" s="58">
        <v>0</v>
      </c>
      <c r="F514" s="24">
        <v>20.2</v>
      </c>
      <c r="G514" s="24">
        <v>-30</v>
      </c>
    </row>
    <row r="515" spans="2:7">
      <c r="B515" s="58">
        <v>20.239999999999998</v>
      </c>
      <c r="C515" s="58">
        <v>0</v>
      </c>
      <c r="F515" s="24">
        <v>20.2</v>
      </c>
      <c r="G515" s="24">
        <v>-73</v>
      </c>
    </row>
    <row r="516" spans="2:7">
      <c r="B516" s="58">
        <v>20.260000000000002</v>
      </c>
      <c r="C516" s="58">
        <v>0</v>
      </c>
      <c r="F516" s="24">
        <v>20.3</v>
      </c>
      <c r="G516" s="24">
        <v>-132</v>
      </c>
    </row>
    <row r="517" spans="2:7">
      <c r="B517" s="58">
        <v>20.28</v>
      </c>
      <c r="C517" s="58">
        <v>16</v>
      </c>
      <c r="F517" s="24">
        <v>20.3</v>
      </c>
      <c r="G517" s="24">
        <v>-58.2</v>
      </c>
    </row>
    <row r="518" spans="2:7">
      <c r="B518" s="58">
        <v>20.3</v>
      </c>
      <c r="C518" s="58">
        <v>28</v>
      </c>
      <c r="F518" s="24">
        <v>20.3</v>
      </c>
      <c r="G518" s="24">
        <v>23.7</v>
      </c>
    </row>
    <row r="519" spans="2:7">
      <c r="B519" s="58">
        <v>20.32</v>
      </c>
      <c r="C519" s="58">
        <v>0</v>
      </c>
      <c r="F519" s="24">
        <v>20.3</v>
      </c>
      <c r="G519" s="24">
        <v>-21.3</v>
      </c>
    </row>
    <row r="520" spans="2:7">
      <c r="B520" s="58">
        <v>20.34</v>
      </c>
      <c r="C520" s="58">
        <v>10</v>
      </c>
      <c r="F520" s="24">
        <v>20.3</v>
      </c>
      <c r="G520" s="24">
        <v>-55.4</v>
      </c>
    </row>
    <row r="521" spans="2:7">
      <c r="B521" s="58">
        <v>20.36</v>
      </c>
      <c r="C521" s="58">
        <v>0</v>
      </c>
      <c r="F521" s="24">
        <v>20.399999999999999</v>
      </c>
      <c r="G521" s="24">
        <v>-103</v>
      </c>
    </row>
    <row r="522" spans="2:7">
      <c r="B522" s="58">
        <v>20.38</v>
      </c>
      <c r="C522" s="58">
        <v>9</v>
      </c>
      <c r="F522" s="24">
        <v>20.399999999999999</v>
      </c>
      <c r="G522" s="24">
        <v>-36.6</v>
      </c>
    </row>
    <row r="523" spans="2:7">
      <c r="B523" s="58">
        <v>20.399999999999999</v>
      </c>
      <c r="C523" s="58">
        <v>0</v>
      </c>
      <c r="F523" s="24">
        <v>20.399999999999999</v>
      </c>
      <c r="G523" s="24">
        <v>-62.7</v>
      </c>
    </row>
    <row r="524" spans="2:7">
      <c r="B524" s="58">
        <v>20.420000000000002</v>
      </c>
      <c r="C524" s="58">
        <v>34</v>
      </c>
      <c r="F524" s="24">
        <v>20.399999999999999</v>
      </c>
      <c r="G524" s="24">
        <v>31.2</v>
      </c>
    </row>
    <row r="525" spans="2:7">
      <c r="B525" s="58">
        <v>20.440000000000001</v>
      </c>
      <c r="C525" s="58">
        <v>0</v>
      </c>
      <c r="F525" s="24">
        <v>20.399999999999999</v>
      </c>
      <c r="G525" s="24">
        <v>-26.9</v>
      </c>
    </row>
    <row r="526" spans="2:7">
      <c r="B526" s="58">
        <v>20.46</v>
      </c>
      <c r="C526" s="58">
        <v>0</v>
      </c>
      <c r="F526" s="24">
        <v>20.5</v>
      </c>
      <c r="G526" s="24">
        <v>-53</v>
      </c>
    </row>
    <row r="527" spans="2:7">
      <c r="B527" s="58">
        <v>20.48</v>
      </c>
      <c r="C527" s="58">
        <v>0</v>
      </c>
      <c r="F527" s="24">
        <v>20.5</v>
      </c>
      <c r="G527" s="24">
        <v>-144</v>
      </c>
    </row>
    <row r="528" spans="2:7">
      <c r="B528" s="58">
        <v>20.5</v>
      </c>
      <c r="C528" s="58">
        <v>0</v>
      </c>
      <c r="F528" s="24">
        <v>20.5</v>
      </c>
      <c r="G528" s="24">
        <v>-38.200000000000003</v>
      </c>
    </row>
    <row r="529" spans="2:7">
      <c r="B529" s="58">
        <v>20.52</v>
      </c>
      <c r="C529" s="58">
        <v>0</v>
      </c>
      <c r="F529" s="24">
        <v>20.5</v>
      </c>
      <c r="G529" s="24">
        <v>2.64</v>
      </c>
    </row>
    <row r="530" spans="2:7">
      <c r="B530" s="58">
        <v>20.54</v>
      </c>
      <c r="C530" s="58">
        <v>23</v>
      </c>
      <c r="F530" s="24">
        <v>20.5</v>
      </c>
      <c r="G530" s="24">
        <v>-24.5</v>
      </c>
    </row>
    <row r="531" spans="2:7">
      <c r="B531" s="58">
        <v>20.56</v>
      </c>
      <c r="C531" s="58">
        <v>67</v>
      </c>
      <c r="F531" s="24">
        <v>20.6</v>
      </c>
      <c r="G531" s="24">
        <v>14.4</v>
      </c>
    </row>
    <row r="532" spans="2:7">
      <c r="B532" s="58">
        <v>20.58</v>
      </c>
      <c r="C532" s="58">
        <v>7</v>
      </c>
      <c r="F532" s="24">
        <v>20.6</v>
      </c>
      <c r="G532" s="24">
        <v>-36.700000000000003</v>
      </c>
    </row>
    <row r="533" spans="2:7">
      <c r="B533" s="58">
        <v>20.6</v>
      </c>
      <c r="C533" s="58">
        <v>14</v>
      </c>
      <c r="F533" s="24">
        <v>20.6</v>
      </c>
      <c r="G533" s="24">
        <v>-17.899999999999999</v>
      </c>
    </row>
    <row r="534" spans="2:7">
      <c r="B534" s="58">
        <v>20.62</v>
      </c>
      <c r="C534" s="58">
        <v>74</v>
      </c>
      <c r="F534" s="24">
        <v>20.6</v>
      </c>
      <c r="G534" s="24">
        <v>-85</v>
      </c>
    </row>
    <row r="535" spans="2:7">
      <c r="B535" s="58">
        <v>20.64</v>
      </c>
      <c r="C535" s="58">
        <v>20</v>
      </c>
      <c r="F535" s="24">
        <v>20.6</v>
      </c>
      <c r="G535" s="24">
        <v>-44.1</v>
      </c>
    </row>
    <row r="536" spans="2:7">
      <c r="B536" s="58">
        <v>20.66</v>
      </c>
      <c r="C536" s="58">
        <v>53</v>
      </c>
      <c r="F536" s="24">
        <v>20.7</v>
      </c>
      <c r="G536" s="24">
        <v>-25.3</v>
      </c>
    </row>
    <row r="537" spans="2:7">
      <c r="B537" s="58">
        <v>20.68</v>
      </c>
      <c r="C537" s="58">
        <v>21</v>
      </c>
      <c r="F537" s="24">
        <v>20.7</v>
      </c>
      <c r="G537" s="24">
        <v>4.59</v>
      </c>
    </row>
    <row r="538" spans="2:7">
      <c r="B538" s="58">
        <v>20.7</v>
      </c>
      <c r="C538" s="58">
        <v>25</v>
      </c>
      <c r="F538" s="24">
        <v>20.7</v>
      </c>
      <c r="G538" s="24">
        <v>-23.6</v>
      </c>
    </row>
    <row r="539" spans="2:7">
      <c r="B539" s="58">
        <v>20.72</v>
      </c>
      <c r="C539" s="58">
        <v>0</v>
      </c>
      <c r="F539" s="24">
        <v>20.7</v>
      </c>
      <c r="G539" s="24">
        <v>-0.70299999999999996</v>
      </c>
    </row>
    <row r="540" spans="2:7">
      <c r="B540" s="58">
        <v>20.74</v>
      </c>
      <c r="C540" s="58">
        <v>0</v>
      </c>
      <c r="F540" s="24">
        <v>20.7</v>
      </c>
      <c r="G540" s="24">
        <v>40.1</v>
      </c>
    </row>
    <row r="541" spans="2:7">
      <c r="B541" s="58">
        <v>20.76</v>
      </c>
      <c r="C541" s="58">
        <v>9</v>
      </c>
      <c r="F541" s="24">
        <v>20.8</v>
      </c>
      <c r="G541" s="24">
        <v>137</v>
      </c>
    </row>
    <row r="542" spans="2:7">
      <c r="B542" s="58">
        <v>20.78</v>
      </c>
      <c r="C542" s="58">
        <v>0</v>
      </c>
      <c r="F542" s="24">
        <v>20.8</v>
      </c>
      <c r="G542" s="24">
        <v>95.8</v>
      </c>
    </row>
    <row r="543" spans="2:7">
      <c r="B543" s="58">
        <v>20.8</v>
      </c>
      <c r="C543" s="58">
        <v>0</v>
      </c>
      <c r="F543" s="24">
        <v>20.8</v>
      </c>
      <c r="G543" s="24">
        <v>50.7</v>
      </c>
    </row>
    <row r="544" spans="2:7">
      <c r="B544" s="58">
        <v>20.82</v>
      </c>
      <c r="C544" s="58">
        <v>11</v>
      </c>
      <c r="F544" s="24">
        <v>20.8</v>
      </c>
      <c r="G544" s="24">
        <v>83.5</v>
      </c>
    </row>
    <row r="545" spans="2:7">
      <c r="B545" s="58">
        <v>20.84</v>
      </c>
      <c r="C545" s="58">
        <v>0</v>
      </c>
      <c r="F545" s="24">
        <v>20.8</v>
      </c>
      <c r="G545" s="24">
        <v>63.3</v>
      </c>
    </row>
    <row r="546" spans="2:7">
      <c r="B546" s="58">
        <v>20.86</v>
      </c>
      <c r="C546" s="58">
        <v>48</v>
      </c>
      <c r="F546" s="24">
        <v>20.9</v>
      </c>
      <c r="G546" s="24">
        <v>16.2</v>
      </c>
    </row>
    <row r="547" spans="2:7">
      <c r="B547" s="58">
        <v>20.88</v>
      </c>
      <c r="C547" s="58">
        <v>0</v>
      </c>
      <c r="F547" s="24">
        <v>20.9</v>
      </c>
      <c r="G547" s="24">
        <v>23</v>
      </c>
    </row>
    <row r="548" spans="2:7">
      <c r="B548" s="58">
        <v>20.9</v>
      </c>
      <c r="C548" s="58">
        <v>0</v>
      </c>
      <c r="F548" s="24">
        <v>20.9</v>
      </c>
      <c r="G548" s="24">
        <v>53.8</v>
      </c>
    </row>
    <row r="549" spans="2:7">
      <c r="B549" s="58">
        <v>20.92</v>
      </c>
      <c r="C549" s="58">
        <v>0</v>
      </c>
      <c r="F549" s="24">
        <v>20.9</v>
      </c>
      <c r="G549" s="24">
        <v>-20.399999999999999</v>
      </c>
    </row>
    <row r="550" spans="2:7">
      <c r="B550" s="58">
        <v>20.94</v>
      </c>
      <c r="C550" s="58">
        <v>13</v>
      </c>
      <c r="F550" s="24">
        <v>20.9</v>
      </c>
      <c r="G550" s="24">
        <v>68.400000000000006</v>
      </c>
    </row>
    <row r="551" spans="2:7">
      <c r="B551" s="58">
        <v>20.96</v>
      </c>
      <c r="C551" s="58">
        <v>0</v>
      </c>
      <c r="F551" s="24">
        <v>21</v>
      </c>
      <c r="G551" s="24">
        <v>77.3</v>
      </c>
    </row>
    <row r="552" spans="2:7">
      <c r="B552" s="58">
        <v>20.98</v>
      </c>
      <c r="C552" s="58">
        <v>38</v>
      </c>
      <c r="F552" s="24">
        <v>21</v>
      </c>
      <c r="G552" s="24">
        <v>101</v>
      </c>
    </row>
    <row r="553" spans="2:7">
      <c r="B553" s="58">
        <v>21</v>
      </c>
      <c r="C553" s="58">
        <v>124</v>
      </c>
      <c r="F553" s="24">
        <v>21</v>
      </c>
      <c r="G553" s="24">
        <v>89.9</v>
      </c>
    </row>
    <row r="554" spans="2:7">
      <c r="B554" s="58">
        <v>21.02</v>
      </c>
      <c r="C554" s="58">
        <v>128</v>
      </c>
      <c r="F554" s="24">
        <v>21</v>
      </c>
      <c r="G554" s="24">
        <v>101</v>
      </c>
    </row>
    <row r="555" spans="2:7">
      <c r="B555" s="58">
        <v>21.04</v>
      </c>
      <c r="C555" s="58">
        <v>100</v>
      </c>
      <c r="F555" s="24">
        <v>21</v>
      </c>
      <c r="G555" s="24">
        <v>101</v>
      </c>
    </row>
    <row r="556" spans="2:7">
      <c r="B556" s="58">
        <v>21.06</v>
      </c>
      <c r="C556" s="58">
        <v>85</v>
      </c>
      <c r="F556" s="24">
        <v>21.1</v>
      </c>
      <c r="G556" s="24">
        <v>236</v>
      </c>
    </row>
    <row r="557" spans="2:7">
      <c r="B557" s="58">
        <v>21.08</v>
      </c>
      <c r="C557" s="58">
        <v>173</v>
      </c>
      <c r="F557" s="24">
        <v>21.1</v>
      </c>
      <c r="G557" s="24">
        <v>280</v>
      </c>
    </row>
    <row r="558" spans="2:7">
      <c r="B558" s="58">
        <v>21.1</v>
      </c>
      <c r="C558" s="58">
        <v>304</v>
      </c>
      <c r="F558" s="24">
        <v>21.1</v>
      </c>
      <c r="G558" s="24">
        <v>415</v>
      </c>
    </row>
    <row r="559" spans="2:7">
      <c r="B559" s="58">
        <v>21.12</v>
      </c>
      <c r="C559" s="58">
        <v>381</v>
      </c>
      <c r="F559" s="24">
        <v>21.1</v>
      </c>
      <c r="G559" s="24">
        <v>462</v>
      </c>
    </row>
    <row r="560" spans="2:7">
      <c r="B560" s="58">
        <v>21.14</v>
      </c>
      <c r="C560" s="58">
        <v>490</v>
      </c>
      <c r="F560" s="24">
        <v>21.1</v>
      </c>
      <c r="G560" s="24">
        <v>516</v>
      </c>
    </row>
    <row r="561" spans="2:7">
      <c r="B561" s="58">
        <v>21.16</v>
      </c>
      <c r="C561" s="58">
        <v>586</v>
      </c>
      <c r="F561" s="24">
        <v>21.2</v>
      </c>
      <c r="G561" s="24">
        <v>665</v>
      </c>
    </row>
    <row r="562" spans="2:7">
      <c r="B562" s="58">
        <v>21.18</v>
      </c>
      <c r="C562" s="58">
        <v>897</v>
      </c>
      <c r="F562" s="24">
        <v>21.2</v>
      </c>
      <c r="G562" s="24">
        <v>938</v>
      </c>
    </row>
    <row r="563" spans="2:7">
      <c r="B563" s="58">
        <v>21.2</v>
      </c>
      <c r="C563" s="58">
        <v>1292</v>
      </c>
      <c r="F563" s="24">
        <v>21.2</v>
      </c>
      <c r="G563" s="24">
        <v>1410</v>
      </c>
    </row>
    <row r="564" spans="2:7">
      <c r="B564" s="58">
        <v>21.22</v>
      </c>
      <c r="C564" s="58">
        <v>1803</v>
      </c>
      <c r="F564" s="24">
        <v>21.2</v>
      </c>
      <c r="G564" s="24">
        <v>1850</v>
      </c>
    </row>
    <row r="565" spans="2:7">
      <c r="B565" s="58">
        <v>21.24</v>
      </c>
      <c r="C565" s="58">
        <v>2509</v>
      </c>
      <c r="F565" s="24">
        <v>21.2</v>
      </c>
      <c r="G565" s="24">
        <v>2560</v>
      </c>
    </row>
    <row r="566" spans="2:7">
      <c r="B566" s="58">
        <v>21.26</v>
      </c>
      <c r="C566" s="58">
        <v>3615</v>
      </c>
      <c r="F566" s="24">
        <v>21.3</v>
      </c>
      <c r="G566" s="24">
        <v>3840</v>
      </c>
    </row>
    <row r="567" spans="2:7">
      <c r="B567" s="58">
        <v>21.28</v>
      </c>
      <c r="C567" s="58">
        <v>5512</v>
      </c>
      <c r="F567" s="24">
        <v>21.3</v>
      </c>
      <c r="G567" s="24">
        <v>5320</v>
      </c>
    </row>
    <row r="568" spans="2:7">
      <c r="B568" s="58">
        <v>21.3</v>
      </c>
      <c r="C568" s="58">
        <v>7427</v>
      </c>
      <c r="F568" s="24">
        <v>21.3</v>
      </c>
      <c r="G568" s="24">
        <v>7190</v>
      </c>
    </row>
    <row r="569" spans="2:7">
      <c r="B569" s="58">
        <v>21.32</v>
      </c>
      <c r="C569" s="58">
        <v>9085</v>
      </c>
      <c r="F569" s="24">
        <v>21.3</v>
      </c>
      <c r="G569" s="24">
        <v>9300</v>
      </c>
    </row>
    <row r="570" spans="2:7">
      <c r="B570" s="58">
        <v>21.34</v>
      </c>
      <c r="C570" s="58">
        <v>9593</v>
      </c>
      <c r="F570" s="24">
        <v>21.3</v>
      </c>
      <c r="G570" s="24">
        <v>11300</v>
      </c>
    </row>
    <row r="571" spans="2:7">
      <c r="B571" s="58">
        <v>21.36</v>
      </c>
      <c r="C571" s="58">
        <v>8466</v>
      </c>
      <c r="F571" s="24">
        <v>21.4</v>
      </c>
      <c r="G571" s="24">
        <v>12800</v>
      </c>
    </row>
    <row r="572" spans="2:7">
      <c r="B572" s="58">
        <v>21.38</v>
      </c>
      <c r="C572" s="58">
        <v>5778</v>
      </c>
      <c r="F572" s="24">
        <v>21.4</v>
      </c>
      <c r="G572" s="24">
        <v>13200</v>
      </c>
    </row>
    <row r="573" spans="2:7">
      <c r="B573" s="58">
        <v>21.4</v>
      </c>
      <c r="C573" s="58">
        <v>3493</v>
      </c>
      <c r="F573" s="24">
        <v>21.4</v>
      </c>
      <c r="G573" s="24">
        <v>12600</v>
      </c>
    </row>
    <row r="574" spans="2:7">
      <c r="B574" s="58">
        <v>21.42</v>
      </c>
      <c r="C574" s="58">
        <v>1746</v>
      </c>
      <c r="F574" s="24">
        <v>21.4</v>
      </c>
      <c r="G574" s="24">
        <v>11300</v>
      </c>
    </row>
    <row r="575" spans="2:7">
      <c r="B575" s="58">
        <v>21.44</v>
      </c>
      <c r="C575" s="58">
        <v>1027</v>
      </c>
      <c r="F575" s="24">
        <v>21.4</v>
      </c>
      <c r="G575" s="24">
        <v>9080</v>
      </c>
    </row>
    <row r="576" spans="2:7">
      <c r="B576" s="58">
        <v>21.46</v>
      </c>
      <c r="C576" s="58">
        <v>554</v>
      </c>
      <c r="F576" s="24">
        <v>21.5</v>
      </c>
      <c r="G576" s="24">
        <v>7080</v>
      </c>
    </row>
    <row r="577" spans="2:7">
      <c r="B577" s="58">
        <v>21.48</v>
      </c>
      <c r="C577" s="58">
        <v>383</v>
      </c>
      <c r="F577" s="24">
        <v>21.5</v>
      </c>
      <c r="G577" s="24">
        <v>5050</v>
      </c>
    </row>
    <row r="578" spans="2:7">
      <c r="B578" s="58">
        <v>21.5</v>
      </c>
      <c r="C578" s="58">
        <v>237</v>
      </c>
      <c r="F578" s="24">
        <v>21.5</v>
      </c>
      <c r="G578" s="24">
        <v>3340</v>
      </c>
    </row>
    <row r="579" spans="2:7">
      <c r="B579" s="58">
        <v>21.52</v>
      </c>
      <c r="C579" s="58">
        <v>209</v>
      </c>
      <c r="F579" s="24">
        <v>21.5</v>
      </c>
      <c r="G579" s="24">
        <v>2170</v>
      </c>
    </row>
    <row r="580" spans="2:7">
      <c r="B580" s="58">
        <v>21.54</v>
      </c>
      <c r="C580" s="58">
        <v>141</v>
      </c>
      <c r="F580" s="24">
        <v>21.5</v>
      </c>
      <c r="G580" s="24">
        <v>1200</v>
      </c>
    </row>
    <row r="581" spans="2:7">
      <c r="B581" s="58">
        <v>21.56</v>
      </c>
      <c r="C581" s="58">
        <v>74</v>
      </c>
      <c r="F581" s="24">
        <v>21.6</v>
      </c>
      <c r="G581" s="24">
        <v>788</v>
      </c>
    </row>
    <row r="582" spans="2:7">
      <c r="B582" s="58">
        <v>21.58</v>
      </c>
      <c r="C582" s="58">
        <v>4</v>
      </c>
      <c r="F582" s="24">
        <v>21.6</v>
      </c>
      <c r="G582" s="24">
        <v>373</v>
      </c>
    </row>
    <row r="583" spans="2:7">
      <c r="B583" s="58">
        <v>21.6</v>
      </c>
      <c r="C583" s="58">
        <v>41</v>
      </c>
      <c r="F583" s="24">
        <v>21.6</v>
      </c>
      <c r="G583" s="24">
        <v>250</v>
      </c>
    </row>
    <row r="584" spans="2:7">
      <c r="B584" s="58">
        <v>21.62</v>
      </c>
      <c r="C584" s="58">
        <v>23</v>
      </c>
      <c r="F584" s="24">
        <v>21.6</v>
      </c>
      <c r="G584" s="24">
        <v>342</v>
      </c>
    </row>
    <row r="585" spans="2:7">
      <c r="B585" s="58">
        <v>21.64</v>
      </c>
      <c r="C585" s="58">
        <v>0</v>
      </c>
      <c r="F585" s="24">
        <v>21.6</v>
      </c>
      <c r="G585" s="24">
        <v>153</v>
      </c>
    </row>
    <row r="586" spans="2:7">
      <c r="B586" s="58">
        <v>21.66</v>
      </c>
      <c r="C586" s="58">
        <v>32</v>
      </c>
      <c r="F586" s="24">
        <v>21.7</v>
      </c>
      <c r="G586" s="24">
        <v>182</v>
      </c>
    </row>
    <row r="587" spans="2:7">
      <c r="B587" s="58">
        <v>21.68</v>
      </c>
      <c r="C587" s="58">
        <v>19</v>
      </c>
      <c r="F587" s="24">
        <v>21.7</v>
      </c>
      <c r="G587" s="24">
        <v>70.400000000000006</v>
      </c>
    </row>
    <row r="588" spans="2:7">
      <c r="B588" s="58">
        <v>21.7</v>
      </c>
      <c r="C588" s="58">
        <v>21</v>
      </c>
      <c r="F588" s="24">
        <v>21.7</v>
      </c>
      <c r="G588" s="24">
        <v>109</v>
      </c>
    </row>
    <row r="589" spans="2:7">
      <c r="B589" s="58">
        <v>21.72</v>
      </c>
      <c r="C589" s="58">
        <v>0</v>
      </c>
      <c r="F589" s="24">
        <v>21.7</v>
      </c>
      <c r="G589" s="24">
        <v>29.8</v>
      </c>
    </row>
    <row r="590" spans="2:7">
      <c r="B590" s="58">
        <v>21.74</v>
      </c>
      <c r="C590" s="58">
        <v>56</v>
      </c>
      <c r="F590" s="24">
        <v>21.7</v>
      </c>
      <c r="G590" s="24">
        <v>115</v>
      </c>
    </row>
    <row r="591" spans="2:7">
      <c r="B591" s="58">
        <v>21.76</v>
      </c>
      <c r="C591" s="58">
        <v>0</v>
      </c>
      <c r="F591" s="24">
        <v>21.8</v>
      </c>
      <c r="G591" s="24">
        <v>13.2</v>
      </c>
    </row>
    <row r="592" spans="2:7">
      <c r="B592" s="58">
        <v>21.78</v>
      </c>
      <c r="C592" s="58">
        <v>0</v>
      </c>
      <c r="F592" s="24">
        <v>21.8</v>
      </c>
      <c r="G592" s="24">
        <v>7.87</v>
      </c>
    </row>
    <row r="593" spans="2:7">
      <c r="B593" s="58">
        <v>21.8</v>
      </c>
      <c r="C593" s="58">
        <v>0</v>
      </c>
      <c r="F593" s="24">
        <v>21.8</v>
      </c>
      <c r="G593" s="24">
        <v>-1.45</v>
      </c>
    </row>
    <row r="594" spans="2:7">
      <c r="B594" s="58">
        <v>21.82</v>
      </c>
      <c r="C594" s="58">
        <v>0</v>
      </c>
      <c r="F594" s="24">
        <v>21.8</v>
      </c>
      <c r="G594" s="24">
        <v>-53.8</v>
      </c>
    </row>
    <row r="595" spans="2:7">
      <c r="B595" s="58">
        <v>21.84</v>
      </c>
      <c r="C595" s="58">
        <v>0</v>
      </c>
      <c r="F595" s="24">
        <v>21.8</v>
      </c>
      <c r="G595" s="24">
        <v>46.9</v>
      </c>
    </row>
    <row r="596" spans="2:7">
      <c r="B596" s="58">
        <v>21.86</v>
      </c>
      <c r="C596" s="58">
        <v>0</v>
      </c>
      <c r="F596" s="24">
        <v>21.9</v>
      </c>
      <c r="G596" s="24">
        <v>25.6</v>
      </c>
    </row>
    <row r="597" spans="2:7">
      <c r="B597" s="58">
        <v>21.88</v>
      </c>
      <c r="C597" s="58">
        <v>0</v>
      </c>
      <c r="F597" s="24">
        <v>21.9</v>
      </c>
      <c r="G597" s="24">
        <v>-28.8</v>
      </c>
    </row>
    <row r="598" spans="2:7">
      <c r="B598" s="58">
        <v>21.9</v>
      </c>
      <c r="C598" s="58">
        <v>0</v>
      </c>
      <c r="F598" s="24">
        <v>21.9</v>
      </c>
      <c r="G598" s="24">
        <v>-103</v>
      </c>
    </row>
    <row r="599" spans="2:7">
      <c r="B599" s="58">
        <v>21.92</v>
      </c>
      <c r="C599" s="58">
        <v>29</v>
      </c>
      <c r="F599" s="24">
        <v>21.9</v>
      </c>
      <c r="G599" s="24">
        <v>-30.4</v>
      </c>
    </row>
    <row r="600" spans="2:7">
      <c r="B600" s="58">
        <v>21.94</v>
      </c>
      <c r="C600" s="58">
        <v>10</v>
      </c>
      <c r="F600" s="24">
        <v>21.9</v>
      </c>
      <c r="G600" s="24">
        <v>29.2</v>
      </c>
    </row>
    <row r="601" spans="2:7">
      <c r="B601" s="58">
        <v>21.96</v>
      </c>
      <c r="C601" s="58">
        <v>0</v>
      </c>
      <c r="F601" s="24">
        <v>22</v>
      </c>
      <c r="G601" s="24">
        <v>-110</v>
      </c>
    </row>
    <row r="602" spans="2:7">
      <c r="B602" s="58">
        <v>21.98</v>
      </c>
      <c r="C602" s="58">
        <v>0</v>
      </c>
      <c r="F602" s="24">
        <v>22</v>
      </c>
      <c r="G602" s="24">
        <v>-17.5</v>
      </c>
    </row>
    <row r="603" spans="2:7">
      <c r="B603" s="58">
        <v>22</v>
      </c>
      <c r="C603" s="58">
        <v>0</v>
      </c>
      <c r="F603" s="24">
        <v>22</v>
      </c>
      <c r="G603" s="24">
        <v>17.2</v>
      </c>
    </row>
    <row r="604" spans="2:7">
      <c r="B604" s="58">
        <v>22.02</v>
      </c>
      <c r="C604" s="58">
        <v>22</v>
      </c>
      <c r="F604" s="24">
        <v>22</v>
      </c>
      <c r="G604" s="24">
        <v>62.8</v>
      </c>
    </row>
    <row r="605" spans="2:7">
      <c r="B605" s="58">
        <v>22.04</v>
      </c>
      <c r="C605" s="58">
        <v>0</v>
      </c>
      <c r="F605" s="24">
        <v>22</v>
      </c>
      <c r="G605" s="24">
        <v>-13.5</v>
      </c>
    </row>
    <row r="606" spans="2:7">
      <c r="B606" s="58">
        <v>22.06</v>
      </c>
      <c r="C606" s="58">
        <v>0</v>
      </c>
      <c r="F606" s="24">
        <v>22.1</v>
      </c>
      <c r="G606" s="24">
        <v>25.1</v>
      </c>
    </row>
    <row r="607" spans="2:7">
      <c r="B607" s="58">
        <v>22.08</v>
      </c>
      <c r="C607" s="58">
        <v>0</v>
      </c>
      <c r="F607" s="24">
        <v>22.1</v>
      </c>
      <c r="G607" s="24">
        <v>-5.24</v>
      </c>
    </row>
    <row r="608" spans="2:7">
      <c r="B608" s="58">
        <v>22.1</v>
      </c>
      <c r="C608" s="58">
        <v>0</v>
      </c>
      <c r="F608" s="24">
        <v>22.1</v>
      </c>
      <c r="G608" s="24">
        <v>50.4</v>
      </c>
    </row>
    <row r="609" spans="2:7">
      <c r="B609" s="58">
        <v>22.12</v>
      </c>
      <c r="C609" s="58">
        <v>0</v>
      </c>
      <c r="F609" s="24">
        <v>22.1</v>
      </c>
      <c r="G609" s="24">
        <v>-42</v>
      </c>
    </row>
    <row r="610" spans="2:7">
      <c r="B610" s="58">
        <v>22.14</v>
      </c>
      <c r="C610" s="58">
        <v>0</v>
      </c>
      <c r="F610" s="24">
        <v>22.1</v>
      </c>
      <c r="G610" s="24">
        <v>63.6</v>
      </c>
    </row>
    <row r="611" spans="2:7">
      <c r="B611" s="58">
        <v>22.16</v>
      </c>
      <c r="C611" s="58">
        <v>0</v>
      </c>
      <c r="F611" s="24">
        <v>22.2</v>
      </c>
      <c r="G611" s="24">
        <v>54.3</v>
      </c>
    </row>
    <row r="612" spans="2:7">
      <c r="B612" s="58">
        <v>22.18</v>
      </c>
      <c r="C612" s="58">
        <v>0</v>
      </c>
      <c r="F612" s="24">
        <v>22.2</v>
      </c>
      <c r="G612" s="24">
        <v>-15.1</v>
      </c>
    </row>
    <row r="613" spans="2:7">
      <c r="B613" s="58">
        <v>22.2</v>
      </c>
      <c r="C613" s="58">
        <v>0</v>
      </c>
      <c r="F613" s="24">
        <v>22.2</v>
      </c>
      <c r="G613" s="24">
        <v>-59.5</v>
      </c>
    </row>
    <row r="614" spans="2:7">
      <c r="B614" s="58">
        <v>22.22</v>
      </c>
      <c r="C614" s="58">
        <v>0</v>
      </c>
      <c r="F614" s="24">
        <v>22.2</v>
      </c>
      <c r="G614" s="24">
        <v>46.1</v>
      </c>
    </row>
    <row r="615" spans="2:7">
      <c r="B615" s="58">
        <v>22.24</v>
      </c>
      <c r="C615" s="58">
        <v>0</v>
      </c>
      <c r="F615" s="24">
        <v>22.2</v>
      </c>
      <c r="G615" s="24">
        <v>-45.3</v>
      </c>
    </row>
    <row r="616" spans="2:7">
      <c r="B616" s="58">
        <v>22.26</v>
      </c>
      <c r="C616" s="58">
        <v>0</v>
      </c>
      <c r="F616" s="24">
        <v>22.3</v>
      </c>
      <c r="G616" s="24">
        <v>39.4</v>
      </c>
    </row>
    <row r="617" spans="2:7">
      <c r="B617" s="58">
        <v>22.28</v>
      </c>
      <c r="C617" s="58">
        <v>0</v>
      </c>
      <c r="F617" s="24">
        <v>22.3</v>
      </c>
      <c r="G617" s="24">
        <v>4.96</v>
      </c>
    </row>
    <row r="618" spans="2:7">
      <c r="B618" s="58">
        <v>22.3</v>
      </c>
      <c r="C618" s="58">
        <v>93</v>
      </c>
      <c r="F618" s="24">
        <v>22.3</v>
      </c>
      <c r="G618" s="24">
        <v>-21.4</v>
      </c>
    </row>
    <row r="619" spans="2:7">
      <c r="B619" s="58">
        <v>22.32</v>
      </c>
      <c r="C619" s="58">
        <v>0</v>
      </c>
      <c r="F619" s="24">
        <v>22.3</v>
      </c>
      <c r="G619" s="24">
        <v>30.2</v>
      </c>
    </row>
    <row r="620" spans="2:7">
      <c r="B620" s="58">
        <v>22.34</v>
      </c>
      <c r="C620" s="58">
        <v>30</v>
      </c>
      <c r="F620" s="24">
        <v>22.3</v>
      </c>
      <c r="G620" s="24">
        <v>-45.2</v>
      </c>
    </row>
    <row r="621" spans="2:7">
      <c r="B621" s="58">
        <v>22.36</v>
      </c>
      <c r="C621" s="58">
        <v>18</v>
      </c>
      <c r="F621" s="24">
        <v>22.4</v>
      </c>
      <c r="G621" s="24">
        <v>-6.65</v>
      </c>
    </row>
    <row r="622" spans="2:7">
      <c r="B622" s="58">
        <v>22.38</v>
      </c>
      <c r="C622" s="58">
        <v>35</v>
      </c>
      <c r="F622" s="24">
        <v>22.4</v>
      </c>
      <c r="G622" s="24">
        <v>31.9</v>
      </c>
    </row>
    <row r="623" spans="2:7">
      <c r="B623" s="58">
        <v>22.4</v>
      </c>
      <c r="C623" s="58">
        <v>113</v>
      </c>
      <c r="F623" s="24">
        <v>22.4</v>
      </c>
      <c r="G623" s="24">
        <v>49.5</v>
      </c>
    </row>
    <row r="624" spans="2:7">
      <c r="B624" s="58">
        <v>22.42</v>
      </c>
      <c r="C624" s="58">
        <v>41</v>
      </c>
      <c r="F624" s="24">
        <v>22.4</v>
      </c>
      <c r="G624" s="24">
        <v>54.1</v>
      </c>
    </row>
    <row r="625" spans="2:7">
      <c r="B625" s="58">
        <v>22.44</v>
      </c>
      <c r="C625" s="58">
        <v>198</v>
      </c>
      <c r="F625" s="24">
        <v>22.4</v>
      </c>
      <c r="G625" s="24">
        <v>72.7</v>
      </c>
    </row>
    <row r="626" spans="2:7">
      <c r="B626" s="58">
        <v>22.46</v>
      </c>
      <c r="C626" s="58">
        <v>33</v>
      </c>
      <c r="F626" s="24">
        <v>22.5</v>
      </c>
      <c r="G626" s="24">
        <v>83.3</v>
      </c>
    </row>
    <row r="627" spans="2:7">
      <c r="B627" s="58">
        <v>22.48</v>
      </c>
      <c r="C627" s="58">
        <v>113</v>
      </c>
      <c r="F627" s="24">
        <v>22.5</v>
      </c>
      <c r="G627" s="24">
        <v>76.900000000000006</v>
      </c>
    </row>
    <row r="628" spans="2:7">
      <c r="B628" s="58">
        <v>22.5</v>
      </c>
      <c r="C628" s="58">
        <v>37</v>
      </c>
      <c r="F628" s="24">
        <v>22.5</v>
      </c>
      <c r="G628" s="24">
        <v>44.4</v>
      </c>
    </row>
    <row r="629" spans="2:7">
      <c r="B629" s="58">
        <v>22.52</v>
      </c>
      <c r="C629" s="58">
        <v>241</v>
      </c>
      <c r="F629" s="24">
        <v>22.5</v>
      </c>
      <c r="G629" s="24">
        <v>151</v>
      </c>
    </row>
    <row r="630" spans="2:7">
      <c r="B630" s="58">
        <v>22.54</v>
      </c>
      <c r="C630" s="58">
        <v>151</v>
      </c>
      <c r="F630" s="24">
        <v>22.5</v>
      </c>
      <c r="G630" s="24">
        <v>136</v>
      </c>
    </row>
    <row r="631" spans="2:7">
      <c r="B631" s="58">
        <v>22.56</v>
      </c>
      <c r="C631" s="58">
        <v>172</v>
      </c>
      <c r="F631" s="24">
        <v>22.6</v>
      </c>
      <c r="G631" s="24">
        <v>134</v>
      </c>
    </row>
    <row r="632" spans="2:7">
      <c r="B632" s="58">
        <v>22.58</v>
      </c>
      <c r="C632" s="58">
        <v>141</v>
      </c>
      <c r="F632" s="24">
        <v>22.6</v>
      </c>
      <c r="G632" s="24">
        <v>119</v>
      </c>
    </row>
    <row r="633" spans="2:7">
      <c r="B633" s="58">
        <v>22.6</v>
      </c>
      <c r="C633" s="58">
        <v>264</v>
      </c>
      <c r="F633" s="24">
        <v>22.6</v>
      </c>
      <c r="G633" s="24">
        <v>90.2</v>
      </c>
    </row>
    <row r="634" spans="2:7">
      <c r="B634" s="58">
        <v>22.62</v>
      </c>
      <c r="C634" s="58">
        <v>310</v>
      </c>
      <c r="F634" s="24">
        <v>22.6</v>
      </c>
      <c r="G634" s="24">
        <v>195</v>
      </c>
    </row>
    <row r="635" spans="2:7">
      <c r="B635" s="58">
        <v>22.64</v>
      </c>
      <c r="C635" s="58">
        <v>225</v>
      </c>
      <c r="F635" s="24">
        <v>22.6</v>
      </c>
      <c r="G635" s="24">
        <v>168</v>
      </c>
    </row>
    <row r="636" spans="2:7">
      <c r="B636" s="58">
        <v>22.66</v>
      </c>
      <c r="C636" s="58">
        <v>285</v>
      </c>
      <c r="F636" s="24">
        <v>22.7</v>
      </c>
      <c r="G636" s="24">
        <v>198</v>
      </c>
    </row>
    <row r="637" spans="2:7">
      <c r="B637" s="58">
        <v>22.68</v>
      </c>
      <c r="C637" s="58">
        <v>198</v>
      </c>
      <c r="F637" s="24">
        <v>22.7</v>
      </c>
      <c r="G637" s="24">
        <v>187</v>
      </c>
    </row>
    <row r="638" spans="2:7">
      <c r="B638" s="58">
        <v>22.7</v>
      </c>
      <c r="C638" s="58">
        <v>138</v>
      </c>
      <c r="F638" s="24">
        <v>22.7</v>
      </c>
      <c r="G638" s="24">
        <v>145</v>
      </c>
    </row>
    <row r="639" spans="2:7">
      <c r="B639" s="58">
        <v>22.72</v>
      </c>
      <c r="C639" s="58">
        <v>0</v>
      </c>
      <c r="F639" s="24">
        <v>22.7</v>
      </c>
      <c r="G639" s="24">
        <v>105</v>
      </c>
    </row>
    <row r="640" spans="2:7">
      <c r="B640" s="58">
        <v>22.74</v>
      </c>
      <c r="C640" s="58">
        <v>0</v>
      </c>
      <c r="F640" s="24">
        <v>22.7</v>
      </c>
      <c r="G640" s="24">
        <v>34.1</v>
      </c>
    </row>
    <row r="641" spans="2:7">
      <c r="B641" s="58">
        <v>22.76</v>
      </c>
      <c r="C641" s="58">
        <v>0</v>
      </c>
      <c r="F641" s="24">
        <v>22.8</v>
      </c>
      <c r="G641" s="24">
        <v>82.6</v>
      </c>
    </row>
    <row r="642" spans="2:7">
      <c r="B642" s="58">
        <v>22.78</v>
      </c>
      <c r="C642" s="58">
        <v>105</v>
      </c>
      <c r="F642" s="24">
        <v>22.8</v>
      </c>
      <c r="G642" s="24">
        <v>44.1</v>
      </c>
    </row>
    <row r="643" spans="2:7">
      <c r="B643" s="58">
        <v>22.8</v>
      </c>
      <c r="C643" s="58">
        <v>31</v>
      </c>
      <c r="F643" s="24">
        <v>22.8</v>
      </c>
      <c r="G643" s="24">
        <v>-3.35</v>
      </c>
    </row>
    <row r="644" spans="2:7">
      <c r="B644" s="58">
        <v>22.82</v>
      </c>
      <c r="C644" s="58">
        <v>93</v>
      </c>
      <c r="F644" s="24">
        <v>22.8</v>
      </c>
      <c r="G644" s="24">
        <v>65.2</v>
      </c>
    </row>
    <row r="645" spans="2:7">
      <c r="B645" s="58">
        <v>22.84</v>
      </c>
      <c r="C645" s="58">
        <v>0</v>
      </c>
      <c r="F645" s="24">
        <v>22.8</v>
      </c>
      <c r="G645" s="24">
        <v>102</v>
      </c>
    </row>
    <row r="646" spans="2:7">
      <c r="B646" s="58">
        <v>22.86</v>
      </c>
      <c r="C646" s="58">
        <v>0</v>
      </c>
      <c r="F646" s="24">
        <v>22.9</v>
      </c>
      <c r="G646" s="24">
        <v>51.2</v>
      </c>
    </row>
    <row r="647" spans="2:7">
      <c r="B647" s="58">
        <v>22.88</v>
      </c>
      <c r="C647" s="58">
        <v>0</v>
      </c>
      <c r="F647" s="24">
        <v>22.9</v>
      </c>
      <c r="G647" s="24">
        <v>29.7</v>
      </c>
    </row>
    <row r="648" spans="2:7">
      <c r="B648" s="58">
        <v>22.9</v>
      </c>
      <c r="C648" s="58">
        <v>0</v>
      </c>
      <c r="F648" s="24">
        <v>22.9</v>
      </c>
      <c r="G648" s="24">
        <v>10.199999999999999</v>
      </c>
    </row>
    <row r="649" spans="2:7">
      <c r="B649" s="58">
        <v>22.92</v>
      </c>
      <c r="C649" s="58">
        <v>0</v>
      </c>
      <c r="F649" s="24">
        <v>22.9</v>
      </c>
      <c r="G649" s="24">
        <v>-11.2</v>
      </c>
    </row>
    <row r="650" spans="2:7">
      <c r="B650" s="58">
        <v>22.94</v>
      </c>
      <c r="C650" s="58">
        <v>27</v>
      </c>
      <c r="F650" s="24">
        <v>22.9</v>
      </c>
      <c r="G650" s="24">
        <v>54.3</v>
      </c>
    </row>
    <row r="651" spans="2:7">
      <c r="B651" s="58">
        <v>22.96</v>
      </c>
      <c r="C651" s="58">
        <v>17</v>
      </c>
      <c r="F651" s="24">
        <v>23</v>
      </c>
      <c r="G651" s="24">
        <v>15.8</v>
      </c>
    </row>
    <row r="652" spans="2:7">
      <c r="B652" s="58">
        <v>22.98</v>
      </c>
      <c r="C652" s="58">
        <v>48</v>
      </c>
      <c r="F652" s="24">
        <v>23</v>
      </c>
      <c r="G652" s="24">
        <v>25.3</v>
      </c>
    </row>
    <row r="653" spans="2:7">
      <c r="B653" s="58">
        <v>23</v>
      </c>
      <c r="C653" s="58">
        <v>0</v>
      </c>
      <c r="F653" s="24">
        <v>23</v>
      </c>
      <c r="G653" s="24">
        <v>12.8</v>
      </c>
    </row>
    <row r="654" spans="2:7">
      <c r="B654" s="58">
        <v>23.02</v>
      </c>
      <c r="C654" s="58">
        <v>0</v>
      </c>
      <c r="F654" s="24">
        <v>23</v>
      </c>
      <c r="G654" s="24">
        <v>-16.7</v>
      </c>
    </row>
    <row r="655" spans="2:7">
      <c r="B655" s="58">
        <v>23.04</v>
      </c>
      <c r="C655" s="58">
        <v>42</v>
      </c>
      <c r="F655" s="24">
        <v>23</v>
      </c>
      <c r="G655" s="24">
        <v>-47.3</v>
      </c>
    </row>
    <row r="656" spans="2:7">
      <c r="B656" s="58">
        <v>23.06</v>
      </c>
      <c r="C656" s="58">
        <v>42</v>
      </c>
      <c r="F656" s="24">
        <v>23.1</v>
      </c>
      <c r="G656" s="24">
        <v>-34.799999999999997</v>
      </c>
    </row>
    <row r="657" spans="2:7">
      <c r="B657" s="58">
        <v>23.08</v>
      </c>
      <c r="C657" s="58">
        <v>4</v>
      </c>
      <c r="F657" s="24">
        <v>23.1</v>
      </c>
      <c r="G657" s="24">
        <v>18.7</v>
      </c>
    </row>
    <row r="658" spans="2:7">
      <c r="B658" s="58">
        <v>23.1</v>
      </c>
      <c r="C658" s="58">
        <v>0</v>
      </c>
      <c r="F658" s="24">
        <v>23.1</v>
      </c>
      <c r="G658" s="24">
        <v>-49.8</v>
      </c>
    </row>
    <row r="659" spans="2:7">
      <c r="B659" s="58">
        <v>23.12</v>
      </c>
      <c r="C659" s="58">
        <v>0</v>
      </c>
      <c r="F659" s="24">
        <v>23.1</v>
      </c>
      <c r="G659" s="24">
        <v>36.700000000000003</v>
      </c>
    </row>
    <row r="660" spans="2:7">
      <c r="B660" s="58">
        <v>23.14</v>
      </c>
      <c r="C660" s="58">
        <v>68</v>
      </c>
      <c r="F660" s="24">
        <v>23.1</v>
      </c>
      <c r="G660" s="24">
        <v>42.2</v>
      </c>
    </row>
    <row r="661" spans="2:7">
      <c r="B661" s="58">
        <v>23.16</v>
      </c>
      <c r="C661" s="58">
        <v>140</v>
      </c>
      <c r="F661" s="24">
        <v>23.2</v>
      </c>
      <c r="G661" s="24">
        <v>16.600000000000001</v>
      </c>
    </row>
    <row r="662" spans="2:7">
      <c r="B662" s="58">
        <v>23.18</v>
      </c>
      <c r="C662" s="58">
        <v>130</v>
      </c>
      <c r="F662" s="24">
        <v>23.2</v>
      </c>
      <c r="G662" s="24">
        <v>54.1</v>
      </c>
    </row>
    <row r="663" spans="2:7">
      <c r="B663" s="58">
        <v>23.2</v>
      </c>
      <c r="C663" s="58">
        <v>101</v>
      </c>
      <c r="F663" s="24">
        <v>23.2</v>
      </c>
      <c r="G663" s="24">
        <v>12.6</v>
      </c>
    </row>
    <row r="664" spans="2:7">
      <c r="B664" s="58">
        <v>23.22</v>
      </c>
      <c r="C664" s="58">
        <v>141</v>
      </c>
      <c r="F664" s="24">
        <v>23.2</v>
      </c>
      <c r="G664" s="24">
        <v>148</v>
      </c>
    </row>
    <row r="665" spans="2:7">
      <c r="B665" s="58">
        <v>23.24</v>
      </c>
      <c r="C665" s="58">
        <v>302</v>
      </c>
      <c r="F665" s="24">
        <v>23.2</v>
      </c>
      <c r="G665" s="24">
        <v>124</v>
      </c>
    </row>
    <row r="666" spans="2:7">
      <c r="B666" s="58">
        <v>23.26</v>
      </c>
      <c r="C666" s="58">
        <v>370</v>
      </c>
      <c r="F666" s="24">
        <v>23.3</v>
      </c>
      <c r="G666" s="24">
        <v>176</v>
      </c>
    </row>
    <row r="667" spans="2:7">
      <c r="B667" s="58">
        <v>23.28</v>
      </c>
      <c r="C667" s="58">
        <v>365</v>
      </c>
      <c r="F667" s="24">
        <v>23.3</v>
      </c>
      <c r="G667" s="24">
        <v>332</v>
      </c>
    </row>
    <row r="668" spans="2:7">
      <c r="B668" s="58">
        <v>23.3</v>
      </c>
      <c r="C668" s="58">
        <v>422</v>
      </c>
      <c r="F668" s="24">
        <v>23.3</v>
      </c>
      <c r="G668" s="24">
        <v>332</v>
      </c>
    </row>
    <row r="669" spans="2:7">
      <c r="B669" s="58">
        <v>23.32</v>
      </c>
      <c r="C669" s="58">
        <v>601</v>
      </c>
      <c r="F669" s="24">
        <v>23.3</v>
      </c>
      <c r="G669" s="24">
        <v>626</v>
      </c>
    </row>
    <row r="670" spans="2:7">
      <c r="B670" s="58">
        <v>23.34</v>
      </c>
      <c r="C670" s="58">
        <v>842</v>
      </c>
      <c r="F670" s="24">
        <v>23.3</v>
      </c>
      <c r="G670" s="24">
        <v>768</v>
      </c>
    </row>
    <row r="671" spans="2:7">
      <c r="B671" s="58">
        <v>23.36</v>
      </c>
      <c r="C671" s="58">
        <v>1143</v>
      </c>
      <c r="F671" s="24">
        <v>23.4</v>
      </c>
      <c r="G671" s="24">
        <v>990</v>
      </c>
    </row>
    <row r="672" spans="2:7">
      <c r="B672" s="58">
        <v>23.38</v>
      </c>
      <c r="C672" s="58">
        <v>1391</v>
      </c>
      <c r="F672" s="24">
        <v>23.4</v>
      </c>
      <c r="G672" s="24">
        <v>1350</v>
      </c>
    </row>
    <row r="673" spans="2:7">
      <c r="B673" s="58">
        <v>23.4</v>
      </c>
      <c r="C673" s="58">
        <v>1658</v>
      </c>
      <c r="F673" s="24">
        <v>23.4</v>
      </c>
      <c r="G673" s="24">
        <v>1730</v>
      </c>
    </row>
    <row r="674" spans="2:7">
      <c r="B674" s="58">
        <v>23.42</v>
      </c>
      <c r="C674" s="58">
        <v>1795</v>
      </c>
      <c r="F674" s="24">
        <v>23.4</v>
      </c>
      <c r="G674" s="24">
        <v>1980</v>
      </c>
    </row>
    <row r="675" spans="2:7">
      <c r="B675" s="58">
        <v>23.44</v>
      </c>
      <c r="C675" s="58">
        <v>1859</v>
      </c>
      <c r="F675" s="24">
        <v>23.4</v>
      </c>
      <c r="G675" s="24">
        <v>2350</v>
      </c>
    </row>
    <row r="676" spans="2:7">
      <c r="B676" s="58">
        <v>23.46</v>
      </c>
      <c r="C676" s="58">
        <v>1577</v>
      </c>
      <c r="F676" s="24">
        <v>23.5</v>
      </c>
      <c r="G676" s="24">
        <v>2650</v>
      </c>
    </row>
    <row r="677" spans="2:7">
      <c r="B677" s="58">
        <v>23.48</v>
      </c>
      <c r="C677" s="58">
        <v>1288</v>
      </c>
      <c r="F677" s="24">
        <v>23.5</v>
      </c>
      <c r="G677" s="24">
        <v>2720</v>
      </c>
    </row>
    <row r="678" spans="2:7">
      <c r="B678" s="58">
        <v>23.5</v>
      </c>
      <c r="C678" s="58">
        <v>912</v>
      </c>
      <c r="F678" s="24">
        <v>23.5</v>
      </c>
      <c r="G678" s="24">
        <v>2510</v>
      </c>
    </row>
    <row r="679" spans="2:7">
      <c r="B679" s="58">
        <v>23.52</v>
      </c>
      <c r="C679" s="58">
        <v>757</v>
      </c>
      <c r="F679" s="24">
        <v>23.5</v>
      </c>
      <c r="G679" s="24">
        <v>2440</v>
      </c>
    </row>
    <row r="680" spans="2:7">
      <c r="B680" s="58">
        <v>23.54</v>
      </c>
      <c r="C680" s="58">
        <v>399</v>
      </c>
      <c r="F680" s="24">
        <v>23.5</v>
      </c>
      <c r="G680" s="24">
        <v>2060</v>
      </c>
    </row>
    <row r="681" spans="2:7">
      <c r="B681" s="58">
        <v>23.56</v>
      </c>
      <c r="C681" s="58">
        <v>411</v>
      </c>
      <c r="F681" s="24">
        <v>23.6</v>
      </c>
      <c r="G681" s="24">
        <v>1700</v>
      </c>
    </row>
    <row r="682" spans="2:7">
      <c r="B682" s="58">
        <v>23.58</v>
      </c>
      <c r="C682" s="58">
        <v>313</v>
      </c>
      <c r="F682" s="24">
        <v>23.6</v>
      </c>
      <c r="G682" s="24">
        <v>1350</v>
      </c>
    </row>
    <row r="683" spans="2:7">
      <c r="B683" s="58">
        <v>23.6</v>
      </c>
      <c r="C683" s="58">
        <v>601</v>
      </c>
      <c r="F683" s="24">
        <v>23.6</v>
      </c>
      <c r="G683" s="24">
        <v>878</v>
      </c>
    </row>
    <row r="684" spans="2:7">
      <c r="B684" s="58">
        <v>23.62</v>
      </c>
      <c r="C684" s="58">
        <v>421</v>
      </c>
      <c r="F684" s="24">
        <v>23.6</v>
      </c>
      <c r="G684" s="24">
        <v>637</v>
      </c>
    </row>
    <row r="685" spans="2:7">
      <c r="B685" s="58">
        <v>23.64</v>
      </c>
      <c r="C685" s="58">
        <v>361</v>
      </c>
      <c r="F685" s="24">
        <v>23.6</v>
      </c>
      <c r="G685" s="24">
        <v>431</v>
      </c>
    </row>
    <row r="686" spans="2:7">
      <c r="B686" s="58">
        <v>23.66</v>
      </c>
      <c r="C686" s="58">
        <v>160</v>
      </c>
      <c r="F686" s="24">
        <v>23.7</v>
      </c>
      <c r="G686" s="24">
        <v>357</v>
      </c>
    </row>
    <row r="687" spans="2:7">
      <c r="B687" s="58">
        <v>23.68</v>
      </c>
      <c r="C687" s="58">
        <v>191</v>
      </c>
      <c r="F687" s="24">
        <v>23.7</v>
      </c>
      <c r="G687" s="24">
        <v>318</v>
      </c>
    </row>
    <row r="688" spans="2:7">
      <c r="B688" s="58">
        <v>23.7</v>
      </c>
      <c r="C688" s="58">
        <v>144</v>
      </c>
      <c r="F688" s="24">
        <v>23.7</v>
      </c>
      <c r="G688" s="24">
        <v>208</v>
      </c>
    </row>
    <row r="689" spans="2:7">
      <c r="B689" s="58">
        <v>23.72</v>
      </c>
      <c r="C689" s="58">
        <v>115</v>
      </c>
      <c r="F689" s="24">
        <v>23.7</v>
      </c>
      <c r="G689" s="24">
        <v>88.7</v>
      </c>
    </row>
    <row r="690" spans="2:7">
      <c r="B690" s="58">
        <v>23.74</v>
      </c>
      <c r="C690" s="58">
        <v>35</v>
      </c>
      <c r="F690" s="24">
        <v>23.7</v>
      </c>
      <c r="G690" s="24">
        <v>97</v>
      </c>
    </row>
    <row r="691" spans="2:7">
      <c r="B691" s="58">
        <v>23.76</v>
      </c>
      <c r="C691" s="58">
        <v>55</v>
      </c>
      <c r="F691" s="24">
        <v>23.8</v>
      </c>
      <c r="G691" s="24">
        <v>85.4</v>
      </c>
    </row>
    <row r="692" spans="2:7">
      <c r="B692" s="58">
        <v>23.78</v>
      </c>
      <c r="C692" s="58">
        <v>0</v>
      </c>
      <c r="F692" s="24">
        <v>23.8</v>
      </c>
      <c r="G692" s="24">
        <v>32.799999999999997</v>
      </c>
    </row>
    <row r="693" spans="2:7">
      <c r="B693" s="58">
        <v>23.8</v>
      </c>
      <c r="C693" s="58">
        <v>0</v>
      </c>
      <c r="F693" s="24">
        <v>23.8</v>
      </c>
      <c r="G693" s="24">
        <v>25.2</v>
      </c>
    </row>
    <row r="694" spans="2:7">
      <c r="B694" s="58">
        <v>23.82</v>
      </c>
      <c r="C694" s="58">
        <v>0</v>
      </c>
      <c r="F694" s="24">
        <v>23.8</v>
      </c>
      <c r="G694" s="24">
        <v>-27.4</v>
      </c>
    </row>
    <row r="695" spans="2:7">
      <c r="B695" s="58">
        <v>23.84</v>
      </c>
      <c r="C695" s="58">
        <v>0</v>
      </c>
      <c r="F695" s="24">
        <v>23.8</v>
      </c>
      <c r="G695" s="24">
        <v>28.9</v>
      </c>
    </row>
    <row r="696" spans="2:7">
      <c r="B696" s="58">
        <v>23.86</v>
      </c>
      <c r="C696" s="58">
        <v>20</v>
      </c>
      <c r="F696" s="24">
        <v>23.9</v>
      </c>
      <c r="G696" s="24">
        <v>19.3</v>
      </c>
    </row>
    <row r="697" spans="2:7">
      <c r="B697" s="58">
        <v>23.88</v>
      </c>
      <c r="C697" s="58">
        <v>38</v>
      </c>
      <c r="F697" s="24">
        <v>23.9</v>
      </c>
      <c r="G697" s="24">
        <v>56.7</v>
      </c>
    </row>
    <row r="698" spans="2:7">
      <c r="B698" s="58">
        <v>23.9</v>
      </c>
      <c r="C698" s="58">
        <v>45</v>
      </c>
      <c r="F698" s="24">
        <v>23.9</v>
      </c>
      <c r="G698" s="24">
        <v>7.04</v>
      </c>
    </row>
    <row r="699" spans="2:7">
      <c r="B699" s="58">
        <v>23.92</v>
      </c>
      <c r="C699" s="58">
        <v>0</v>
      </c>
      <c r="F699" s="24">
        <v>23.9</v>
      </c>
      <c r="G699" s="24">
        <v>-102</v>
      </c>
    </row>
    <row r="700" spans="2:7">
      <c r="B700" s="58">
        <v>23.94</v>
      </c>
      <c r="C700" s="58">
        <v>0</v>
      </c>
      <c r="F700" s="24">
        <v>23.9</v>
      </c>
      <c r="G700" s="24">
        <v>-84.2</v>
      </c>
    </row>
    <row r="701" spans="2:7">
      <c r="B701" s="58">
        <v>23.96</v>
      </c>
      <c r="C701" s="58">
        <v>0</v>
      </c>
      <c r="F701" s="24">
        <v>24</v>
      </c>
      <c r="G701" s="24">
        <v>-93.9</v>
      </c>
    </row>
    <row r="702" spans="2:7">
      <c r="B702" s="58">
        <v>23.98</v>
      </c>
      <c r="C702" s="58">
        <v>0</v>
      </c>
      <c r="F702" s="24">
        <v>24</v>
      </c>
      <c r="G702" s="24">
        <v>-72.5</v>
      </c>
    </row>
    <row r="703" spans="2:7">
      <c r="B703" s="58">
        <v>24</v>
      </c>
      <c r="C703" s="58">
        <v>0</v>
      </c>
      <c r="F703" s="24">
        <v>24</v>
      </c>
      <c r="G703" s="24">
        <v>-48.2</v>
      </c>
    </row>
    <row r="704" spans="2:7">
      <c r="B704" s="58">
        <v>24.02</v>
      </c>
      <c r="C704" s="58">
        <v>0</v>
      </c>
      <c r="F704" s="24">
        <v>24</v>
      </c>
      <c r="G704" s="24">
        <v>-9.85</v>
      </c>
    </row>
    <row r="705" spans="2:7">
      <c r="B705" s="58">
        <v>24.04</v>
      </c>
      <c r="C705" s="58">
        <v>0</v>
      </c>
      <c r="F705" s="24">
        <v>24</v>
      </c>
      <c r="G705" s="24">
        <v>-27.5</v>
      </c>
    </row>
    <row r="706" spans="2:7">
      <c r="B706" s="58">
        <v>24.06</v>
      </c>
      <c r="C706" s="58">
        <v>7</v>
      </c>
      <c r="F706" s="24">
        <v>24.1</v>
      </c>
      <c r="G706" s="24">
        <v>-43.2</v>
      </c>
    </row>
    <row r="707" spans="2:7">
      <c r="B707" s="58">
        <v>24.08</v>
      </c>
      <c r="C707" s="58">
        <v>21</v>
      </c>
      <c r="F707" s="24">
        <v>24.1</v>
      </c>
      <c r="G707" s="24">
        <v>-96.8</v>
      </c>
    </row>
    <row r="708" spans="2:7">
      <c r="B708" s="58">
        <v>24.1</v>
      </c>
      <c r="C708" s="58">
        <v>39</v>
      </c>
      <c r="F708" s="24">
        <v>24.1</v>
      </c>
      <c r="G708" s="24">
        <v>0.50700000000000001</v>
      </c>
    </row>
    <row r="709" spans="2:7">
      <c r="B709" s="58">
        <v>24.12</v>
      </c>
      <c r="C709" s="58">
        <v>18</v>
      </c>
      <c r="F709" s="24">
        <v>24.1</v>
      </c>
      <c r="G709" s="24">
        <v>-72.2</v>
      </c>
    </row>
    <row r="710" spans="2:7">
      <c r="B710" s="58">
        <v>24.14</v>
      </c>
      <c r="C710" s="58">
        <v>0</v>
      </c>
      <c r="F710" s="24">
        <v>24.1</v>
      </c>
      <c r="G710" s="24">
        <v>-19.8</v>
      </c>
    </row>
    <row r="711" spans="2:7">
      <c r="B711" s="58">
        <v>24.16</v>
      </c>
      <c r="C711" s="58">
        <v>30</v>
      </c>
      <c r="F711" s="24">
        <v>24.2</v>
      </c>
      <c r="G711" s="24">
        <v>-10.5</v>
      </c>
    </row>
    <row r="712" spans="2:7">
      <c r="B712" s="58">
        <v>24.18</v>
      </c>
      <c r="C712" s="58">
        <v>0</v>
      </c>
      <c r="F712" s="24">
        <v>24.2</v>
      </c>
      <c r="G712" s="24">
        <v>-47.2</v>
      </c>
    </row>
    <row r="713" spans="2:7">
      <c r="B713" s="58">
        <v>24.2</v>
      </c>
      <c r="C713" s="58">
        <v>9</v>
      </c>
      <c r="F713" s="24">
        <v>24.2</v>
      </c>
      <c r="G713" s="24">
        <v>-54.9</v>
      </c>
    </row>
    <row r="714" spans="2:7">
      <c r="B714" s="58">
        <v>24.22</v>
      </c>
      <c r="C714" s="58">
        <v>0</v>
      </c>
      <c r="F714" s="24">
        <v>24.2</v>
      </c>
      <c r="G714" s="24">
        <v>-140</v>
      </c>
    </row>
    <row r="715" spans="2:7">
      <c r="B715" s="58">
        <v>24.24</v>
      </c>
      <c r="C715" s="58">
        <v>8</v>
      </c>
      <c r="F715" s="24">
        <v>24.2</v>
      </c>
      <c r="G715" s="24">
        <v>-19.2</v>
      </c>
    </row>
    <row r="716" spans="2:7">
      <c r="B716" s="58">
        <v>24.26</v>
      </c>
      <c r="C716" s="58">
        <v>81</v>
      </c>
      <c r="F716" s="24">
        <v>24.3</v>
      </c>
      <c r="G716" s="24">
        <v>-12.9</v>
      </c>
    </row>
    <row r="717" spans="2:7">
      <c r="B717" s="58">
        <v>24.28</v>
      </c>
      <c r="C717" s="58">
        <v>0</v>
      </c>
      <c r="F717" s="24">
        <v>24.3</v>
      </c>
      <c r="G717" s="24">
        <v>27.4</v>
      </c>
    </row>
    <row r="718" spans="2:7">
      <c r="B718" s="58">
        <v>24.3</v>
      </c>
      <c r="C718" s="58">
        <v>29</v>
      </c>
      <c r="F718" s="24">
        <v>24.3</v>
      </c>
      <c r="G718" s="24">
        <v>-62.3</v>
      </c>
    </row>
    <row r="719" spans="2:7">
      <c r="B719" s="58">
        <v>24.32</v>
      </c>
      <c r="C719" s="58">
        <v>0</v>
      </c>
      <c r="F719" s="24">
        <v>24.3</v>
      </c>
      <c r="G719" s="24">
        <v>-108</v>
      </c>
    </row>
    <row r="720" spans="2:7">
      <c r="B720" s="58">
        <v>24.34</v>
      </c>
      <c r="C720" s="58">
        <v>0</v>
      </c>
      <c r="F720" s="24">
        <v>24.3</v>
      </c>
      <c r="G720" s="24">
        <v>-131</v>
      </c>
    </row>
    <row r="721" spans="2:7">
      <c r="B721" s="58">
        <v>24.36</v>
      </c>
      <c r="C721" s="58">
        <v>3</v>
      </c>
      <c r="F721" s="24">
        <v>24.4</v>
      </c>
      <c r="G721" s="24">
        <v>-43.4</v>
      </c>
    </row>
    <row r="722" spans="2:7">
      <c r="B722" s="58">
        <v>24.38</v>
      </c>
      <c r="C722" s="58">
        <v>21</v>
      </c>
      <c r="F722" s="24">
        <v>24.4</v>
      </c>
      <c r="G722" s="24">
        <v>-29.1</v>
      </c>
    </row>
    <row r="723" spans="2:7">
      <c r="B723" s="58">
        <v>24.4</v>
      </c>
      <c r="C723" s="58">
        <v>0</v>
      </c>
      <c r="F723" s="24">
        <v>24.4</v>
      </c>
      <c r="G723" s="24">
        <v>-35.799999999999997</v>
      </c>
    </row>
    <row r="724" spans="2:7">
      <c r="B724" s="58">
        <v>24.42</v>
      </c>
      <c r="C724" s="58">
        <v>0</v>
      </c>
      <c r="F724" s="24">
        <v>24.4</v>
      </c>
      <c r="G724" s="24">
        <v>-65.5</v>
      </c>
    </row>
    <row r="725" spans="2:7">
      <c r="B725" s="58">
        <v>24.44</v>
      </c>
      <c r="C725" s="58">
        <v>16</v>
      </c>
      <c r="F725" s="24">
        <v>24.4</v>
      </c>
      <c r="G725" s="24">
        <v>-56.3</v>
      </c>
    </row>
    <row r="726" spans="2:7">
      <c r="B726" s="58">
        <v>24.46</v>
      </c>
      <c r="C726" s="58">
        <v>1</v>
      </c>
      <c r="F726" s="24">
        <v>24.5</v>
      </c>
      <c r="G726" s="24">
        <v>-34</v>
      </c>
    </row>
    <row r="727" spans="2:7">
      <c r="B727" s="58">
        <v>24.48</v>
      </c>
      <c r="C727" s="58">
        <v>42</v>
      </c>
      <c r="F727" s="24">
        <v>24.5</v>
      </c>
      <c r="G727" s="24">
        <v>-73.7</v>
      </c>
    </row>
    <row r="728" spans="2:7">
      <c r="B728" s="58">
        <v>24.5</v>
      </c>
      <c r="C728" s="58">
        <v>0</v>
      </c>
      <c r="F728" s="24">
        <v>24.5</v>
      </c>
      <c r="G728" s="24">
        <v>-82.4</v>
      </c>
    </row>
    <row r="729" spans="2:7">
      <c r="B729" s="58">
        <v>24.52</v>
      </c>
      <c r="C729" s="58">
        <v>0</v>
      </c>
      <c r="F729" s="24">
        <v>24.5</v>
      </c>
      <c r="G729" s="24">
        <v>6.85</v>
      </c>
    </row>
    <row r="730" spans="2:7">
      <c r="B730" s="58">
        <v>24.54</v>
      </c>
      <c r="C730" s="58">
        <v>19</v>
      </c>
      <c r="F730" s="24">
        <v>24.5</v>
      </c>
      <c r="G730" s="24">
        <v>-69.900000000000006</v>
      </c>
    </row>
    <row r="731" spans="2:7">
      <c r="B731" s="58">
        <v>24.56</v>
      </c>
      <c r="C731" s="58">
        <v>0</v>
      </c>
      <c r="F731" s="24">
        <v>24.6</v>
      </c>
      <c r="G731" s="24">
        <v>-19.600000000000001</v>
      </c>
    </row>
    <row r="732" spans="2:7">
      <c r="B732" s="58">
        <v>24.58</v>
      </c>
      <c r="C732" s="58">
        <v>43</v>
      </c>
      <c r="F732" s="24">
        <v>24.6</v>
      </c>
      <c r="G732" s="24">
        <v>-64.3</v>
      </c>
    </row>
    <row r="733" spans="2:7">
      <c r="B733" s="58">
        <v>24.6</v>
      </c>
      <c r="C733" s="58">
        <v>0</v>
      </c>
      <c r="F733" s="24">
        <v>24.6</v>
      </c>
      <c r="G733" s="24">
        <v>-14.1</v>
      </c>
    </row>
    <row r="734" spans="2:7">
      <c r="B734" s="58">
        <v>24.62</v>
      </c>
      <c r="C734" s="58">
        <v>14</v>
      </c>
      <c r="F734" s="24">
        <v>24.6</v>
      </c>
      <c r="G734" s="24">
        <v>-62.8</v>
      </c>
    </row>
    <row r="735" spans="2:7">
      <c r="B735" s="58">
        <v>24.64</v>
      </c>
      <c r="C735" s="58">
        <v>0</v>
      </c>
      <c r="F735" s="24">
        <v>24.6</v>
      </c>
      <c r="G735" s="24">
        <v>-69.599999999999994</v>
      </c>
    </row>
    <row r="736" spans="2:7">
      <c r="B736" s="58">
        <v>24.66</v>
      </c>
      <c r="C736" s="58">
        <v>21</v>
      </c>
      <c r="F736" s="24">
        <v>24.7</v>
      </c>
      <c r="G736" s="24">
        <v>-36.299999999999997</v>
      </c>
    </row>
    <row r="737" spans="2:7">
      <c r="B737" s="58">
        <v>24.68</v>
      </c>
      <c r="C737" s="58">
        <v>0</v>
      </c>
      <c r="F737" s="24">
        <v>24.7</v>
      </c>
      <c r="G737" s="24">
        <v>-70.099999999999994</v>
      </c>
    </row>
    <row r="738" spans="2:7">
      <c r="B738" s="58">
        <v>24.7</v>
      </c>
      <c r="C738" s="58">
        <v>0</v>
      </c>
      <c r="F738" s="24">
        <v>24.7</v>
      </c>
      <c r="G738" s="24">
        <v>-16.8</v>
      </c>
    </row>
    <row r="739" spans="2:7">
      <c r="B739" s="58">
        <v>24.72</v>
      </c>
      <c r="C739" s="58">
        <v>0</v>
      </c>
      <c r="F739" s="24">
        <v>24.7</v>
      </c>
      <c r="G739" s="24">
        <v>-75.599999999999994</v>
      </c>
    </row>
    <row r="740" spans="2:7">
      <c r="B740" s="58">
        <v>24.74</v>
      </c>
      <c r="C740" s="58">
        <v>28</v>
      </c>
      <c r="F740" s="24">
        <v>24.7</v>
      </c>
      <c r="G740" s="24">
        <v>-30.3</v>
      </c>
    </row>
    <row r="741" spans="2:7">
      <c r="B741" s="58">
        <v>24.76</v>
      </c>
      <c r="C741" s="58">
        <v>75</v>
      </c>
      <c r="F741" s="24">
        <v>24.8</v>
      </c>
      <c r="G741" s="24">
        <v>-34.1</v>
      </c>
    </row>
    <row r="742" spans="2:7">
      <c r="B742" s="58">
        <v>24.78</v>
      </c>
      <c r="C742" s="58">
        <v>0</v>
      </c>
      <c r="F742" s="24">
        <v>24.8</v>
      </c>
      <c r="G742" s="24">
        <v>-130</v>
      </c>
    </row>
    <row r="743" spans="2:7">
      <c r="B743" s="58">
        <v>24.8</v>
      </c>
      <c r="C743" s="58">
        <v>28</v>
      </c>
      <c r="F743" s="24">
        <v>24.8</v>
      </c>
      <c r="G743" s="24">
        <v>-86.6</v>
      </c>
    </row>
    <row r="744" spans="2:7">
      <c r="B744" s="58">
        <v>24.82</v>
      </c>
      <c r="C744" s="58">
        <v>2</v>
      </c>
      <c r="F744" s="24">
        <v>24.8</v>
      </c>
      <c r="G744" s="24">
        <v>-135</v>
      </c>
    </row>
    <row r="745" spans="2:7">
      <c r="B745" s="58">
        <v>24.84</v>
      </c>
      <c r="C745" s="58">
        <v>0</v>
      </c>
      <c r="F745" s="24">
        <v>24.8</v>
      </c>
      <c r="G745" s="24">
        <v>-32.200000000000003</v>
      </c>
    </row>
    <row r="746" spans="2:7">
      <c r="B746" s="58">
        <v>24.86</v>
      </c>
      <c r="C746" s="58">
        <v>73</v>
      </c>
      <c r="F746" s="24">
        <v>24.9</v>
      </c>
      <c r="G746" s="24">
        <v>-75.900000000000006</v>
      </c>
    </row>
    <row r="747" spans="2:7">
      <c r="B747" s="58">
        <v>24.88</v>
      </c>
      <c r="C747" s="58">
        <v>0</v>
      </c>
      <c r="F747" s="24">
        <v>24.9</v>
      </c>
      <c r="G747" s="24">
        <v>-25.7</v>
      </c>
    </row>
    <row r="748" spans="2:7">
      <c r="B748" s="58">
        <v>24.9</v>
      </c>
      <c r="C748" s="58">
        <v>12</v>
      </c>
      <c r="F748" s="24">
        <v>24.9</v>
      </c>
      <c r="G748" s="24">
        <v>-69.5</v>
      </c>
    </row>
    <row r="749" spans="2:7">
      <c r="B749" s="58">
        <v>24.92</v>
      </c>
      <c r="C749" s="58">
        <v>49</v>
      </c>
      <c r="F749" s="24">
        <v>24.9</v>
      </c>
      <c r="G749" s="24">
        <v>-130</v>
      </c>
    </row>
    <row r="750" spans="2:7">
      <c r="B750" s="58">
        <v>24.94</v>
      </c>
      <c r="C750" s="58">
        <v>0</v>
      </c>
      <c r="F750" s="24">
        <v>24.9</v>
      </c>
      <c r="G750" s="24">
        <v>-14.1</v>
      </c>
    </row>
    <row r="751" spans="2:7">
      <c r="B751" s="58">
        <v>24.96</v>
      </c>
      <c r="C751" s="58">
        <v>27</v>
      </c>
      <c r="F751" s="24">
        <v>25</v>
      </c>
      <c r="G751" s="24">
        <v>24.1</v>
      </c>
    </row>
    <row r="752" spans="2:7">
      <c r="B752" s="58">
        <v>24.98</v>
      </c>
      <c r="C752" s="58">
        <v>19</v>
      </c>
      <c r="F752" s="24">
        <v>25</v>
      </c>
      <c r="G752" s="24">
        <v>-74.599999999999994</v>
      </c>
    </row>
    <row r="753" spans="2:7">
      <c r="B753" s="58">
        <v>25</v>
      </c>
      <c r="C753" s="58">
        <v>5</v>
      </c>
      <c r="F753" s="24">
        <v>25</v>
      </c>
      <c r="G753" s="24">
        <v>-57.4</v>
      </c>
    </row>
    <row r="754" spans="2:7">
      <c r="B754" s="58">
        <v>25.02</v>
      </c>
      <c r="C754" s="58">
        <v>0</v>
      </c>
      <c r="F754" s="24">
        <v>25</v>
      </c>
      <c r="G754" s="24">
        <v>-146</v>
      </c>
    </row>
    <row r="755" spans="2:7">
      <c r="B755" s="58">
        <v>25.04</v>
      </c>
      <c r="C755" s="58">
        <v>0</v>
      </c>
      <c r="F755" s="24">
        <v>25</v>
      </c>
      <c r="G755" s="24">
        <v>-55</v>
      </c>
    </row>
    <row r="756" spans="2:7">
      <c r="B756" s="58">
        <v>25.06</v>
      </c>
      <c r="C756" s="58">
        <v>7</v>
      </c>
      <c r="F756" s="24">
        <v>25.1</v>
      </c>
      <c r="G756" s="24">
        <v>-85.8</v>
      </c>
    </row>
    <row r="757" spans="2:7">
      <c r="B757" s="58">
        <v>25.08</v>
      </c>
      <c r="C757" s="58">
        <v>30</v>
      </c>
      <c r="F757" s="24">
        <v>25.1</v>
      </c>
      <c r="G757" s="24">
        <v>-88.7</v>
      </c>
    </row>
    <row r="758" spans="2:7">
      <c r="B758" s="58">
        <v>25.1</v>
      </c>
      <c r="C758" s="58">
        <v>55</v>
      </c>
      <c r="F758" s="24">
        <v>25.1</v>
      </c>
      <c r="G758" s="24">
        <v>-30.5</v>
      </c>
    </row>
    <row r="759" spans="2:7">
      <c r="B759" s="58">
        <v>25.12</v>
      </c>
      <c r="C759" s="58">
        <v>0</v>
      </c>
      <c r="F759" s="24">
        <v>25.1</v>
      </c>
      <c r="G759" s="24">
        <v>-54.3</v>
      </c>
    </row>
    <row r="760" spans="2:7">
      <c r="B760" s="58">
        <v>25.14</v>
      </c>
      <c r="C760" s="58">
        <v>12</v>
      </c>
      <c r="F760" s="24">
        <v>25.1</v>
      </c>
      <c r="G760" s="24">
        <v>-6.09</v>
      </c>
    </row>
    <row r="761" spans="2:7">
      <c r="B761" s="58">
        <v>25.16</v>
      </c>
      <c r="C761" s="58">
        <v>0</v>
      </c>
      <c r="F761" s="24">
        <v>25.2</v>
      </c>
      <c r="G761" s="24">
        <v>-86.9</v>
      </c>
    </row>
    <row r="762" spans="2:7">
      <c r="B762" s="58">
        <v>25.18</v>
      </c>
      <c r="C762" s="58">
        <v>21</v>
      </c>
      <c r="F762" s="24">
        <v>25.2</v>
      </c>
      <c r="G762" s="24">
        <v>-120</v>
      </c>
    </row>
    <row r="763" spans="2:7">
      <c r="B763" s="58">
        <v>25.2</v>
      </c>
      <c r="C763" s="58">
        <v>40</v>
      </c>
      <c r="F763" s="24">
        <v>25.2</v>
      </c>
      <c r="G763" s="24">
        <v>-68.599999999999994</v>
      </c>
    </row>
    <row r="764" spans="2:7">
      <c r="B764" s="58">
        <v>25.22</v>
      </c>
      <c r="C764" s="58">
        <v>110</v>
      </c>
      <c r="F764" s="24">
        <v>25.2</v>
      </c>
      <c r="G764" s="24">
        <v>-65.400000000000006</v>
      </c>
    </row>
    <row r="765" spans="2:7">
      <c r="B765" s="58">
        <v>25.24</v>
      </c>
      <c r="C765" s="58">
        <v>79</v>
      </c>
      <c r="F765" s="24">
        <v>25.2</v>
      </c>
      <c r="G765" s="24">
        <v>-132</v>
      </c>
    </row>
    <row r="766" spans="2:7">
      <c r="B766" s="58">
        <v>25.26</v>
      </c>
      <c r="C766" s="58">
        <v>0</v>
      </c>
      <c r="F766" s="24">
        <v>25.3</v>
      </c>
      <c r="G766" s="24">
        <v>-54</v>
      </c>
    </row>
    <row r="767" spans="2:7">
      <c r="B767" s="58">
        <v>25.28</v>
      </c>
      <c r="C767" s="58">
        <v>0</v>
      </c>
      <c r="F767" s="24">
        <v>25.3</v>
      </c>
      <c r="G767" s="24">
        <v>-121</v>
      </c>
    </row>
    <row r="768" spans="2:7">
      <c r="B768" s="58">
        <v>25.3</v>
      </c>
      <c r="C768" s="58">
        <v>0</v>
      </c>
      <c r="F768" s="24">
        <v>25.3</v>
      </c>
      <c r="G768" s="24">
        <v>-34.700000000000003</v>
      </c>
    </row>
    <row r="769" spans="2:7">
      <c r="B769" s="58">
        <v>25.32</v>
      </c>
      <c r="C769" s="58">
        <v>30</v>
      </c>
      <c r="F769" s="24">
        <v>25.3</v>
      </c>
      <c r="G769" s="24">
        <v>-29.6</v>
      </c>
    </row>
    <row r="770" spans="2:7">
      <c r="B770" s="58">
        <v>25.34</v>
      </c>
      <c r="C770" s="58">
        <v>32</v>
      </c>
      <c r="F770" s="24">
        <v>25.3</v>
      </c>
      <c r="G770" s="24">
        <v>-44.4</v>
      </c>
    </row>
    <row r="771" spans="2:7">
      <c r="B771" s="58">
        <v>25.36</v>
      </c>
      <c r="C771" s="58">
        <v>138</v>
      </c>
      <c r="F771" s="24">
        <v>25.4</v>
      </c>
      <c r="G771" s="24">
        <v>-32.200000000000003</v>
      </c>
    </row>
    <row r="772" spans="2:7">
      <c r="B772" s="58">
        <v>25.38</v>
      </c>
      <c r="C772" s="58">
        <v>71</v>
      </c>
      <c r="F772" s="24">
        <v>25.4</v>
      </c>
      <c r="G772" s="24">
        <v>-58.1</v>
      </c>
    </row>
    <row r="773" spans="2:7">
      <c r="B773" s="58">
        <v>25.4</v>
      </c>
      <c r="C773" s="58">
        <v>0</v>
      </c>
      <c r="F773" s="24">
        <v>25.4</v>
      </c>
      <c r="G773" s="24">
        <v>-50.9</v>
      </c>
    </row>
    <row r="774" spans="2:7">
      <c r="B774" s="58">
        <v>25.42</v>
      </c>
      <c r="C774" s="58">
        <v>0</v>
      </c>
      <c r="F774" s="24">
        <v>25.4</v>
      </c>
      <c r="G774" s="24">
        <v>6.2</v>
      </c>
    </row>
    <row r="775" spans="2:7">
      <c r="B775" s="58">
        <v>25.44</v>
      </c>
      <c r="C775" s="58">
        <v>39</v>
      </c>
      <c r="F775" s="24">
        <v>25.4</v>
      </c>
      <c r="G775" s="24">
        <v>-106</v>
      </c>
    </row>
    <row r="776" spans="2:7">
      <c r="B776" s="58">
        <v>25.46</v>
      </c>
      <c r="C776" s="58">
        <v>95</v>
      </c>
      <c r="F776" s="24">
        <v>25.5</v>
      </c>
      <c r="G776" s="24">
        <v>-48.5</v>
      </c>
    </row>
    <row r="777" spans="2:7">
      <c r="B777" s="58">
        <v>25.48</v>
      </c>
      <c r="C777" s="58">
        <v>69</v>
      </c>
      <c r="F777" s="24">
        <v>25.5</v>
      </c>
      <c r="G777" s="24">
        <v>-32.4</v>
      </c>
    </row>
    <row r="778" spans="2:7">
      <c r="B778" s="58">
        <v>25.5</v>
      </c>
      <c r="C778" s="58">
        <v>138</v>
      </c>
      <c r="F778" s="24">
        <v>25.5</v>
      </c>
      <c r="G778" s="24">
        <v>62.8</v>
      </c>
    </row>
    <row r="779" spans="2:7">
      <c r="B779" s="58">
        <v>25.52</v>
      </c>
      <c r="C779" s="58">
        <v>126</v>
      </c>
      <c r="F779" s="24">
        <v>25.5</v>
      </c>
      <c r="G779" s="24">
        <v>17.899999999999999</v>
      </c>
    </row>
    <row r="780" spans="2:7">
      <c r="B780" s="58">
        <v>25.54</v>
      </c>
      <c r="C780" s="58">
        <v>273</v>
      </c>
      <c r="F780" s="24">
        <v>25.5</v>
      </c>
      <c r="G780" s="24">
        <v>119</v>
      </c>
    </row>
    <row r="781" spans="2:7">
      <c r="B781" s="58">
        <v>25.56</v>
      </c>
      <c r="C781" s="58">
        <v>231</v>
      </c>
      <c r="F781" s="24">
        <v>25.6</v>
      </c>
      <c r="G781" s="24">
        <v>47.1</v>
      </c>
    </row>
    <row r="782" spans="2:7">
      <c r="B782" s="58">
        <v>25.58</v>
      </c>
      <c r="C782" s="58">
        <v>217</v>
      </c>
      <c r="F782" s="24">
        <v>25.6</v>
      </c>
      <c r="G782" s="24">
        <v>97.3</v>
      </c>
    </row>
    <row r="783" spans="2:7">
      <c r="B783" s="58">
        <v>25.6</v>
      </c>
      <c r="C783" s="58">
        <v>103</v>
      </c>
      <c r="F783" s="24">
        <v>25.6</v>
      </c>
      <c r="G783" s="24">
        <v>12.4</v>
      </c>
    </row>
    <row r="784" spans="2:7">
      <c r="B784" s="58">
        <v>25.62</v>
      </c>
      <c r="C784" s="58">
        <v>122</v>
      </c>
      <c r="F784" s="24">
        <v>25.6</v>
      </c>
      <c r="G784" s="24">
        <v>43.5</v>
      </c>
    </row>
    <row r="785" spans="2:7">
      <c r="B785" s="58">
        <v>25.64</v>
      </c>
      <c r="C785" s="58">
        <v>67</v>
      </c>
      <c r="F785" s="24">
        <v>25.6</v>
      </c>
      <c r="G785" s="24">
        <v>18.600000000000001</v>
      </c>
    </row>
    <row r="786" spans="2:7">
      <c r="B786" s="58">
        <v>25.66</v>
      </c>
      <c r="C786" s="58">
        <v>50</v>
      </c>
      <c r="F786" s="24">
        <v>25.7</v>
      </c>
      <c r="G786" s="24">
        <v>29.7</v>
      </c>
    </row>
    <row r="787" spans="2:7">
      <c r="B787" s="58">
        <v>25.68</v>
      </c>
      <c r="C787" s="58">
        <v>46</v>
      </c>
      <c r="F787" s="24">
        <v>25.7</v>
      </c>
      <c r="G787" s="24">
        <v>50.8</v>
      </c>
    </row>
    <row r="788" spans="2:7">
      <c r="B788" s="58">
        <v>25.7</v>
      </c>
      <c r="C788" s="58">
        <v>58</v>
      </c>
      <c r="F788" s="24">
        <v>25.7</v>
      </c>
      <c r="G788" s="24">
        <v>-5.05</v>
      </c>
    </row>
    <row r="789" spans="2:7">
      <c r="B789" s="58">
        <v>25.72</v>
      </c>
      <c r="C789" s="58">
        <v>34</v>
      </c>
      <c r="F789" s="24">
        <v>25.7</v>
      </c>
      <c r="G789" s="24">
        <v>-98.9</v>
      </c>
    </row>
    <row r="790" spans="2:7">
      <c r="B790" s="58">
        <v>25.74</v>
      </c>
      <c r="C790" s="58">
        <v>79</v>
      </c>
      <c r="F790" s="24">
        <v>25.7</v>
      </c>
      <c r="G790" s="24">
        <v>-59.8</v>
      </c>
    </row>
    <row r="791" spans="2:7">
      <c r="B791" s="58">
        <v>25.76</v>
      </c>
      <c r="C791" s="58">
        <v>29</v>
      </c>
      <c r="F791" s="24">
        <v>25.8</v>
      </c>
      <c r="G791" s="24">
        <v>-49.7</v>
      </c>
    </row>
    <row r="792" spans="2:7">
      <c r="B792" s="58">
        <v>25.78</v>
      </c>
      <c r="C792" s="58">
        <v>1</v>
      </c>
      <c r="F792" s="24">
        <v>25.8</v>
      </c>
      <c r="G792" s="24">
        <v>-82.6</v>
      </c>
    </row>
    <row r="793" spans="2:7">
      <c r="B793" s="58">
        <v>25.8</v>
      </c>
      <c r="C793" s="58">
        <v>100</v>
      </c>
      <c r="F793" s="24">
        <v>25.8</v>
      </c>
      <c r="G793" s="24">
        <v>-28.6</v>
      </c>
    </row>
    <row r="794" spans="2:7">
      <c r="B794" s="58">
        <v>25.82</v>
      </c>
      <c r="C794" s="58">
        <v>51</v>
      </c>
      <c r="F794" s="24">
        <v>25.8</v>
      </c>
      <c r="G794" s="24">
        <v>-102</v>
      </c>
    </row>
    <row r="795" spans="2:7">
      <c r="B795" s="58">
        <v>25.84</v>
      </c>
      <c r="C795" s="58">
        <v>37</v>
      </c>
      <c r="F795" s="24">
        <v>25.8</v>
      </c>
      <c r="G795" s="24">
        <v>-45.4</v>
      </c>
    </row>
    <row r="796" spans="2:7">
      <c r="B796" s="58">
        <v>25.86</v>
      </c>
      <c r="C796" s="58">
        <v>32</v>
      </c>
      <c r="F796" s="24">
        <v>25.9</v>
      </c>
      <c r="G796" s="24">
        <v>-105</v>
      </c>
    </row>
    <row r="797" spans="2:7">
      <c r="B797" s="58">
        <v>25.88</v>
      </c>
      <c r="C797" s="58">
        <v>21</v>
      </c>
      <c r="F797" s="24">
        <v>25.9</v>
      </c>
      <c r="G797" s="24">
        <v>-41.2</v>
      </c>
    </row>
    <row r="798" spans="2:7">
      <c r="B798" s="58">
        <v>25.9</v>
      </c>
      <c r="C798" s="58">
        <v>62</v>
      </c>
      <c r="F798" s="24">
        <v>25.9</v>
      </c>
      <c r="G798" s="24">
        <v>-13.1</v>
      </c>
    </row>
    <row r="799" spans="2:7">
      <c r="B799" s="58">
        <v>25.92</v>
      </c>
      <c r="C799" s="58">
        <v>0</v>
      </c>
      <c r="F799" s="24">
        <v>25.9</v>
      </c>
      <c r="G799" s="24">
        <v>-34.1</v>
      </c>
    </row>
    <row r="800" spans="2:7">
      <c r="B800" s="58">
        <v>25.94</v>
      </c>
      <c r="C800" s="58">
        <v>6</v>
      </c>
      <c r="F800" s="24">
        <v>25.9</v>
      </c>
      <c r="G800" s="24">
        <v>-28</v>
      </c>
    </row>
    <row r="801" spans="2:7">
      <c r="B801" s="58">
        <v>25.96</v>
      </c>
      <c r="C801" s="58">
        <v>16</v>
      </c>
      <c r="F801" s="24">
        <v>26</v>
      </c>
      <c r="G801" s="24">
        <v>-61.9</v>
      </c>
    </row>
    <row r="802" spans="2:7">
      <c r="B802" s="58">
        <v>25.98</v>
      </c>
      <c r="C802" s="58">
        <v>60</v>
      </c>
      <c r="F802" s="24">
        <v>26</v>
      </c>
      <c r="G802" s="24">
        <v>-37.799999999999997</v>
      </c>
    </row>
    <row r="803" spans="2:7">
      <c r="B803" s="58">
        <v>26</v>
      </c>
      <c r="C803" s="58">
        <v>79</v>
      </c>
      <c r="F803" s="24">
        <v>26</v>
      </c>
      <c r="G803" s="24">
        <v>-91.8</v>
      </c>
    </row>
    <row r="804" spans="2:7">
      <c r="B804" s="58">
        <v>26.02</v>
      </c>
      <c r="C804" s="58">
        <v>32</v>
      </c>
      <c r="F804" s="24">
        <v>26</v>
      </c>
      <c r="G804" s="24">
        <v>-57.7</v>
      </c>
    </row>
    <row r="805" spans="2:7">
      <c r="B805" s="58">
        <v>26.04</v>
      </c>
      <c r="C805" s="58">
        <v>8</v>
      </c>
      <c r="F805" s="24">
        <v>26</v>
      </c>
      <c r="G805" s="24">
        <v>-16.7</v>
      </c>
    </row>
    <row r="806" spans="2:7">
      <c r="B806" s="58">
        <v>26.06</v>
      </c>
      <c r="C806" s="58">
        <v>0</v>
      </c>
      <c r="F806" s="24">
        <v>26.1</v>
      </c>
      <c r="G806" s="24">
        <v>-53.6</v>
      </c>
    </row>
    <row r="807" spans="2:7">
      <c r="B807" s="58">
        <v>26.08</v>
      </c>
      <c r="C807" s="58">
        <v>0</v>
      </c>
      <c r="F807" s="24">
        <v>26.1</v>
      </c>
      <c r="G807" s="24">
        <v>-15.5</v>
      </c>
    </row>
    <row r="808" spans="2:7">
      <c r="B808" s="58">
        <v>26.1</v>
      </c>
      <c r="C808" s="58">
        <v>27</v>
      </c>
      <c r="F808" s="24">
        <v>26.1</v>
      </c>
      <c r="G808" s="24">
        <v>-7.49</v>
      </c>
    </row>
    <row r="809" spans="2:7">
      <c r="B809" s="58">
        <v>26.12</v>
      </c>
      <c r="C809" s="58">
        <v>0</v>
      </c>
      <c r="F809" s="24">
        <v>26.1</v>
      </c>
      <c r="G809" s="24">
        <v>-61.4</v>
      </c>
    </row>
    <row r="810" spans="2:7">
      <c r="B810" s="58">
        <v>26.14</v>
      </c>
      <c r="C810" s="58">
        <v>27</v>
      </c>
      <c r="F810" s="24">
        <v>26.1</v>
      </c>
      <c r="G810" s="24">
        <v>-74.400000000000006</v>
      </c>
    </row>
    <row r="811" spans="2:7">
      <c r="B811" s="58">
        <v>26.16</v>
      </c>
      <c r="C811" s="58">
        <v>0</v>
      </c>
      <c r="F811" s="24">
        <v>26.2</v>
      </c>
      <c r="G811" s="24">
        <v>-82.4</v>
      </c>
    </row>
    <row r="812" spans="2:7">
      <c r="B812" s="58">
        <v>26.18</v>
      </c>
      <c r="C812" s="58">
        <v>0</v>
      </c>
      <c r="F812" s="24">
        <v>26.2</v>
      </c>
      <c r="G812" s="24">
        <v>-24.3</v>
      </c>
    </row>
    <row r="813" spans="2:7">
      <c r="B813" s="58">
        <v>26.2</v>
      </c>
      <c r="C813" s="58">
        <v>41</v>
      </c>
      <c r="F813" s="24">
        <v>26.2</v>
      </c>
      <c r="G813" s="24">
        <v>-18.3</v>
      </c>
    </row>
    <row r="814" spans="2:7">
      <c r="B814" s="58">
        <v>26.22</v>
      </c>
      <c r="C814" s="58">
        <v>19</v>
      </c>
      <c r="F814" s="24">
        <v>26.2</v>
      </c>
      <c r="G814" s="24">
        <v>-59.2</v>
      </c>
    </row>
    <row r="815" spans="2:7">
      <c r="B815" s="58">
        <v>26.24</v>
      </c>
      <c r="C815" s="58">
        <v>2</v>
      </c>
      <c r="F815" s="24">
        <v>26.2</v>
      </c>
      <c r="G815" s="24">
        <v>-80.2</v>
      </c>
    </row>
    <row r="816" spans="2:7">
      <c r="B816" s="58">
        <v>26.26</v>
      </c>
      <c r="C816" s="58">
        <v>0</v>
      </c>
      <c r="F816" s="24">
        <v>26.3</v>
      </c>
      <c r="G816" s="24">
        <v>-61.2</v>
      </c>
    </row>
    <row r="817" spans="2:7">
      <c r="B817" s="58">
        <v>26.28</v>
      </c>
      <c r="C817" s="58">
        <v>0</v>
      </c>
      <c r="F817" s="24">
        <v>26.3</v>
      </c>
      <c r="G817" s="24">
        <v>-102</v>
      </c>
    </row>
    <row r="818" spans="2:7">
      <c r="B818" s="58">
        <v>26.3</v>
      </c>
      <c r="C818" s="58">
        <v>37</v>
      </c>
      <c r="F818" s="24">
        <v>26.3</v>
      </c>
      <c r="G818" s="24">
        <v>-71.099999999999994</v>
      </c>
    </row>
    <row r="819" spans="2:7">
      <c r="B819" s="58">
        <v>26.32</v>
      </c>
      <c r="C819" s="58">
        <v>73</v>
      </c>
      <c r="F819" s="24">
        <v>26.3</v>
      </c>
      <c r="G819" s="24">
        <v>-131</v>
      </c>
    </row>
    <row r="820" spans="2:7">
      <c r="B820" s="58">
        <v>26.34</v>
      </c>
      <c r="C820" s="58">
        <v>85</v>
      </c>
      <c r="F820" s="24">
        <v>26.3</v>
      </c>
      <c r="G820" s="24">
        <v>-92.1</v>
      </c>
    </row>
    <row r="821" spans="2:7">
      <c r="B821" s="58">
        <v>26.36</v>
      </c>
      <c r="C821" s="58">
        <v>36</v>
      </c>
      <c r="F821" s="24">
        <v>26.4</v>
      </c>
      <c r="G821" s="24">
        <v>-89.1</v>
      </c>
    </row>
    <row r="822" spans="2:7">
      <c r="B822" s="58">
        <v>26.38</v>
      </c>
      <c r="C822" s="58">
        <v>63</v>
      </c>
      <c r="F822" s="24">
        <v>26.4</v>
      </c>
      <c r="G822" s="24">
        <v>-110</v>
      </c>
    </row>
    <row r="823" spans="2:7">
      <c r="B823" s="58">
        <v>26.4</v>
      </c>
      <c r="C823" s="58">
        <v>0</v>
      </c>
      <c r="F823" s="24">
        <v>26.4</v>
      </c>
      <c r="G823" s="24">
        <v>-104</v>
      </c>
    </row>
    <row r="824" spans="2:7">
      <c r="B824" s="58">
        <v>26.42</v>
      </c>
      <c r="C824" s="58">
        <v>12</v>
      </c>
      <c r="F824" s="24">
        <v>26.4</v>
      </c>
      <c r="G824" s="24">
        <v>-39</v>
      </c>
    </row>
    <row r="825" spans="2:7">
      <c r="B825" s="58">
        <v>26.44</v>
      </c>
      <c r="C825" s="58">
        <v>0</v>
      </c>
      <c r="F825" s="24">
        <v>26.4</v>
      </c>
      <c r="G825" s="24">
        <v>-101</v>
      </c>
    </row>
    <row r="826" spans="2:7">
      <c r="B826" s="58">
        <v>26.46</v>
      </c>
      <c r="C826" s="58">
        <v>0</v>
      </c>
      <c r="F826" s="24">
        <v>26.5</v>
      </c>
      <c r="G826" s="24">
        <v>-26</v>
      </c>
    </row>
    <row r="827" spans="2:7">
      <c r="B827" s="58">
        <v>26.48</v>
      </c>
      <c r="C827" s="58">
        <v>0</v>
      </c>
      <c r="F827" s="24">
        <v>26.5</v>
      </c>
      <c r="G827" s="24">
        <v>-78</v>
      </c>
    </row>
    <row r="828" spans="2:7">
      <c r="B828" s="58">
        <v>26.5</v>
      </c>
      <c r="C828" s="58">
        <v>24</v>
      </c>
      <c r="F828" s="24">
        <v>26.5</v>
      </c>
      <c r="G828" s="24">
        <v>-85</v>
      </c>
    </row>
    <row r="829" spans="2:7">
      <c r="B829" s="58">
        <v>26.52</v>
      </c>
      <c r="C829" s="58">
        <v>25</v>
      </c>
      <c r="F829" s="24">
        <v>26.5</v>
      </c>
      <c r="G829" s="24">
        <v>-61</v>
      </c>
    </row>
    <row r="830" spans="2:7">
      <c r="B830" s="58">
        <v>26.54</v>
      </c>
      <c r="C830" s="58">
        <v>44</v>
      </c>
      <c r="F830" s="24">
        <v>26.5</v>
      </c>
      <c r="G830" s="24">
        <v>-45</v>
      </c>
    </row>
    <row r="831" spans="2:7">
      <c r="B831" s="58">
        <v>26.56</v>
      </c>
      <c r="C831" s="58">
        <v>0</v>
      </c>
      <c r="F831" s="24">
        <v>26.6</v>
      </c>
      <c r="G831" s="24">
        <v>-134</v>
      </c>
    </row>
    <row r="832" spans="2:7">
      <c r="B832" s="58">
        <v>26.58</v>
      </c>
      <c r="C832" s="58">
        <v>74</v>
      </c>
      <c r="F832" s="24">
        <v>26.6</v>
      </c>
      <c r="G832" s="24">
        <v>-60.1</v>
      </c>
    </row>
    <row r="833" spans="2:7">
      <c r="B833" s="58">
        <v>26.6</v>
      </c>
      <c r="C833" s="58">
        <v>62</v>
      </c>
      <c r="F833" s="24">
        <v>26.6</v>
      </c>
      <c r="G833" s="24">
        <v>-23.1</v>
      </c>
    </row>
    <row r="834" spans="2:7">
      <c r="B834" s="58">
        <v>26.62</v>
      </c>
      <c r="C834" s="58">
        <v>61</v>
      </c>
      <c r="F834" s="24">
        <v>26.6</v>
      </c>
      <c r="G834" s="24">
        <v>-53.1</v>
      </c>
    </row>
    <row r="835" spans="2:7">
      <c r="B835" s="58">
        <v>26.64</v>
      </c>
      <c r="C835" s="58">
        <v>0</v>
      </c>
      <c r="F835" s="24">
        <v>26.6</v>
      </c>
      <c r="G835" s="24">
        <v>-39.1</v>
      </c>
    </row>
    <row r="836" spans="2:7">
      <c r="B836" s="58">
        <v>26.66</v>
      </c>
      <c r="C836" s="58">
        <v>6</v>
      </c>
      <c r="F836" s="24">
        <v>26.7</v>
      </c>
      <c r="G836" s="24">
        <v>-48.2</v>
      </c>
    </row>
    <row r="837" spans="2:7">
      <c r="B837" s="58">
        <v>26.68</v>
      </c>
      <c r="C837" s="58">
        <v>1</v>
      </c>
      <c r="F837" s="24">
        <v>26.7</v>
      </c>
      <c r="G837" s="24">
        <v>-0.182</v>
      </c>
    </row>
    <row r="838" spans="2:7">
      <c r="B838" s="58">
        <v>26.7</v>
      </c>
      <c r="C838" s="58">
        <v>0</v>
      </c>
      <c r="F838" s="24">
        <v>26.7</v>
      </c>
      <c r="G838" s="24">
        <v>-94.2</v>
      </c>
    </row>
    <row r="839" spans="2:7">
      <c r="B839" s="58">
        <v>26.72</v>
      </c>
      <c r="C839" s="58">
        <v>72</v>
      </c>
      <c r="F839" s="24">
        <v>26.7</v>
      </c>
      <c r="G839" s="24">
        <v>-65.2</v>
      </c>
    </row>
    <row r="840" spans="2:7">
      <c r="B840" s="58">
        <v>26.74</v>
      </c>
      <c r="C840" s="58">
        <v>61</v>
      </c>
      <c r="F840" s="24">
        <v>26.7</v>
      </c>
      <c r="G840" s="24">
        <v>-22.3</v>
      </c>
    </row>
    <row r="841" spans="2:7">
      <c r="B841" s="58">
        <v>26.76</v>
      </c>
      <c r="C841" s="58">
        <v>92</v>
      </c>
      <c r="F841" s="24">
        <v>26.8</v>
      </c>
      <c r="G841" s="24">
        <v>-93.3</v>
      </c>
    </row>
    <row r="842" spans="2:7">
      <c r="B842" s="58">
        <v>26.78</v>
      </c>
      <c r="C842" s="58">
        <v>0</v>
      </c>
      <c r="F842" s="24">
        <v>26.8</v>
      </c>
      <c r="G842" s="24">
        <v>-69.400000000000006</v>
      </c>
    </row>
    <row r="843" spans="2:7">
      <c r="B843" s="58">
        <v>26.8</v>
      </c>
      <c r="C843" s="58">
        <v>24</v>
      </c>
      <c r="F843" s="24">
        <v>26.8</v>
      </c>
      <c r="G843" s="24">
        <v>-89.4</v>
      </c>
    </row>
    <row r="844" spans="2:7">
      <c r="B844" s="58">
        <v>26.82</v>
      </c>
      <c r="C844" s="58">
        <v>33</v>
      </c>
      <c r="F844" s="24">
        <v>26.8</v>
      </c>
      <c r="G844" s="24">
        <v>-53.4</v>
      </c>
    </row>
    <row r="845" spans="2:7">
      <c r="B845" s="58">
        <v>26.84</v>
      </c>
      <c r="C845" s="58">
        <v>51</v>
      </c>
      <c r="F845" s="24">
        <v>26.8</v>
      </c>
      <c r="G845" s="24">
        <v>-23.5</v>
      </c>
    </row>
    <row r="846" spans="2:7">
      <c r="B846" s="58">
        <v>26.86</v>
      </c>
      <c r="C846" s="58">
        <v>57</v>
      </c>
      <c r="F846" s="24">
        <v>26.9</v>
      </c>
      <c r="G846" s="24">
        <v>-95.5</v>
      </c>
    </row>
    <row r="847" spans="2:7">
      <c r="B847" s="58">
        <v>26.88</v>
      </c>
      <c r="C847" s="58">
        <v>26</v>
      </c>
      <c r="F847" s="24">
        <v>26.9</v>
      </c>
      <c r="G847" s="24">
        <v>-86.6</v>
      </c>
    </row>
    <row r="848" spans="2:7">
      <c r="B848" s="58">
        <v>26.9</v>
      </c>
      <c r="C848" s="58">
        <v>42</v>
      </c>
      <c r="F848" s="24">
        <v>26.9</v>
      </c>
      <c r="G848" s="24">
        <v>-79.7</v>
      </c>
    </row>
    <row r="849" spans="2:7">
      <c r="B849" s="58">
        <v>26.92</v>
      </c>
      <c r="C849" s="58">
        <v>22</v>
      </c>
      <c r="F849" s="24">
        <v>26.9</v>
      </c>
      <c r="G849" s="24">
        <v>-43.7</v>
      </c>
    </row>
    <row r="850" spans="2:7">
      <c r="B850" s="58">
        <v>26.94</v>
      </c>
      <c r="C850" s="58">
        <v>15</v>
      </c>
      <c r="F850" s="24">
        <v>26.9</v>
      </c>
      <c r="G850" s="24">
        <v>5.22</v>
      </c>
    </row>
    <row r="851" spans="2:7">
      <c r="B851" s="58">
        <v>26.96</v>
      </c>
      <c r="C851" s="58">
        <v>11</v>
      </c>
      <c r="F851" s="24">
        <v>27</v>
      </c>
      <c r="G851" s="24">
        <v>-41.8</v>
      </c>
    </row>
    <row r="852" spans="2:7">
      <c r="B852" s="58">
        <v>26.98</v>
      </c>
      <c r="C852" s="58">
        <v>0</v>
      </c>
      <c r="F852" s="24">
        <v>27</v>
      </c>
      <c r="G852" s="24">
        <v>-58.9</v>
      </c>
    </row>
    <row r="853" spans="2:7">
      <c r="B853" s="58">
        <v>27</v>
      </c>
      <c r="C853" s="58">
        <v>19</v>
      </c>
      <c r="F853" s="24">
        <v>27</v>
      </c>
      <c r="G853" s="24">
        <v>-28</v>
      </c>
    </row>
    <row r="854" spans="2:7">
      <c r="B854" s="58">
        <v>27.02</v>
      </c>
      <c r="C854" s="58">
        <v>41</v>
      </c>
      <c r="F854" s="24">
        <v>27</v>
      </c>
      <c r="G854" s="24">
        <v>-103</v>
      </c>
    </row>
    <row r="855" spans="2:7">
      <c r="B855" s="58">
        <v>27.04</v>
      </c>
      <c r="C855" s="58">
        <v>57</v>
      </c>
      <c r="F855" s="24">
        <v>27</v>
      </c>
      <c r="G855" s="24">
        <v>-38.1</v>
      </c>
    </row>
    <row r="856" spans="2:7">
      <c r="B856" s="58">
        <v>27.06</v>
      </c>
      <c r="C856" s="58">
        <v>73</v>
      </c>
      <c r="F856" s="24">
        <v>27.1</v>
      </c>
      <c r="G856" s="24">
        <v>-36.200000000000003</v>
      </c>
    </row>
    <row r="857" spans="2:7">
      <c r="B857" s="58">
        <v>27.08</v>
      </c>
      <c r="C857" s="58">
        <v>67</v>
      </c>
      <c r="F857" s="24">
        <v>27.1</v>
      </c>
      <c r="G857" s="24">
        <v>-71.3</v>
      </c>
    </row>
    <row r="858" spans="2:7">
      <c r="B858" s="58">
        <v>27.1</v>
      </c>
      <c r="C858" s="58">
        <v>10</v>
      </c>
      <c r="F858" s="24">
        <v>27.1</v>
      </c>
      <c r="G858" s="24">
        <v>-29.4</v>
      </c>
    </row>
    <row r="859" spans="2:7">
      <c r="B859" s="58">
        <v>27.12</v>
      </c>
      <c r="C859" s="58">
        <v>7</v>
      </c>
      <c r="F859" s="24">
        <v>27.1</v>
      </c>
      <c r="G859" s="24">
        <v>-45.5</v>
      </c>
    </row>
    <row r="860" spans="2:7">
      <c r="B860" s="58">
        <v>27.14</v>
      </c>
      <c r="C860" s="58">
        <v>1</v>
      </c>
      <c r="F860" s="24">
        <v>27.1</v>
      </c>
      <c r="G860" s="24">
        <v>-95.5</v>
      </c>
    </row>
    <row r="861" spans="2:7">
      <c r="B861" s="58">
        <v>27.16</v>
      </c>
      <c r="C861" s="58">
        <v>37</v>
      </c>
      <c r="F861" s="24">
        <v>27.2</v>
      </c>
      <c r="G861" s="24">
        <v>-32.6</v>
      </c>
    </row>
    <row r="862" spans="2:7">
      <c r="B862" s="58">
        <v>27.18</v>
      </c>
      <c r="C862" s="58">
        <v>28</v>
      </c>
      <c r="F862" s="24">
        <v>27.2</v>
      </c>
      <c r="G862" s="24">
        <v>-18.7</v>
      </c>
    </row>
    <row r="863" spans="2:7">
      <c r="B863" s="58">
        <v>27.2</v>
      </c>
      <c r="C863" s="58">
        <v>27</v>
      </c>
      <c r="F863" s="24">
        <v>27.2</v>
      </c>
      <c r="G863" s="24">
        <v>-53.8</v>
      </c>
    </row>
    <row r="864" spans="2:7">
      <c r="B864" s="58">
        <v>27.22</v>
      </c>
      <c r="C864" s="58">
        <v>96</v>
      </c>
      <c r="F864" s="24">
        <v>27.2</v>
      </c>
      <c r="G864" s="24">
        <v>-56.9</v>
      </c>
    </row>
    <row r="865" spans="2:7">
      <c r="B865" s="58">
        <v>27.24</v>
      </c>
      <c r="C865" s="58">
        <v>56</v>
      </c>
      <c r="F865" s="24">
        <v>27.2</v>
      </c>
      <c r="G865" s="24">
        <v>-100</v>
      </c>
    </row>
    <row r="866" spans="2:7">
      <c r="B866" s="58">
        <v>27.26</v>
      </c>
      <c r="C866" s="58">
        <v>0</v>
      </c>
      <c r="F866" s="24">
        <v>27.3</v>
      </c>
      <c r="G866" s="24">
        <v>-42.1</v>
      </c>
    </row>
    <row r="867" spans="2:7">
      <c r="B867" s="58">
        <v>27.28</v>
      </c>
      <c r="C867" s="58">
        <v>0</v>
      </c>
      <c r="F867" s="24">
        <v>27.3</v>
      </c>
      <c r="G867" s="24">
        <v>-87.2</v>
      </c>
    </row>
    <row r="868" spans="2:7">
      <c r="B868" s="58">
        <v>27.3</v>
      </c>
      <c r="C868" s="58">
        <v>34</v>
      </c>
      <c r="F868" s="24">
        <v>27.3</v>
      </c>
      <c r="G868" s="24">
        <v>-76.3</v>
      </c>
    </row>
    <row r="869" spans="2:7">
      <c r="B869" s="58">
        <v>27.32</v>
      </c>
      <c r="C869" s="58">
        <v>0</v>
      </c>
      <c r="F869" s="24">
        <v>27.3</v>
      </c>
      <c r="G869" s="24">
        <v>-26.5</v>
      </c>
    </row>
    <row r="870" spans="2:7">
      <c r="B870" s="58">
        <v>27.34</v>
      </c>
      <c r="C870" s="58">
        <v>23</v>
      </c>
      <c r="F870" s="24">
        <v>27.3</v>
      </c>
      <c r="G870" s="24">
        <v>-53.6</v>
      </c>
    </row>
    <row r="871" spans="2:7">
      <c r="B871" s="58">
        <v>27.36</v>
      </c>
      <c r="C871" s="58">
        <v>22</v>
      </c>
      <c r="F871" s="24">
        <v>27.4</v>
      </c>
      <c r="G871" s="24">
        <v>-69.7</v>
      </c>
    </row>
    <row r="872" spans="2:7">
      <c r="B872" s="58">
        <v>27.38</v>
      </c>
      <c r="C872" s="58">
        <v>38</v>
      </c>
      <c r="F872" s="24">
        <v>27.4</v>
      </c>
      <c r="G872" s="24">
        <v>-52.8</v>
      </c>
    </row>
    <row r="873" spans="2:7">
      <c r="B873" s="58">
        <v>27.4</v>
      </c>
      <c r="C873" s="58">
        <v>81</v>
      </c>
      <c r="F873" s="24">
        <v>27.4</v>
      </c>
      <c r="G873" s="24">
        <v>-116</v>
      </c>
    </row>
    <row r="874" spans="2:7">
      <c r="B874" s="58">
        <v>27.42</v>
      </c>
      <c r="C874" s="58">
        <v>26</v>
      </c>
      <c r="F874" s="24">
        <v>27.4</v>
      </c>
      <c r="G874" s="24">
        <v>2.94</v>
      </c>
    </row>
    <row r="875" spans="2:7">
      <c r="B875" s="58">
        <v>27.44</v>
      </c>
      <c r="C875" s="58">
        <v>84</v>
      </c>
      <c r="F875" s="24">
        <v>27.4</v>
      </c>
      <c r="G875" s="24">
        <v>-43.2</v>
      </c>
    </row>
    <row r="876" spans="2:7">
      <c r="B876" s="58">
        <v>27.46</v>
      </c>
      <c r="C876" s="58">
        <v>51</v>
      </c>
      <c r="F876" s="24">
        <v>27.5</v>
      </c>
      <c r="G876" s="24">
        <v>-48.3</v>
      </c>
    </row>
    <row r="877" spans="2:7">
      <c r="B877" s="58">
        <v>27.48</v>
      </c>
      <c r="C877" s="58">
        <v>58</v>
      </c>
      <c r="F877" s="24">
        <v>27.5</v>
      </c>
      <c r="G877" s="24">
        <v>16.600000000000001</v>
      </c>
    </row>
    <row r="878" spans="2:7">
      <c r="B878" s="58">
        <v>27.5</v>
      </c>
      <c r="C878" s="58">
        <v>29</v>
      </c>
      <c r="F878" s="24">
        <v>27.5</v>
      </c>
      <c r="G878" s="24">
        <v>13.4</v>
      </c>
    </row>
    <row r="879" spans="2:7">
      <c r="B879" s="58">
        <v>27.52</v>
      </c>
      <c r="C879" s="58">
        <v>90</v>
      </c>
      <c r="F879" s="24">
        <v>27.5</v>
      </c>
      <c r="G879" s="24">
        <v>-2.72</v>
      </c>
    </row>
    <row r="880" spans="2:7">
      <c r="B880" s="58">
        <v>27.54</v>
      </c>
      <c r="C880" s="58">
        <v>96</v>
      </c>
      <c r="F880" s="24">
        <v>27.5</v>
      </c>
      <c r="G880" s="24">
        <v>-40.9</v>
      </c>
    </row>
    <row r="881" spans="2:7">
      <c r="B881" s="58">
        <v>27.56</v>
      </c>
      <c r="C881" s="58">
        <v>93</v>
      </c>
      <c r="F881" s="24">
        <v>27.6</v>
      </c>
      <c r="G881" s="24">
        <v>43</v>
      </c>
    </row>
    <row r="882" spans="2:7">
      <c r="B882" s="58">
        <v>27.58</v>
      </c>
      <c r="C882" s="58">
        <v>93</v>
      </c>
      <c r="F882" s="24">
        <v>27.6</v>
      </c>
      <c r="G882" s="24">
        <v>26.8</v>
      </c>
    </row>
    <row r="883" spans="2:7">
      <c r="B883" s="58">
        <v>27.6</v>
      </c>
      <c r="C883" s="58">
        <v>72</v>
      </c>
      <c r="F883" s="24">
        <v>27.6</v>
      </c>
      <c r="G883" s="24">
        <v>-4.3</v>
      </c>
    </row>
    <row r="884" spans="2:7">
      <c r="B884" s="58">
        <v>27.62</v>
      </c>
      <c r="C884" s="58">
        <v>10</v>
      </c>
      <c r="F884" s="24">
        <v>27.6</v>
      </c>
      <c r="G884" s="24">
        <v>-9.4499999999999993</v>
      </c>
    </row>
    <row r="885" spans="2:7">
      <c r="B885" s="58">
        <v>27.64</v>
      </c>
      <c r="C885" s="58">
        <v>9</v>
      </c>
      <c r="F885" s="24">
        <v>27.6</v>
      </c>
      <c r="G885" s="24">
        <v>-39.6</v>
      </c>
    </row>
    <row r="886" spans="2:7">
      <c r="B886" s="58">
        <v>27.66</v>
      </c>
      <c r="C886" s="58">
        <v>32</v>
      </c>
      <c r="F886" s="24">
        <v>27.7</v>
      </c>
      <c r="G886" s="24">
        <v>-40.799999999999997</v>
      </c>
    </row>
    <row r="887" spans="2:7">
      <c r="B887" s="58">
        <v>27.68</v>
      </c>
      <c r="C887" s="58">
        <v>26</v>
      </c>
      <c r="F887" s="24">
        <v>27.7</v>
      </c>
      <c r="G887" s="24">
        <v>-54.9</v>
      </c>
    </row>
    <row r="888" spans="2:7">
      <c r="B888" s="58">
        <v>27.7</v>
      </c>
      <c r="C888" s="58">
        <v>0</v>
      </c>
      <c r="F888" s="24">
        <v>27.7</v>
      </c>
      <c r="G888" s="24">
        <v>-77.099999999999994</v>
      </c>
    </row>
    <row r="889" spans="2:7">
      <c r="B889" s="58">
        <v>27.72</v>
      </c>
      <c r="C889" s="58">
        <v>0</v>
      </c>
      <c r="F889" s="24">
        <v>27.7</v>
      </c>
      <c r="G889" s="24">
        <v>-42.3</v>
      </c>
    </row>
    <row r="890" spans="2:7">
      <c r="B890" s="58">
        <v>27.74</v>
      </c>
      <c r="C890" s="58">
        <v>19</v>
      </c>
      <c r="F890" s="24">
        <v>27.7</v>
      </c>
      <c r="G890" s="24">
        <v>-0.41799999999999998</v>
      </c>
    </row>
    <row r="891" spans="2:7">
      <c r="B891" s="58">
        <v>27.76</v>
      </c>
      <c r="C891" s="58">
        <v>0</v>
      </c>
      <c r="F891" s="24">
        <v>27.8</v>
      </c>
      <c r="G891" s="24">
        <v>-93.6</v>
      </c>
    </row>
    <row r="892" spans="2:7">
      <c r="B892" s="58">
        <v>27.78</v>
      </c>
      <c r="C892" s="58">
        <v>99</v>
      </c>
      <c r="F892" s="24">
        <v>27.8</v>
      </c>
      <c r="G892" s="24">
        <v>-94.8</v>
      </c>
    </row>
    <row r="893" spans="2:7">
      <c r="B893" s="58">
        <v>27.8</v>
      </c>
      <c r="C893" s="58">
        <v>73</v>
      </c>
      <c r="F893" s="24">
        <v>27.8</v>
      </c>
      <c r="G893" s="24">
        <v>-19.899999999999999</v>
      </c>
    </row>
    <row r="894" spans="2:7">
      <c r="B894" s="58">
        <v>27.82</v>
      </c>
      <c r="C894" s="58">
        <v>74</v>
      </c>
      <c r="F894" s="24">
        <v>27.8</v>
      </c>
      <c r="G894" s="24">
        <v>-45.1</v>
      </c>
    </row>
    <row r="895" spans="2:7">
      <c r="B895" s="58">
        <v>27.84</v>
      </c>
      <c r="C895" s="58">
        <v>29</v>
      </c>
      <c r="F895" s="24">
        <v>27.8</v>
      </c>
      <c r="G895" s="24">
        <v>-77.3</v>
      </c>
    </row>
    <row r="896" spans="2:7">
      <c r="B896" s="58">
        <v>27.86</v>
      </c>
      <c r="C896" s="58">
        <v>4</v>
      </c>
      <c r="F896" s="24">
        <v>27.9</v>
      </c>
      <c r="G896" s="24">
        <v>-95.5</v>
      </c>
    </row>
    <row r="897" spans="2:7">
      <c r="B897" s="58">
        <v>27.88</v>
      </c>
      <c r="C897" s="58">
        <v>16</v>
      </c>
      <c r="F897" s="24">
        <v>27.9</v>
      </c>
      <c r="G897" s="24">
        <v>-4.66</v>
      </c>
    </row>
    <row r="898" spans="2:7">
      <c r="B898" s="58">
        <v>27.9</v>
      </c>
      <c r="C898" s="58">
        <v>10</v>
      </c>
      <c r="F898" s="24">
        <v>27.9</v>
      </c>
      <c r="G898" s="24">
        <v>-54.8</v>
      </c>
    </row>
    <row r="899" spans="2:7">
      <c r="B899" s="58">
        <v>27.92</v>
      </c>
      <c r="C899" s="58">
        <v>0</v>
      </c>
      <c r="F899" s="24">
        <v>27.9</v>
      </c>
      <c r="G899" s="24">
        <v>-34</v>
      </c>
    </row>
    <row r="900" spans="2:7">
      <c r="B900" s="58">
        <v>27.94</v>
      </c>
      <c r="C900" s="58">
        <v>0</v>
      </c>
      <c r="F900" s="24">
        <v>27.9</v>
      </c>
      <c r="G900" s="24">
        <v>-23.2</v>
      </c>
    </row>
    <row r="901" spans="2:7">
      <c r="B901" s="58">
        <v>27.96</v>
      </c>
      <c r="C901" s="58">
        <v>90</v>
      </c>
      <c r="F901" s="24">
        <v>28</v>
      </c>
      <c r="G901" s="24">
        <v>-27.4</v>
      </c>
    </row>
    <row r="902" spans="2:7">
      <c r="B902" s="58">
        <v>27.98</v>
      </c>
      <c r="C902" s="58">
        <v>26</v>
      </c>
      <c r="F902" s="24">
        <v>28</v>
      </c>
      <c r="G902" s="24">
        <v>-43.6</v>
      </c>
    </row>
    <row r="903" spans="2:7">
      <c r="B903" s="58">
        <v>28</v>
      </c>
      <c r="C903" s="58">
        <v>85</v>
      </c>
      <c r="F903" s="24">
        <v>28</v>
      </c>
      <c r="G903" s="24">
        <v>24.2</v>
      </c>
    </row>
    <row r="904" spans="2:7">
      <c r="B904" s="58">
        <v>28.02</v>
      </c>
      <c r="C904" s="58">
        <v>67</v>
      </c>
      <c r="F904" s="24">
        <v>28</v>
      </c>
      <c r="G904" s="24">
        <v>-99</v>
      </c>
    </row>
    <row r="905" spans="2:7">
      <c r="B905" s="58">
        <v>28.04</v>
      </c>
      <c r="C905" s="58">
        <v>26</v>
      </c>
      <c r="F905" s="24">
        <v>28</v>
      </c>
      <c r="G905" s="24">
        <v>-33.200000000000003</v>
      </c>
    </row>
    <row r="906" spans="2:7">
      <c r="B906" s="58">
        <v>28.06</v>
      </c>
      <c r="C906" s="58">
        <v>2</v>
      </c>
      <c r="F906" s="24">
        <v>28.1</v>
      </c>
      <c r="G906" s="24">
        <v>-71.400000000000006</v>
      </c>
    </row>
    <row r="907" spans="2:7">
      <c r="B907" s="58">
        <v>28.08</v>
      </c>
      <c r="C907" s="58">
        <v>4</v>
      </c>
      <c r="F907" s="24">
        <v>28.1</v>
      </c>
      <c r="G907" s="24">
        <v>-39.700000000000003</v>
      </c>
    </row>
    <row r="908" spans="2:7">
      <c r="B908" s="58">
        <v>28.1</v>
      </c>
      <c r="C908" s="58">
        <v>1</v>
      </c>
      <c r="F908" s="24">
        <v>28.1</v>
      </c>
      <c r="G908" s="24">
        <v>-114</v>
      </c>
    </row>
    <row r="909" spans="2:7">
      <c r="B909" s="58">
        <v>28.12</v>
      </c>
      <c r="C909" s="58">
        <v>0</v>
      </c>
      <c r="F909" s="24">
        <v>28.1</v>
      </c>
      <c r="G909" s="24">
        <v>-91.1</v>
      </c>
    </row>
    <row r="910" spans="2:7">
      <c r="B910" s="58">
        <v>28.14</v>
      </c>
      <c r="C910" s="58">
        <v>0</v>
      </c>
      <c r="F910" s="24">
        <v>28.1</v>
      </c>
      <c r="G910" s="24">
        <v>-32.299999999999997</v>
      </c>
    </row>
    <row r="911" spans="2:7">
      <c r="B911" s="58">
        <v>28.16</v>
      </c>
      <c r="C911" s="58">
        <v>0</v>
      </c>
      <c r="F911" s="24">
        <v>28.2</v>
      </c>
      <c r="G911" s="24">
        <v>-58.5</v>
      </c>
    </row>
    <row r="912" spans="2:7">
      <c r="B912" s="58">
        <v>28.18</v>
      </c>
      <c r="C912" s="58">
        <v>28</v>
      </c>
      <c r="F912" s="24">
        <v>28.2</v>
      </c>
      <c r="G912" s="24">
        <v>-17.7</v>
      </c>
    </row>
    <row r="913" spans="2:7">
      <c r="B913" s="58">
        <v>28.2</v>
      </c>
      <c r="C913" s="58">
        <v>19</v>
      </c>
      <c r="F913" s="24">
        <v>28.2</v>
      </c>
      <c r="G913" s="24">
        <v>-79</v>
      </c>
    </row>
    <row r="914" spans="2:7">
      <c r="B914" s="58">
        <v>28.22</v>
      </c>
      <c r="C914" s="58">
        <v>0</v>
      </c>
      <c r="F914" s="24">
        <v>28.2</v>
      </c>
      <c r="G914" s="24">
        <v>-52.2</v>
      </c>
    </row>
    <row r="915" spans="2:7">
      <c r="B915" s="58">
        <v>28.24</v>
      </c>
      <c r="C915" s="58">
        <v>0</v>
      </c>
      <c r="F915" s="24">
        <v>28.2</v>
      </c>
      <c r="G915" s="24">
        <v>-20.399999999999999</v>
      </c>
    </row>
    <row r="916" spans="2:7">
      <c r="B916" s="58">
        <v>28.26</v>
      </c>
      <c r="C916" s="58">
        <v>63</v>
      </c>
      <c r="F916" s="24">
        <v>28.3</v>
      </c>
      <c r="G916" s="24">
        <v>-59.7</v>
      </c>
    </row>
    <row r="917" spans="2:7">
      <c r="B917" s="58">
        <v>28.28</v>
      </c>
      <c r="C917" s="58">
        <v>0</v>
      </c>
      <c r="F917" s="24">
        <v>28.3</v>
      </c>
      <c r="G917" s="24">
        <v>-81.900000000000006</v>
      </c>
    </row>
    <row r="918" spans="2:7">
      <c r="B918" s="58">
        <v>28.3</v>
      </c>
      <c r="C918" s="58">
        <v>39</v>
      </c>
      <c r="F918" s="24">
        <v>28.3</v>
      </c>
      <c r="G918" s="24">
        <v>-44.1</v>
      </c>
    </row>
    <row r="919" spans="2:7">
      <c r="B919" s="58">
        <v>28.32</v>
      </c>
      <c r="C919" s="58">
        <v>0</v>
      </c>
      <c r="F919" s="24">
        <v>28.3</v>
      </c>
      <c r="G919" s="24">
        <v>-80.400000000000006</v>
      </c>
    </row>
    <row r="920" spans="2:7">
      <c r="B920" s="58">
        <v>28.34</v>
      </c>
      <c r="C920" s="58">
        <v>12</v>
      </c>
      <c r="F920" s="24">
        <v>28.3</v>
      </c>
      <c r="G920" s="24">
        <v>-75.599999999999994</v>
      </c>
    </row>
    <row r="921" spans="2:7">
      <c r="B921" s="58">
        <v>28.36</v>
      </c>
      <c r="C921" s="58">
        <v>43</v>
      </c>
      <c r="F921" s="24">
        <v>28.4</v>
      </c>
      <c r="G921" s="24">
        <v>-107</v>
      </c>
    </row>
    <row r="922" spans="2:7">
      <c r="B922" s="58">
        <v>28.38</v>
      </c>
      <c r="C922" s="58">
        <v>33</v>
      </c>
      <c r="F922" s="24">
        <v>28.4</v>
      </c>
      <c r="G922" s="24">
        <v>-85.1</v>
      </c>
    </row>
    <row r="923" spans="2:7">
      <c r="B923" s="58">
        <v>28.4</v>
      </c>
      <c r="C923" s="58">
        <v>8</v>
      </c>
      <c r="F923" s="24">
        <v>28.4</v>
      </c>
      <c r="G923" s="24">
        <v>-16.399999999999999</v>
      </c>
    </row>
    <row r="924" spans="2:7">
      <c r="B924" s="58">
        <v>28.42</v>
      </c>
      <c r="C924" s="58">
        <v>0</v>
      </c>
      <c r="F924" s="24">
        <v>28.4</v>
      </c>
      <c r="G924" s="24">
        <v>-34.6</v>
      </c>
    </row>
    <row r="925" spans="2:7">
      <c r="B925" s="58">
        <v>28.44</v>
      </c>
      <c r="C925" s="58">
        <v>53</v>
      </c>
      <c r="F925" s="24">
        <v>28.4</v>
      </c>
      <c r="G925" s="24">
        <v>-34.9</v>
      </c>
    </row>
    <row r="926" spans="2:7">
      <c r="B926" s="58">
        <v>28.46</v>
      </c>
      <c r="C926" s="58">
        <v>20</v>
      </c>
      <c r="F926" s="24">
        <v>28.5</v>
      </c>
      <c r="G926" s="24">
        <v>-66.099999999999994</v>
      </c>
    </row>
    <row r="927" spans="2:7">
      <c r="B927" s="58">
        <v>28.48</v>
      </c>
      <c r="C927" s="58">
        <v>0</v>
      </c>
      <c r="F927" s="24">
        <v>28.5</v>
      </c>
      <c r="G927" s="24">
        <v>-29.4</v>
      </c>
    </row>
    <row r="928" spans="2:7">
      <c r="B928" s="58">
        <v>28.5</v>
      </c>
      <c r="C928" s="58">
        <v>0</v>
      </c>
      <c r="F928" s="24">
        <v>28.5</v>
      </c>
      <c r="G928" s="24">
        <v>3.33</v>
      </c>
    </row>
    <row r="929" spans="2:7">
      <c r="B929" s="58">
        <v>28.52</v>
      </c>
      <c r="C929" s="58">
        <v>47</v>
      </c>
      <c r="F929" s="24">
        <v>28.5</v>
      </c>
      <c r="G929" s="24">
        <v>-44.9</v>
      </c>
    </row>
    <row r="930" spans="2:7">
      <c r="B930" s="58">
        <v>28.54</v>
      </c>
      <c r="C930" s="58">
        <v>0</v>
      </c>
      <c r="F930" s="24">
        <v>28.5</v>
      </c>
      <c r="G930" s="24">
        <v>-48.2</v>
      </c>
    </row>
    <row r="931" spans="2:7">
      <c r="B931" s="58">
        <v>28.56</v>
      </c>
      <c r="C931" s="58">
        <v>27</v>
      </c>
      <c r="F931" s="24">
        <v>28.6</v>
      </c>
      <c r="G931" s="24">
        <v>-4.4800000000000004</v>
      </c>
    </row>
    <row r="932" spans="2:7">
      <c r="B932" s="58">
        <v>28.58</v>
      </c>
      <c r="C932" s="58">
        <v>51</v>
      </c>
      <c r="F932" s="24">
        <v>28.6</v>
      </c>
      <c r="G932" s="24">
        <v>-65.8</v>
      </c>
    </row>
    <row r="933" spans="2:7">
      <c r="B933" s="58">
        <v>28.6</v>
      </c>
      <c r="C933" s="58">
        <v>83</v>
      </c>
      <c r="F933" s="24">
        <v>28.6</v>
      </c>
      <c r="G933" s="24">
        <v>21</v>
      </c>
    </row>
    <row r="934" spans="2:7">
      <c r="B934" s="58">
        <v>28.62</v>
      </c>
      <c r="C934" s="58">
        <v>55</v>
      </c>
      <c r="F934" s="24">
        <v>28.6</v>
      </c>
      <c r="G934" s="24">
        <v>-23.3</v>
      </c>
    </row>
    <row r="935" spans="2:7">
      <c r="B935" s="58">
        <v>28.64</v>
      </c>
      <c r="C935" s="58">
        <v>6</v>
      </c>
      <c r="F935" s="24">
        <v>28.6</v>
      </c>
      <c r="G935" s="24">
        <v>36.4</v>
      </c>
    </row>
    <row r="936" spans="2:7">
      <c r="B936" s="58">
        <v>28.66</v>
      </c>
      <c r="C936" s="58">
        <v>48</v>
      </c>
      <c r="F936" s="24">
        <v>28.7</v>
      </c>
      <c r="G936" s="24">
        <v>74.099999999999994</v>
      </c>
    </row>
    <row r="937" spans="2:7">
      <c r="B937" s="58">
        <v>28.68</v>
      </c>
      <c r="C937" s="58">
        <v>58</v>
      </c>
      <c r="F937" s="24">
        <v>28.7</v>
      </c>
      <c r="G937" s="24">
        <v>17.8</v>
      </c>
    </row>
    <row r="938" spans="2:7">
      <c r="B938" s="58">
        <v>28.7</v>
      </c>
      <c r="C938" s="58">
        <v>61</v>
      </c>
      <c r="F938" s="24">
        <v>28.7</v>
      </c>
      <c r="G938" s="24">
        <v>53.5</v>
      </c>
    </row>
    <row r="939" spans="2:7">
      <c r="B939" s="58">
        <v>28.72</v>
      </c>
      <c r="C939" s="58">
        <v>34</v>
      </c>
      <c r="F939" s="24">
        <v>28.7</v>
      </c>
      <c r="G939" s="24">
        <v>52.3</v>
      </c>
    </row>
    <row r="940" spans="2:7">
      <c r="B940" s="58">
        <v>28.74</v>
      </c>
      <c r="C940" s="58">
        <v>47</v>
      </c>
      <c r="F940" s="24">
        <v>28.7</v>
      </c>
      <c r="G940" s="24">
        <v>29</v>
      </c>
    </row>
    <row r="941" spans="2:7">
      <c r="B941" s="58">
        <v>28.76</v>
      </c>
      <c r="C941" s="58">
        <v>36</v>
      </c>
      <c r="F941" s="24">
        <v>28.8</v>
      </c>
      <c r="G941" s="24">
        <v>-5.34</v>
      </c>
    </row>
    <row r="942" spans="2:7">
      <c r="B942" s="58">
        <v>28.78</v>
      </c>
      <c r="C942" s="58">
        <v>0</v>
      </c>
      <c r="F942" s="24">
        <v>28.8</v>
      </c>
      <c r="G942" s="24">
        <v>124</v>
      </c>
    </row>
    <row r="943" spans="2:7">
      <c r="B943" s="58">
        <v>28.8</v>
      </c>
      <c r="C943" s="58">
        <v>22</v>
      </c>
      <c r="F943" s="24">
        <v>28.8</v>
      </c>
      <c r="G943" s="24">
        <v>57.1</v>
      </c>
    </row>
    <row r="944" spans="2:7">
      <c r="B944" s="58">
        <v>28.82</v>
      </c>
      <c r="C944" s="58">
        <v>0</v>
      </c>
      <c r="F944" s="24">
        <v>28.8</v>
      </c>
      <c r="G944" s="24">
        <v>19.8</v>
      </c>
    </row>
    <row r="945" spans="2:7">
      <c r="B945" s="58">
        <v>28.84</v>
      </c>
      <c r="C945" s="58">
        <v>11</v>
      </c>
      <c r="F945" s="24">
        <v>28.8</v>
      </c>
      <c r="G945" s="24">
        <v>-22.6</v>
      </c>
    </row>
    <row r="946" spans="2:7">
      <c r="B946" s="58">
        <v>28.86</v>
      </c>
      <c r="C946" s="58">
        <v>0</v>
      </c>
      <c r="F946" s="24">
        <v>28.9</v>
      </c>
      <c r="G946" s="24">
        <v>-16.899999999999999</v>
      </c>
    </row>
    <row r="947" spans="2:7">
      <c r="B947" s="58">
        <v>28.88</v>
      </c>
      <c r="C947" s="58">
        <v>16</v>
      </c>
      <c r="F947" s="24">
        <v>28.9</v>
      </c>
      <c r="G947" s="24">
        <v>-59.2</v>
      </c>
    </row>
    <row r="948" spans="2:7">
      <c r="B948" s="58">
        <v>28.9</v>
      </c>
      <c r="C948" s="58">
        <v>79</v>
      </c>
      <c r="F948" s="24">
        <v>28.9</v>
      </c>
      <c r="G948" s="24">
        <v>-24.5</v>
      </c>
    </row>
    <row r="949" spans="2:7">
      <c r="B949" s="58">
        <v>28.92</v>
      </c>
      <c r="C949" s="58">
        <v>0</v>
      </c>
      <c r="F949" s="24">
        <v>28.9</v>
      </c>
      <c r="G949" s="24">
        <v>-14.8</v>
      </c>
    </row>
    <row r="950" spans="2:7">
      <c r="B950" s="58">
        <v>28.94</v>
      </c>
      <c r="C950" s="58">
        <v>0</v>
      </c>
      <c r="F950" s="24">
        <v>28.9</v>
      </c>
      <c r="G950" s="24">
        <v>-41.1</v>
      </c>
    </row>
    <row r="951" spans="2:7">
      <c r="B951" s="58">
        <v>28.96</v>
      </c>
      <c r="C951" s="58">
        <v>0</v>
      </c>
      <c r="F951" s="24">
        <v>29</v>
      </c>
      <c r="G951" s="24">
        <v>28.6</v>
      </c>
    </row>
    <row r="952" spans="2:7">
      <c r="B952" s="58">
        <v>28.98</v>
      </c>
      <c r="C952" s="58">
        <v>0</v>
      </c>
      <c r="F952" s="24">
        <v>29</v>
      </c>
      <c r="G952" s="24">
        <v>5.23</v>
      </c>
    </row>
    <row r="953" spans="2:7">
      <c r="B953" s="58">
        <v>29</v>
      </c>
      <c r="C953" s="58">
        <v>17</v>
      </c>
      <c r="F953" s="24">
        <v>29</v>
      </c>
      <c r="G953" s="24">
        <v>-41.1</v>
      </c>
    </row>
    <row r="954" spans="2:7">
      <c r="B954" s="58">
        <v>29.02</v>
      </c>
      <c r="C954" s="58">
        <v>0</v>
      </c>
      <c r="F954" s="24">
        <v>29</v>
      </c>
      <c r="G954" s="24">
        <v>72.599999999999994</v>
      </c>
    </row>
    <row r="955" spans="2:7">
      <c r="B955" s="58">
        <v>29.04</v>
      </c>
      <c r="C955" s="58">
        <v>31</v>
      </c>
      <c r="F955" s="24">
        <v>29</v>
      </c>
      <c r="G955" s="24">
        <v>1.24</v>
      </c>
    </row>
    <row r="956" spans="2:7">
      <c r="B956" s="58">
        <v>29.06</v>
      </c>
      <c r="C956" s="58">
        <v>0</v>
      </c>
      <c r="F956" s="24">
        <v>29.1</v>
      </c>
      <c r="G956" s="24">
        <v>-80.099999999999994</v>
      </c>
    </row>
    <row r="957" spans="2:7">
      <c r="B957" s="58">
        <v>29.08</v>
      </c>
      <c r="C957" s="58">
        <v>18</v>
      </c>
      <c r="F957" s="24">
        <v>29.1</v>
      </c>
      <c r="G957" s="24">
        <v>-10.4</v>
      </c>
    </row>
    <row r="958" spans="2:7">
      <c r="B958" s="58">
        <v>29.1</v>
      </c>
      <c r="C958" s="58">
        <v>0</v>
      </c>
      <c r="F958" s="24">
        <v>29.1</v>
      </c>
      <c r="G958" s="24">
        <v>-28.8</v>
      </c>
    </row>
    <row r="959" spans="2:7">
      <c r="B959" s="58">
        <v>29.12</v>
      </c>
      <c r="C959" s="58">
        <v>19</v>
      </c>
      <c r="F959" s="24">
        <v>29.1</v>
      </c>
      <c r="G959" s="24">
        <v>40.9</v>
      </c>
    </row>
    <row r="960" spans="2:7">
      <c r="B960" s="58">
        <v>29.14</v>
      </c>
      <c r="C960" s="58">
        <v>0</v>
      </c>
      <c r="F960" s="24">
        <v>29.1</v>
      </c>
      <c r="G960" s="24">
        <v>61.5</v>
      </c>
    </row>
    <row r="961" spans="2:7">
      <c r="B961" s="58">
        <v>29.16</v>
      </c>
      <c r="C961" s="58">
        <v>86</v>
      </c>
      <c r="F961" s="24">
        <v>29.2</v>
      </c>
      <c r="G961" s="24">
        <v>61.2</v>
      </c>
    </row>
    <row r="962" spans="2:7">
      <c r="B962" s="58">
        <v>29.18</v>
      </c>
      <c r="C962" s="58">
        <v>14</v>
      </c>
      <c r="F962" s="24">
        <v>29.2</v>
      </c>
      <c r="G962" s="24">
        <v>104</v>
      </c>
    </row>
    <row r="963" spans="2:7">
      <c r="B963" s="58">
        <v>29.2</v>
      </c>
      <c r="C963" s="58">
        <v>80</v>
      </c>
      <c r="F963" s="24">
        <v>29.2</v>
      </c>
      <c r="G963" s="24">
        <v>133</v>
      </c>
    </row>
    <row r="964" spans="2:7">
      <c r="B964" s="58">
        <v>29.22</v>
      </c>
      <c r="C964" s="58">
        <v>47</v>
      </c>
      <c r="F964" s="24">
        <v>29.2</v>
      </c>
      <c r="G964" s="24">
        <v>77.099999999999994</v>
      </c>
    </row>
    <row r="965" spans="2:7">
      <c r="B965" s="58">
        <v>29.24</v>
      </c>
      <c r="C965" s="58">
        <v>28</v>
      </c>
      <c r="F965" s="24">
        <v>29.2</v>
      </c>
      <c r="G965" s="24">
        <v>134</v>
      </c>
    </row>
    <row r="966" spans="2:7">
      <c r="B966" s="58">
        <v>29.26</v>
      </c>
      <c r="C966" s="58">
        <v>207</v>
      </c>
      <c r="F966" s="24">
        <v>29.3</v>
      </c>
      <c r="G966" s="24">
        <v>172</v>
      </c>
    </row>
    <row r="967" spans="2:7">
      <c r="B967" s="58">
        <v>29.28</v>
      </c>
      <c r="C967" s="58">
        <v>117</v>
      </c>
      <c r="F967" s="24">
        <v>29.3</v>
      </c>
      <c r="G967" s="24">
        <v>216</v>
      </c>
    </row>
    <row r="968" spans="2:7">
      <c r="B968" s="58">
        <v>29.3</v>
      </c>
      <c r="C968" s="58">
        <v>203</v>
      </c>
      <c r="F968" s="24">
        <v>29.3</v>
      </c>
      <c r="G968" s="24">
        <v>267</v>
      </c>
    </row>
    <row r="969" spans="2:7">
      <c r="B969" s="58">
        <v>29.32</v>
      </c>
      <c r="C969" s="58">
        <v>322</v>
      </c>
      <c r="F969" s="24">
        <v>29.3</v>
      </c>
      <c r="G969" s="24">
        <v>384</v>
      </c>
    </row>
    <row r="970" spans="2:7">
      <c r="B970" s="58">
        <v>29.34</v>
      </c>
      <c r="C970" s="58">
        <v>465</v>
      </c>
      <c r="F970" s="24">
        <v>29.3</v>
      </c>
      <c r="G970" s="24">
        <v>545</v>
      </c>
    </row>
    <row r="971" spans="2:7">
      <c r="B971" s="58">
        <v>29.36</v>
      </c>
      <c r="C971" s="58">
        <v>656</v>
      </c>
      <c r="F971" s="24">
        <v>29.4</v>
      </c>
      <c r="G971" s="24">
        <v>679</v>
      </c>
    </row>
    <row r="972" spans="2:7">
      <c r="B972" s="58">
        <v>29.38</v>
      </c>
      <c r="C972" s="58">
        <v>975</v>
      </c>
      <c r="F972" s="24">
        <v>29.4</v>
      </c>
      <c r="G972" s="24">
        <v>903</v>
      </c>
    </row>
    <row r="973" spans="2:7">
      <c r="B973" s="58">
        <v>29.4</v>
      </c>
      <c r="C973" s="58">
        <v>1149</v>
      </c>
      <c r="F973" s="24">
        <v>29.4</v>
      </c>
      <c r="G973" s="24">
        <v>1240</v>
      </c>
    </row>
    <row r="974" spans="2:7">
      <c r="B974" s="58">
        <v>29.42</v>
      </c>
      <c r="C974" s="58">
        <v>1642</v>
      </c>
      <c r="F974" s="24">
        <v>29.4</v>
      </c>
      <c r="G974" s="24">
        <v>1650</v>
      </c>
    </row>
    <row r="975" spans="2:7">
      <c r="B975" s="58">
        <v>29.44</v>
      </c>
      <c r="C975" s="58">
        <v>2062</v>
      </c>
      <c r="F975" s="24">
        <v>29.4</v>
      </c>
      <c r="G975" s="24">
        <v>2070</v>
      </c>
    </row>
    <row r="976" spans="2:7">
      <c r="B976" s="58">
        <v>29.46</v>
      </c>
      <c r="C976" s="58">
        <v>2220</v>
      </c>
      <c r="F976" s="24">
        <v>29.5</v>
      </c>
      <c r="G976" s="24">
        <v>2620</v>
      </c>
    </row>
    <row r="977" spans="2:7">
      <c r="B977" s="58">
        <v>29.48</v>
      </c>
      <c r="C977" s="58">
        <v>2363</v>
      </c>
      <c r="F977" s="24">
        <v>29.5</v>
      </c>
      <c r="G977" s="24">
        <v>3060</v>
      </c>
    </row>
    <row r="978" spans="2:7">
      <c r="B978" s="58">
        <v>29.5</v>
      </c>
      <c r="C978" s="58">
        <v>2225</v>
      </c>
      <c r="F978" s="24">
        <v>29.5</v>
      </c>
      <c r="G978" s="24">
        <v>3420</v>
      </c>
    </row>
    <row r="979" spans="2:7">
      <c r="B979" s="58">
        <v>29.52</v>
      </c>
      <c r="C979" s="58">
        <v>2106</v>
      </c>
      <c r="F979" s="24">
        <v>29.5</v>
      </c>
      <c r="G979" s="24">
        <v>3760</v>
      </c>
    </row>
    <row r="980" spans="2:7">
      <c r="B980" s="58">
        <v>29.54</v>
      </c>
      <c r="C980" s="58">
        <v>1826</v>
      </c>
      <c r="F980" s="24">
        <v>29.5</v>
      </c>
      <c r="G980" s="24">
        <v>3770</v>
      </c>
    </row>
    <row r="981" spans="2:7">
      <c r="B981" s="58">
        <v>29.56</v>
      </c>
      <c r="C981" s="58">
        <v>1448</v>
      </c>
      <c r="F981" s="24">
        <v>29.6</v>
      </c>
      <c r="G981" s="24">
        <v>3660</v>
      </c>
    </row>
    <row r="982" spans="2:7">
      <c r="B982" s="58">
        <v>29.58</v>
      </c>
      <c r="C982" s="58">
        <v>1128</v>
      </c>
      <c r="F982" s="24">
        <v>29.6</v>
      </c>
      <c r="G982" s="24">
        <v>3380</v>
      </c>
    </row>
    <row r="983" spans="2:7">
      <c r="B983" s="58">
        <v>29.6</v>
      </c>
      <c r="C983" s="58">
        <v>720</v>
      </c>
      <c r="F983" s="24">
        <v>29.6</v>
      </c>
      <c r="G983" s="24">
        <v>3060</v>
      </c>
    </row>
    <row r="984" spans="2:7">
      <c r="B984" s="58">
        <v>29.62</v>
      </c>
      <c r="C984" s="58">
        <v>508</v>
      </c>
      <c r="F984" s="24">
        <v>29.6</v>
      </c>
      <c r="G984" s="24">
        <v>2550</v>
      </c>
    </row>
    <row r="985" spans="2:7">
      <c r="B985" s="58">
        <v>29.64</v>
      </c>
      <c r="C985" s="58">
        <v>341</v>
      </c>
      <c r="F985" s="24">
        <v>29.6</v>
      </c>
      <c r="G985" s="24">
        <v>2130</v>
      </c>
    </row>
    <row r="986" spans="2:7">
      <c r="B986" s="58">
        <v>29.66</v>
      </c>
      <c r="C986" s="58">
        <v>285</v>
      </c>
      <c r="F986" s="24">
        <v>29.7</v>
      </c>
      <c r="G986" s="24">
        <v>1690</v>
      </c>
    </row>
    <row r="987" spans="2:7">
      <c r="B987" s="58">
        <v>29.68</v>
      </c>
      <c r="C987" s="58">
        <v>222</v>
      </c>
      <c r="F987" s="24">
        <v>29.7</v>
      </c>
      <c r="G987" s="24">
        <v>1280</v>
      </c>
    </row>
    <row r="988" spans="2:7">
      <c r="B988" s="58">
        <v>29.7</v>
      </c>
      <c r="C988" s="58">
        <v>121</v>
      </c>
      <c r="F988" s="24">
        <v>29.7</v>
      </c>
      <c r="G988" s="24">
        <v>922</v>
      </c>
    </row>
    <row r="989" spans="2:7">
      <c r="B989" s="58">
        <v>29.72</v>
      </c>
      <c r="C989" s="58">
        <v>159</v>
      </c>
      <c r="F989" s="24">
        <v>29.7</v>
      </c>
      <c r="G989" s="24">
        <v>764</v>
      </c>
    </row>
    <row r="990" spans="2:7">
      <c r="B990" s="58">
        <v>29.74</v>
      </c>
      <c r="C990" s="58">
        <v>69</v>
      </c>
      <c r="F990" s="24">
        <v>29.7</v>
      </c>
      <c r="G990" s="24">
        <v>536</v>
      </c>
    </row>
    <row r="991" spans="2:7">
      <c r="B991" s="58">
        <v>29.76</v>
      </c>
      <c r="C991" s="58">
        <v>43</v>
      </c>
      <c r="F991" s="24">
        <v>29.8</v>
      </c>
      <c r="G991" s="24">
        <v>347</v>
      </c>
    </row>
    <row r="992" spans="2:7">
      <c r="B992" s="58">
        <v>29.78</v>
      </c>
      <c r="C992" s="58">
        <v>61</v>
      </c>
      <c r="F992" s="24">
        <v>29.8</v>
      </c>
      <c r="G992" s="24">
        <v>284</v>
      </c>
    </row>
    <row r="993" spans="2:7">
      <c r="B993" s="58">
        <v>29.8</v>
      </c>
      <c r="C993" s="58">
        <v>46</v>
      </c>
      <c r="F993" s="24">
        <v>29.8</v>
      </c>
      <c r="G993" s="24">
        <v>254</v>
      </c>
    </row>
    <row r="994" spans="2:7">
      <c r="B994" s="58">
        <v>29.82</v>
      </c>
      <c r="C994" s="58">
        <v>84</v>
      </c>
      <c r="F994" s="24">
        <v>29.8</v>
      </c>
      <c r="G994" s="24">
        <v>131</v>
      </c>
    </row>
    <row r="995" spans="2:7">
      <c r="B995" s="58">
        <v>29.84</v>
      </c>
      <c r="C995" s="58">
        <v>54</v>
      </c>
      <c r="F995" s="24">
        <v>29.8</v>
      </c>
      <c r="G995" s="24">
        <v>161</v>
      </c>
    </row>
    <row r="996" spans="2:7">
      <c r="B996" s="58">
        <v>29.86</v>
      </c>
      <c r="C996" s="58">
        <v>14</v>
      </c>
      <c r="F996" s="24">
        <v>29.9</v>
      </c>
      <c r="G996" s="24">
        <v>106</v>
      </c>
    </row>
    <row r="997" spans="2:7">
      <c r="B997" s="58">
        <v>29.88</v>
      </c>
      <c r="C997" s="58">
        <v>29</v>
      </c>
      <c r="F997" s="24">
        <v>29.9</v>
      </c>
      <c r="G997" s="24">
        <v>168</v>
      </c>
    </row>
    <row r="998" spans="2:7">
      <c r="B998" s="58">
        <v>29.9</v>
      </c>
      <c r="C998" s="58">
        <v>4</v>
      </c>
      <c r="F998" s="24">
        <v>29.9</v>
      </c>
      <c r="G998" s="24">
        <v>109</v>
      </c>
    </row>
    <row r="999" spans="2:7">
      <c r="B999" s="58">
        <v>29.92</v>
      </c>
      <c r="C999" s="58">
        <v>0</v>
      </c>
      <c r="F999" s="24">
        <v>29.9</v>
      </c>
      <c r="G999" s="24">
        <v>138</v>
      </c>
    </row>
    <row r="1000" spans="2:7">
      <c r="B1000" s="58">
        <v>29.94</v>
      </c>
      <c r="C1000" s="58">
        <v>0</v>
      </c>
      <c r="F1000" s="24">
        <v>29.9</v>
      </c>
      <c r="G1000" s="24">
        <v>83.8</v>
      </c>
    </row>
    <row r="1001" spans="2:7">
      <c r="B1001" s="58">
        <v>29.96</v>
      </c>
      <c r="C1001" s="58">
        <v>0</v>
      </c>
      <c r="F1001" s="24">
        <v>30</v>
      </c>
      <c r="G1001" s="24">
        <v>81.3</v>
      </c>
    </row>
    <row r="1002" spans="2:7">
      <c r="B1002" s="58">
        <v>29.98</v>
      </c>
      <c r="C1002" s="58">
        <v>11</v>
      </c>
      <c r="F1002" s="24">
        <v>30</v>
      </c>
      <c r="G1002" s="24">
        <v>62.9</v>
      </c>
    </row>
    <row r="1003" spans="2:7">
      <c r="B1003" s="58">
        <v>30</v>
      </c>
      <c r="C1003" s="58">
        <v>0</v>
      </c>
      <c r="F1003" s="24">
        <v>30</v>
      </c>
      <c r="G1003" s="24">
        <v>78.400000000000006</v>
      </c>
    </row>
    <row r="1004" spans="2:7">
      <c r="B1004" s="58">
        <v>30.02</v>
      </c>
      <c r="C1004" s="58">
        <v>38</v>
      </c>
      <c r="F1004" s="24">
        <v>30</v>
      </c>
      <c r="G1004" s="24">
        <v>128</v>
      </c>
    </row>
    <row r="1005" spans="2:7">
      <c r="B1005" s="58">
        <v>30.04</v>
      </c>
      <c r="C1005" s="58">
        <v>48</v>
      </c>
      <c r="F1005" s="24">
        <v>30</v>
      </c>
      <c r="G1005" s="24">
        <v>49.5</v>
      </c>
    </row>
    <row r="1006" spans="2:7">
      <c r="B1006" s="58">
        <v>30.06</v>
      </c>
      <c r="C1006" s="58">
        <v>17</v>
      </c>
      <c r="F1006" s="24">
        <v>30.1</v>
      </c>
      <c r="G1006" s="24">
        <v>14.1</v>
      </c>
    </row>
    <row r="1007" spans="2:7">
      <c r="B1007" s="58">
        <v>30.08</v>
      </c>
      <c r="C1007" s="58">
        <v>0</v>
      </c>
      <c r="F1007" s="24">
        <v>30.1</v>
      </c>
      <c r="G1007" s="24">
        <v>156</v>
      </c>
    </row>
    <row r="1008" spans="2:7">
      <c r="B1008" s="58">
        <v>30.1</v>
      </c>
      <c r="C1008" s="58">
        <v>17</v>
      </c>
      <c r="F1008" s="24">
        <v>30.1</v>
      </c>
      <c r="G1008" s="24">
        <v>131</v>
      </c>
    </row>
    <row r="1009" spans="2:7">
      <c r="B1009" s="58">
        <v>30.12</v>
      </c>
      <c r="C1009" s="58">
        <v>44</v>
      </c>
      <c r="F1009" s="24">
        <v>30.1</v>
      </c>
      <c r="G1009" s="24">
        <v>89.7</v>
      </c>
    </row>
    <row r="1010" spans="2:7">
      <c r="B1010" s="58">
        <v>30.14</v>
      </c>
      <c r="C1010" s="58">
        <v>25</v>
      </c>
      <c r="F1010" s="24">
        <v>30.1</v>
      </c>
      <c r="G1010" s="24">
        <v>110</v>
      </c>
    </row>
    <row r="1011" spans="2:7">
      <c r="B1011" s="58">
        <v>30.16</v>
      </c>
      <c r="C1011" s="58">
        <v>54</v>
      </c>
      <c r="F1011" s="24">
        <v>30.2</v>
      </c>
      <c r="G1011" s="24">
        <v>151</v>
      </c>
    </row>
    <row r="1012" spans="2:7">
      <c r="B1012" s="58">
        <v>30.18</v>
      </c>
      <c r="C1012" s="58">
        <v>45</v>
      </c>
      <c r="F1012" s="24">
        <v>30.2</v>
      </c>
      <c r="G1012" s="24">
        <v>198</v>
      </c>
    </row>
    <row r="1013" spans="2:7">
      <c r="B1013" s="58">
        <v>30.2</v>
      </c>
      <c r="C1013" s="58">
        <v>119</v>
      </c>
      <c r="F1013" s="24">
        <v>30.2</v>
      </c>
      <c r="G1013" s="24">
        <v>161</v>
      </c>
    </row>
    <row r="1014" spans="2:7">
      <c r="B1014" s="58">
        <v>30.22</v>
      </c>
      <c r="C1014" s="58">
        <v>132</v>
      </c>
      <c r="F1014" s="24">
        <v>30.2</v>
      </c>
      <c r="G1014" s="24">
        <v>144</v>
      </c>
    </row>
    <row r="1015" spans="2:7">
      <c r="B1015" s="58">
        <v>30.24</v>
      </c>
      <c r="C1015" s="58">
        <v>167</v>
      </c>
      <c r="F1015" s="24">
        <v>30.2</v>
      </c>
      <c r="G1015" s="24">
        <v>202</v>
      </c>
    </row>
    <row r="1016" spans="2:7">
      <c r="B1016" s="58">
        <v>30.26</v>
      </c>
      <c r="C1016" s="58">
        <v>123</v>
      </c>
      <c r="F1016" s="24">
        <v>30.3</v>
      </c>
      <c r="G1016" s="24">
        <v>249</v>
      </c>
    </row>
    <row r="1017" spans="2:7">
      <c r="B1017" s="58">
        <v>30.28</v>
      </c>
      <c r="C1017" s="58">
        <v>191</v>
      </c>
      <c r="F1017" s="24">
        <v>30.3</v>
      </c>
      <c r="G1017" s="24">
        <v>401</v>
      </c>
    </row>
    <row r="1018" spans="2:7">
      <c r="B1018" s="58">
        <v>30.3</v>
      </c>
      <c r="C1018" s="58">
        <v>306</v>
      </c>
      <c r="F1018" s="24">
        <v>30.3</v>
      </c>
      <c r="G1018" s="24">
        <v>411</v>
      </c>
    </row>
    <row r="1019" spans="2:7">
      <c r="B1019" s="58">
        <v>30.32</v>
      </c>
      <c r="C1019" s="58">
        <v>463</v>
      </c>
      <c r="F1019" s="24">
        <v>30.3</v>
      </c>
      <c r="G1019" s="24">
        <v>562</v>
      </c>
    </row>
    <row r="1020" spans="2:7">
      <c r="B1020" s="58">
        <v>30.34</v>
      </c>
      <c r="C1020" s="58">
        <v>615</v>
      </c>
      <c r="F1020" s="24">
        <v>30.3</v>
      </c>
      <c r="G1020" s="24">
        <v>703</v>
      </c>
    </row>
    <row r="1021" spans="2:7">
      <c r="B1021" s="58">
        <v>30.36</v>
      </c>
      <c r="C1021" s="58">
        <v>734</v>
      </c>
      <c r="F1021" s="24">
        <v>30.4</v>
      </c>
      <c r="G1021" s="24">
        <v>926</v>
      </c>
    </row>
    <row r="1022" spans="2:7">
      <c r="B1022" s="58">
        <v>30.38</v>
      </c>
      <c r="C1022" s="58">
        <v>1038</v>
      </c>
      <c r="F1022" s="24">
        <v>30.4</v>
      </c>
      <c r="G1022" s="24">
        <v>1140</v>
      </c>
    </row>
    <row r="1023" spans="2:7">
      <c r="B1023" s="58">
        <v>30.4</v>
      </c>
      <c r="C1023" s="58">
        <v>1485</v>
      </c>
      <c r="F1023" s="24">
        <v>30.4</v>
      </c>
      <c r="G1023" s="24">
        <v>1490</v>
      </c>
    </row>
    <row r="1024" spans="2:7">
      <c r="B1024" s="58">
        <v>30.42</v>
      </c>
      <c r="C1024" s="58">
        <v>1938</v>
      </c>
      <c r="F1024" s="24">
        <v>30.4</v>
      </c>
      <c r="G1024" s="24">
        <v>2040</v>
      </c>
    </row>
    <row r="1025" spans="2:7">
      <c r="B1025" s="58">
        <v>30.44</v>
      </c>
      <c r="C1025" s="58">
        <v>2452</v>
      </c>
      <c r="F1025" s="24">
        <v>30.4</v>
      </c>
      <c r="G1025" s="24">
        <v>2740</v>
      </c>
    </row>
    <row r="1026" spans="2:7">
      <c r="B1026" s="58">
        <v>30.46</v>
      </c>
      <c r="C1026" s="58">
        <v>3370</v>
      </c>
      <c r="F1026" s="24">
        <v>30.5</v>
      </c>
      <c r="G1026" s="24">
        <v>3720</v>
      </c>
    </row>
    <row r="1027" spans="2:7">
      <c r="B1027" s="58">
        <v>30.48</v>
      </c>
      <c r="C1027" s="58">
        <v>4343</v>
      </c>
      <c r="F1027" s="24">
        <v>30.5</v>
      </c>
      <c r="G1027" s="24">
        <v>4840</v>
      </c>
    </row>
    <row r="1028" spans="2:7">
      <c r="B1028" s="58">
        <v>30.5</v>
      </c>
      <c r="C1028" s="58">
        <v>5489</v>
      </c>
      <c r="F1028" s="24">
        <v>30.5</v>
      </c>
      <c r="G1028" s="24">
        <v>5950</v>
      </c>
    </row>
    <row r="1029" spans="2:7">
      <c r="B1029" s="58">
        <v>30.52</v>
      </c>
      <c r="C1029" s="58">
        <v>6463</v>
      </c>
      <c r="F1029" s="24">
        <v>30.5</v>
      </c>
      <c r="G1029" s="24">
        <v>7460</v>
      </c>
    </row>
    <row r="1030" spans="2:7">
      <c r="B1030" s="58">
        <v>30.54</v>
      </c>
      <c r="C1030" s="58">
        <v>7395</v>
      </c>
      <c r="F1030" s="24">
        <v>30.5</v>
      </c>
      <c r="G1030" s="24">
        <v>9010</v>
      </c>
    </row>
    <row r="1031" spans="2:7">
      <c r="B1031" s="58">
        <v>30.56</v>
      </c>
      <c r="C1031" s="58">
        <v>7933</v>
      </c>
      <c r="F1031" s="24">
        <v>30.6</v>
      </c>
      <c r="G1031" s="24">
        <v>10500</v>
      </c>
    </row>
    <row r="1032" spans="2:7">
      <c r="B1032" s="58">
        <v>30.58</v>
      </c>
      <c r="C1032" s="58">
        <v>7639</v>
      </c>
      <c r="F1032" s="24">
        <v>30.6</v>
      </c>
      <c r="G1032" s="24">
        <v>12000</v>
      </c>
    </row>
    <row r="1033" spans="2:7">
      <c r="B1033" s="58">
        <v>30.6</v>
      </c>
      <c r="C1033" s="58">
        <v>6997</v>
      </c>
      <c r="F1033" s="24">
        <v>30.6</v>
      </c>
      <c r="G1033" s="24">
        <v>12500</v>
      </c>
    </row>
    <row r="1034" spans="2:7">
      <c r="B1034" s="58">
        <v>30.62</v>
      </c>
      <c r="C1034" s="58">
        <v>5939</v>
      </c>
      <c r="F1034" s="24">
        <v>30.6</v>
      </c>
      <c r="G1034" s="24">
        <v>12700</v>
      </c>
    </row>
    <row r="1035" spans="2:7">
      <c r="B1035" s="58">
        <v>30.64</v>
      </c>
      <c r="C1035" s="58">
        <v>4716</v>
      </c>
      <c r="F1035" s="24">
        <v>30.6</v>
      </c>
      <c r="G1035" s="24">
        <v>12400</v>
      </c>
    </row>
    <row r="1036" spans="2:7">
      <c r="B1036" s="58">
        <v>30.66</v>
      </c>
      <c r="C1036" s="58">
        <v>3446</v>
      </c>
      <c r="F1036" s="24">
        <v>30.7</v>
      </c>
      <c r="G1036" s="24">
        <v>11400</v>
      </c>
    </row>
    <row r="1037" spans="2:7">
      <c r="B1037" s="58">
        <v>30.68</v>
      </c>
      <c r="C1037" s="58">
        <v>2501</v>
      </c>
      <c r="F1037" s="24">
        <v>30.7</v>
      </c>
      <c r="G1037" s="24">
        <v>10300</v>
      </c>
    </row>
    <row r="1038" spans="2:7">
      <c r="B1038" s="58">
        <v>30.7</v>
      </c>
      <c r="C1038" s="58">
        <v>1756</v>
      </c>
      <c r="F1038" s="24">
        <v>30.7</v>
      </c>
      <c r="G1038" s="24">
        <v>8730</v>
      </c>
    </row>
    <row r="1039" spans="2:7">
      <c r="B1039" s="58">
        <v>30.72</v>
      </c>
      <c r="C1039" s="58">
        <v>1238</v>
      </c>
      <c r="F1039" s="24">
        <v>30.7</v>
      </c>
      <c r="G1039" s="24">
        <v>7270</v>
      </c>
    </row>
    <row r="1040" spans="2:7">
      <c r="B1040" s="58">
        <v>30.74</v>
      </c>
      <c r="C1040" s="58">
        <v>937</v>
      </c>
      <c r="F1040" s="24">
        <v>30.7</v>
      </c>
      <c r="G1040" s="24">
        <v>5640</v>
      </c>
    </row>
    <row r="1041" spans="2:7">
      <c r="B1041" s="58">
        <v>30.76</v>
      </c>
      <c r="C1041" s="58">
        <v>577</v>
      </c>
      <c r="F1041" s="24">
        <v>30.8</v>
      </c>
      <c r="G1041" s="24">
        <v>4540</v>
      </c>
    </row>
    <row r="1042" spans="2:7">
      <c r="B1042" s="58">
        <v>30.78</v>
      </c>
      <c r="C1042" s="58">
        <v>354</v>
      </c>
      <c r="F1042" s="24">
        <v>30.8</v>
      </c>
      <c r="G1042" s="24">
        <v>3280</v>
      </c>
    </row>
    <row r="1043" spans="2:7">
      <c r="B1043" s="58">
        <v>30.8</v>
      </c>
      <c r="C1043" s="58">
        <v>288</v>
      </c>
      <c r="F1043" s="24">
        <v>30.8</v>
      </c>
      <c r="G1043" s="24">
        <v>2430</v>
      </c>
    </row>
    <row r="1044" spans="2:7">
      <c r="B1044" s="58">
        <v>30.82</v>
      </c>
      <c r="C1044" s="58">
        <v>280</v>
      </c>
      <c r="F1044" s="24">
        <v>30.8</v>
      </c>
      <c r="G1044" s="24">
        <v>1740</v>
      </c>
    </row>
    <row r="1045" spans="2:7">
      <c r="B1045" s="58">
        <v>30.84</v>
      </c>
      <c r="C1045" s="58">
        <v>218</v>
      </c>
      <c r="F1045" s="24">
        <v>30.8</v>
      </c>
      <c r="G1045" s="24">
        <v>1330</v>
      </c>
    </row>
    <row r="1046" spans="2:7">
      <c r="B1046" s="58">
        <v>30.86</v>
      </c>
      <c r="C1046" s="58">
        <v>181</v>
      </c>
      <c r="F1046" s="24">
        <v>30.9</v>
      </c>
      <c r="G1046" s="24">
        <v>1050</v>
      </c>
    </row>
    <row r="1047" spans="2:7">
      <c r="B1047" s="58">
        <v>30.88</v>
      </c>
      <c r="C1047" s="58">
        <v>146</v>
      </c>
      <c r="F1047" s="24">
        <v>30.9</v>
      </c>
      <c r="G1047" s="24">
        <v>757</v>
      </c>
    </row>
    <row r="1048" spans="2:7">
      <c r="B1048" s="58">
        <v>30.9</v>
      </c>
      <c r="C1048" s="58">
        <v>56</v>
      </c>
      <c r="F1048" s="24">
        <v>30.9</v>
      </c>
      <c r="G1048" s="24">
        <v>633</v>
      </c>
    </row>
    <row r="1049" spans="2:7">
      <c r="B1049" s="58">
        <v>30.92</v>
      </c>
      <c r="C1049" s="58">
        <v>70</v>
      </c>
      <c r="F1049" s="24">
        <v>30.9</v>
      </c>
      <c r="G1049" s="24">
        <v>451</v>
      </c>
    </row>
    <row r="1050" spans="2:7">
      <c r="B1050" s="58">
        <v>30.94</v>
      </c>
      <c r="C1050" s="58">
        <v>88</v>
      </c>
      <c r="F1050" s="24">
        <v>30.9</v>
      </c>
      <c r="G1050" s="24">
        <v>429</v>
      </c>
    </row>
    <row r="1051" spans="2:7">
      <c r="B1051" s="58">
        <v>30.96</v>
      </c>
      <c r="C1051" s="58">
        <v>31</v>
      </c>
      <c r="F1051" s="24">
        <v>31</v>
      </c>
      <c r="G1051" s="24">
        <v>358</v>
      </c>
    </row>
    <row r="1052" spans="2:7">
      <c r="B1052" s="58">
        <v>30.98</v>
      </c>
      <c r="C1052" s="58">
        <v>57</v>
      </c>
      <c r="F1052" s="24">
        <v>31</v>
      </c>
      <c r="G1052" s="24">
        <v>351</v>
      </c>
    </row>
    <row r="1053" spans="2:7">
      <c r="B1053" s="58">
        <v>31</v>
      </c>
      <c r="C1053" s="58">
        <v>33</v>
      </c>
      <c r="F1053" s="24">
        <v>31</v>
      </c>
      <c r="G1053" s="24">
        <v>337</v>
      </c>
    </row>
    <row r="1054" spans="2:7">
      <c r="B1054" s="58">
        <v>31.02</v>
      </c>
      <c r="C1054" s="58">
        <v>4</v>
      </c>
      <c r="F1054" s="24">
        <v>31</v>
      </c>
      <c r="G1054" s="24">
        <v>276</v>
      </c>
    </row>
    <row r="1055" spans="2:7">
      <c r="B1055" s="58">
        <v>31.04</v>
      </c>
      <c r="C1055" s="58">
        <v>34</v>
      </c>
      <c r="F1055" s="24">
        <v>31</v>
      </c>
      <c r="G1055" s="24">
        <v>225</v>
      </c>
    </row>
    <row r="1056" spans="2:7">
      <c r="B1056" s="58">
        <v>31.06</v>
      </c>
      <c r="C1056" s="58">
        <v>14</v>
      </c>
      <c r="F1056" s="24">
        <v>31.1</v>
      </c>
      <c r="G1056" s="24">
        <v>235</v>
      </c>
    </row>
    <row r="1057" spans="2:7">
      <c r="B1057" s="58">
        <v>31.08</v>
      </c>
      <c r="C1057" s="58">
        <v>37</v>
      </c>
      <c r="F1057" s="24">
        <v>31.1</v>
      </c>
      <c r="G1057" s="24">
        <v>249</v>
      </c>
    </row>
    <row r="1058" spans="2:7">
      <c r="B1058" s="58">
        <v>31.1</v>
      </c>
      <c r="C1058" s="58">
        <v>1</v>
      </c>
      <c r="F1058" s="24">
        <v>31.1</v>
      </c>
      <c r="G1058" s="24">
        <v>217</v>
      </c>
    </row>
    <row r="1059" spans="2:7">
      <c r="B1059" s="58">
        <v>31.12</v>
      </c>
      <c r="C1059" s="58">
        <v>3</v>
      </c>
      <c r="F1059" s="24">
        <v>31.1</v>
      </c>
      <c r="G1059" s="24">
        <v>265</v>
      </c>
    </row>
    <row r="1060" spans="2:7">
      <c r="B1060" s="58">
        <v>31.14</v>
      </c>
      <c r="C1060" s="58">
        <v>24</v>
      </c>
      <c r="F1060" s="24">
        <v>31.1</v>
      </c>
      <c r="G1060" s="24">
        <v>201</v>
      </c>
    </row>
    <row r="1061" spans="2:7">
      <c r="B1061" s="58">
        <v>31.16</v>
      </c>
      <c r="C1061" s="58">
        <v>0</v>
      </c>
      <c r="F1061" s="24">
        <v>31.2</v>
      </c>
      <c r="G1061" s="24">
        <v>270</v>
      </c>
    </row>
    <row r="1062" spans="2:7">
      <c r="B1062" s="58">
        <v>31.18</v>
      </c>
      <c r="C1062" s="58">
        <v>96</v>
      </c>
      <c r="F1062" s="24">
        <v>31.2</v>
      </c>
      <c r="G1062" s="24">
        <v>305</v>
      </c>
    </row>
    <row r="1063" spans="2:7">
      <c r="B1063" s="58">
        <v>31.2</v>
      </c>
      <c r="C1063" s="58">
        <v>0</v>
      </c>
      <c r="F1063" s="24">
        <v>31.2</v>
      </c>
      <c r="G1063" s="24">
        <v>204</v>
      </c>
    </row>
    <row r="1064" spans="2:7">
      <c r="B1064" s="58">
        <v>31.22</v>
      </c>
      <c r="C1064" s="58">
        <v>67</v>
      </c>
      <c r="F1064" s="24">
        <v>31.2</v>
      </c>
      <c r="G1064" s="24">
        <v>171</v>
      </c>
    </row>
    <row r="1065" spans="2:7">
      <c r="B1065" s="58">
        <v>31.24</v>
      </c>
      <c r="C1065" s="58">
        <v>57</v>
      </c>
      <c r="F1065" s="24">
        <v>31.2</v>
      </c>
      <c r="G1065" s="24">
        <v>322</v>
      </c>
    </row>
    <row r="1066" spans="2:7">
      <c r="B1066" s="58">
        <v>31.26</v>
      </c>
      <c r="C1066" s="58">
        <v>38</v>
      </c>
      <c r="F1066" s="24">
        <v>31.3</v>
      </c>
      <c r="G1066" s="24">
        <v>284</v>
      </c>
    </row>
    <row r="1067" spans="2:7">
      <c r="B1067" s="58">
        <v>31.28</v>
      </c>
      <c r="C1067" s="58">
        <v>101</v>
      </c>
      <c r="F1067" s="24">
        <v>31.3</v>
      </c>
      <c r="G1067" s="24">
        <v>259</v>
      </c>
    </row>
    <row r="1068" spans="2:7">
      <c r="B1068" s="58">
        <v>31.3</v>
      </c>
      <c r="C1068" s="58">
        <v>79</v>
      </c>
      <c r="F1068" s="24">
        <v>31.3</v>
      </c>
      <c r="G1068" s="24">
        <v>210</v>
      </c>
    </row>
    <row r="1069" spans="2:7">
      <c r="B1069" s="58">
        <v>31.32</v>
      </c>
      <c r="C1069" s="58">
        <v>29</v>
      </c>
      <c r="F1069" s="24">
        <v>31.3</v>
      </c>
      <c r="G1069" s="24">
        <v>240</v>
      </c>
    </row>
    <row r="1070" spans="2:7">
      <c r="B1070" s="58">
        <v>31.34</v>
      </c>
      <c r="C1070" s="58">
        <v>83</v>
      </c>
      <c r="F1070" s="24">
        <v>31.3</v>
      </c>
      <c r="G1070" s="24">
        <v>253</v>
      </c>
    </row>
    <row r="1071" spans="2:7">
      <c r="B1071" s="58">
        <v>31.36</v>
      </c>
      <c r="C1071" s="58">
        <v>12</v>
      </c>
      <c r="F1071" s="24">
        <v>31.4</v>
      </c>
      <c r="G1071" s="24">
        <v>246</v>
      </c>
    </row>
    <row r="1072" spans="2:7">
      <c r="B1072" s="58">
        <v>31.38</v>
      </c>
      <c r="C1072" s="58">
        <v>50</v>
      </c>
      <c r="F1072" s="24">
        <v>31.4</v>
      </c>
      <c r="G1072" s="24">
        <v>288</v>
      </c>
    </row>
    <row r="1073" spans="2:7">
      <c r="B1073" s="58">
        <v>31.4</v>
      </c>
      <c r="C1073" s="58">
        <v>78</v>
      </c>
      <c r="F1073" s="24">
        <v>31.4</v>
      </c>
      <c r="G1073" s="24">
        <v>265</v>
      </c>
    </row>
    <row r="1074" spans="2:7">
      <c r="B1074" s="58">
        <v>31.42</v>
      </c>
      <c r="C1074" s="58">
        <v>90</v>
      </c>
      <c r="F1074" s="24">
        <v>31.4</v>
      </c>
      <c r="G1074" s="24">
        <v>292</v>
      </c>
    </row>
    <row r="1075" spans="2:7">
      <c r="B1075" s="58">
        <v>31.44</v>
      </c>
      <c r="C1075" s="58">
        <v>271</v>
      </c>
      <c r="F1075" s="24">
        <v>31.4</v>
      </c>
      <c r="G1075" s="24">
        <v>357</v>
      </c>
    </row>
    <row r="1076" spans="2:7">
      <c r="B1076" s="58">
        <v>31.46</v>
      </c>
      <c r="C1076" s="58">
        <v>211</v>
      </c>
      <c r="F1076" s="24">
        <v>31.5</v>
      </c>
      <c r="G1076" s="24">
        <v>412</v>
      </c>
    </row>
    <row r="1077" spans="2:7">
      <c r="B1077" s="58">
        <v>31.48</v>
      </c>
      <c r="C1077" s="58">
        <v>256</v>
      </c>
      <c r="F1077" s="24">
        <v>31.5</v>
      </c>
      <c r="G1077" s="24">
        <v>423</v>
      </c>
    </row>
    <row r="1078" spans="2:7">
      <c r="B1078" s="58">
        <v>31.5</v>
      </c>
      <c r="C1078" s="58">
        <v>274</v>
      </c>
      <c r="F1078" s="24">
        <v>31.5</v>
      </c>
      <c r="G1078" s="24">
        <v>532</v>
      </c>
    </row>
    <row r="1079" spans="2:7">
      <c r="B1079" s="58">
        <v>31.52</v>
      </c>
      <c r="C1079" s="58">
        <v>351</v>
      </c>
      <c r="F1079" s="24">
        <v>31.5</v>
      </c>
      <c r="G1079" s="24">
        <v>594</v>
      </c>
    </row>
    <row r="1080" spans="2:7">
      <c r="B1080" s="58">
        <v>31.54</v>
      </c>
      <c r="C1080" s="58">
        <v>388</v>
      </c>
      <c r="F1080" s="24">
        <v>31.5</v>
      </c>
      <c r="G1080" s="24">
        <v>701</v>
      </c>
    </row>
    <row r="1081" spans="2:7">
      <c r="B1081" s="58">
        <v>31.56</v>
      </c>
      <c r="C1081" s="58">
        <v>607</v>
      </c>
      <c r="F1081" s="24">
        <v>31.6</v>
      </c>
      <c r="G1081" s="24">
        <v>862</v>
      </c>
    </row>
    <row r="1082" spans="2:7">
      <c r="B1082" s="58">
        <v>31.58</v>
      </c>
      <c r="C1082" s="58">
        <v>901</v>
      </c>
      <c r="F1082" s="24">
        <v>31.6</v>
      </c>
      <c r="G1082" s="24">
        <v>1120</v>
      </c>
    </row>
    <row r="1083" spans="2:7">
      <c r="B1083" s="58">
        <v>31.6</v>
      </c>
      <c r="C1083" s="58">
        <v>1122</v>
      </c>
      <c r="F1083" s="24">
        <v>31.6</v>
      </c>
      <c r="G1083" s="24">
        <v>1350</v>
      </c>
    </row>
    <row r="1084" spans="2:7">
      <c r="B1084" s="58">
        <v>31.62</v>
      </c>
      <c r="C1084" s="58">
        <v>1484</v>
      </c>
      <c r="F1084" s="24">
        <v>31.6</v>
      </c>
      <c r="G1084" s="24">
        <v>1620</v>
      </c>
    </row>
    <row r="1085" spans="2:7">
      <c r="B1085" s="58">
        <v>31.64</v>
      </c>
      <c r="C1085" s="58">
        <v>1993</v>
      </c>
      <c r="F1085" s="24">
        <v>31.6</v>
      </c>
      <c r="G1085" s="24">
        <v>2040</v>
      </c>
    </row>
    <row r="1086" spans="2:7">
      <c r="B1086" s="58">
        <v>31.66</v>
      </c>
      <c r="C1086" s="58">
        <v>2427</v>
      </c>
      <c r="F1086" s="24">
        <v>31.7</v>
      </c>
      <c r="G1086" s="24">
        <v>2590</v>
      </c>
    </row>
    <row r="1087" spans="2:7">
      <c r="B1087" s="58">
        <v>31.68</v>
      </c>
      <c r="C1087" s="58">
        <v>3283</v>
      </c>
      <c r="F1087" s="24">
        <v>31.7</v>
      </c>
      <c r="G1087" s="24">
        <v>3350</v>
      </c>
    </row>
    <row r="1088" spans="2:7">
      <c r="B1088" s="58">
        <v>31.7</v>
      </c>
      <c r="C1088" s="58">
        <v>4336</v>
      </c>
      <c r="F1088" s="24">
        <v>31.7</v>
      </c>
      <c r="G1088" s="24">
        <v>4530</v>
      </c>
    </row>
    <row r="1089" spans="2:7">
      <c r="B1089" s="58">
        <v>31.72</v>
      </c>
      <c r="C1089" s="58">
        <v>5645</v>
      </c>
      <c r="F1089" s="24">
        <v>31.7</v>
      </c>
      <c r="G1089" s="24">
        <v>5830</v>
      </c>
    </row>
    <row r="1090" spans="2:7">
      <c r="B1090" s="58">
        <v>31.74</v>
      </c>
      <c r="C1090" s="58">
        <v>7338</v>
      </c>
      <c r="F1090" s="24">
        <v>31.7</v>
      </c>
      <c r="G1090" s="24">
        <v>7420</v>
      </c>
    </row>
    <row r="1091" spans="2:7">
      <c r="B1091" s="58">
        <v>31.76</v>
      </c>
      <c r="C1091" s="58">
        <v>8878</v>
      </c>
      <c r="F1091" s="24">
        <v>31.8</v>
      </c>
      <c r="G1091" s="24">
        <v>9150</v>
      </c>
    </row>
    <row r="1092" spans="2:7">
      <c r="B1092" s="58">
        <v>31.78</v>
      </c>
      <c r="C1092" s="58">
        <v>10267</v>
      </c>
      <c r="F1092" s="24">
        <v>31.8</v>
      </c>
      <c r="G1092" s="24">
        <v>11300</v>
      </c>
    </row>
    <row r="1093" spans="2:7">
      <c r="B1093" s="58">
        <v>31.8</v>
      </c>
      <c r="C1093" s="58">
        <v>11246</v>
      </c>
      <c r="F1093" s="24">
        <v>31.8</v>
      </c>
      <c r="G1093" s="24">
        <v>13100</v>
      </c>
    </row>
    <row r="1094" spans="2:7">
      <c r="B1094" s="58">
        <v>31.82</v>
      </c>
      <c r="C1094" s="58">
        <v>11411</v>
      </c>
      <c r="F1094" s="24">
        <v>31.8</v>
      </c>
      <c r="G1094" s="24">
        <v>14900</v>
      </c>
    </row>
    <row r="1095" spans="2:7">
      <c r="B1095" s="58">
        <v>31.84</v>
      </c>
      <c r="C1095" s="58">
        <v>10677</v>
      </c>
      <c r="F1095" s="24">
        <v>31.8</v>
      </c>
      <c r="G1095" s="24">
        <v>16200</v>
      </c>
    </row>
    <row r="1096" spans="2:7">
      <c r="B1096" s="58">
        <v>31.86</v>
      </c>
      <c r="C1096" s="58">
        <v>9553</v>
      </c>
      <c r="F1096" s="24">
        <v>31.9</v>
      </c>
      <c r="G1096" s="24">
        <v>17100</v>
      </c>
    </row>
    <row r="1097" spans="2:7">
      <c r="B1097" s="58">
        <v>31.88</v>
      </c>
      <c r="C1097" s="58">
        <v>8284</v>
      </c>
      <c r="F1097" s="24">
        <v>31.9</v>
      </c>
      <c r="G1097" s="24">
        <v>17000</v>
      </c>
    </row>
    <row r="1098" spans="2:7">
      <c r="B1098" s="58">
        <v>31.9</v>
      </c>
      <c r="C1098" s="58">
        <v>6811</v>
      </c>
      <c r="F1098" s="24">
        <v>31.9</v>
      </c>
      <c r="G1098" s="24">
        <v>16300</v>
      </c>
    </row>
    <row r="1099" spans="2:7">
      <c r="B1099" s="58">
        <v>31.92</v>
      </c>
      <c r="C1099" s="58">
        <v>5286</v>
      </c>
      <c r="F1099" s="24">
        <v>31.9</v>
      </c>
      <c r="G1099" s="24">
        <v>15400</v>
      </c>
    </row>
    <row r="1100" spans="2:7">
      <c r="B1100" s="58">
        <v>31.94</v>
      </c>
      <c r="C1100" s="58">
        <v>4012</v>
      </c>
      <c r="F1100" s="24">
        <v>31.9</v>
      </c>
      <c r="G1100" s="24">
        <v>14000</v>
      </c>
    </row>
    <row r="1101" spans="2:7">
      <c r="B1101" s="58">
        <v>31.96</v>
      </c>
      <c r="C1101" s="58">
        <v>2892</v>
      </c>
      <c r="F1101" s="24">
        <v>32</v>
      </c>
      <c r="G1101" s="24">
        <v>11900</v>
      </c>
    </row>
    <row r="1102" spans="2:7">
      <c r="B1102" s="58">
        <v>31.98</v>
      </c>
      <c r="C1102" s="58">
        <v>2293</v>
      </c>
      <c r="F1102" s="24">
        <v>32</v>
      </c>
      <c r="G1102" s="24">
        <v>10000</v>
      </c>
    </row>
    <row r="1103" spans="2:7">
      <c r="B1103" s="58">
        <v>32</v>
      </c>
      <c r="C1103" s="58">
        <v>1834</v>
      </c>
      <c r="F1103" s="24">
        <v>32</v>
      </c>
      <c r="G1103" s="24">
        <v>8260</v>
      </c>
    </row>
    <row r="1104" spans="2:7">
      <c r="B1104" s="58">
        <v>32.020000000000003</v>
      </c>
      <c r="C1104" s="58">
        <v>1256</v>
      </c>
      <c r="F1104" s="24">
        <v>32</v>
      </c>
      <c r="G1104" s="24">
        <v>6710</v>
      </c>
    </row>
    <row r="1105" spans="2:7">
      <c r="B1105" s="58">
        <v>32.04</v>
      </c>
      <c r="C1105" s="58">
        <v>973</v>
      </c>
      <c r="F1105" s="24">
        <v>32</v>
      </c>
      <c r="G1105" s="24">
        <v>5200</v>
      </c>
    </row>
    <row r="1106" spans="2:7">
      <c r="B1106" s="58">
        <v>32.06</v>
      </c>
      <c r="C1106" s="58">
        <v>700</v>
      </c>
      <c r="F1106" s="24">
        <v>32.1</v>
      </c>
      <c r="G1106" s="24">
        <v>3990</v>
      </c>
    </row>
    <row r="1107" spans="2:7">
      <c r="B1107" s="58">
        <v>32.08</v>
      </c>
      <c r="C1107" s="58">
        <v>470</v>
      </c>
      <c r="F1107" s="24">
        <v>32.1</v>
      </c>
      <c r="G1107" s="24">
        <v>2990</v>
      </c>
    </row>
    <row r="1108" spans="2:7">
      <c r="B1108" s="58">
        <v>32.1</v>
      </c>
      <c r="C1108" s="58">
        <v>451</v>
      </c>
      <c r="F1108" s="24">
        <v>32.1</v>
      </c>
      <c r="G1108" s="24">
        <v>2270</v>
      </c>
    </row>
    <row r="1109" spans="2:7">
      <c r="B1109" s="58">
        <v>32.119999999999997</v>
      </c>
      <c r="C1109" s="58">
        <v>273</v>
      </c>
      <c r="F1109" s="24">
        <v>32.1</v>
      </c>
      <c r="G1109" s="24">
        <v>1760</v>
      </c>
    </row>
    <row r="1110" spans="2:7">
      <c r="B1110" s="58">
        <v>32.14</v>
      </c>
      <c r="C1110" s="58">
        <v>218</v>
      </c>
      <c r="F1110" s="24">
        <v>32.1</v>
      </c>
      <c r="G1110" s="24">
        <v>1260</v>
      </c>
    </row>
    <row r="1111" spans="2:7">
      <c r="B1111" s="58">
        <v>32.159999999999997</v>
      </c>
      <c r="C1111" s="58">
        <v>253</v>
      </c>
      <c r="F1111" s="24">
        <v>32.200000000000003</v>
      </c>
      <c r="G1111" s="24">
        <v>1090</v>
      </c>
    </row>
    <row r="1112" spans="2:7">
      <c r="B1112" s="58">
        <v>32.18</v>
      </c>
      <c r="C1112" s="58">
        <v>154</v>
      </c>
      <c r="F1112" s="24">
        <v>32.200000000000003</v>
      </c>
      <c r="G1112" s="24">
        <v>884</v>
      </c>
    </row>
    <row r="1113" spans="2:7">
      <c r="B1113" s="58">
        <v>32.200000000000003</v>
      </c>
      <c r="C1113" s="58">
        <v>223</v>
      </c>
      <c r="F1113" s="24">
        <v>32.200000000000003</v>
      </c>
      <c r="G1113" s="24">
        <v>603</v>
      </c>
    </row>
    <row r="1114" spans="2:7">
      <c r="B1114" s="58">
        <v>32.22</v>
      </c>
      <c r="C1114" s="58">
        <v>127</v>
      </c>
      <c r="F1114" s="24">
        <v>32.200000000000003</v>
      </c>
      <c r="G1114" s="24">
        <v>572</v>
      </c>
    </row>
    <row r="1115" spans="2:7">
      <c r="B1115" s="58">
        <v>32.24</v>
      </c>
      <c r="C1115" s="58">
        <v>103</v>
      </c>
      <c r="F1115" s="24">
        <v>32.200000000000003</v>
      </c>
      <c r="G1115" s="24">
        <v>433</v>
      </c>
    </row>
    <row r="1116" spans="2:7">
      <c r="B1116" s="58">
        <v>32.26</v>
      </c>
      <c r="C1116" s="58">
        <v>66</v>
      </c>
      <c r="F1116" s="24">
        <v>32.299999999999997</v>
      </c>
      <c r="G1116" s="24">
        <v>366</v>
      </c>
    </row>
    <row r="1117" spans="2:7">
      <c r="B1117" s="58">
        <v>32.28</v>
      </c>
      <c r="C1117" s="58">
        <v>43</v>
      </c>
      <c r="F1117" s="24">
        <v>32.299999999999997</v>
      </c>
      <c r="G1117" s="24">
        <v>388</v>
      </c>
    </row>
    <row r="1118" spans="2:7">
      <c r="B1118" s="58">
        <v>32.299999999999997</v>
      </c>
      <c r="C1118" s="58">
        <v>41</v>
      </c>
      <c r="F1118" s="24">
        <v>32.299999999999997</v>
      </c>
      <c r="G1118" s="24">
        <v>384</v>
      </c>
    </row>
    <row r="1119" spans="2:7">
      <c r="B1119" s="58">
        <v>32.32</v>
      </c>
      <c r="C1119" s="58">
        <v>0</v>
      </c>
      <c r="F1119" s="24">
        <v>32.299999999999997</v>
      </c>
      <c r="G1119" s="24">
        <v>300</v>
      </c>
    </row>
    <row r="1120" spans="2:7">
      <c r="B1120" s="58">
        <v>32.340000000000003</v>
      </c>
      <c r="C1120" s="58">
        <v>34</v>
      </c>
      <c r="F1120" s="24">
        <v>32.299999999999997</v>
      </c>
      <c r="G1120" s="24">
        <v>234</v>
      </c>
    </row>
    <row r="1121" spans="2:7">
      <c r="B1121" s="58">
        <v>32.36</v>
      </c>
      <c r="C1121" s="58">
        <v>45</v>
      </c>
      <c r="F1121" s="24">
        <v>32.4</v>
      </c>
      <c r="G1121" s="24">
        <v>266</v>
      </c>
    </row>
    <row r="1122" spans="2:7">
      <c r="B1122" s="58">
        <v>32.380000000000003</v>
      </c>
      <c r="C1122" s="58">
        <v>58</v>
      </c>
      <c r="F1122" s="24">
        <v>32.4</v>
      </c>
      <c r="G1122" s="24">
        <v>262</v>
      </c>
    </row>
    <row r="1123" spans="2:7">
      <c r="B1123" s="58">
        <v>32.4</v>
      </c>
      <c r="C1123" s="58">
        <v>103</v>
      </c>
      <c r="F1123" s="24">
        <v>32.4</v>
      </c>
      <c r="G1123" s="24">
        <v>247</v>
      </c>
    </row>
    <row r="1124" spans="2:7">
      <c r="B1124" s="58">
        <v>32.42</v>
      </c>
      <c r="C1124" s="58">
        <v>32</v>
      </c>
      <c r="F1124" s="24">
        <v>32.4</v>
      </c>
      <c r="G1124" s="24">
        <v>216</v>
      </c>
    </row>
    <row r="1125" spans="2:7">
      <c r="B1125" s="58">
        <v>32.44</v>
      </c>
      <c r="C1125" s="58">
        <v>75</v>
      </c>
      <c r="F1125" s="24">
        <v>32.4</v>
      </c>
      <c r="G1125" s="24">
        <v>239</v>
      </c>
    </row>
    <row r="1126" spans="2:7">
      <c r="B1126" s="58">
        <v>32.46</v>
      </c>
      <c r="C1126" s="58">
        <v>54</v>
      </c>
      <c r="F1126" s="24">
        <v>32.5</v>
      </c>
      <c r="G1126" s="24">
        <v>260</v>
      </c>
    </row>
    <row r="1127" spans="2:7">
      <c r="B1127" s="58">
        <v>32.479999999999997</v>
      </c>
      <c r="C1127" s="58">
        <v>87</v>
      </c>
      <c r="F1127" s="24">
        <v>32.5</v>
      </c>
      <c r="G1127" s="24">
        <v>202</v>
      </c>
    </row>
    <row r="1128" spans="2:7">
      <c r="B1128" s="58">
        <v>32.5</v>
      </c>
      <c r="C1128" s="58">
        <v>93</v>
      </c>
      <c r="F1128" s="24">
        <v>32.5</v>
      </c>
      <c r="G1128" s="24">
        <v>195</v>
      </c>
    </row>
    <row r="1129" spans="2:7">
      <c r="B1129" s="58">
        <v>32.520000000000003</v>
      </c>
      <c r="C1129" s="58">
        <v>59</v>
      </c>
      <c r="F1129" s="24">
        <v>32.5</v>
      </c>
      <c r="G1129" s="24">
        <v>223</v>
      </c>
    </row>
    <row r="1130" spans="2:7">
      <c r="B1130" s="58">
        <v>32.54</v>
      </c>
      <c r="C1130" s="58">
        <v>185</v>
      </c>
      <c r="F1130" s="24">
        <v>32.5</v>
      </c>
      <c r="G1130" s="24">
        <v>174</v>
      </c>
    </row>
    <row r="1131" spans="2:7">
      <c r="B1131" s="58">
        <v>32.56</v>
      </c>
      <c r="C1131" s="58">
        <v>103</v>
      </c>
      <c r="F1131" s="24">
        <v>32.6</v>
      </c>
      <c r="G1131" s="24">
        <v>207</v>
      </c>
    </row>
    <row r="1132" spans="2:7">
      <c r="B1132" s="58">
        <v>32.58</v>
      </c>
      <c r="C1132" s="58">
        <v>75</v>
      </c>
      <c r="F1132" s="24">
        <v>32.6</v>
      </c>
      <c r="G1132" s="24">
        <v>264</v>
      </c>
    </row>
    <row r="1133" spans="2:7">
      <c r="B1133" s="58">
        <v>32.6</v>
      </c>
      <c r="C1133" s="58">
        <v>150</v>
      </c>
      <c r="F1133" s="24">
        <v>32.6</v>
      </c>
      <c r="G1133" s="24">
        <v>206</v>
      </c>
    </row>
    <row r="1134" spans="2:7">
      <c r="B1134" s="58">
        <v>32.619999999999997</v>
      </c>
      <c r="C1134" s="58">
        <v>44</v>
      </c>
      <c r="F1134" s="24">
        <v>32.6</v>
      </c>
      <c r="G1134" s="24">
        <v>195</v>
      </c>
    </row>
    <row r="1135" spans="2:7">
      <c r="B1135" s="58">
        <v>32.64</v>
      </c>
      <c r="C1135" s="58">
        <v>53</v>
      </c>
      <c r="F1135" s="24">
        <v>32.6</v>
      </c>
      <c r="G1135" s="24">
        <v>211</v>
      </c>
    </row>
    <row r="1136" spans="2:7">
      <c r="B1136" s="58">
        <v>32.659999999999997</v>
      </c>
      <c r="C1136" s="58">
        <v>64</v>
      </c>
      <c r="F1136" s="24">
        <v>32.700000000000003</v>
      </c>
      <c r="G1136" s="24">
        <v>193</v>
      </c>
    </row>
    <row r="1137" spans="2:7">
      <c r="B1137" s="58">
        <v>32.68</v>
      </c>
      <c r="C1137" s="58">
        <v>55</v>
      </c>
      <c r="F1137" s="24">
        <v>32.700000000000003</v>
      </c>
      <c r="G1137" s="24">
        <v>199</v>
      </c>
    </row>
    <row r="1138" spans="2:7">
      <c r="B1138" s="58">
        <v>32.700000000000003</v>
      </c>
      <c r="C1138" s="58">
        <v>92</v>
      </c>
      <c r="F1138" s="24">
        <v>32.700000000000003</v>
      </c>
      <c r="G1138" s="24">
        <v>203</v>
      </c>
    </row>
    <row r="1139" spans="2:7">
      <c r="B1139" s="58">
        <v>32.72</v>
      </c>
      <c r="C1139" s="58">
        <v>4</v>
      </c>
      <c r="F1139" s="24">
        <v>32.700000000000003</v>
      </c>
      <c r="G1139" s="24">
        <v>203</v>
      </c>
    </row>
    <row r="1140" spans="2:7">
      <c r="B1140" s="58">
        <v>32.74</v>
      </c>
      <c r="C1140" s="58">
        <v>0</v>
      </c>
      <c r="F1140" s="24">
        <v>32.700000000000003</v>
      </c>
      <c r="G1140" s="24">
        <v>134</v>
      </c>
    </row>
    <row r="1141" spans="2:7">
      <c r="B1141" s="58">
        <v>32.76</v>
      </c>
      <c r="C1141" s="58">
        <v>20</v>
      </c>
      <c r="F1141" s="24">
        <v>32.799999999999997</v>
      </c>
      <c r="G1141" s="24">
        <v>139</v>
      </c>
    </row>
    <row r="1142" spans="2:7">
      <c r="B1142" s="58">
        <v>32.78</v>
      </c>
      <c r="C1142" s="58">
        <v>2</v>
      </c>
      <c r="F1142" s="24">
        <v>32.799999999999997</v>
      </c>
      <c r="G1142" s="24">
        <v>142</v>
      </c>
    </row>
    <row r="1143" spans="2:7">
      <c r="B1143" s="58">
        <v>32.799999999999997</v>
      </c>
      <c r="C1143" s="58">
        <v>0</v>
      </c>
      <c r="F1143" s="24">
        <v>32.799999999999997</v>
      </c>
      <c r="G1143" s="24">
        <v>131</v>
      </c>
    </row>
    <row r="1144" spans="2:7">
      <c r="B1144" s="58">
        <v>32.82</v>
      </c>
      <c r="C1144" s="58">
        <v>35</v>
      </c>
      <c r="F1144" s="24">
        <v>32.799999999999997</v>
      </c>
      <c r="G1144" s="24">
        <v>117</v>
      </c>
    </row>
    <row r="1145" spans="2:7">
      <c r="B1145" s="58">
        <v>32.840000000000003</v>
      </c>
      <c r="C1145" s="58">
        <v>55</v>
      </c>
      <c r="F1145" s="24">
        <v>32.799999999999997</v>
      </c>
      <c r="G1145" s="24">
        <v>77.2</v>
      </c>
    </row>
    <row r="1146" spans="2:7">
      <c r="B1146" s="58">
        <v>32.86</v>
      </c>
      <c r="C1146" s="58">
        <v>54</v>
      </c>
      <c r="F1146" s="24">
        <v>32.9</v>
      </c>
      <c r="G1146" s="24">
        <v>107</v>
      </c>
    </row>
    <row r="1147" spans="2:7">
      <c r="B1147" s="58">
        <v>32.880000000000003</v>
      </c>
      <c r="C1147" s="58">
        <v>50</v>
      </c>
      <c r="F1147" s="24">
        <v>32.9</v>
      </c>
      <c r="G1147" s="24">
        <v>139</v>
      </c>
    </row>
    <row r="1148" spans="2:7">
      <c r="B1148" s="58">
        <v>32.9</v>
      </c>
      <c r="C1148" s="58">
        <v>0</v>
      </c>
      <c r="F1148" s="24">
        <v>32.9</v>
      </c>
      <c r="G1148" s="24">
        <v>163</v>
      </c>
    </row>
    <row r="1149" spans="2:7">
      <c r="B1149" s="58">
        <v>32.92</v>
      </c>
      <c r="C1149" s="58">
        <v>0</v>
      </c>
      <c r="F1149" s="24">
        <v>32.9</v>
      </c>
      <c r="G1149" s="24">
        <v>125</v>
      </c>
    </row>
    <row r="1150" spans="2:7">
      <c r="B1150" s="58">
        <v>32.94</v>
      </c>
      <c r="C1150" s="58">
        <v>0</v>
      </c>
      <c r="F1150" s="24">
        <v>32.9</v>
      </c>
      <c r="G1150" s="24">
        <v>111</v>
      </c>
    </row>
    <row r="1151" spans="2:7">
      <c r="B1151" s="58">
        <v>32.96</v>
      </c>
      <c r="C1151" s="58">
        <v>0</v>
      </c>
      <c r="F1151" s="24">
        <v>33</v>
      </c>
      <c r="G1151" s="24">
        <v>130</v>
      </c>
    </row>
    <row r="1152" spans="2:7">
      <c r="B1152" s="58">
        <v>32.979999999999997</v>
      </c>
      <c r="C1152" s="58">
        <v>13</v>
      </c>
      <c r="F1152" s="24">
        <v>33</v>
      </c>
      <c r="G1152" s="24">
        <v>128</v>
      </c>
    </row>
    <row r="1153" spans="2:7">
      <c r="B1153" s="58">
        <v>33</v>
      </c>
      <c r="C1153" s="58">
        <v>0</v>
      </c>
      <c r="F1153" s="24">
        <v>33</v>
      </c>
      <c r="G1153" s="24">
        <v>89.9</v>
      </c>
    </row>
    <row r="1154" spans="2:7">
      <c r="B1154" s="58">
        <v>33.020000000000003</v>
      </c>
      <c r="C1154" s="58">
        <v>54</v>
      </c>
      <c r="F1154" s="24">
        <v>33</v>
      </c>
      <c r="G1154" s="24">
        <v>108</v>
      </c>
    </row>
    <row r="1155" spans="2:7">
      <c r="B1155" s="58">
        <v>33.04</v>
      </c>
      <c r="C1155" s="58">
        <v>13</v>
      </c>
      <c r="F1155" s="24">
        <v>33</v>
      </c>
      <c r="G1155" s="24">
        <v>113</v>
      </c>
    </row>
    <row r="1156" spans="2:7">
      <c r="B1156" s="58">
        <v>33.06</v>
      </c>
      <c r="C1156" s="58">
        <v>0</v>
      </c>
      <c r="F1156" s="24">
        <v>33.1</v>
      </c>
      <c r="G1156" s="24">
        <v>139</v>
      </c>
    </row>
    <row r="1157" spans="2:7">
      <c r="B1157" s="58">
        <v>33.08</v>
      </c>
      <c r="C1157" s="58">
        <v>29</v>
      </c>
      <c r="F1157" s="24">
        <v>33.1</v>
      </c>
      <c r="G1157" s="24">
        <v>128</v>
      </c>
    </row>
    <row r="1158" spans="2:7">
      <c r="B1158" s="58">
        <v>33.1</v>
      </c>
      <c r="C1158" s="58">
        <v>35</v>
      </c>
      <c r="F1158" s="24">
        <v>33.1</v>
      </c>
      <c r="G1158" s="24">
        <v>154</v>
      </c>
    </row>
    <row r="1159" spans="2:7">
      <c r="B1159" s="58">
        <v>33.119999999999997</v>
      </c>
      <c r="C1159" s="58">
        <v>32</v>
      </c>
      <c r="F1159" s="24">
        <v>33.1</v>
      </c>
      <c r="G1159" s="24">
        <v>117</v>
      </c>
    </row>
    <row r="1160" spans="2:7">
      <c r="B1160" s="58">
        <v>33.14</v>
      </c>
      <c r="C1160" s="58">
        <v>0</v>
      </c>
      <c r="F1160" s="24">
        <v>33.1</v>
      </c>
      <c r="G1160" s="24">
        <v>157</v>
      </c>
    </row>
    <row r="1161" spans="2:7">
      <c r="B1161" s="58">
        <v>33.159999999999997</v>
      </c>
      <c r="C1161" s="58">
        <v>0</v>
      </c>
      <c r="F1161" s="24">
        <v>33.200000000000003</v>
      </c>
      <c r="G1161" s="24">
        <v>103</v>
      </c>
    </row>
    <row r="1162" spans="2:7">
      <c r="B1162" s="58">
        <v>33.18</v>
      </c>
      <c r="C1162" s="58">
        <v>26</v>
      </c>
      <c r="F1162" s="24">
        <v>33.200000000000003</v>
      </c>
      <c r="G1162" s="24">
        <v>53.7</v>
      </c>
    </row>
    <row r="1163" spans="2:7">
      <c r="B1163" s="58">
        <v>33.200000000000003</v>
      </c>
      <c r="C1163" s="58">
        <v>3</v>
      </c>
      <c r="F1163" s="24">
        <v>33.200000000000003</v>
      </c>
      <c r="G1163" s="24">
        <v>125</v>
      </c>
    </row>
    <row r="1164" spans="2:7">
      <c r="B1164" s="58">
        <v>33.22</v>
      </c>
      <c r="C1164" s="58">
        <v>1</v>
      </c>
      <c r="F1164" s="24">
        <v>33.200000000000003</v>
      </c>
      <c r="G1164" s="24">
        <v>129</v>
      </c>
    </row>
    <row r="1165" spans="2:7">
      <c r="B1165" s="58">
        <v>33.24</v>
      </c>
      <c r="C1165" s="58">
        <v>0</v>
      </c>
      <c r="F1165" s="24">
        <v>33.200000000000003</v>
      </c>
      <c r="G1165" s="24">
        <v>80.3</v>
      </c>
    </row>
    <row r="1166" spans="2:7">
      <c r="B1166" s="58">
        <v>33.26</v>
      </c>
      <c r="C1166" s="58">
        <v>3</v>
      </c>
      <c r="F1166" s="24">
        <v>33.299999999999997</v>
      </c>
      <c r="G1166" s="24">
        <v>162</v>
      </c>
    </row>
    <row r="1167" spans="2:7">
      <c r="B1167" s="58">
        <v>33.28</v>
      </c>
      <c r="C1167" s="58">
        <v>75</v>
      </c>
      <c r="F1167" s="24">
        <v>33.299999999999997</v>
      </c>
      <c r="G1167" s="24">
        <v>168</v>
      </c>
    </row>
    <row r="1168" spans="2:7">
      <c r="B1168" s="58">
        <v>33.299999999999997</v>
      </c>
      <c r="C1168" s="58">
        <v>59</v>
      </c>
      <c r="F1168" s="24">
        <v>33.299999999999997</v>
      </c>
      <c r="G1168" s="24">
        <v>199</v>
      </c>
    </row>
    <row r="1169" spans="2:7">
      <c r="B1169" s="58">
        <v>33.32</v>
      </c>
      <c r="C1169" s="58">
        <v>54</v>
      </c>
      <c r="F1169" s="24">
        <v>33.299999999999997</v>
      </c>
      <c r="G1169" s="24">
        <v>118</v>
      </c>
    </row>
    <row r="1170" spans="2:7">
      <c r="B1170" s="58">
        <v>33.340000000000003</v>
      </c>
      <c r="C1170" s="58">
        <v>9</v>
      </c>
      <c r="F1170" s="24">
        <v>33.299999999999997</v>
      </c>
      <c r="G1170" s="24">
        <v>150</v>
      </c>
    </row>
    <row r="1171" spans="2:7">
      <c r="B1171" s="58">
        <v>33.36</v>
      </c>
      <c r="C1171" s="58">
        <v>9</v>
      </c>
      <c r="F1171" s="24">
        <v>33.4</v>
      </c>
      <c r="G1171" s="24">
        <v>94.3</v>
      </c>
    </row>
    <row r="1172" spans="2:7">
      <c r="B1172" s="58">
        <v>33.380000000000003</v>
      </c>
      <c r="C1172" s="58">
        <v>1</v>
      </c>
      <c r="F1172" s="24">
        <v>33.4</v>
      </c>
      <c r="G1172" s="24">
        <v>126</v>
      </c>
    </row>
    <row r="1173" spans="2:7">
      <c r="B1173" s="58">
        <v>33.4</v>
      </c>
      <c r="C1173" s="58">
        <v>0</v>
      </c>
      <c r="F1173" s="24">
        <v>33.4</v>
      </c>
      <c r="G1173" s="24">
        <v>206</v>
      </c>
    </row>
    <row r="1174" spans="2:7">
      <c r="B1174" s="58">
        <v>33.42</v>
      </c>
      <c r="C1174" s="58">
        <v>0</v>
      </c>
      <c r="F1174" s="24">
        <v>33.4</v>
      </c>
      <c r="G1174" s="24">
        <v>101</v>
      </c>
    </row>
    <row r="1175" spans="2:7">
      <c r="B1175" s="58">
        <v>33.44</v>
      </c>
      <c r="C1175" s="58">
        <v>0</v>
      </c>
      <c r="F1175" s="24">
        <v>33.4</v>
      </c>
      <c r="G1175" s="24">
        <v>124</v>
      </c>
    </row>
    <row r="1176" spans="2:7">
      <c r="B1176" s="58">
        <v>33.46</v>
      </c>
      <c r="C1176" s="58">
        <v>0</v>
      </c>
      <c r="F1176" s="24">
        <v>33.5</v>
      </c>
      <c r="G1176" s="24">
        <v>155</v>
      </c>
    </row>
    <row r="1177" spans="2:7">
      <c r="B1177" s="58">
        <v>33.479999999999997</v>
      </c>
      <c r="C1177" s="58">
        <v>26</v>
      </c>
      <c r="F1177" s="24">
        <v>33.5</v>
      </c>
      <c r="G1177" s="24">
        <v>99.3</v>
      </c>
    </row>
    <row r="1178" spans="2:7">
      <c r="B1178" s="58">
        <v>33.5</v>
      </c>
      <c r="C1178" s="58">
        <v>20</v>
      </c>
      <c r="F1178" s="24">
        <v>33.5</v>
      </c>
      <c r="G1178" s="24">
        <v>133</v>
      </c>
    </row>
    <row r="1179" spans="2:7">
      <c r="B1179" s="58">
        <v>33.520000000000003</v>
      </c>
      <c r="C1179" s="58">
        <v>13</v>
      </c>
      <c r="F1179" s="24">
        <v>33.5</v>
      </c>
      <c r="G1179" s="24">
        <v>112</v>
      </c>
    </row>
    <row r="1180" spans="2:7">
      <c r="B1180" s="58">
        <v>33.54</v>
      </c>
      <c r="C1180" s="58">
        <v>51</v>
      </c>
      <c r="F1180" s="24">
        <v>33.5</v>
      </c>
      <c r="G1180" s="24">
        <v>106</v>
      </c>
    </row>
    <row r="1181" spans="2:7">
      <c r="B1181" s="58">
        <v>33.56</v>
      </c>
      <c r="C1181" s="58">
        <v>0</v>
      </c>
      <c r="F1181" s="24">
        <v>33.6</v>
      </c>
      <c r="G1181" s="24">
        <v>92.9</v>
      </c>
    </row>
    <row r="1182" spans="2:7">
      <c r="B1182" s="58">
        <v>33.58</v>
      </c>
      <c r="C1182" s="58">
        <v>0</v>
      </c>
      <c r="F1182" s="24">
        <v>33.6</v>
      </c>
      <c r="G1182" s="24">
        <v>119</v>
      </c>
    </row>
    <row r="1183" spans="2:7">
      <c r="B1183" s="58">
        <v>33.6</v>
      </c>
      <c r="C1183" s="58">
        <v>20</v>
      </c>
      <c r="F1183" s="24">
        <v>33.6</v>
      </c>
      <c r="G1183" s="24">
        <v>67.2</v>
      </c>
    </row>
    <row r="1184" spans="2:7">
      <c r="B1184" s="58">
        <v>33.619999999999997</v>
      </c>
      <c r="C1184" s="58">
        <v>32</v>
      </c>
      <c r="F1184" s="24">
        <v>33.6</v>
      </c>
      <c r="G1184" s="24">
        <v>50.4</v>
      </c>
    </row>
    <row r="1185" spans="2:7">
      <c r="B1185" s="58">
        <v>33.64</v>
      </c>
      <c r="C1185" s="58">
        <v>2</v>
      </c>
      <c r="F1185" s="24">
        <v>33.6</v>
      </c>
      <c r="G1185" s="24">
        <v>149</v>
      </c>
    </row>
    <row r="1186" spans="2:7">
      <c r="B1186" s="58">
        <v>33.659999999999997</v>
      </c>
      <c r="C1186" s="58">
        <v>92</v>
      </c>
      <c r="F1186" s="24">
        <v>33.700000000000003</v>
      </c>
      <c r="G1186" s="24">
        <v>138</v>
      </c>
    </row>
    <row r="1187" spans="2:7">
      <c r="B1187" s="58">
        <v>33.68</v>
      </c>
      <c r="C1187" s="58">
        <v>1</v>
      </c>
      <c r="F1187" s="24">
        <v>33.700000000000003</v>
      </c>
      <c r="G1187" s="24">
        <v>134</v>
      </c>
    </row>
    <row r="1188" spans="2:7">
      <c r="B1188" s="58">
        <v>33.700000000000003</v>
      </c>
      <c r="C1188" s="58">
        <v>17</v>
      </c>
      <c r="F1188" s="24">
        <v>33.700000000000003</v>
      </c>
      <c r="G1188" s="24">
        <v>195</v>
      </c>
    </row>
    <row r="1189" spans="2:7">
      <c r="B1189" s="58">
        <v>33.72</v>
      </c>
      <c r="C1189" s="58">
        <v>71</v>
      </c>
      <c r="F1189" s="24">
        <v>33.700000000000003</v>
      </c>
      <c r="G1189" s="24">
        <v>147</v>
      </c>
    </row>
    <row r="1190" spans="2:7">
      <c r="B1190" s="58">
        <v>33.74</v>
      </c>
      <c r="C1190" s="58">
        <v>54</v>
      </c>
      <c r="F1190" s="24">
        <v>33.700000000000003</v>
      </c>
      <c r="G1190" s="24">
        <v>155</v>
      </c>
    </row>
    <row r="1191" spans="2:7">
      <c r="B1191" s="58">
        <v>33.76</v>
      </c>
      <c r="C1191" s="58">
        <v>53</v>
      </c>
      <c r="F1191" s="24">
        <v>33.799999999999997</v>
      </c>
      <c r="G1191" s="24">
        <v>175</v>
      </c>
    </row>
    <row r="1192" spans="2:7">
      <c r="B1192" s="58">
        <v>33.78</v>
      </c>
      <c r="C1192" s="58">
        <v>153</v>
      </c>
      <c r="F1192" s="24">
        <v>33.799999999999997</v>
      </c>
      <c r="G1192" s="24">
        <v>224</v>
      </c>
    </row>
    <row r="1193" spans="2:7">
      <c r="B1193" s="58">
        <v>33.799999999999997</v>
      </c>
      <c r="C1193" s="58">
        <v>124</v>
      </c>
      <c r="F1193" s="24">
        <v>33.799999999999997</v>
      </c>
      <c r="G1193" s="24">
        <v>193</v>
      </c>
    </row>
    <row r="1194" spans="2:7">
      <c r="B1194" s="58">
        <v>33.82</v>
      </c>
      <c r="C1194" s="58">
        <v>154</v>
      </c>
      <c r="F1194" s="24">
        <v>33.799999999999997</v>
      </c>
      <c r="G1194" s="24">
        <v>217</v>
      </c>
    </row>
    <row r="1195" spans="2:7">
      <c r="B1195" s="58">
        <v>33.840000000000003</v>
      </c>
      <c r="C1195" s="58">
        <v>266</v>
      </c>
      <c r="F1195" s="24">
        <v>33.799999999999997</v>
      </c>
      <c r="G1195" s="24">
        <v>320</v>
      </c>
    </row>
    <row r="1196" spans="2:7">
      <c r="B1196" s="58">
        <v>33.86</v>
      </c>
      <c r="C1196" s="58">
        <v>236</v>
      </c>
      <c r="F1196" s="24">
        <v>33.9</v>
      </c>
      <c r="G1196" s="24">
        <v>401</v>
      </c>
    </row>
    <row r="1197" spans="2:7">
      <c r="B1197" s="58">
        <v>33.880000000000003</v>
      </c>
      <c r="C1197" s="58">
        <v>304</v>
      </c>
      <c r="F1197" s="24">
        <v>33.9</v>
      </c>
      <c r="G1197" s="24">
        <v>352</v>
      </c>
    </row>
    <row r="1198" spans="2:7">
      <c r="B1198" s="58">
        <v>33.9</v>
      </c>
      <c r="C1198" s="58">
        <v>398</v>
      </c>
      <c r="F1198" s="24">
        <v>33.9</v>
      </c>
      <c r="G1198" s="24">
        <v>482</v>
      </c>
    </row>
    <row r="1199" spans="2:7">
      <c r="B1199" s="58">
        <v>33.92</v>
      </c>
      <c r="C1199" s="58">
        <v>618</v>
      </c>
      <c r="F1199" s="24">
        <v>33.9</v>
      </c>
      <c r="G1199" s="24">
        <v>521</v>
      </c>
    </row>
    <row r="1200" spans="2:7">
      <c r="B1200" s="58">
        <v>33.94</v>
      </c>
      <c r="C1200" s="58">
        <v>799</v>
      </c>
      <c r="F1200" s="24">
        <v>33.9</v>
      </c>
      <c r="G1200" s="24">
        <v>673</v>
      </c>
    </row>
    <row r="1201" spans="2:7">
      <c r="B1201" s="58">
        <v>33.96</v>
      </c>
      <c r="C1201" s="58">
        <v>975</v>
      </c>
      <c r="F1201" s="24">
        <v>34</v>
      </c>
      <c r="G1201" s="24">
        <v>905</v>
      </c>
    </row>
    <row r="1202" spans="2:7">
      <c r="B1202" s="58">
        <v>33.979999999999997</v>
      </c>
      <c r="C1202" s="58">
        <v>1411</v>
      </c>
      <c r="F1202" s="24">
        <v>34</v>
      </c>
      <c r="G1202" s="24">
        <v>1190</v>
      </c>
    </row>
    <row r="1203" spans="2:7">
      <c r="B1203" s="58">
        <v>34</v>
      </c>
      <c r="C1203" s="58">
        <v>1716</v>
      </c>
      <c r="F1203" s="24">
        <v>34</v>
      </c>
      <c r="G1203" s="24">
        <v>1610</v>
      </c>
    </row>
    <row r="1204" spans="2:7">
      <c r="B1204" s="58">
        <v>34.020000000000003</v>
      </c>
      <c r="C1204" s="58">
        <v>2172</v>
      </c>
      <c r="F1204" s="24">
        <v>34</v>
      </c>
      <c r="G1204" s="24">
        <v>2110</v>
      </c>
    </row>
    <row r="1205" spans="2:7">
      <c r="B1205" s="58">
        <v>34.04</v>
      </c>
      <c r="C1205" s="58">
        <v>2638</v>
      </c>
      <c r="F1205" s="24">
        <v>34</v>
      </c>
      <c r="G1205" s="24">
        <v>2660</v>
      </c>
    </row>
    <row r="1206" spans="2:7">
      <c r="B1206" s="58">
        <v>34.06</v>
      </c>
      <c r="C1206" s="58">
        <v>3131</v>
      </c>
      <c r="F1206" s="24">
        <v>34.1</v>
      </c>
      <c r="G1206" s="24">
        <v>3330</v>
      </c>
    </row>
    <row r="1207" spans="2:7">
      <c r="B1207" s="58">
        <v>34.08</v>
      </c>
      <c r="C1207" s="58">
        <v>3615</v>
      </c>
      <c r="F1207" s="24">
        <v>34.1</v>
      </c>
      <c r="G1207" s="24">
        <v>4140</v>
      </c>
    </row>
    <row r="1208" spans="2:7">
      <c r="B1208" s="58">
        <v>34.1</v>
      </c>
      <c r="C1208" s="58">
        <v>3732</v>
      </c>
      <c r="F1208" s="24">
        <v>34.1</v>
      </c>
      <c r="G1208" s="24">
        <v>4710</v>
      </c>
    </row>
    <row r="1209" spans="2:7">
      <c r="B1209" s="58">
        <v>34.119999999999997</v>
      </c>
      <c r="C1209" s="58">
        <v>3570</v>
      </c>
      <c r="F1209" s="24">
        <v>34.1</v>
      </c>
      <c r="G1209" s="24">
        <v>5140</v>
      </c>
    </row>
    <row r="1210" spans="2:7">
      <c r="B1210" s="58">
        <v>34.14</v>
      </c>
      <c r="C1210" s="58">
        <v>3168</v>
      </c>
      <c r="F1210" s="24">
        <v>34.1</v>
      </c>
      <c r="G1210" s="24">
        <v>5470</v>
      </c>
    </row>
    <row r="1211" spans="2:7">
      <c r="B1211" s="58">
        <v>34.159999999999997</v>
      </c>
      <c r="C1211" s="58">
        <v>2465</v>
      </c>
      <c r="F1211" s="24">
        <v>34.200000000000003</v>
      </c>
      <c r="G1211" s="24">
        <v>5650</v>
      </c>
    </row>
    <row r="1212" spans="2:7">
      <c r="B1212" s="58">
        <v>34.18</v>
      </c>
      <c r="C1212" s="58">
        <v>1888</v>
      </c>
      <c r="F1212" s="24">
        <v>34.200000000000003</v>
      </c>
      <c r="G1212" s="24">
        <v>5460</v>
      </c>
    </row>
    <row r="1213" spans="2:7">
      <c r="B1213" s="58">
        <v>34.200000000000003</v>
      </c>
      <c r="C1213" s="58">
        <v>1207</v>
      </c>
      <c r="F1213" s="24">
        <v>34.200000000000003</v>
      </c>
      <c r="G1213" s="24">
        <v>4920</v>
      </c>
    </row>
    <row r="1214" spans="2:7">
      <c r="B1214" s="58">
        <v>34.22</v>
      </c>
      <c r="C1214" s="58">
        <v>842</v>
      </c>
      <c r="F1214" s="24">
        <v>34.200000000000003</v>
      </c>
      <c r="G1214" s="24">
        <v>4480</v>
      </c>
    </row>
    <row r="1215" spans="2:7">
      <c r="B1215" s="58">
        <v>34.24</v>
      </c>
      <c r="C1215" s="58">
        <v>586</v>
      </c>
      <c r="F1215" s="24">
        <v>34.200000000000003</v>
      </c>
      <c r="G1215" s="24">
        <v>3830</v>
      </c>
    </row>
    <row r="1216" spans="2:7">
      <c r="B1216" s="58">
        <v>34.26</v>
      </c>
      <c r="C1216" s="58">
        <v>469</v>
      </c>
      <c r="F1216" s="24">
        <v>34.299999999999997</v>
      </c>
      <c r="G1216" s="24">
        <v>2960</v>
      </c>
    </row>
    <row r="1217" spans="2:7">
      <c r="B1217" s="58">
        <v>34.28</v>
      </c>
      <c r="C1217" s="58">
        <v>352</v>
      </c>
      <c r="F1217" s="24">
        <v>34.299999999999997</v>
      </c>
      <c r="G1217" s="24">
        <v>2480</v>
      </c>
    </row>
    <row r="1218" spans="2:7">
      <c r="B1218" s="58">
        <v>34.299999999999997</v>
      </c>
      <c r="C1218" s="58">
        <v>296</v>
      </c>
      <c r="F1218" s="24">
        <v>34.299999999999997</v>
      </c>
      <c r="G1218" s="24">
        <v>1830</v>
      </c>
    </row>
    <row r="1219" spans="2:7">
      <c r="B1219" s="58">
        <v>34.32</v>
      </c>
      <c r="C1219" s="58">
        <v>239</v>
      </c>
      <c r="F1219" s="24">
        <v>34.299999999999997</v>
      </c>
      <c r="G1219" s="24">
        <v>1430</v>
      </c>
    </row>
    <row r="1220" spans="2:7">
      <c r="B1220" s="58">
        <v>34.340000000000003</v>
      </c>
      <c r="C1220" s="58">
        <v>169</v>
      </c>
      <c r="F1220" s="24">
        <v>34.299999999999997</v>
      </c>
      <c r="G1220" s="24">
        <v>1080</v>
      </c>
    </row>
    <row r="1221" spans="2:7">
      <c r="B1221" s="58">
        <v>34.36</v>
      </c>
      <c r="C1221" s="58">
        <v>122</v>
      </c>
      <c r="F1221" s="24">
        <v>34.4</v>
      </c>
      <c r="G1221" s="24">
        <v>728</v>
      </c>
    </row>
    <row r="1222" spans="2:7">
      <c r="B1222" s="58">
        <v>34.380000000000003</v>
      </c>
      <c r="C1222" s="58">
        <v>26</v>
      </c>
      <c r="F1222" s="24">
        <v>34.4</v>
      </c>
      <c r="G1222" s="24">
        <v>621</v>
      </c>
    </row>
    <row r="1223" spans="2:7">
      <c r="B1223" s="58">
        <v>34.4</v>
      </c>
      <c r="C1223" s="58">
        <v>38</v>
      </c>
      <c r="F1223" s="24">
        <v>34.4</v>
      </c>
      <c r="G1223" s="24">
        <v>389</v>
      </c>
    </row>
    <row r="1224" spans="2:7">
      <c r="B1224" s="58">
        <v>34.42</v>
      </c>
      <c r="C1224" s="58">
        <v>107</v>
      </c>
      <c r="F1224" s="24">
        <v>34.4</v>
      </c>
      <c r="G1224" s="24">
        <v>296</v>
      </c>
    </row>
    <row r="1225" spans="2:7">
      <c r="B1225" s="58">
        <v>34.44</v>
      </c>
      <c r="C1225" s="58">
        <v>51</v>
      </c>
      <c r="F1225" s="24">
        <v>34.4</v>
      </c>
      <c r="G1225" s="24">
        <v>305</v>
      </c>
    </row>
    <row r="1226" spans="2:7">
      <c r="B1226" s="58">
        <v>34.46</v>
      </c>
      <c r="C1226" s="58">
        <v>20</v>
      </c>
      <c r="F1226" s="24">
        <v>34.5</v>
      </c>
      <c r="G1226" s="24">
        <v>219</v>
      </c>
    </row>
    <row r="1227" spans="2:7">
      <c r="B1227" s="58">
        <v>34.479999999999997</v>
      </c>
      <c r="C1227" s="58">
        <v>16</v>
      </c>
      <c r="F1227" s="24">
        <v>34.5</v>
      </c>
      <c r="G1227" s="24">
        <v>116</v>
      </c>
    </row>
    <row r="1228" spans="2:7">
      <c r="B1228" s="58">
        <v>34.5</v>
      </c>
      <c r="C1228" s="58">
        <v>5</v>
      </c>
      <c r="F1228" s="24">
        <v>34.5</v>
      </c>
      <c r="G1228" s="24">
        <v>139</v>
      </c>
    </row>
    <row r="1229" spans="2:7">
      <c r="B1229" s="58">
        <v>34.520000000000003</v>
      </c>
      <c r="C1229" s="58">
        <v>8</v>
      </c>
      <c r="F1229" s="24">
        <v>34.5</v>
      </c>
      <c r="G1229" s="24">
        <v>179</v>
      </c>
    </row>
    <row r="1230" spans="2:7">
      <c r="B1230" s="58">
        <v>34.54</v>
      </c>
      <c r="C1230" s="58">
        <v>48</v>
      </c>
      <c r="F1230" s="24">
        <v>34.5</v>
      </c>
      <c r="G1230" s="24">
        <v>171</v>
      </c>
    </row>
    <row r="1231" spans="2:7">
      <c r="B1231" s="58">
        <v>34.56</v>
      </c>
      <c r="C1231" s="58">
        <v>20</v>
      </c>
      <c r="F1231" s="24">
        <v>34.6</v>
      </c>
      <c r="G1231" s="24">
        <v>177</v>
      </c>
    </row>
    <row r="1232" spans="2:7">
      <c r="B1232" s="58">
        <v>34.58</v>
      </c>
      <c r="C1232" s="58">
        <v>10</v>
      </c>
      <c r="F1232" s="24">
        <v>34.6</v>
      </c>
      <c r="G1232" s="24">
        <v>139</v>
      </c>
    </row>
    <row r="1233" spans="2:7">
      <c r="B1233" s="58">
        <v>34.6</v>
      </c>
      <c r="C1233" s="58">
        <v>11</v>
      </c>
      <c r="F1233" s="24">
        <v>34.6</v>
      </c>
      <c r="G1233" s="24">
        <v>147</v>
      </c>
    </row>
    <row r="1234" spans="2:7">
      <c r="B1234" s="58">
        <v>34.619999999999997</v>
      </c>
      <c r="C1234" s="58">
        <v>47</v>
      </c>
      <c r="F1234" s="24">
        <v>34.6</v>
      </c>
      <c r="G1234" s="24">
        <v>111</v>
      </c>
    </row>
    <row r="1235" spans="2:7">
      <c r="B1235" s="58">
        <v>34.64</v>
      </c>
      <c r="C1235" s="58">
        <v>35</v>
      </c>
      <c r="F1235" s="24">
        <v>34.6</v>
      </c>
      <c r="G1235" s="24">
        <v>103</v>
      </c>
    </row>
    <row r="1236" spans="2:7">
      <c r="B1236" s="58">
        <v>34.659999999999997</v>
      </c>
      <c r="C1236" s="58">
        <v>64</v>
      </c>
      <c r="F1236" s="24">
        <v>34.700000000000003</v>
      </c>
      <c r="G1236" s="24">
        <v>96.1</v>
      </c>
    </row>
    <row r="1237" spans="2:7">
      <c r="B1237" s="58">
        <v>34.68</v>
      </c>
      <c r="C1237" s="58">
        <v>0</v>
      </c>
      <c r="F1237" s="24">
        <v>34.700000000000003</v>
      </c>
      <c r="G1237" s="24">
        <v>108</v>
      </c>
    </row>
    <row r="1238" spans="2:7">
      <c r="B1238" s="58">
        <v>34.700000000000003</v>
      </c>
      <c r="C1238" s="58">
        <v>0</v>
      </c>
      <c r="F1238" s="24">
        <v>34.700000000000003</v>
      </c>
      <c r="G1238" s="24">
        <v>132</v>
      </c>
    </row>
    <row r="1239" spans="2:7">
      <c r="B1239" s="58">
        <v>34.72</v>
      </c>
      <c r="C1239" s="58">
        <v>0</v>
      </c>
      <c r="F1239" s="24">
        <v>34.700000000000003</v>
      </c>
      <c r="G1239" s="24">
        <v>131</v>
      </c>
    </row>
    <row r="1240" spans="2:7">
      <c r="B1240" s="58">
        <v>34.74</v>
      </c>
      <c r="C1240" s="58">
        <v>13</v>
      </c>
      <c r="F1240" s="24">
        <v>34.700000000000003</v>
      </c>
      <c r="G1240" s="24">
        <v>57.3</v>
      </c>
    </row>
    <row r="1241" spans="2:7">
      <c r="B1241" s="58">
        <v>34.76</v>
      </c>
      <c r="C1241" s="58">
        <v>5</v>
      </c>
      <c r="F1241" s="24">
        <v>34.799999999999997</v>
      </c>
      <c r="G1241" s="24">
        <v>95.3</v>
      </c>
    </row>
    <row r="1242" spans="2:7">
      <c r="B1242" s="58">
        <v>34.78</v>
      </c>
      <c r="C1242" s="58">
        <v>52</v>
      </c>
      <c r="F1242" s="24">
        <v>34.799999999999997</v>
      </c>
      <c r="G1242" s="24">
        <v>91.3</v>
      </c>
    </row>
    <row r="1243" spans="2:7">
      <c r="B1243" s="58">
        <v>34.799999999999997</v>
      </c>
      <c r="C1243" s="58">
        <v>52</v>
      </c>
      <c r="F1243" s="24">
        <v>34.799999999999997</v>
      </c>
      <c r="G1243" s="24">
        <v>77.400000000000006</v>
      </c>
    </row>
    <row r="1244" spans="2:7">
      <c r="B1244" s="58">
        <v>34.82</v>
      </c>
      <c r="C1244" s="58">
        <v>50</v>
      </c>
      <c r="F1244" s="24">
        <v>34.799999999999997</v>
      </c>
      <c r="G1244" s="24">
        <v>106</v>
      </c>
    </row>
    <row r="1245" spans="2:7">
      <c r="B1245" s="58">
        <v>34.840000000000003</v>
      </c>
      <c r="C1245" s="58">
        <v>17</v>
      </c>
      <c r="F1245" s="24">
        <v>34.799999999999997</v>
      </c>
      <c r="G1245" s="24">
        <v>148</v>
      </c>
    </row>
    <row r="1246" spans="2:7">
      <c r="B1246" s="58">
        <v>34.86</v>
      </c>
      <c r="C1246" s="58">
        <v>26</v>
      </c>
      <c r="F1246" s="24">
        <v>34.9</v>
      </c>
      <c r="G1246" s="24">
        <v>146</v>
      </c>
    </row>
    <row r="1247" spans="2:7">
      <c r="B1247" s="58">
        <v>34.880000000000003</v>
      </c>
      <c r="C1247" s="58">
        <v>6</v>
      </c>
      <c r="F1247" s="24">
        <v>34.9</v>
      </c>
      <c r="G1247" s="24">
        <v>133</v>
      </c>
    </row>
    <row r="1248" spans="2:7">
      <c r="B1248" s="58">
        <v>34.9</v>
      </c>
      <c r="C1248" s="58">
        <v>0</v>
      </c>
      <c r="F1248" s="24">
        <v>34.9</v>
      </c>
      <c r="G1248" s="24">
        <v>122</v>
      </c>
    </row>
    <row r="1249" spans="2:7">
      <c r="B1249" s="58">
        <v>34.92</v>
      </c>
      <c r="C1249" s="58">
        <v>25</v>
      </c>
      <c r="F1249" s="24">
        <v>34.9</v>
      </c>
      <c r="G1249" s="24">
        <v>78.5</v>
      </c>
    </row>
    <row r="1250" spans="2:7">
      <c r="B1250" s="58">
        <v>34.94</v>
      </c>
      <c r="C1250" s="58">
        <v>46</v>
      </c>
      <c r="F1250" s="24">
        <v>34.9</v>
      </c>
      <c r="G1250" s="24">
        <v>124</v>
      </c>
    </row>
    <row r="1251" spans="2:7">
      <c r="B1251" s="58">
        <v>34.96</v>
      </c>
      <c r="C1251" s="58">
        <v>25</v>
      </c>
      <c r="F1251" s="24">
        <v>35</v>
      </c>
      <c r="G1251" s="24">
        <v>112</v>
      </c>
    </row>
    <row r="1252" spans="2:7">
      <c r="B1252" s="58">
        <v>34.979999999999997</v>
      </c>
      <c r="C1252" s="58">
        <v>0</v>
      </c>
      <c r="F1252" s="24">
        <v>35</v>
      </c>
      <c r="G1252" s="24">
        <v>104</v>
      </c>
    </row>
    <row r="1253" spans="2:7">
      <c r="B1253" s="58">
        <v>35</v>
      </c>
      <c r="C1253" s="58">
        <v>38</v>
      </c>
      <c r="F1253" s="24">
        <v>35</v>
      </c>
      <c r="G1253" s="24">
        <v>54.5</v>
      </c>
    </row>
    <row r="1254" spans="2:7">
      <c r="B1254" s="58">
        <v>35.020000000000003</v>
      </c>
      <c r="C1254" s="58">
        <v>0</v>
      </c>
      <c r="F1254" s="24">
        <v>35</v>
      </c>
      <c r="G1254" s="24">
        <v>61.5</v>
      </c>
    </row>
    <row r="1255" spans="2:7">
      <c r="B1255" s="58">
        <v>35.04</v>
      </c>
      <c r="C1255" s="58">
        <v>93</v>
      </c>
      <c r="F1255" s="24">
        <v>35</v>
      </c>
      <c r="G1255" s="24">
        <v>98.5</v>
      </c>
    </row>
    <row r="1256" spans="2:7">
      <c r="B1256" s="58">
        <v>35.06</v>
      </c>
      <c r="C1256" s="58">
        <v>0</v>
      </c>
      <c r="F1256" s="24">
        <v>35.1</v>
      </c>
      <c r="G1256" s="24">
        <v>124</v>
      </c>
    </row>
    <row r="1257" spans="2:7">
      <c r="B1257" s="58">
        <v>35.08</v>
      </c>
      <c r="C1257" s="58">
        <v>0</v>
      </c>
      <c r="F1257" s="24">
        <v>35.1</v>
      </c>
      <c r="G1257" s="24">
        <v>95.5</v>
      </c>
    </row>
    <row r="1258" spans="2:7">
      <c r="B1258" s="58">
        <v>35.1</v>
      </c>
      <c r="C1258" s="58">
        <v>16</v>
      </c>
      <c r="F1258" s="24">
        <v>35.1</v>
      </c>
      <c r="G1258" s="24">
        <v>54.5</v>
      </c>
    </row>
    <row r="1259" spans="2:7">
      <c r="B1259" s="58">
        <v>35.119999999999997</v>
      </c>
      <c r="C1259" s="58">
        <v>12</v>
      </c>
      <c r="F1259" s="24">
        <v>35.1</v>
      </c>
      <c r="G1259" s="24">
        <v>144</v>
      </c>
    </row>
    <row r="1260" spans="2:7">
      <c r="B1260" s="58">
        <v>35.14</v>
      </c>
      <c r="C1260" s="58">
        <v>10</v>
      </c>
      <c r="F1260" s="24">
        <v>35.1</v>
      </c>
      <c r="G1260" s="24">
        <v>42.5</v>
      </c>
    </row>
    <row r="1261" spans="2:7">
      <c r="B1261" s="58">
        <v>35.159999999999997</v>
      </c>
      <c r="C1261" s="58">
        <v>41</v>
      </c>
      <c r="F1261" s="24">
        <v>35.200000000000003</v>
      </c>
      <c r="G1261" s="24">
        <v>109</v>
      </c>
    </row>
    <row r="1262" spans="2:7">
      <c r="B1262" s="58">
        <v>35.18</v>
      </c>
      <c r="C1262" s="58">
        <v>0</v>
      </c>
      <c r="F1262" s="24">
        <v>35.200000000000003</v>
      </c>
      <c r="G1262" s="24">
        <v>92.5</v>
      </c>
    </row>
    <row r="1263" spans="2:7">
      <c r="B1263" s="58">
        <v>35.200000000000003</v>
      </c>
      <c r="C1263" s="58">
        <v>0</v>
      </c>
      <c r="F1263" s="24">
        <v>35.200000000000003</v>
      </c>
      <c r="G1263" s="24">
        <v>116</v>
      </c>
    </row>
    <row r="1264" spans="2:7">
      <c r="B1264" s="58">
        <v>35.22</v>
      </c>
      <c r="C1264" s="58">
        <v>101</v>
      </c>
      <c r="F1264" s="24">
        <v>35.200000000000003</v>
      </c>
      <c r="G1264" s="24">
        <v>132</v>
      </c>
    </row>
    <row r="1265" spans="2:7">
      <c r="B1265" s="58">
        <v>35.24</v>
      </c>
      <c r="C1265" s="58">
        <v>39</v>
      </c>
      <c r="F1265" s="24">
        <v>35.200000000000003</v>
      </c>
      <c r="G1265" s="24">
        <v>65.400000000000006</v>
      </c>
    </row>
    <row r="1266" spans="2:7">
      <c r="B1266" s="58">
        <v>35.26</v>
      </c>
      <c r="C1266" s="58">
        <v>22</v>
      </c>
      <c r="F1266" s="24">
        <v>35.299999999999997</v>
      </c>
      <c r="G1266" s="24">
        <v>105</v>
      </c>
    </row>
    <row r="1267" spans="2:7">
      <c r="B1267" s="58">
        <v>35.28</v>
      </c>
      <c r="C1267" s="58">
        <v>0</v>
      </c>
      <c r="F1267" s="24">
        <v>35.299999999999997</v>
      </c>
      <c r="G1267" s="24">
        <v>52.4</v>
      </c>
    </row>
    <row r="1268" spans="2:7">
      <c r="B1268" s="58">
        <v>35.299999999999997</v>
      </c>
      <c r="C1268" s="58">
        <v>0</v>
      </c>
      <c r="F1268" s="24">
        <v>35.299999999999997</v>
      </c>
      <c r="G1268" s="24">
        <v>82.4</v>
      </c>
    </row>
    <row r="1269" spans="2:7">
      <c r="B1269" s="58">
        <v>35.32</v>
      </c>
      <c r="C1269" s="58">
        <v>0</v>
      </c>
      <c r="F1269" s="24">
        <v>35.299999999999997</v>
      </c>
      <c r="G1269" s="24">
        <v>69.400000000000006</v>
      </c>
    </row>
    <row r="1270" spans="2:7">
      <c r="B1270" s="58">
        <v>35.340000000000003</v>
      </c>
      <c r="C1270" s="58">
        <v>16</v>
      </c>
      <c r="F1270" s="24">
        <v>35.299999999999997</v>
      </c>
      <c r="G1270" s="24">
        <v>65.3</v>
      </c>
    </row>
    <row r="1271" spans="2:7">
      <c r="B1271" s="58">
        <v>35.36</v>
      </c>
      <c r="C1271" s="58">
        <v>0</v>
      </c>
      <c r="F1271" s="24">
        <v>35.4</v>
      </c>
      <c r="G1271" s="24">
        <v>119</v>
      </c>
    </row>
    <row r="1272" spans="2:7">
      <c r="B1272" s="58">
        <v>35.380000000000003</v>
      </c>
      <c r="C1272" s="58">
        <v>25</v>
      </c>
      <c r="F1272" s="24">
        <v>35.4</v>
      </c>
      <c r="G1272" s="24">
        <v>132</v>
      </c>
    </row>
    <row r="1273" spans="2:7">
      <c r="B1273" s="58">
        <v>35.4</v>
      </c>
      <c r="C1273" s="58">
        <v>0</v>
      </c>
      <c r="F1273" s="24">
        <v>35.4</v>
      </c>
      <c r="G1273" s="24">
        <v>83.2</v>
      </c>
    </row>
    <row r="1274" spans="2:7">
      <c r="B1274" s="58">
        <v>35.42</v>
      </c>
      <c r="C1274" s="58">
        <v>17</v>
      </c>
      <c r="F1274" s="24">
        <v>35.4</v>
      </c>
      <c r="G1274" s="24">
        <v>125</v>
      </c>
    </row>
    <row r="1275" spans="2:7">
      <c r="B1275" s="58">
        <v>35.44</v>
      </c>
      <c r="C1275" s="58">
        <v>0</v>
      </c>
      <c r="F1275" s="24">
        <v>35.4</v>
      </c>
      <c r="G1275" s="24">
        <v>108</v>
      </c>
    </row>
    <row r="1276" spans="2:7">
      <c r="B1276" s="58">
        <v>35.46</v>
      </c>
      <c r="C1276" s="58">
        <v>0</v>
      </c>
      <c r="F1276" s="24">
        <v>35.5</v>
      </c>
      <c r="G1276" s="24">
        <v>112</v>
      </c>
    </row>
    <row r="1277" spans="2:7">
      <c r="B1277" s="58">
        <v>35.479999999999997</v>
      </c>
      <c r="C1277" s="58">
        <v>35</v>
      </c>
      <c r="F1277" s="24">
        <v>35.5</v>
      </c>
      <c r="G1277" s="24">
        <v>141</v>
      </c>
    </row>
    <row r="1278" spans="2:7">
      <c r="B1278" s="58">
        <v>35.5</v>
      </c>
      <c r="C1278" s="58">
        <v>0</v>
      </c>
      <c r="F1278" s="24">
        <v>35.5</v>
      </c>
      <c r="G1278" s="24">
        <v>82</v>
      </c>
    </row>
    <row r="1279" spans="2:7">
      <c r="B1279" s="58">
        <v>35.520000000000003</v>
      </c>
      <c r="C1279" s="58">
        <v>19</v>
      </c>
      <c r="F1279" s="24">
        <v>35.5</v>
      </c>
      <c r="G1279" s="24">
        <v>145</v>
      </c>
    </row>
    <row r="1280" spans="2:7">
      <c r="B1280" s="58">
        <v>35.54</v>
      </c>
      <c r="C1280" s="58">
        <v>15</v>
      </c>
      <c r="F1280" s="24">
        <v>35.5</v>
      </c>
      <c r="G1280" s="24">
        <v>178</v>
      </c>
    </row>
    <row r="1281" spans="2:7">
      <c r="B1281" s="58">
        <v>35.56</v>
      </c>
      <c r="C1281" s="58">
        <v>25</v>
      </c>
      <c r="F1281" s="24">
        <v>35.6</v>
      </c>
      <c r="G1281" s="24">
        <v>73.900000000000006</v>
      </c>
    </row>
    <row r="1282" spans="2:7">
      <c r="B1282" s="58">
        <v>35.58</v>
      </c>
      <c r="C1282" s="58">
        <v>22</v>
      </c>
      <c r="F1282" s="24">
        <v>35.6</v>
      </c>
      <c r="G1282" s="24">
        <v>96.9</v>
      </c>
    </row>
    <row r="1283" spans="2:7">
      <c r="B1283" s="58">
        <v>35.6</v>
      </c>
      <c r="C1283" s="58">
        <v>18</v>
      </c>
      <c r="F1283" s="24">
        <v>35.6</v>
      </c>
      <c r="G1283" s="24">
        <v>146</v>
      </c>
    </row>
    <row r="1284" spans="2:7">
      <c r="B1284" s="58">
        <v>35.619999999999997</v>
      </c>
      <c r="C1284" s="58">
        <v>42</v>
      </c>
      <c r="F1284" s="24">
        <v>35.6</v>
      </c>
      <c r="G1284" s="24">
        <v>98.7</v>
      </c>
    </row>
    <row r="1285" spans="2:7">
      <c r="B1285" s="58">
        <v>35.64</v>
      </c>
      <c r="C1285" s="58">
        <v>24</v>
      </c>
      <c r="F1285" s="24">
        <v>35.6</v>
      </c>
      <c r="G1285" s="24">
        <v>145</v>
      </c>
    </row>
    <row r="1286" spans="2:7">
      <c r="B1286" s="58">
        <v>35.659999999999997</v>
      </c>
      <c r="C1286" s="58">
        <v>6</v>
      </c>
      <c r="F1286" s="24">
        <v>35.700000000000003</v>
      </c>
      <c r="G1286" s="24">
        <v>93.6</v>
      </c>
    </row>
    <row r="1287" spans="2:7">
      <c r="B1287" s="58">
        <v>35.68</v>
      </c>
      <c r="C1287" s="58">
        <v>25</v>
      </c>
      <c r="F1287" s="24">
        <v>35.700000000000003</v>
      </c>
      <c r="G1287" s="24">
        <v>151</v>
      </c>
    </row>
    <row r="1288" spans="2:7">
      <c r="B1288" s="58">
        <v>35.700000000000003</v>
      </c>
      <c r="C1288" s="58">
        <v>52</v>
      </c>
      <c r="F1288" s="24">
        <v>35.700000000000003</v>
      </c>
      <c r="G1288" s="24">
        <v>118</v>
      </c>
    </row>
    <row r="1289" spans="2:7">
      <c r="B1289" s="58">
        <v>35.72</v>
      </c>
      <c r="C1289" s="58">
        <v>27</v>
      </c>
      <c r="F1289" s="24">
        <v>35.700000000000003</v>
      </c>
      <c r="G1289" s="24">
        <v>112</v>
      </c>
    </row>
    <row r="1290" spans="2:7">
      <c r="B1290" s="58">
        <v>35.74</v>
      </c>
      <c r="C1290" s="58">
        <v>41</v>
      </c>
      <c r="F1290" s="24">
        <v>35.700000000000003</v>
      </c>
      <c r="G1290" s="24">
        <v>149</v>
      </c>
    </row>
    <row r="1291" spans="2:7">
      <c r="B1291" s="58">
        <v>35.76</v>
      </c>
      <c r="C1291" s="58">
        <v>56</v>
      </c>
      <c r="F1291" s="24">
        <v>35.799999999999997</v>
      </c>
      <c r="G1291" s="24">
        <v>219</v>
      </c>
    </row>
    <row r="1292" spans="2:7">
      <c r="B1292" s="58">
        <v>35.78</v>
      </c>
      <c r="C1292" s="58">
        <v>33</v>
      </c>
      <c r="F1292" s="24">
        <v>35.799999999999997</v>
      </c>
      <c r="G1292" s="24">
        <v>149</v>
      </c>
    </row>
    <row r="1293" spans="2:7">
      <c r="B1293" s="58">
        <v>35.799999999999997</v>
      </c>
      <c r="C1293" s="58">
        <v>86</v>
      </c>
      <c r="F1293" s="24">
        <v>35.799999999999997</v>
      </c>
      <c r="G1293" s="24">
        <v>155</v>
      </c>
    </row>
    <row r="1294" spans="2:7">
      <c r="B1294" s="58">
        <v>35.82</v>
      </c>
      <c r="C1294" s="58">
        <v>60</v>
      </c>
      <c r="F1294" s="24">
        <v>35.799999999999997</v>
      </c>
      <c r="G1294" s="24">
        <v>158</v>
      </c>
    </row>
    <row r="1295" spans="2:7">
      <c r="B1295" s="58">
        <v>35.840000000000003</v>
      </c>
      <c r="C1295" s="58">
        <v>51</v>
      </c>
      <c r="F1295" s="24">
        <v>35.799999999999997</v>
      </c>
      <c r="G1295" s="24">
        <v>217</v>
      </c>
    </row>
    <row r="1296" spans="2:7">
      <c r="B1296" s="58">
        <v>35.86</v>
      </c>
      <c r="C1296" s="58">
        <v>112</v>
      </c>
      <c r="F1296" s="24">
        <v>35.9</v>
      </c>
      <c r="G1296" s="24">
        <v>249</v>
      </c>
    </row>
    <row r="1297" spans="2:7">
      <c r="B1297" s="58">
        <v>35.880000000000003</v>
      </c>
      <c r="C1297" s="58">
        <v>185</v>
      </c>
      <c r="F1297" s="24">
        <v>35.9</v>
      </c>
      <c r="G1297" s="24">
        <v>254</v>
      </c>
    </row>
    <row r="1298" spans="2:7">
      <c r="B1298" s="58">
        <v>35.9</v>
      </c>
      <c r="C1298" s="58">
        <v>145</v>
      </c>
      <c r="F1298" s="24">
        <v>35.9</v>
      </c>
      <c r="G1298" s="24">
        <v>317</v>
      </c>
    </row>
    <row r="1299" spans="2:7">
      <c r="B1299" s="58">
        <v>35.92</v>
      </c>
      <c r="C1299" s="58">
        <v>280</v>
      </c>
      <c r="F1299" s="24">
        <v>35.9</v>
      </c>
      <c r="G1299" s="24">
        <v>338</v>
      </c>
    </row>
    <row r="1300" spans="2:7">
      <c r="B1300" s="58">
        <v>35.94</v>
      </c>
      <c r="C1300" s="58">
        <v>304</v>
      </c>
      <c r="F1300" s="24">
        <v>35.9</v>
      </c>
      <c r="G1300" s="24">
        <v>401</v>
      </c>
    </row>
    <row r="1301" spans="2:7">
      <c r="B1301" s="58">
        <v>35.96</v>
      </c>
      <c r="C1301" s="58">
        <v>443</v>
      </c>
      <c r="F1301" s="24">
        <v>36</v>
      </c>
      <c r="G1301" s="24">
        <v>631</v>
      </c>
    </row>
    <row r="1302" spans="2:7">
      <c r="B1302" s="58">
        <v>35.979999999999997</v>
      </c>
      <c r="C1302" s="58">
        <v>748</v>
      </c>
      <c r="F1302" s="24">
        <v>36</v>
      </c>
      <c r="G1302" s="24">
        <v>765</v>
      </c>
    </row>
    <row r="1303" spans="2:7">
      <c r="B1303" s="58">
        <v>36</v>
      </c>
      <c r="C1303" s="58">
        <v>1166</v>
      </c>
      <c r="F1303" s="24">
        <v>36</v>
      </c>
      <c r="G1303" s="24">
        <v>1110</v>
      </c>
    </row>
    <row r="1304" spans="2:7">
      <c r="B1304" s="58">
        <v>36.020000000000003</v>
      </c>
      <c r="C1304" s="58">
        <v>1721</v>
      </c>
      <c r="F1304" s="24">
        <v>36</v>
      </c>
      <c r="G1304" s="24">
        <v>1610</v>
      </c>
    </row>
    <row r="1305" spans="2:7">
      <c r="B1305" s="58">
        <v>36.04</v>
      </c>
      <c r="C1305" s="58">
        <v>2353</v>
      </c>
      <c r="F1305" s="24">
        <v>36</v>
      </c>
      <c r="G1305" s="24">
        <v>2140</v>
      </c>
    </row>
    <row r="1306" spans="2:7">
      <c r="B1306" s="58">
        <v>36.06</v>
      </c>
      <c r="C1306" s="58">
        <v>2734</v>
      </c>
      <c r="F1306" s="24">
        <v>36.1</v>
      </c>
      <c r="G1306" s="24">
        <v>2710</v>
      </c>
    </row>
    <row r="1307" spans="2:7">
      <c r="B1307" s="58">
        <v>36.08</v>
      </c>
      <c r="C1307" s="58">
        <v>2828</v>
      </c>
      <c r="F1307" s="24">
        <v>36.1</v>
      </c>
      <c r="G1307" s="24">
        <v>3200</v>
      </c>
    </row>
    <row r="1308" spans="2:7">
      <c r="B1308" s="58">
        <v>36.1</v>
      </c>
      <c r="C1308" s="58">
        <v>2553</v>
      </c>
      <c r="F1308" s="24">
        <v>36.1</v>
      </c>
      <c r="G1308" s="24">
        <v>3550</v>
      </c>
    </row>
    <row r="1309" spans="2:7">
      <c r="B1309" s="58">
        <v>36.119999999999997</v>
      </c>
      <c r="C1309" s="58">
        <v>1820</v>
      </c>
      <c r="F1309" s="24">
        <v>36.1</v>
      </c>
      <c r="G1309" s="24">
        <v>3610</v>
      </c>
    </row>
    <row r="1310" spans="2:7">
      <c r="B1310" s="58">
        <v>36.14</v>
      </c>
      <c r="C1310" s="58">
        <v>1145</v>
      </c>
      <c r="F1310" s="24">
        <v>36.1</v>
      </c>
      <c r="G1310" s="24">
        <v>3510</v>
      </c>
    </row>
    <row r="1311" spans="2:7">
      <c r="B1311" s="58">
        <v>36.159999999999997</v>
      </c>
      <c r="C1311" s="58">
        <v>784</v>
      </c>
      <c r="F1311" s="24">
        <v>36.200000000000003</v>
      </c>
      <c r="G1311" s="24">
        <v>3490</v>
      </c>
    </row>
    <row r="1312" spans="2:7">
      <c r="B1312" s="58">
        <v>36.18</v>
      </c>
      <c r="C1312" s="58">
        <v>566</v>
      </c>
      <c r="F1312" s="24">
        <v>36.200000000000003</v>
      </c>
      <c r="G1312" s="24">
        <v>3100</v>
      </c>
    </row>
    <row r="1313" spans="2:7">
      <c r="B1313" s="58">
        <v>36.200000000000003</v>
      </c>
      <c r="C1313" s="58">
        <v>291</v>
      </c>
      <c r="F1313" s="24">
        <v>36.200000000000003</v>
      </c>
      <c r="G1313" s="24">
        <v>2640</v>
      </c>
    </row>
    <row r="1314" spans="2:7">
      <c r="B1314" s="58">
        <v>36.22</v>
      </c>
      <c r="C1314" s="58">
        <v>169</v>
      </c>
      <c r="F1314" s="24">
        <v>36.200000000000003</v>
      </c>
      <c r="G1314" s="24">
        <v>2200</v>
      </c>
    </row>
    <row r="1315" spans="2:7">
      <c r="B1315" s="58">
        <v>36.24</v>
      </c>
      <c r="C1315" s="58">
        <v>92</v>
      </c>
      <c r="F1315" s="24">
        <v>36.200000000000003</v>
      </c>
      <c r="G1315" s="24">
        <v>1700</v>
      </c>
    </row>
    <row r="1316" spans="2:7">
      <c r="B1316" s="58">
        <v>36.26</v>
      </c>
      <c r="C1316" s="58">
        <v>75</v>
      </c>
      <c r="F1316" s="24">
        <v>36.299999999999997</v>
      </c>
      <c r="G1316" s="24">
        <v>1330</v>
      </c>
    </row>
    <row r="1317" spans="2:7">
      <c r="B1317" s="58">
        <v>36.28</v>
      </c>
      <c r="C1317" s="58">
        <v>32</v>
      </c>
      <c r="F1317" s="24">
        <v>36.299999999999997</v>
      </c>
      <c r="G1317" s="24">
        <v>930</v>
      </c>
    </row>
    <row r="1318" spans="2:7">
      <c r="B1318" s="58">
        <v>36.299999999999997</v>
      </c>
      <c r="C1318" s="58">
        <v>27</v>
      </c>
      <c r="F1318" s="24">
        <v>36.299999999999997</v>
      </c>
      <c r="G1318" s="24">
        <v>749</v>
      </c>
    </row>
    <row r="1319" spans="2:7">
      <c r="B1319" s="58">
        <v>36.32</v>
      </c>
      <c r="C1319" s="58">
        <v>100</v>
      </c>
      <c r="F1319" s="24">
        <v>36.299999999999997</v>
      </c>
      <c r="G1319" s="24">
        <v>524</v>
      </c>
    </row>
    <row r="1320" spans="2:7">
      <c r="B1320" s="58">
        <v>36.340000000000003</v>
      </c>
      <c r="C1320" s="58">
        <v>47</v>
      </c>
      <c r="F1320" s="24">
        <v>36.299999999999997</v>
      </c>
      <c r="G1320" s="24">
        <v>351</v>
      </c>
    </row>
    <row r="1321" spans="2:7">
      <c r="B1321" s="58">
        <v>36.36</v>
      </c>
      <c r="C1321" s="58">
        <v>87</v>
      </c>
      <c r="F1321" s="24">
        <v>36.4</v>
      </c>
      <c r="G1321" s="24">
        <v>249</v>
      </c>
    </row>
    <row r="1322" spans="2:7">
      <c r="B1322" s="58">
        <v>36.380000000000003</v>
      </c>
      <c r="C1322" s="58">
        <v>89</v>
      </c>
      <c r="F1322" s="24">
        <v>36.4</v>
      </c>
      <c r="G1322" s="24">
        <v>262</v>
      </c>
    </row>
    <row r="1323" spans="2:7">
      <c r="B1323" s="58">
        <v>36.4</v>
      </c>
      <c r="C1323" s="58">
        <v>58</v>
      </c>
      <c r="F1323" s="24">
        <v>36.4</v>
      </c>
      <c r="G1323" s="24">
        <v>223</v>
      </c>
    </row>
    <row r="1324" spans="2:7">
      <c r="B1324" s="58">
        <v>36.42</v>
      </c>
      <c r="C1324" s="58">
        <v>90</v>
      </c>
      <c r="F1324" s="24">
        <v>36.4</v>
      </c>
      <c r="G1324" s="24">
        <v>212</v>
      </c>
    </row>
    <row r="1325" spans="2:7">
      <c r="B1325" s="58">
        <v>36.44</v>
      </c>
      <c r="C1325" s="58">
        <v>32</v>
      </c>
      <c r="F1325" s="24">
        <v>36.4</v>
      </c>
      <c r="G1325" s="24">
        <v>203</v>
      </c>
    </row>
    <row r="1326" spans="2:7">
      <c r="B1326" s="58">
        <v>36.46</v>
      </c>
      <c r="C1326" s="58">
        <v>25</v>
      </c>
      <c r="F1326" s="24">
        <v>36.5</v>
      </c>
      <c r="G1326" s="24">
        <v>170</v>
      </c>
    </row>
    <row r="1327" spans="2:7">
      <c r="B1327" s="58">
        <v>36.479999999999997</v>
      </c>
      <c r="C1327" s="58">
        <v>56</v>
      </c>
      <c r="F1327" s="24">
        <v>36.5</v>
      </c>
      <c r="G1327" s="24">
        <v>166</v>
      </c>
    </row>
    <row r="1328" spans="2:7">
      <c r="B1328" s="58">
        <v>36.5</v>
      </c>
      <c r="C1328" s="58">
        <v>51</v>
      </c>
      <c r="F1328" s="24">
        <v>36.5</v>
      </c>
      <c r="G1328" s="24">
        <v>182</v>
      </c>
    </row>
    <row r="1329" spans="2:7">
      <c r="B1329" s="58">
        <v>36.520000000000003</v>
      </c>
      <c r="C1329" s="58">
        <v>75</v>
      </c>
      <c r="F1329" s="24">
        <v>36.5</v>
      </c>
      <c r="G1329" s="24">
        <v>217</v>
      </c>
    </row>
    <row r="1330" spans="2:7">
      <c r="B1330" s="58">
        <v>36.54</v>
      </c>
      <c r="C1330" s="58">
        <v>109</v>
      </c>
      <c r="F1330" s="24">
        <v>36.5</v>
      </c>
      <c r="G1330" s="24">
        <v>193</v>
      </c>
    </row>
    <row r="1331" spans="2:7">
      <c r="B1331" s="58">
        <v>36.56</v>
      </c>
      <c r="C1331" s="58">
        <v>44</v>
      </c>
      <c r="F1331" s="24">
        <v>36.6</v>
      </c>
      <c r="G1331" s="24">
        <v>199</v>
      </c>
    </row>
    <row r="1332" spans="2:7">
      <c r="B1332" s="58">
        <v>36.58</v>
      </c>
      <c r="C1332" s="58">
        <v>70</v>
      </c>
      <c r="F1332" s="24">
        <v>36.6</v>
      </c>
      <c r="G1332" s="24">
        <v>193</v>
      </c>
    </row>
    <row r="1333" spans="2:7">
      <c r="B1333" s="58">
        <v>36.6</v>
      </c>
      <c r="C1333" s="58">
        <v>104</v>
      </c>
      <c r="F1333" s="24">
        <v>36.6</v>
      </c>
      <c r="G1333" s="24">
        <v>240</v>
      </c>
    </row>
    <row r="1334" spans="2:7">
      <c r="B1334" s="58">
        <v>36.619999999999997</v>
      </c>
      <c r="C1334" s="58">
        <v>139</v>
      </c>
      <c r="F1334" s="24">
        <v>36.6</v>
      </c>
      <c r="G1334" s="24">
        <v>306</v>
      </c>
    </row>
    <row r="1335" spans="2:7">
      <c r="B1335" s="58">
        <v>36.64</v>
      </c>
      <c r="C1335" s="58">
        <v>151</v>
      </c>
      <c r="F1335" s="24">
        <v>36.6</v>
      </c>
      <c r="G1335" s="24">
        <v>257</v>
      </c>
    </row>
    <row r="1336" spans="2:7">
      <c r="B1336" s="58">
        <v>36.659999999999997</v>
      </c>
      <c r="C1336" s="58">
        <v>206</v>
      </c>
      <c r="F1336" s="24">
        <v>36.700000000000003</v>
      </c>
      <c r="G1336" s="24">
        <v>377</v>
      </c>
    </row>
    <row r="1337" spans="2:7">
      <c r="B1337" s="58">
        <v>36.68</v>
      </c>
      <c r="C1337" s="58">
        <v>316</v>
      </c>
      <c r="F1337" s="24">
        <v>36.700000000000003</v>
      </c>
      <c r="G1337" s="24">
        <v>397</v>
      </c>
    </row>
    <row r="1338" spans="2:7">
      <c r="B1338" s="58">
        <v>36.700000000000003</v>
      </c>
      <c r="C1338" s="58">
        <v>436</v>
      </c>
      <c r="F1338" s="24">
        <v>36.700000000000003</v>
      </c>
      <c r="G1338" s="24">
        <v>484</v>
      </c>
    </row>
    <row r="1339" spans="2:7">
      <c r="B1339" s="58">
        <v>36.72</v>
      </c>
      <c r="C1339" s="58">
        <v>501</v>
      </c>
      <c r="F1339" s="24">
        <v>36.700000000000003</v>
      </c>
      <c r="G1339" s="24">
        <v>622</v>
      </c>
    </row>
    <row r="1340" spans="2:7">
      <c r="B1340" s="58">
        <v>36.74</v>
      </c>
      <c r="C1340" s="58">
        <v>711</v>
      </c>
      <c r="F1340" s="24">
        <v>36.700000000000003</v>
      </c>
      <c r="G1340" s="24">
        <v>769</v>
      </c>
    </row>
    <row r="1341" spans="2:7">
      <c r="B1341" s="58">
        <v>36.76</v>
      </c>
      <c r="C1341" s="58">
        <v>883</v>
      </c>
      <c r="F1341" s="24">
        <v>36.799999999999997</v>
      </c>
      <c r="G1341" s="24">
        <v>1050</v>
      </c>
    </row>
    <row r="1342" spans="2:7">
      <c r="B1342" s="58">
        <v>36.78</v>
      </c>
      <c r="C1342" s="58">
        <v>1166</v>
      </c>
      <c r="F1342" s="24">
        <v>36.799999999999997</v>
      </c>
      <c r="G1342" s="24">
        <v>1350</v>
      </c>
    </row>
    <row r="1343" spans="2:7">
      <c r="B1343" s="58">
        <v>36.799999999999997</v>
      </c>
      <c r="C1343" s="58">
        <v>1616</v>
      </c>
      <c r="F1343" s="24">
        <v>36.799999999999997</v>
      </c>
      <c r="G1343" s="24">
        <v>1640</v>
      </c>
    </row>
    <row r="1344" spans="2:7">
      <c r="B1344" s="58">
        <v>36.82</v>
      </c>
      <c r="C1344" s="58">
        <v>2035</v>
      </c>
      <c r="F1344" s="24">
        <v>36.799999999999997</v>
      </c>
      <c r="G1344" s="24">
        <v>2260</v>
      </c>
    </row>
    <row r="1345" spans="2:7">
      <c r="B1345" s="58">
        <v>36.840000000000003</v>
      </c>
      <c r="C1345" s="58">
        <v>2670</v>
      </c>
      <c r="F1345" s="24">
        <v>36.799999999999997</v>
      </c>
      <c r="G1345" s="24">
        <v>2930</v>
      </c>
    </row>
    <row r="1346" spans="2:7">
      <c r="B1346" s="58">
        <v>36.86</v>
      </c>
      <c r="C1346" s="58">
        <v>3353</v>
      </c>
      <c r="F1346" s="24">
        <v>36.9</v>
      </c>
      <c r="G1346" s="24">
        <v>3700</v>
      </c>
    </row>
    <row r="1347" spans="2:7">
      <c r="B1347" s="58">
        <v>36.880000000000003</v>
      </c>
      <c r="C1347" s="58">
        <v>3968</v>
      </c>
      <c r="F1347" s="24">
        <v>36.9</v>
      </c>
      <c r="G1347" s="24">
        <v>4440</v>
      </c>
    </row>
    <row r="1348" spans="2:7">
      <c r="B1348" s="58">
        <v>36.9</v>
      </c>
      <c r="C1348" s="58">
        <v>4310</v>
      </c>
      <c r="F1348" s="24">
        <v>36.9</v>
      </c>
      <c r="G1348" s="24">
        <v>5340</v>
      </c>
    </row>
    <row r="1349" spans="2:7">
      <c r="B1349" s="58">
        <v>36.92</v>
      </c>
      <c r="C1349" s="58">
        <v>4583</v>
      </c>
      <c r="F1349" s="24">
        <v>36.9</v>
      </c>
      <c r="G1349" s="24">
        <v>6100</v>
      </c>
    </row>
    <row r="1350" spans="2:7">
      <c r="B1350" s="58">
        <v>36.94</v>
      </c>
      <c r="C1350" s="58">
        <v>4215</v>
      </c>
      <c r="F1350" s="24">
        <v>36.9</v>
      </c>
      <c r="G1350" s="24">
        <v>6740</v>
      </c>
    </row>
    <row r="1351" spans="2:7">
      <c r="B1351" s="58">
        <v>36.96</v>
      </c>
      <c r="C1351" s="58">
        <v>3550</v>
      </c>
      <c r="F1351" s="24">
        <v>37</v>
      </c>
      <c r="G1351" s="24">
        <v>6930</v>
      </c>
    </row>
    <row r="1352" spans="2:7">
      <c r="B1352" s="58">
        <v>36.979999999999997</v>
      </c>
      <c r="C1352" s="58">
        <v>2954</v>
      </c>
      <c r="F1352" s="24">
        <v>37</v>
      </c>
      <c r="G1352" s="24">
        <v>7200</v>
      </c>
    </row>
    <row r="1353" spans="2:7">
      <c r="B1353" s="58">
        <v>37</v>
      </c>
      <c r="C1353" s="58">
        <v>2335</v>
      </c>
      <c r="F1353" s="24">
        <v>37</v>
      </c>
      <c r="G1353" s="24">
        <v>6860</v>
      </c>
    </row>
    <row r="1354" spans="2:7">
      <c r="B1354" s="58">
        <v>37.020000000000003</v>
      </c>
      <c r="C1354" s="58">
        <v>1704</v>
      </c>
      <c r="F1354" s="24">
        <v>37</v>
      </c>
      <c r="G1354" s="24">
        <v>6390</v>
      </c>
    </row>
    <row r="1355" spans="2:7">
      <c r="B1355" s="58">
        <v>37.04</v>
      </c>
      <c r="C1355" s="58">
        <v>1394</v>
      </c>
      <c r="F1355" s="24">
        <v>37</v>
      </c>
      <c r="G1355" s="24">
        <v>5690</v>
      </c>
    </row>
    <row r="1356" spans="2:7">
      <c r="B1356" s="58">
        <v>37.06</v>
      </c>
      <c r="C1356" s="58">
        <v>983</v>
      </c>
      <c r="F1356" s="24">
        <v>37.1</v>
      </c>
      <c r="G1356" s="24">
        <v>4850</v>
      </c>
    </row>
    <row r="1357" spans="2:7">
      <c r="B1357" s="58">
        <v>37.08</v>
      </c>
      <c r="C1357" s="58">
        <v>623</v>
      </c>
      <c r="F1357" s="24">
        <v>37.1</v>
      </c>
      <c r="G1357" s="24">
        <v>4340</v>
      </c>
    </row>
    <row r="1358" spans="2:7">
      <c r="B1358" s="58">
        <v>37.1</v>
      </c>
      <c r="C1358" s="58">
        <v>447</v>
      </c>
      <c r="F1358" s="24">
        <v>37.1</v>
      </c>
      <c r="G1358" s="24">
        <v>3460</v>
      </c>
    </row>
    <row r="1359" spans="2:7">
      <c r="B1359" s="58">
        <v>37.119999999999997</v>
      </c>
      <c r="C1359" s="58">
        <v>279</v>
      </c>
      <c r="F1359" s="24">
        <v>37.1</v>
      </c>
      <c r="G1359" s="24">
        <v>2650</v>
      </c>
    </row>
    <row r="1360" spans="2:7">
      <c r="B1360" s="58">
        <v>37.14</v>
      </c>
      <c r="C1360" s="58">
        <v>234</v>
      </c>
      <c r="F1360" s="24">
        <v>37.1</v>
      </c>
      <c r="G1360" s="24">
        <v>2020</v>
      </c>
    </row>
    <row r="1361" spans="2:7">
      <c r="B1361" s="58">
        <v>37.159999999999997</v>
      </c>
      <c r="C1361" s="58">
        <v>47</v>
      </c>
      <c r="F1361" s="24">
        <v>37.200000000000003</v>
      </c>
      <c r="G1361" s="24">
        <v>1640</v>
      </c>
    </row>
    <row r="1362" spans="2:7">
      <c r="B1362" s="58">
        <v>37.18</v>
      </c>
      <c r="C1362" s="58">
        <v>100</v>
      </c>
      <c r="F1362" s="24">
        <v>37.200000000000003</v>
      </c>
      <c r="G1362" s="24">
        <v>1220</v>
      </c>
    </row>
    <row r="1363" spans="2:7">
      <c r="B1363" s="58">
        <v>37.200000000000003</v>
      </c>
      <c r="C1363" s="58">
        <v>92</v>
      </c>
      <c r="F1363" s="24">
        <v>37.200000000000003</v>
      </c>
      <c r="G1363" s="24">
        <v>879</v>
      </c>
    </row>
    <row r="1364" spans="2:7">
      <c r="B1364" s="58">
        <v>37.22</v>
      </c>
      <c r="C1364" s="58">
        <v>112</v>
      </c>
      <c r="F1364" s="24">
        <v>37.200000000000003</v>
      </c>
      <c r="G1364" s="24">
        <v>658</v>
      </c>
    </row>
    <row r="1365" spans="2:7">
      <c r="B1365" s="58">
        <v>37.24</v>
      </c>
      <c r="C1365" s="58">
        <v>131</v>
      </c>
      <c r="F1365" s="24">
        <v>37.200000000000003</v>
      </c>
      <c r="G1365" s="24">
        <v>500</v>
      </c>
    </row>
    <row r="1366" spans="2:7">
      <c r="B1366" s="58">
        <v>37.26</v>
      </c>
      <c r="C1366" s="58">
        <v>122</v>
      </c>
      <c r="F1366" s="24">
        <v>37.299999999999997</v>
      </c>
      <c r="G1366" s="24">
        <v>444</v>
      </c>
    </row>
    <row r="1367" spans="2:7">
      <c r="B1367" s="58">
        <v>37.28</v>
      </c>
      <c r="C1367" s="58">
        <v>85</v>
      </c>
      <c r="F1367" s="24">
        <v>37.299999999999997</v>
      </c>
      <c r="G1367" s="24">
        <v>315</v>
      </c>
    </row>
    <row r="1368" spans="2:7">
      <c r="B1368" s="58">
        <v>37.299999999999997</v>
      </c>
      <c r="C1368" s="58">
        <v>32</v>
      </c>
      <c r="F1368" s="24">
        <v>37.299999999999997</v>
      </c>
      <c r="G1368" s="24">
        <v>291</v>
      </c>
    </row>
    <row r="1369" spans="2:7">
      <c r="B1369" s="58">
        <v>37.32</v>
      </c>
      <c r="C1369" s="58">
        <v>24</v>
      </c>
      <c r="F1369" s="24">
        <v>37.299999999999997</v>
      </c>
      <c r="G1369" s="24">
        <v>238</v>
      </c>
    </row>
    <row r="1370" spans="2:7">
      <c r="B1370" s="58">
        <v>37.340000000000003</v>
      </c>
      <c r="C1370" s="58">
        <v>0</v>
      </c>
      <c r="F1370" s="24">
        <v>37.299999999999997</v>
      </c>
      <c r="G1370" s="24">
        <v>224</v>
      </c>
    </row>
    <row r="1371" spans="2:7">
      <c r="B1371" s="58">
        <v>37.36</v>
      </c>
      <c r="C1371" s="58">
        <v>7</v>
      </c>
      <c r="F1371" s="24">
        <v>37.4</v>
      </c>
      <c r="G1371" s="24">
        <v>178</v>
      </c>
    </row>
    <row r="1372" spans="2:7">
      <c r="B1372" s="58">
        <v>37.380000000000003</v>
      </c>
      <c r="C1372" s="58">
        <v>0</v>
      </c>
      <c r="F1372" s="24">
        <v>37.4</v>
      </c>
      <c r="G1372" s="24">
        <v>160</v>
      </c>
    </row>
    <row r="1373" spans="2:7">
      <c r="B1373" s="58">
        <v>37.4</v>
      </c>
      <c r="C1373" s="58">
        <v>0</v>
      </c>
      <c r="F1373" s="24">
        <v>37.4</v>
      </c>
      <c r="G1373" s="24">
        <v>173</v>
      </c>
    </row>
    <row r="1374" spans="2:7">
      <c r="B1374" s="58">
        <v>37.42</v>
      </c>
      <c r="C1374" s="58">
        <v>0</v>
      </c>
      <c r="F1374" s="24">
        <v>37.4</v>
      </c>
      <c r="G1374" s="24">
        <v>161</v>
      </c>
    </row>
    <row r="1375" spans="2:7">
      <c r="B1375" s="58">
        <v>37.44</v>
      </c>
      <c r="C1375" s="58">
        <v>50</v>
      </c>
      <c r="F1375" s="24">
        <v>37.4</v>
      </c>
      <c r="G1375" s="24">
        <v>144</v>
      </c>
    </row>
    <row r="1376" spans="2:7">
      <c r="B1376" s="58">
        <v>37.46</v>
      </c>
      <c r="C1376" s="58">
        <v>31</v>
      </c>
      <c r="F1376" s="24">
        <v>37.5</v>
      </c>
      <c r="G1376" s="24">
        <v>223</v>
      </c>
    </row>
    <row r="1377" spans="2:7">
      <c r="B1377" s="58">
        <v>37.479999999999997</v>
      </c>
      <c r="C1377" s="58">
        <v>0</v>
      </c>
      <c r="F1377" s="24">
        <v>37.5</v>
      </c>
      <c r="G1377" s="24">
        <v>187</v>
      </c>
    </row>
    <row r="1378" spans="2:7">
      <c r="B1378" s="58">
        <v>37.5</v>
      </c>
      <c r="C1378" s="58">
        <v>31</v>
      </c>
      <c r="F1378" s="24">
        <v>37.5</v>
      </c>
      <c r="G1378" s="24">
        <v>153</v>
      </c>
    </row>
    <row r="1379" spans="2:7">
      <c r="B1379" s="58">
        <v>37.520000000000003</v>
      </c>
      <c r="C1379" s="58">
        <v>5</v>
      </c>
      <c r="F1379" s="24">
        <v>37.5</v>
      </c>
      <c r="G1379" s="24">
        <v>106</v>
      </c>
    </row>
    <row r="1380" spans="2:7">
      <c r="B1380" s="58">
        <v>37.54</v>
      </c>
      <c r="C1380" s="58">
        <v>5</v>
      </c>
      <c r="F1380" s="24">
        <v>37.5</v>
      </c>
      <c r="G1380" s="24">
        <v>60</v>
      </c>
    </row>
    <row r="1381" spans="2:7">
      <c r="B1381" s="58">
        <v>37.56</v>
      </c>
      <c r="C1381" s="58">
        <v>5</v>
      </c>
      <c r="F1381" s="24">
        <v>37.6</v>
      </c>
      <c r="G1381" s="24">
        <v>146</v>
      </c>
    </row>
    <row r="1382" spans="2:7">
      <c r="B1382" s="58">
        <v>37.58</v>
      </c>
      <c r="C1382" s="58">
        <v>3</v>
      </c>
      <c r="F1382" s="24">
        <v>37.6</v>
      </c>
      <c r="G1382" s="24">
        <v>122</v>
      </c>
    </row>
    <row r="1383" spans="2:7">
      <c r="B1383" s="58">
        <v>37.6</v>
      </c>
      <c r="C1383" s="58">
        <v>0</v>
      </c>
      <c r="F1383" s="24">
        <v>37.6</v>
      </c>
      <c r="G1383" s="24">
        <v>101</v>
      </c>
    </row>
    <row r="1384" spans="2:7">
      <c r="B1384" s="58">
        <v>37.619999999999997</v>
      </c>
      <c r="C1384" s="58">
        <v>14</v>
      </c>
      <c r="F1384" s="24">
        <v>37.6</v>
      </c>
      <c r="G1384" s="24">
        <v>119</v>
      </c>
    </row>
    <row r="1385" spans="2:7">
      <c r="B1385" s="58">
        <v>37.64</v>
      </c>
      <c r="C1385" s="58">
        <v>31</v>
      </c>
      <c r="F1385" s="24">
        <v>37.6</v>
      </c>
      <c r="G1385" s="24">
        <v>139</v>
      </c>
    </row>
    <row r="1386" spans="2:7">
      <c r="B1386" s="58">
        <v>37.659999999999997</v>
      </c>
      <c r="C1386" s="58">
        <v>27</v>
      </c>
      <c r="F1386" s="24">
        <v>37.700000000000003</v>
      </c>
      <c r="G1386" s="24">
        <v>101</v>
      </c>
    </row>
    <row r="1387" spans="2:7">
      <c r="B1387" s="58">
        <v>37.68</v>
      </c>
      <c r="C1387" s="58">
        <v>28</v>
      </c>
      <c r="F1387" s="24">
        <v>37.700000000000003</v>
      </c>
      <c r="G1387" s="24">
        <v>59.3</v>
      </c>
    </row>
    <row r="1388" spans="2:7">
      <c r="B1388" s="58">
        <v>37.700000000000003</v>
      </c>
      <c r="C1388" s="58">
        <v>51</v>
      </c>
      <c r="F1388" s="24">
        <v>37.700000000000003</v>
      </c>
      <c r="G1388" s="24">
        <v>113</v>
      </c>
    </row>
    <row r="1389" spans="2:7">
      <c r="B1389" s="58">
        <v>37.72</v>
      </c>
      <c r="C1389" s="58">
        <v>32</v>
      </c>
      <c r="F1389" s="24">
        <v>37.700000000000003</v>
      </c>
      <c r="G1389" s="24">
        <v>92.8</v>
      </c>
    </row>
    <row r="1390" spans="2:7">
      <c r="B1390" s="58">
        <v>37.74</v>
      </c>
      <c r="C1390" s="58">
        <v>50</v>
      </c>
      <c r="F1390" s="24">
        <v>37.700000000000003</v>
      </c>
      <c r="G1390" s="24">
        <v>120</v>
      </c>
    </row>
    <row r="1391" spans="2:7">
      <c r="B1391" s="58">
        <v>37.76</v>
      </c>
      <c r="C1391" s="58">
        <v>55</v>
      </c>
      <c r="F1391" s="24">
        <v>37.799999999999997</v>
      </c>
      <c r="G1391" s="24">
        <v>167</v>
      </c>
    </row>
    <row r="1392" spans="2:7">
      <c r="B1392" s="58">
        <v>37.78</v>
      </c>
      <c r="C1392" s="58">
        <v>162</v>
      </c>
      <c r="F1392" s="24">
        <v>37.799999999999997</v>
      </c>
      <c r="G1392" s="24">
        <v>152</v>
      </c>
    </row>
    <row r="1393" spans="2:7">
      <c r="B1393" s="58">
        <v>37.799999999999997</v>
      </c>
      <c r="C1393" s="58">
        <v>148</v>
      </c>
      <c r="F1393" s="24">
        <v>37.799999999999997</v>
      </c>
      <c r="G1393" s="24">
        <v>191</v>
      </c>
    </row>
    <row r="1394" spans="2:7">
      <c r="B1394" s="58">
        <v>37.82</v>
      </c>
      <c r="C1394" s="58">
        <v>151</v>
      </c>
      <c r="F1394" s="24">
        <v>37.799999999999997</v>
      </c>
      <c r="G1394" s="24">
        <v>167</v>
      </c>
    </row>
    <row r="1395" spans="2:7">
      <c r="B1395" s="58">
        <v>37.840000000000003</v>
      </c>
      <c r="C1395" s="58">
        <v>138</v>
      </c>
      <c r="F1395" s="24">
        <v>37.799999999999997</v>
      </c>
      <c r="G1395" s="24">
        <v>206</v>
      </c>
    </row>
    <row r="1396" spans="2:7">
      <c r="B1396" s="58">
        <v>37.86</v>
      </c>
      <c r="C1396" s="58">
        <v>145</v>
      </c>
      <c r="F1396" s="24">
        <v>37.9</v>
      </c>
      <c r="G1396" s="24">
        <v>176</v>
      </c>
    </row>
    <row r="1397" spans="2:7">
      <c r="B1397" s="58">
        <v>37.880000000000003</v>
      </c>
      <c r="C1397" s="58">
        <v>6</v>
      </c>
      <c r="F1397" s="24">
        <v>37.9</v>
      </c>
      <c r="G1397" s="24">
        <v>163</v>
      </c>
    </row>
    <row r="1398" spans="2:7">
      <c r="B1398" s="58">
        <v>37.9</v>
      </c>
      <c r="C1398" s="58">
        <v>65</v>
      </c>
      <c r="F1398" s="24">
        <v>37.9</v>
      </c>
      <c r="G1398" s="24">
        <v>212</v>
      </c>
    </row>
    <row r="1399" spans="2:7">
      <c r="B1399" s="58">
        <v>37.92</v>
      </c>
      <c r="C1399" s="58">
        <v>53</v>
      </c>
      <c r="F1399" s="24">
        <v>37.9</v>
      </c>
      <c r="G1399" s="24">
        <v>202</v>
      </c>
    </row>
    <row r="1400" spans="2:7">
      <c r="B1400" s="58">
        <v>37.94</v>
      </c>
      <c r="C1400" s="58">
        <v>2</v>
      </c>
      <c r="F1400" s="24">
        <v>37.9</v>
      </c>
      <c r="G1400" s="24">
        <v>158</v>
      </c>
    </row>
    <row r="1401" spans="2:7">
      <c r="B1401" s="58">
        <v>37.96</v>
      </c>
      <c r="C1401" s="58">
        <v>51</v>
      </c>
      <c r="F1401" s="24">
        <v>38</v>
      </c>
      <c r="G1401" s="24">
        <v>178</v>
      </c>
    </row>
    <row r="1402" spans="2:7">
      <c r="B1402" s="58">
        <v>37.979999999999997</v>
      </c>
      <c r="C1402" s="58">
        <v>39</v>
      </c>
      <c r="F1402" s="24">
        <v>38</v>
      </c>
      <c r="G1402" s="24">
        <v>119</v>
      </c>
    </row>
    <row r="1403" spans="2:7">
      <c r="B1403" s="58">
        <v>38</v>
      </c>
      <c r="C1403" s="58">
        <v>31</v>
      </c>
      <c r="F1403" s="24">
        <v>38</v>
      </c>
      <c r="G1403" s="24">
        <v>158</v>
      </c>
    </row>
    <row r="1404" spans="2:7">
      <c r="B1404" s="58">
        <v>38.020000000000003</v>
      </c>
      <c r="C1404" s="58">
        <v>0</v>
      </c>
      <c r="F1404" s="24">
        <v>38</v>
      </c>
      <c r="G1404" s="24">
        <v>94</v>
      </c>
    </row>
    <row r="1405" spans="2:7">
      <c r="B1405" s="58">
        <v>38.04</v>
      </c>
      <c r="C1405" s="58">
        <v>0</v>
      </c>
      <c r="F1405" s="24">
        <v>38</v>
      </c>
      <c r="G1405" s="24">
        <v>64.7</v>
      </c>
    </row>
    <row r="1406" spans="2:7">
      <c r="B1406" s="58">
        <v>38.06</v>
      </c>
      <c r="C1406" s="58">
        <v>0</v>
      </c>
      <c r="F1406" s="24">
        <v>38.1</v>
      </c>
      <c r="G1406" s="24">
        <v>142</v>
      </c>
    </row>
    <row r="1407" spans="2:7">
      <c r="B1407" s="58">
        <v>38.08</v>
      </c>
      <c r="C1407" s="58">
        <v>0</v>
      </c>
      <c r="F1407" s="24">
        <v>38.1</v>
      </c>
      <c r="G1407" s="24">
        <v>59.2</v>
      </c>
    </row>
    <row r="1408" spans="2:7">
      <c r="B1408" s="58">
        <v>38.1</v>
      </c>
      <c r="C1408" s="58">
        <v>0</v>
      </c>
      <c r="F1408" s="24">
        <v>38.1</v>
      </c>
      <c r="G1408" s="24">
        <v>149</v>
      </c>
    </row>
    <row r="1409" spans="2:7">
      <c r="B1409" s="58">
        <v>38.119999999999997</v>
      </c>
      <c r="C1409" s="58">
        <v>6</v>
      </c>
      <c r="F1409" s="24">
        <v>38.1</v>
      </c>
      <c r="G1409" s="24">
        <v>108</v>
      </c>
    </row>
    <row r="1410" spans="2:7">
      <c r="B1410" s="58">
        <v>38.14</v>
      </c>
      <c r="C1410" s="58">
        <v>0</v>
      </c>
      <c r="F1410" s="24">
        <v>38.1</v>
      </c>
      <c r="G1410" s="24">
        <v>100</v>
      </c>
    </row>
    <row r="1411" spans="2:7">
      <c r="B1411" s="58">
        <v>38.159999999999997</v>
      </c>
      <c r="C1411" s="58">
        <v>0</v>
      </c>
      <c r="F1411" s="24">
        <v>38.200000000000003</v>
      </c>
      <c r="G1411" s="24">
        <v>137</v>
      </c>
    </row>
    <row r="1412" spans="2:7">
      <c r="B1412" s="58">
        <v>38.18</v>
      </c>
      <c r="C1412" s="58">
        <v>0</v>
      </c>
      <c r="F1412" s="24">
        <v>38.200000000000003</v>
      </c>
      <c r="G1412" s="24">
        <v>61.8</v>
      </c>
    </row>
    <row r="1413" spans="2:7">
      <c r="B1413" s="58">
        <v>38.200000000000003</v>
      </c>
      <c r="C1413" s="58">
        <v>0</v>
      </c>
      <c r="F1413" s="24">
        <v>38.200000000000003</v>
      </c>
      <c r="G1413" s="24">
        <v>98.5</v>
      </c>
    </row>
    <row r="1414" spans="2:7">
      <c r="B1414" s="58">
        <v>38.22</v>
      </c>
      <c r="C1414" s="58">
        <v>0</v>
      </c>
      <c r="F1414" s="24">
        <v>38.200000000000003</v>
      </c>
      <c r="G1414" s="24">
        <v>63.2</v>
      </c>
    </row>
    <row r="1415" spans="2:7">
      <c r="B1415" s="58">
        <v>38.24</v>
      </c>
      <c r="C1415" s="58">
        <v>0</v>
      </c>
      <c r="F1415" s="24">
        <v>38.200000000000003</v>
      </c>
      <c r="G1415" s="24">
        <v>73.900000000000006</v>
      </c>
    </row>
    <row r="1416" spans="2:7">
      <c r="B1416" s="58">
        <v>38.26</v>
      </c>
      <c r="C1416" s="58">
        <v>0</v>
      </c>
      <c r="F1416" s="24">
        <v>38.299999999999997</v>
      </c>
      <c r="G1416" s="24">
        <v>87.6</v>
      </c>
    </row>
    <row r="1417" spans="2:7">
      <c r="B1417" s="58">
        <v>38.28</v>
      </c>
      <c r="C1417" s="58">
        <v>0</v>
      </c>
      <c r="F1417" s="24">
        <v>38.299999999999997</v>
      </c>
      <c r="G1417" s="24">
        <v>139</v>
      </c>
    </row>
    <row r="1418" spans="2:7">
      <c r="B1418" s="58">
        <v>38.299999999999997</v>
      </c>
      <c r="C1418" s="58">
        <v>0</v>
      </c>
      <c r="F1418" s="24">
        <v>38.299999999999997</v>
      </c>
      <c r="G1418" s="24">
        <v>148</v>
      </c>
    </row>
    <row r="1419" spans="2:7">
      <c r="B1419" s="58">
        <v>38.32</v>
      </c>
      <c r="C1419" s="58">
        <v>0</v>
      </c>
      <c r="F1419" s="24">
        <v>38.299999999999997</v>
      </c>
      <c r="G1419" s="24">
        <v>122</v>
      </c>
    </row>
    <row r="1420" spans="2:7">
      <c r="B1420" s="58">
        <v>38.340000000000003</v>
      </c>
      <c r="C1420" s="58">
        <v>27</v>
      </c>
      <c r="F1420" s="24">
        <v>38.299999999999997</v>
      </c>
      <c r="G1420" s="24">
        <v>103</v>
      </c>
    </row>
    <row r="1421" spans="2:7">
      <c r="B1421" s="58">
        <v>38.36</v>
      </c>
      <c r="C1421" s="58">
        <v>0</v>
      </c>
      <c r="F1421" s="24">
        <v>38.4</v>
      </c>
      <c r="G1421" s="24">
        <v>155</v>
      </c>
    </row>
    <row r="1422" spans="2:7">
      <c r="B1422" s="58">
        <v>38.380000000000003</v>
      </c>
      <c r="C1422" s="58">
        <v>0</v>
      </c>
      <c r="F1422" s="24">
        <v>38.4</v>
      </c>
      <c r="G1422" s="24">
        <v>134</v>
      </c>
    </row>
    <row r="1423" spans="2:7">
      <c r="B1423" s="58">
        <v>38.4</v>
      </c>
      <c r="C1423" s="58">
        <v>0</v>
      </c>
      <c r="F1423" s="24">
        <v>38.4</v>
      </c>
      <c r="G1423" s="24">
        <v>90.5</v>
      </c>
    </row>
    <row r="1424" spans="2:7">
      <c r="B1424" s="58">
        <v>38.42</v>
      </c>
      <c r="C1424" s="58">
        <v>0</v>
      </c>
      <c r="F1424" s="24">
        <v>38.4</v>
      </c>
      <c r="G1424" s="24">
        <v>78.2</v>
      </c>
    </row>
    <row r="1425" spans="2:7">
      <c r="B1425" s="58">
        <v>38.44</v>
      </c>
      <c r="C1425" s="58">
        <v>0</v>
      </c>
      <c r="F1425" s="24">
        <v>38.4</v>
      </c>
      <c r="G1425" s="24">
        <v>99.9</v>
      </c>
    </row>
    <row r="1426" spans="2:7">
      <c r="B1426" s="58">
        <v>38.46</v>
      </c>
      <c r="C1426" s="58">
        <v>0</v>
      </c>
      <c r="F1426" s="24">
        <v>38.5</v>
      </c>
      <c r="G1426" s="24">
        <v>66.599999999999994</v>
      </c>
    </row>
    <row r="1427" spans="2:7">
      <c r="B1427" s="58">
        <v>38.479999999999997</v>
      </c>
      <c r="C1427" s="58">
        <v>14</v>
      </c>
      <c r="F1427" s="24">
        <v>38.5</v>
      </c>
      <c r="G1427" s="24">
        <v>83.3</v>
      </c>
    </row>
    <row r="1428" spans="2:7">
      <c r="B1428" s="58">
        <v>38.5</v>
      </c>
      <c r="C1428" s="58">
        <v>0</v>
      </c>
      <c r="F1428" s="24">
        <v>38.5</v>
      </c>
      <c r="G1428" s="24">
        <v>57</v>
      </c>
    </row>
    <row r="1429" spans="2:7">
      <c r="B1429" s="58">
        <v>38.520000000000003</v>
      </c>
      <c r="C1429" s="58">
        <v>0</v>
      </c>
      <c r="F1429" s="24">
        <v>38.5</v>
      </c>
      <c r="G1429" s="24">
        <v>85.7</v>
      </c>
    </row>
    <row r="1430" spans="2:7">
      <c r="B1430" s="58">
        <v>38.54</v>
      </c>
      <c r="C1430" s="58">
        <v>0</v>
      </c>
      <c r="F1430" s="24">
        <v>38.5</v>
      </c>
      <c r="G1430" s="24">
        <v>109</v>
      </c>
    </row>
    <row r="1431" spans="2:7">
      <c r="B1431" s="58">
        <v>38.56</v>
      </c>
      <c r="C1431" s="58">
        <v>0</v>
      </c>
      <c r="F1431" s="24">
        <v>38.6</v>
      </c>
      <c r="G1431" s="24">
        <v>88.1</v>
      </c>
    </row>
    <row r="1432" spans="2:7">
      <c r="B1432" s="58">
        <v>38.58</v>
      </c>
      <c r="C1432" s="58">
        <v>0</v>
      </c>
      <c r="F1432" s="24">
        <v>38.6</v>
      </c>
      <c r="G1432" s="24">
        <v>62.7</v>
      </c>
    </row>
    <row r="1433" spans="2:7">
      <c r="B1433" s="58">
        <v>38.6</v>
      </c>
      <c r="C1433" s="58">
        <v>34</v>
      </c>
      <c r="F1433" s="24">
        <v>38.6</v>
      </c>
      <c r="G1433" s="24">
        <v>61.4</v>
      </c>
    </row>
    <row r="1434" spans="2:7">
      <c r="B1434" s="58">
        <v>38.619999999999997</v>
      </c>
      <c r="C1434" s="58">
        <v>20</v>
      </c>
      <c r="F1434" s="24">
        <v>38.6</v>
      </c>
      <c r="G1434" s="24">
        <v>61.1</v>
      </c>
    </row>
    <row r="1435" spans="2:7">
      <c r="B1435" s="58">
        <v>38.64</v>
      </c>
      <c r="C1435" s="58">
        <v>0</v>
      </c>
      <c r="F1435" s="24">
        <v>38.6</v>
      </c>
      <c r="G1435" s="24">
        <v>149</v>
      </c>
    </row>
    <row r="1436" spans="2:7">
      <c r="B1436" s="58">
        <v>38.659999999999997</v>
      </c>
      <c r="C1436" s="58">
        <v>0</v>
      </c>
      <c r="F1436" s="24">
        <v>38.700000000000003</v>
      </c>
      <c r="G1436" s="24">
        <v>57.5</v>
      </c>
    </row>
    <row r="1437" spans="2:7">
      <c r="B1437" s="58">
        <v>38.68</v>
      </c>
      <c r="C1437" s="58">
        <v>19</v>
      </c>
      <c r="F1437" s="24">
        <v>38.700000000000003</v>
      </c>
      <c r="G1437" s="24">
        <v>120</v>
      </c>
    </row>
    <row r="1438" spans="2:7">
      <c r="B1438" s="58">
        <v>38.700000000000003</v>
      </c>
      <c r="C1438" s="58">
        <v>8</v>
      </c>
      <c r="F1438" s="24">
        <v>38.700000000000003</v>
      </c>
      <c r="G1438" s="24">
        <v>95.8</v>
      </c>
    </row>
    <row r="1439" spans="2:7">
      <c r="B1439" s="58">
        <v>38.72</v>
      </c>
      <c r="C1439" s="58">
        <v>0</v>
      </c>
      <c r="F1439" s="24">
        <v>38.700000000000003</v>
      </c>
      <c r="G1439" s="24">
        <v>84.5</v>
      </c>
    </row>
    <row r="1440" spans="2:7">
      <c r="B1440" s="58">
        <v>38.74</v>
      </c>
      <c r="C1440" s="58">
        <v>0</v>
      </c>
      <c r="F1440" s="24">
        <v>38.700000000000003</v>
      </c>
      <c r="G1440" s="24">
        <v>110</v>
      </c>
    </row>
    <row r="1441" spans="2:7">
      <c r="B1441" s="58">
        <v>38.76</v>
      </c>
      <c r="C1441" s="58">
        <v>0</v>
      </c>
      <c r="F1441" s="24">
        <v>38.799999999999997</v>
      </c>
      <c r="G1441" s="24">
        <v>107</v>
      </c>
    </row>
    <row r="1442" spans="2:7">
      <c r="B1442" s="58">
        <v>38.78</v>
      </c>
      <c r="C1442" s="58">
        <v>35</v>
      </c>
      <c r="F1442" s="24">
        <v>38.799999999999997</v>
      </c>
      <c r="G1442" s="24">
        <v>53.5</v>
      </c>
    </row>
    <row r="1443" spans="2:7">
      <c r="B1443" s="58">
        <v>38.799999999999997</v>
      </c>
      <c r="C1443" s="58">
        <v>0</v>
      </c>
      <c r="F1443" s="24">
        <v>38.799999999999997</v>
      </c>
      <c r="G1443" s="24">
        <v>51.2</v>
      </c>
    </row>
    <row r="1444" spans="2:7">
      <c r="B1444" s="58">
        <v>38.82</v>
      </c>
      <c r="C1444" s="58">
        <v>0</v>
      </c>
      <c r="F1444" s="24">
        <v>38.799999999999997</v>
      </c>
      <c r="G1444" s="24">
        <v>74.8</v>
      </c>
    </row>
    <row r="1445" spans="2:7">
      <c r="B1445" s="58">
        <v>38.840000000000003</v>
      </c>
      <c r="C1445" s="58">
        <v>0</v>
      </c>
      <c r="F1445" s="24">
        <v>38.799999999999997</v>
      </c>
      <c r="G1445" s="24">
        <v>75.5</v>
      </c>
    </row>
    <row r="1446" spans="2:7">
      <c r="B1446" s="58">
        <v>38.86</v>
      </c>
      <c r="C1446" s="58">
        <v>0</v>
      </c>
      <c r="F1446" s="24">
        <v>38.9</v>
      </c>
      <c r="G1446" s="24">
        <v>138</v>
      </c>
    </row>
    <row r="1447" spans="2:7">
      <c r="B1447" s="58">
        <v>38.880000000000003</v>
      </c>
      <c r="C1447" s="58">
        <v>0</v>
      </c>
      <c r="F1447" s="24">
        <v>38.9</v>
      </c>
      <c r="G1447" s="24">
        <v>124</v>
      </c>
    </row>
    <row r="1448" spans="2:7">
      <c r="B1448" s="58">
        <v>38.9</v>
      </c>
      <c r="C1448" s="58">
        <v>1</v>
      </c>
      <c r="F1448" s="24">
        <v>38.9</v>
      </c>
      <c r="G1448" s="24">
        <v>76.5</v>
      </c>
    </row>
    <row r="1449" spans="2:7">
      <c r="B1449" s="58">
        <v>38.92</v>
      </c>
      <c r="C1449" s="58">
        <v>5</v>
      </c>
      <c r="F1449" s="24">
        <v>38.9</v>
      </c>
      <c r="G1449" s="24">
        <v>122</v>
      </c>
    </row>
    <row r="1450" spans="2:7">
      <c r="B1450" s="58">
        <v>38.94</v>
      </c>
      <c r="C1450" s="58">
        <v>5</v>
      </c>
      <c r="F1450" s="24">
        <v>38.9</v>
      </c>
      <c r="G1450" s="24">
        <v>92.8</v>
      </c>
    </row>
    <row r="1451" spans="2:7">
      <c r="B1451" s="58">
        <v>38.96</v>
      </c>
      <c r="C1451" s="58">
        <v>0</v>
      </c>
      <c r="F1451" s="24">
        <v>39</v>
      </c>
      <c r="G1451" s="24">
        <v>125</v>
      </c>
    </row>
    <row r="1452" spans="2:7">
      <c r="B1452" s="58">
        <v>38.979999999999997</v>
      </c>
      <c r="C1452" s="58">
        <v>0</v>
      </c>
      <c r="F1452" s="24">
        <v>39</v>
      </c>
      <c r="G1452" s="24">
        <v>39.1</v>
      </c>
    </row>
    <row r="1453" spans="2:7">
      <c r="B1453" s="58">
        <v>39</v>
      </c>
      <c r="C1453" s="58">
        <v>11</v>
      </c>
      <c r="F1453" s="24">
        <v>39</v>
      </c>
      <c r="G1453" s="24">
        <v>98.7</v>
      </c>
    </row>
    <row r="1454" spans="2:7">
      <c r="B1454" s="58">
        <v>39.020000000000003</v>
      </c>
      <c r="C1454" s="58">
        <v>0</v>
      </c>
      <c r="F1454" s="24">
        <v>39</v>
      </c>
      <c r="G1454" s="24">
        <v>104</v>
      </c>
    </row>
    <row r="1455" spans="2:7">
      <c r="B1455" s="58">
        <v>39.04</v>
      </c>
      <c r="C1455" s="58">
        <v>0</v>
      </c>
      <c r="F1455" s="24">
        <v>39</v>
      </c>
      <c r="G1455" s="24">
        <v>144</v>
      </c>
    </row>
    <row r="1456" spans="2:7">
      <c r="B1456" s="58">
        <v>39.06</v>
      </c>
      <c r="C1456" s="58">
        <v>32</v>
      </c>
      <c r="F1456" s="24">
        <v>39.1</v>
      </c>
      <c r="G1456" s="24">
        <v>52.7</v>
      </c>
    </row>
    <row r="1457" spans="2:7">
      <c r="B1457" s="58">
        <v>39.08</v>
      </c>
      <c r="C1457" s="58">
        <v>18</v>
      </c>
      <c r="F1457" s="24">
        <v>39.1</v>
      </c>
      <c r="G1457" s="24">
        <v>127</v>
      </c>
    </row>
    <row r="1458" spans="2:7">
      <c r="B1458" s="58">
        <v>39.1</v>
      </c>
      <c r="C1458" s="58">
        <v>0</v>
      </c>
      <c r="F1458" s="24">
        <v>39.1</v>
      </c>
      <c r="G1458" s="24">
        <v>142</v>
      </c>
    </row>
    <row r="1459" spans="2:7">
      <c r="B1459" s="58">
        <v>39.119999999999997</v>
      </c>
      <c r="C1459" s="58">
        <v>17</v>
      </c>
      <c r="F1459" s="24">
        <v>39.1</v>
      </c>
      <c r="G1459" s="24">
        <v>91.6</v>
      </c>
    </row>
    <row r="1460" spans="2:7">
      <c r="B1460" s="58">
        <v>39.14</v>
      </c>
      <c r="C1460" s="58">
        <v>0</v>
      </c>
      <c r="F1460" s="24">
        <v>39.1</v>
      </c>
      <c r="G1460" s="24">
        <v>78.2</v>
      </c>
    </row>
    <row r="1461" spans="2:7">
      <c r="B1461" s="58">
        <v>39.159999999999997</v>
      </c>
      <c r="C1461" s="58">
        <v>0</v>
      </c>
      <c r="F1461" s="24">
        <v>39.200000000000003</v>
      </c>
      <c r="G1461" s="24">
        <v>78.900000000000006</v>
      </c>
    </row>
    <row r="1462" spans="2:7">
      <c r="B1462" s="58">
        <v>39.18</v>
      </c>
      <c r="C1462" s="58">
        <v>0</v>
      </c>
      <c r="F1462" s="24">
        <v>39.200000000000003</v>
      </c>
      <c r="G1462" s="24">
        <v>124</v>
      </c>
    </row>
    <row r="1463" spans="2:7">
      <c r="B1463" s="58">
        <v>39.200000000000003</v>
      </c>
      <c r="C1463" s="58">
        <v>0</v>
      </c>
      <c r="F1463" s="24">
        <v>39.200000000000003</v>
      </c>
      <c r="G1463" s="24">
        <v>125</v>
      </c>
    </row>
    <row r="1464" spans="2:7">
      <c r="B1464" s="58">
        <v>39.22</v>
      </c>
      <c r="C1464" s="58">
        <v>4</v>
      </c>
      <c r="F1464" s="24">
        <v>39.200000000000003</v>
      </c>
      <c r="G1464" s="24">
        <v>105</v>
      </c>
    </row>
    <row r="1465" spans="2:7">
      <c r="B1465" s="58">
        <v>39.24</v>
      </c>
      <c r="C1465" s="58">
        <v>58</v>
      </c>
      <c r="F1465" s="24">
        <v>39.200000000000003</v>
      </c>
      <c r="G1465" s="24">
        <v>137</v>
      </c>
    </row>
    <row r="1466" spans="2:7">
      <c r="B1466" s="58">
        <v>39.26</v>
      </c>
      <c r="C1466" s="58">
        <v>15</v>
      </c>
      <c r="F1466" s="24">
        <v>39.299999999999997</v>
      </c>
      <c r="G1466" s="24">
        <v>125</v>
      </c>
    </row>
    <row r="1467" spans="2:7">
      <c r="B1467" s="58">
        <v>39.28</v>
      </c>
      <c r="C1467" s="58">
        <v>83</v>
      </c>
      <c r="F1467" s="24">
        <v>39.299999999999997</v>
      </c>
      <c r="G1467" s="24">
        <v>148</v>
      </c>
    </row>
    <row r="1468" spans="2:7">
      <c r="B1468" s="58">
        <v>39.299999999999997</v>
      </c>
      <c r="C1468" s="58">
        <v>63</v>
      </c>
      <c r="F1468" s="24">
        <v>39.299999999999997</v>
      </c>
      <c r="G1468" s="24">
        <v>162</v>
      </c>
    </row>
    <row r="1469" spans="2:7">
      <c r="B1469" s="58">
        <v>39.32</v>
      </c>
      <c r="C1469" s="58">
        <v>65</v>
      </c>
      <c r="F1469" s="24">
        <v>39.299999999999997</v>
      </c>
      <c r="G1469" s="24">
        <v>158</v>
      </c>
    </row>
    <row r="1470" spans="2:7">
      <c r="B1470" s="58">
        <v>39.340000000000003</v>
      </c>
      <c r="C1470" s="58">
        <v>19</v>
      </c>
      <c r="F1470" s="24">
        <v>39.299999999999997</v>
      </c>
      <c r="G1470" s="24">
        <v>118</v>
      </c>
    </row>
    <row r="1471" spans="2:7">
      <c r="B1471" s="58">
        <v>39.36</v>
      </c>
      <c r="C1471" s="58">
        <v>55</v>
      </c>
      <c r="F1471" s="24">
        <v>39.4</v>
      </c>
      <c r="G1471" s="24">
        <v>188</v>
      </c>
    </row>
    <row r="1472" spans="2:7">
      <c r="B1472" s="58">
        <v>39.380000000000003</v>
      </c>
      <c r="C1472" s="58">
        <v>105</v>
      </c>
      <c r="F1472" s="24">
        <v>39.4</v>
      </c>
      <c r="G1472" s="24">
        <v>244</v>
      </c>
    </row>
    <row r="1473" spans="2:7">
      <c r="B1473" s="58">
        <v>39.4</v>
      </c>
      <c r="C1473" s="58">
        <v>114</v>
      </c>
      <c r="F1473" s="24">
        <v>39.4</v>
      </c>
      <c r="G1473" s="24">
        <v>296</v>
      </c>
    </row>
    <row r="1474" spans="2:7">
      <c r="B1474" s="58">
        <v>39.42</v>
      </c>
      <c r="C1474" s="58">
        <v>232</v>
      </c>
      <c r="F1474" s="24">
        <v>39.4</v>
      </c>
      <c r="G1474" s="24">
        <v>349</v>
      </c>
    </row>
    <row r="1475" spans="2:7">
      <c r="B1475" s="58">
        <v>39.44</v>
      </c>
      <c r="C1475" s="58">
        <v>312</v>
      </c>
      <c r="F1475" s="24">
        <v>39.4</v>
      </c>
      <c r="G1475" s="24">
        <v>409</v>
      </c>
    </row>
    <row r="1476" spans="2:7">
      <c r="B1476" s="58">
        <v>39.46</v>
      </c>
      <c r="C1476" s="58">
        <v>408</v>
      </c>
      <c r="F1476" s="24">
        <v>39.5</v>
      </c>
      <c r="G1476" s="24">
        <v>524</v>
      </c>
    </row>
    <row r="1477" spans="2:7">
      <c r="B1477" s="58">
        <v>39.479999999999997</v>
      </c>
      <c r="C1477" s="58">
        <v>637</v>
      </c>
      <c r="F1477" s="24">
        <v>39.5</v>
      </c>
      <c r="G1477" s="24">
        <v>637</v>
      </c>
    </row>
    <row r="1478" spans="2:7">
      <c r="B1478" s="58">
        <v>39.5</v>
      </c>
      <c r="C1478" s="58">
        <v>889</v>
      </c>
      <c r="F1478" s="24">
        <v>39.5</v>
      </c>
      <c r="G1478" s="24">
        <v>997</v>
      </c>
    </row>
    <row r="1479" spans="2:7">
      <c r="B1479" s="58">
        <v>39.520000000000003</v>
      </c>
      <c r="C1479" s="58">
        <v>1219</v>
      </c>
      <c r="F1479" s="24">
        <v>39.5</v>
      </c>
      <c r="G1479" s="24">
        <v>1240</v>
      </c>
    </row>
    <row r="1480" spans="2:7">
      <c r="B1480" s="58">
        <v>39.54</v>
      </c>
      <c r="C1480" s="58">
        <v>1587</v>
      </c>
      <c r="F1480" s="24">
        <v>39.5</v>
      </c>
      <c r="G1480" s="24">
        <v>1730</v>
      </c>
    </row>
    <row r="1481" spans="2:7">
      <c r="B1481" s="58">
        <v>39.56</v>
      </c>
      <c r="C1481" s="58">
        <v>2006</v>
      </c>
      <c r="F1481" s="24">
        <v>39.6</v>
      </c>
      <c r="G1481" s="24">
        <v>2180</v>
      </c>
    </row>
    <row r="1482" spans="2:7">
      <c r="B1482" s="58">
        <v>39.58</v>
      </c>
      <c r="C1482" s="58">
        <v>2223</v>
      </c>
      <c r="F1482" s="24">
        <v>39.6</v>
      </c>
      <c r="G1482" s="24">
        <v>2640</v>
      </c>
    </row>
    <row r="1483" spans="2:7">
      <c r="B1483" s="58">
        <v>39.6</v>
      </c>
      <c r="C1483" s="58">
        <v>2202</v>
      </c>
      <c r="F1483" s="24">
        <v>39.6</v>
      </c>
      <c r="G1483" s="24">
        <v>2890</v>
      </c>
    </row>
    <row r="1484" spans="2:7">
      <c r="B1484" s="58">
        <v>39.619999999999997</v>
      </c>
      <c r="C1484" s="58">
        <v>1881</v>
      </c>
      <c r="F1484" s="24">
        <v>39.6</v>
      </c>
      <c r="G1484" s="24">
        <v>3190</v>
      </c>
    </row>
    <row r="1485" spans="2:7">
      <c r="B1485" s="58">
        <v>39.64</v>
      </c>
      <c r="C1485" s="58">
        <v>1391</v>
      </c>
      <c r="F1485" s="24">
        <v>39.6</v>
      </c>
      <c r="G1485" s="24">
        <v>3200</v>
      </c>
    </row>
    <row r="1486" spans="2:7">
      <c r="B1486" s="58">
        <v>39.659999999999997</v>
      </c>
      <c r="C1486" s="58">
        <v>1094</v>
      </c>
      <c r="F1486" s="24">
        <v>39.700000000000003</v>
      </c>
      <c r="G1486" s="24">
        <v>3220</v>
      </c>
    </row>
    <row r="1487" spans="2:7">
      <c r="B1487" s="58">
        <v>39.68</v>
      </c>
      <c r="C1487" s="58">
        <v>747</v>
      </c>
      <c r="F1487" s="24">
        <v>39.700000000000003</v>
      </c>
      <c r="G1487" s="24">
        <v>2900</v>
      </c>
    </row>
    <row r="1488" spans="2:7">
      <c r="B1488" s="58">
        <v>39.700000000000003</v>
      </c>
      <c r="C1488" s="58">
        <v>448</v>
      </c>
      <c r="F1488" s="24">
        <v>39.700000000000003</v>
      </c>
      <c r="G1488" s="24">
        <v>2640</v>
      </c>
    </row>
    <row r="1489" spans="2:7">
      <c r="B1489" s="58">
        <v>39.72</v>
      </c>
      <c r="C1489" s="58">
        <v>371</v>
      </c>
      <c r="F1489" s="24">
        <v>39.700000000000003</v>
      </c>
      <c r="G1489" s="24">
        <v>2400</v>
      </c>
    </row>
    <row r="1490" spans="2:7">
      <c r="B1490" s="58">
        <v>39.74</v>
      </c>
      <c r="C1490" s="58">
        <v>348</v>
      </c>
      <c r="F1490" s="24">
        <v>39.700000000000003</v>
      </c>
      <c r="G1490" s="24">
        <v>2030</v>
      </c>
    </row>
    <row r="1491" spans="2:7">
      <c r="B1491" s="58">
        <v>39.76</v>
      </c>
      <c r="C1491" s="58">
        <v>300</v>
      </c>
      <c r="F1491" s="24">
        <v>39.799999999999997</v>
      </c>
      <c r="G1491" s="24">
        <v>1670</v>
      </c>
    </row>
    <row r="1492" spans="2:7">
      <c r="B1492" s="58">
        <v>39.78</v>
      </c>
      <c r="C1492" s="58">
        <v>281</v>
      </c>
      <c r="F1492" s="24">
        <v>39.799999999999997</v>
      </c>
      <c r="G1492" s="24">
        <v>1390</v>
      </c>
    </row>
    <row r="1493" spans="2:7">
      <c r="B1493" s="58">
        <v>39.799999999999997</v>
      </c>
      <c r="C1493" s="58">
        <v>411</v>
      </c>
      <c r="F1493" s="24">
        <v>39.799999999999997</v>
      </c>
      <c r="G1493" s="24">
        <v>1180</v>
      </c>
    </row>
    <row r="1494" spans="2:7">
      <c r="B1494" s="58">
        <v>39.82</v>
      </c>
      <c r="C1494" s="58">
        <v>448</v>
      </c>
      <c r="F1494" s="24">
        <v>39.799999999999997</v>
      </c>
      <c r="G1494" s="24">
        <v>1110</v>
      </c>
    </row>
    <row r="1495" spans="2:7">
      <c r="B1495" s="58">
        <v>39.840000000000003</v>
      </c>
      <c r="C1495" s="58">
        <v>566</v>
      </c>
      <c r="F1495" s="24">
        <v>39.799999999999997</v>
      </c>
      <c r="G1495" s="24">
        <v>1050</v>
      </c>
    </row>
    <row r="1496" spans="2:7">
      <c r="B1496" s="58">
        <v>39.86</v>
      </c>
      <c r="C1496" s="58">
        <v>823</v>
      </c>
      <c r="F1496" s="24">
        <v>39.9</v>
      </c>
      <c r="G1496" s="24">
        <v>978</v>
      </c>
    </row>
    <row r="1497" spans="2:7">
      <c r="B1497" s="58">
        <v>39.880000000000003</v>
      </c>
      <c r="C1497" s="58">
        <v>1149</v>
      </c>
      <c r="F1497" s="24">
        <v>39.9</v>
      </c>
      <c r="G1497" s="24">
        <v>1360</v>
      </c>
    </row>
    <row r="1498" spans="2:7">
      <c r="B1498" s="58">
        <v>39.9</v>
      </c>
      <c r="C1498" s="58">
        <v>1456</v>
      </c>
      <c r="F1498" s="24">
        <v>39.9</v>
      </c>
      <c r="G1498" s="24">
        <v>1590</v>
      </c>
    </row>
    <row r="1499" spans="2:7">
      <c r="B1499" s="58">
        <v>39.92</v>
      </c>
      <c r="C1499" s="58">
        <v>1730</v>
      </c>
      <c r="F1499" s="24">
        <v>39.9</v>
      </c>
      <c r="G1499" s="24">
        <v>1910</v>
      </c>
    </row>
    <row r="1500" spans="2:7">
      <c r="B1500" s="58">
        <v>39.94</v>
      </c>
      <c r="C1500" s="58">
        <v>1666</v>
      </c>
      <c r="F1500" s="24">
        <v>39.9</v>
      </c>
      <c r="G1500" s="24">
        <v>2080</v>
      </c>
    </row>
    <row r="1501" spans="2:7">
      <c r="B1501" s="58">
        <v>39.96</v>
      </c>
      <c r="C1501" s="58">
        <v>1605</v>
      </c>
      <c r="F1501" s="24">
        <v>40</v>
      </c>
      <c r="G1501" s="24">
        <v>2300</v>
      </c>
    </row>
    <row r="1502" spans="2:7">
      <c r="B1502" s="58">
        <v>39.979999999999997</v>
      </c>
      <c r="C1502" s="58">
        <v>1316</v>
      </c>
      <c r="F1502" s="24">
        <v>40</v>
      </c>
      <c r="G1502" s="24">
        <v>2400</v>
      </c>
    </row>
    <row r="1503" spans="2:7">
      <c r="B1503" s="58">
        <v>40</v>
      </c>
      <c r="C1503" s="58">
        <v>873</v>
      </c>
      <c r="F1503" s="24">
        <v>40</v>
      </c>
      <c r="G1503" s="24">
        <v>2370</v>
      </c>
    </row>
    <row r="1504" spans="2:7">
      <c r="B1504" s="58">
        <v>40.020000000000003</v>
      </c>
      <c r="C1504" s="58">
        <v>526</v>
      </c>
      <c r="F1504" s="24">
        <v>40</v>
      </c>
      <c r="G1504" s="24">
        <v>2210</v>
      </c>
    </row>
    <row r="1505" spans="2:7">
      <c r="B1505" s="58">
        <v>40.04</v>
      </c>
      <c r="C1505" s="58">
        <v>362</v>
      </c>
      <c r="F1505" s="24">
        <v>40</v>
      </c>
      <c r="G1505" s="24">
        <v>2040</v>
      </c>
    </row>
    <row r="1506" spans="2:7">
      <c r="B1506" s="58">
        <v>40.06</v>
      </c>
      <c r="C1506" s="58">
        <v>178</v>
      </c>
      <c r="F1506" s="24">
        <v>40.1</v>
      </c>
      <c r="G1506" s="24">
        <v>1850</v>
      </c>
    </row>
    <row r="1507" spans="2:7">
      <c r="B1507" s="58">
        <v>40.08</v>
      </c>
      <c r="C1507" s="58">
        <v>135</v>
      </c>
      <c r="F1507" s="24">
        <v>40.1</v>
      </c>
      <c r="G1507" s="24">
        <v>1540</v>
      </c>
    </row>
    <row r="1508" spans="2:7">
      <c r="B1508" s="58">
        <v>40.1</v>
      </c>
      <c r="C1508" s="58">
        <v>74</v>
      </c>
      <c r="F1508" s="24">
        <v>40.1</v>
      </c>
      <c r="G1508" s="24">
        <v>1290</v>
      </c>
    </row>
    <row r="1509" spans="2:7">
      <c r="B1509" s="58">
        <v>40.119999999999997</v>
      </c>
      <c r="C1509" s="58">
        <v>157</v>
      </c>
      <c r="F1509" s="24">
        <v>40.1</v>
      </c>
      <c r="G1509" s="24">
        <v>1010</v>
      </c>
    </row>
    <row r="1510" spans="2:7">
      <c r="B1510" s="58">
        <v>40.14</v>
      </c>
      <c r="C1510" s="58">
        <v>48</v>
      </c>
      <c r="F1510" s="24">
        <v>40.1</v>
      </c>
      <c r="G1510" s="24">
        <v>877</v>
      </c>
    </row>
    <row r="1511" spans="2:7">
      <c r="B1511" s="58">
        <v>40.159999999999997</v>
      </c>
      <c r="C1511" s="58">
        <v>41</v>
      </c>
      <c r="F1511" s="24">
        <v>40.200000000000003</v>
      </c>
      <c r="G1511" s="24">
        <v>566</v>
      </c>
    </row>
    <row r="1512" spans="2:7">
      <c r="B1512" s="58">
        <v>40.18</v>
      </c>
      <c r="C1512" s="58">
        <v>73</v>
      </c>
      <c r="F1512" s="24">
        <v>40.200000000000003</v>
      </c>
      <c r="G1512" s="24">
        <v>472</v>
      </c>
    </row>
    <row r="1513" spans="2:7">
      <c r="B1513" s="58">
        <v>40.200000000000003</v>
      </c>
      <c r="C1513" s="58">
        <v>48</v>
      </c>
      <c r="F1513" s="24">
        <v>40.200000000000003</v>
      </c>
      <c r="G1513" s="24">
        <v>331</v>
      </c>
    </row>
    <row r="1514" spans="2:7">
      <c r="B1514" s="58">
        <v>40.22</v>
      </c>
      <c r="C1514" s="58">
        <v>80</v>
      </c>
      <c r="F1514" s="24">
        <v>40.200000000000003</v>
      </c>
      <c r="G1514" s="24">
        <v>228</v>
      </c>
    </row>
    <row r="1515" spans="2:7">
      <c r="B1515" s="58">
        <v>40.24</v>
      </c>
      <c r="C1515" s="58">
        <v>28</v>
      </c>
      <c r="F1515" s="24">
        <v>40.200000000000003</v>
      </c>
      <c r="G1515" s="24">
        <v>130</v>
      </c>
    </row>
    <row r="1516" spans="2:7">
      <c r="B1516" s="58">
        <v>40.26</v>
      </c>
      <c r="C1516" s="58">
        <v>60</v>
      </c>
      <c r="F1516" s="24">
        <v>40.299999999999997</v>
      </c>
      <c r="G1516" s="24">
        <v>167</v>
      </c>
    </row>
    <row r="1517" spans="2:7">
      <c r="B1517" s="58">
        <v>40.28</v>
      </c>
      <c r="C1517" s="58">
        <v>39</v>
      </c>
      <c r="F1517" s="24">
        <v>40.299999999999997</v>
      </c>
      <c r="G1517" s="24">
        <v>163</v>
      </c>
    </row>
    <row r="1518" spans="2:7">
      <c r="B1518" s="58">
        <v>40.299999999999997</v>
      </c>
      <c r="C1518" s="58">
        <v>40</v>
      </c>
      <c r="F1518" s="24">
        <v>40.299999999999997</v>
      </c>
      <c r="G1518" s="24">
        <v>130</v>
      </c>
    </row>
    <row r="1519" spans="2:7">
      <c r="B1519" s="58">
        <v>40.32</v>
      </c>
      <c r="C1519" s="58">
        <v>0</v>
      </c>
      <c r="F1519" s="24">
        <v>40.299999999999997</v>
      </c>
      <c r="G1519" s="24">
        <v>119</v>
      </c>
    </row>
    <row r="1520" spans="2:7">
      <c r="B1520" s="58">
        <v>40.340000000000003</v>
      </c>
      <c r="C1520" s="58">
        <v>73</v>
      </c>
      <c r="F1520" s="24">
        <v>40.299999999999997</v>
      </c>
      <c r="G1520" s="24">
        <v>154</v>
      </c>
    </row>
    <row r="1521" spans="2:7">
      <c r="B1521" s="58">
        <v>40.36</v>
      </c>
      <c r="C1521" s="58">
        <v>42</v>
      </c>
      <c r="F1521" s="24">
        <v>40.4</v>
      </c>
      <c r="G1521" s="24">
        <v>98.2</v>
      </c>
    </row>
    <row r="1522" spans="2:7">
      <c r="B1522" s="58">
        <v>40.380000000000003</v>
      </c>
      <c r="C1522" s="58">
        <v>0</v>
      </c>
      <c r="F1522" s="24">
        <v>40.4</v>
      </c>
      <c r="G1522" s="24">
        <v>147</v>
      </c>
    </row>
    <row r="1523" spans="2:7">
      <c r="B1523" s="58">
        <v>40.4</v>
      </c>
      <c r="C1523" s="58">
        <v>72</v>
      </c>
      <c r="F1523" s="24">
        <v>40.4</v>
      </c>
      <c r="G1523" s="24">
        <v>148</v>
      </c>
    </row>
    <row r="1524" spans="2:7">
      <c r="B1524" s="58">
        <v>40.42</v>
      </c>
      <c r="C1524" s="58">
        <v>0</v>
      </c>
      <c r="F1524" s="24">
        <v>40.4</v>
      </c>
      <c r="G1524" s="24">
        <v>102</v>
      </c>
    </row>
    <row r="1525" spans="2:7">
      <c r="B1525" s="58">
        <v>40.44</v>
      </c>
      <c r="C1525" s="58">
        <v>42</v>
      </c>
      <c r="F1525" s="24">
        <v>40.4</v>
      </c>
      <c r="G1525" s="24">
        <v>84.3</v>
      </c>
    </row>
    <row r="1526" spans="2:7">
      <c r="B1526" s="58">
        <v>40.46</v>
      </c>
      <c r="C1526" s="58">
        <v>14</v>
      </c>
      <c r="F1526" s="24">
        <v>40.5</v>
      </c>
      <c r="G1526" s="24">
        <v>126</v>
      </c>
    </row>
    <row r="1527" spans="2:7">
      <c r="B1527" s="58">
        <v>40.479999999999997</v>
      </c>
      <c r="C1527" s="58">
        <v>7</v>
      </c>
      <c r="F1527" s="24">
        <v>40.5</v>
      </c>
      <c r="G1527" s="24">
        <v>105</v>
      </c>
    </row>
    <row r="1528" spans="2:7">
      <c r="B1528" s="58">
        <v>40.5</v>
      </c>
      <c r="C1528" s="58">
        <v>20</v>
      </c>
      <c r="F1528" s="24">
        <v>40.5</v>
      </c>
      <c r="G1528" s="24">
        <v>109</v>
      </c>
    </row>
    <row r="1529" spans="2:7">
      <c r="B1529" s="58">
        <v>40.520000000000003</v>
      </c>
      <c r="C1529" s="58">
        <v>1</v>
      </c>
      <c r="F1529" s="24">
        <v>40.5</v>
      </c>
      <c r="G1529" s="24">
        <v>59.5</v>
      </c>
    </row>
    <row r="1530" spans="2:7">
      <c r="B1530" s="58">
        <v>40.54</v>
      </c>
      <c r="C1530" s="58">
        <v>0</v>
      </c>
      <c r="F1530" s="24">
        <v>40.5</v>
      </c>
      <c r="G1530" s="24">
        <v>103</v>
      </c>
    </row>
    <row r="1531" spans="2:7">
      <c r="B1531" s="58">
        <v>40.56</v>
      </c>
      <c r="C1531" s="58">
        <v>0</v>
      </c>
      <c r="F1531" s="24">
        <v>40.6</v>
      </c>
      <c r="G1531" s="24">
        <v>49.5</v>
      </c>
    </row>
    <row r="1532" spans="2:7">
      <c r="B1532" s="58">
        <v>40.58</v>
      </c>
      <c r="C1532" s="58">
        <v>0</v>
      </c>
      <c r="F1532" s="24">
        <v>40.6</v>
      </c>
      <c r="G1532" s="24">
        <v>102</v>
      </c>
    </row>
    <row r="1533" spans="2:7">
      <c r="B1533" s="58">
        <v>40.6</v>
      </c>
      <c r="C1533" s="58">
        <v>0</v>
      </c>
      <c r="F1533" s="24">
        <v>40.6</v>
      </c>
      <c r="G1533" s="24">
        <v>122</v>
      </c>
    </row>
    <row r="1534" spans="2:7">
      <c r="B1534" s="58">
        <v>40.619999999999997</v>
      </c>
      <c r="C1534" s="58">
        <v>40</v>
      </c>
      <c r="F1534" s="24">
        <v>40.6</v>
      </c>
      <c r="G1534" s="24">
        <v>68.099999999999994</v>
      </c>
    </row>
    <row r="1535" spans="2:7">
      <c r="B1535" s="58">
        <v>40.64</v>
      </c>
      <c r="C1535" s="58">
        <v>23</v>
      </c>
      <c r="F1535" s="24">
        <v>40.6</v>
      </c>
      <c r="G1535" s="24">
        <v>98.6</v>
      </c>
    </row>
    <row r="1536" spans="2:7">
      <c r="B1536" s="58">
        <v>40.659999999999997</v>
      </c>
      <c r="C1536" s="58">
        <v>0</v>
      </c>
      <c r="F1536" s="24">
        <v>40.700000000000003</v>
      </c>
      <c r="G1536" s="24">
        <v>77.2</v>
      </c>
    </row>
    <row r="1537" spans="2:7">
      <c r="B1537" s="58">
        <v>40.68</v>
      </c>
      <c r="C1537" s="58">
        <v>0</v>
      </c>
      <c r="F1537" s="24">
        <v>40.700000000000003</v>
      </c>
      <c r="G1537" s="24">
        <v>59.7</v>
      </c>
    </row>
    <row r="1538" spans="2:7">
      <c r="B1538" s="58">
        <v>40.700000000000003</v>
      </c>
      <c r="C1538" s="58">
        <v>14</v>
      </c>
      <c r="F1538" s="24">
        <v>40.700000000000003</v>
      </c>
      <c r="G1538" s="24">
        <v>91.2</v>
      </c>
    </row>
    <row r="1539" spans="2:7">
      <c r="B1539" s="58">
        <v>40.72</v>
      </c>
      <c r="C1539" s="58">
        <v>1</v>
      </c>
      <c r="F1539" s="24">
        <v>40.700000000000003</v>
      </c>
      <c r="G1539" s="24">
        <v>62.7</v>
      </c>
    </row>
    <row r="1540" spans="2:7">
      <c r="B1540" s="58">
        <v>40.74</v>
      </c>
      <c r="C1540" s="58">
        <v>9</v>
      </c>
      <c r="F1540" s="24">
        <v>40.700000000000003</v>
      </c>
      <c r="G1540" s="24">
        <v>53.2</v>
      </c>
    </row>
    <row r="1541" spans="2:7">
      <c r="B1541" s="58">
        <v>40.76</v>
      </c>
      <c r="C1541" s="58">
        <v>9</v>
      </c>
      <c r="F1541" s="24">
        <v>40.799999999999997</v>
      </c>
      <c r="G1541" s="24">
        <v>106</v>
      </c>
    </row>
    <row r="1542" spans="2:7">
      <c r="B1542" s="58">
        <v>40.78</v>
      </c>
      <c r="C1542" s="58">
        <v>0</v>
      </c>
      <c r="F1542" s="24">
        <v>40.799999999999997</v>
      </c>
      <c r="G1542" s="24">
        <v>79.3</v>
      </c>
    </row>
    <row r="1543" spans="2:7">
      <c r="B1543" s="58">
        <v>40.799999999999997</v>
      </c>
      <c r="C1543" s="58">
        <v>0</v>
      </c>
      <c r="F1543" s="24">
        <v>40.799999999999997</v>
      </c>
      <c r="G1543" s="24">
        <v>108</v>
      </c>
    </row>
    <row r="1544" spans="2:7">
      <c r="B1544" s="58">
        <v>40.82</v>
      </c>
      <c r="C1544" s="58">
        <v>50</v>
      </c>
      <c r="F1544" s="24">
        <v>40.799999999999997</v>
      </c>
      <c r="G1544" s="24">
        <v>78.3</v>
      </c>
    </row>
    <row r="1545" spans="2:7">
      <c r="B1545" s="58">
        <v>40.840000000000003</v>
      </c>
      <c r="C1545" s="58">
        <v>54</v>
      </c>
      <c r="F1545" s="24">
        <v>40.799999999999997</v>
      </c>
      <c r="G1545" s="24">
        <v>90.8</v>
      </c>
    </row>
    <row r="1546" spans="2:7">
      <c r="B1546" s="58">
        <v>40.86</v>
      </c>
      <c r="C1546" s="58">
        <v>27</v>
      </c>
      <c r="F1546" s="24">
        <v>40.9</v>
      </c>
      <c r="G1546" s="24">
        <v>45.3</v>
      </c>
    </row>
    <row r="1547" spans="2:7">
      <c r="B1547" s="58">
        <v>40.880000000000003</v>
      </c>
      <c r="C1547" s="58">
        <v>54</v>
      </c>
      <c r="F1547" s="24">
        <v>40.9</v>
      </c>
      <c r="G1547" s="24">
        <v>61.8</v>
      </c>
    </row>
    <row r="1548" spans="2:7">
      <c r="B1548" s="58">
        <v>40.9</v>
      </c>
      <c r="C1548" s="58">
        <v>6</v>
      </c>
      <c r="F1548" s="24">
        <v>40.9</v>
      </c>
      <c r="G1548" s="24">
        <v>55.3</v>
      </c>
    </row>
    <row r="1549" spans="2:7">
      <c r="B1549" s="58">
        <v>40.92</v>
      </c>
      <c r="C1549" s="58">
        <v>0</v>
      </c>
      <c r="F1549" s="24">
        <v>40.9</v>
      </c>
      <c r="G1549" s="24">
        <v>19.8</v>
      </c>
    </row>
    <row r="1550" spans="2:7">
      <c r="B1550" s="58">
        <v>40.94</v>
      </c>
      <c r="C1550" s="58">
        <v>0</v>
      </c>
      <c r="F1550" s="24">
        <v>40.9</v>
      </c>
      <c r="G1550" s="24">
        <v>48.3</v>
      </c>
    </row>
    <row r="1551" spans="2:7">
      <c r="B1551" s="58">
        <v>40.96</v>
      </c>
      <c r="C1551" s="58">
        <v>0</v>
      </c>
      <c r="F1551" s="24">
        <v>41</v>
      </c>
      <c r="G1551" s="24">
        <v>65.8</v>
      </c>
    </row>
    <row r="1552" spans="2:7">
      <c r="B1552" s="58">
        <v>40.98</v>
      </c>
      <c r="C1552" s="58">
        <v>0</v>
      </c>
      <c r="F1552" s="24">
        <v>41</v>
      </c>
      <c r="G1552" s="24">
        <v>17.3</v>
      </c>
    </row>
    <row r="1553" spans="2:7">
      <c r="B1553" s="58">
        <v>41</v>
      </c>
      <c r="C1553" s="58">
        <v>15</v>
      </c>
      <c r="F1553" s="24">
        <v>41</v>
      </c>
      <c r="G1553" s="24">
        <v>65.8</v>
      </c>
    </row>
    <row r="1554" spans="2:7">
      <c r="B1554" s="58">
        <v>41.02</v>
      </c>
      <c r="C1554" s="58">
        <v>22</v>
      </c>
      <c r="F1554" s="24">
        <v>41</v>
      </c>
      <c r="G1554" s="24">
        <v>63.3</v>
      </c>
    </row>
    <row r="1555" spans="2:7">
      <c r="B1555" s="58">
        <v>41.04</v>
      </c>
      <c r="C1555" s="58">
        <v>0</v>
      </c>
      <c r="F1555" s="24">
        <v>41</v>
      </c>
      <c r="G1555" s="24">
        <v>20.8</v>
      </c>
    </row>
    <row r="1556" spans="2:7">
      <c r="B1556" s="58">
        <v>41.06</v>
      </c>
      <c r="C1556" s="58">
        <v>0</v>
      </c>
      <c r="F1556" s="24">
        <v>41.1</v>
      </c>
      <c r="G1556" s="24">
        <v>67.3</v>
      </c>
    </row>
    <row r="1557" spans="2:7">
      <c r="B1557" s="58">
        <v>41.08</v>
      </c>
      <c r="C1557" s="58">
        <v>13</v>
      </c>
      <c r="F1557" s="24">
        <v>41.1</v>
      </c>
      <c r="G1557" s="24">
        <v>69.8</v>
      </c>
    </row>
    <row r="1558" spans="2:7">
      <c r="B1558" s="58">
        <v>41.1</v>
      </c>
      <c r="C1558" s="58">
        <v>23</v>
      </c>
      <c r="F1558" s="24">
        <v>41.1</v>
      </c>
      <c r="G1558" s="24">
        <v>82.3</v>
      </c>
    </row>
    <row r="1559" spans="2:7">
      <c r="B1559" s="58">
        <v>41.12</v>
      </c>
      <c r="C1559" s="58">
        <v>12</v>
      </c>
      <c r="F1559" s="24">
        <v>41.1</v>
      </c>
      <c r="G1559" s="24">
        <v>41.8</v>
      </c>
    </row>
    <row r="1560" spans="2:7">
      <c r="B1560" s="58">
        <v>41.14</v>
      </c>
      <c r="C1560" s="58">
        <v>0</v>
      </c>
      <c r="F1560" s="24">
        <v>41.1</v>
      </c>
      <c r="G1560" s="24">
        <v>79.2</v>
      </c>
    </row>
    <row r="1561" spans="2:7">
      <c r="B1561" s="58">
        <v>41.16</v>
      </c>
      <c r="C1561" s="58">
        <v>0</v>
      </c>
      <c r="F1561" s="24">
        <v>41.2</v>
      </c>
      <c r="G1561" s="24">
        <v>60.7</v>
      </c>
    </row>
    <row r="1562" spans="2:7">
      <c r="B1562" s="58">
        <v>41.18</v>
      </c>
      <c r="C1562" s="58">
        <v>0</v>
      </c>
      <c r="F1562" s="24">
        <v>41.2</v>
      </c>
      <c r="G1562" s="24">
        <v>69.2</v>
      </c>
    </row>
    <row r="1563" spans="2:7">
      <c r="B1563" s="58">
        <v>41.2</v>
      </c>
      <c r="C1563" s="58">
        <v>4</v>
      </c>
      <c r="F1563" s="24">
        <v>41.2</v>
      </c>
      <c r="G1563" s="24">
        <v>78.7</v>
      </c>
    </row>
    <row r="1564" spans="2:7">
      <c r="B1564" s="58">
        <v>41.22</v>
      </c>
      <c r="C1564" s="58">
        <v>4</v>
      </c>
      <c r="F1564" s="24">
        <v>41.2</v>
      </c>
      <c r="G1564" s="24">
        <v>69.2</v>
      </c>
    </row>
    <row r="1565" spans="2:7">
      <c r="B1565" s="58">
        <v>41.24</v>
      </c>
      <c r="C1565" s="58">
        <v>0</v>
      </c>
      <c r="F1565" s="24">
        <v>41.2</v>
      </c>
      <c r="G1565" s="24">
        <v>41.7</v>
      </c>
    </row>
    <row r="1566" spans="2:7">
      <c r="B1566" s="58">
        <v>41.26</v>
      </c>
      <c r="C1566" s="58">
        <v>0</v>
      </c>
      <c r="F1566" s="24">
        <v>41.3</v>
      </c>
      <c r="G1566" s="24">
        <v>89.1</v>
      </c>
    </row>
    <row r="1567" spans="2:7">
      <c r="B1567" s="58">
        <v>41.28</v>
      </c>
      <c r="C1567" s="58">
        <v>0</v>
      </c>
      <c r="F1567" s="24">
        <v>41.3</v>
      </c>
      <c r="G1567" s="24">
        <v>87.6</v>
      </c>
    </row>
    <row r="1568" spans="2:7">
      <c r="B1568" s="58">
        <v>41.3</v>
      </c>
      <c r="C1568" s="58">
        <v>0</v>
      </c>
      <c r="F1568" s="24">
        <v>41.3</v>
      </c>
      <c r="G1568" s="24">
        <v>72.099999999999994</v>
      </c>
    </row>
    <row r="1569" spans="2:7">
      <c r="B1569" s="58">
        <v>41.32</v>
      </c>
      <c r="C1569" s="58">
        <v>0</v>
      </c>
      <c r="F1569" s="24">
        <v>41.3</v>
      </c>
      <c r="G1569" s="24">
        <v>22.6</v>
      </c>
    </row>
    <row r="1570" spans="2:7">
      <c r="B1570" s="58">
        <v>41.34</v>
      </c>
      <c r="C1570" s="58">
        <v>0</v>
      </c>
      <c r="F1570" s="24">
        <v>41.3</v>
      </c>
      <c r="G1570" s="24">
        <v>102</v>
      </c>
    </row>
    <row r="1571" spans="2:7">
      <c r="B1571" s="58">
        <v>41.36</v>
      </c>
      <c r="C1571" s="58">
        <v>18</v>
      </c>
      <c r="F1571" s="24">
        <v>41.4</v>
      </c>
      <c r="G1571" s="24">
        <v>43.5</v>
      </c>
    </row>
    <row r="1572" spans="2:7">
      <c r="B1572" s="58">
        <v>41.38</v>
      </c>
      <c r="C1572" s="58">
        <v>18</v>
      </c>
      <c r="F1572" s="24">
        <v>41.4</v>
      </c>
      <c r="G1572" s="24">
        <v>69</v>
      </c>
    </row>
    <row r="1573" spans="2:7">
      <c r="B1573" s="58">
        <v>41.4</v>
      </c>
      <c r="C1573" s="58">
        <v>4</v>
      </c>
      <c r="F1573" s="24">
        <v>41.4</v>
      </c>
      <c r="G1573" s="24">
        <v>54.4</v>
      </c>
    </row>
    <row r="1574" spans="2:7">
      <c r="B1574" s="58">
        <v>41.42</v>
      </c>
      <c r="C1574" s="58">
        <v>10</v>
      </c>
      <c r="F1574" s="24">
        <v>41.4</v>
      </c>
      <c r="G1574" s="24">
        <v>39.9</v>
      </c>
    </row>
    <row r="1575" spans="2:7">
      <c r="B1575" s="58">
        <v>41.44</v>
      </c>
      <c r="C1575" s="58">
        <v>0</v>
      </c>
      <c r="F1575" s="24">
        <v>41.4</v>
      </c>
      <c r="G1575" s="24">
        <v>56.4</v>
      </c>
    </row>
    <row r="1576" spans="2:7">
      <c r="B1576" s="58">
        <v>41.46</v>
      </c>
      <c r="C1576" s="58">
        <v>37</v>
      </c>
      <c r="F1576" s="24">
        <v>41.5</v>
      </c>
      <c r="G1576" s="24">
        <v>44.8</v>
      </c>
    </row>
    <row r="1577" spans="2:7">
      <c r="B1577" s="58">
        <v>41.48</v>
      </c>
      <c r="C1577" s="58">
        <v>1</v>
      </c>
      <c r="F1577" s="24">
        <v>41.5</v>
      </c>
      <c r="G1577" s="24">
        <v>42.3</v>
      </c>
    </row>
    <row r="1578" spans="2:7">
      <c r="B1578" s="58">
        <v>41.5</v>
      </c>
      <c r="C1578" s="58">
        <v>10</v>
      </c>
      <c r="F1578" s="24">
        <v>41.5</v>
      </c>
      <c r="G1578" s="24">
        <v>16.8</v>
      </c>
    </row>
    <row r="1579" spans="2:7">
      <c r="B1579" s="58">
        <v>41.52</v>
      </c>
      <c r="C1579" s="58">
        <v>8</v>
      </c>
      <c r="F1579" s="24">
        <v>41.5</v>
      </c>
      <c r="G1579" s="24">
        <v>35.200000000000003</v>
      </c>
    </row>
    <row r="1580" spans="2:7">
      <c r="B1580" s="58">
        <v>41.54</v>
      </c>
      <c r="C1580" s="58">
        <v>12</v>
      </c>
      <c r="F1580" s="24">
        <v>41.5</v>
      </c>
      <c r="G1580" s="24">
        <v>50.7</v>
      </c>
    </row>
    <row r="1581" spans="2:7">
      <c r="B1581" s="58">
        <v>41.56</v>
      </c>
      <c r="C1581" s="58">
        <v>0</v>
      </c>
      <c r="F1581" s="24">
        <v>41.6</v>
      </c>
      <c r="G1581" s="24">
        <v>23.1</v>
      </c>
    </row>
    <row r="1582" spans="2:7">
      <c r="B1582" s="58">
        <v>41.58</v>
      </c>
      <c r="C1582" s="58">
        <v>0</v>
      </c>
      <c r="F1582" s="24">
        <v>41.6</v>
      </c>
      <c r="G1582" s="24">
        <v>80.599999999999994</v>
      </c>
    </row>
    <row r="1583" spans="2:7">
      <c r="B1583" s="58">
        <v>41.6</v>
      </c>
      <c r="C1583" s="58">
        <v>3</v>
      </c>
      <c r="F1583" s="24">
        <v>41.6</v>
      </c>
      <c r="G1583" s="24">
        <v>47</v>
      </c>
    </row>
    <row r="1584" spans="2:7">
      <c r="B1584" s="58">
        <v>41.62</v>
      </c>
      <c r="C1584" s="58">
        <v>0</v>
      </c>
      <c r="F1584" s="24">
        <v>41.6</v>
      </c>
      <c r="G1584" s="24">
        <v>32.5</v>
      </c>
    </row>
    <row r="1585" spans="2:7">
      <c r="B1585" s="58">
        <v>41.64</v>
      </c>
      <c r="C1585" s="58">
        <v>0</v>
      </c>
      <c r="F1585" s="24">
        <v>41.6</v>
      </c>
      <c r="G1585" s="24">
        <v>56</v>
      </c>
    </row>
    <row r="1586" spans="2:7">
      <c r="B1586" s="58">
        <v>41.66</v>
      </c>
      <c r="C1586" s="58">
        <v>0</v>
      </c>
      <c r="F1586" s="24">
        <v>41.7</v>
      </c>
      <c r="G1586" s="24">
        <v>52.4</v>
      </c>
    </row>
    <row r="1587" spans="2:7">
      <c r="B1587" s="58">
        <v>41.68</v>
      </c>
      <c r="C1587" s="58">
        <v>33</v>
      </c>
      <c r="F1587" s="24">
        <v>41.7</v>
      </c>
      <c r="G1587" s="24">
        <v>17.899999999999999</v>
      </c>
    </row>
    <row r="1588" spans="2:7">
      <c r="B1588" s="58">
        <v>41.7</v>
      </c>
      <c r="C1588" s="58">
        <v>0</v>
      </c>
      <c r="F1588" s="24">
        <v>41.7</v>
      </c>
      <c r="G1588" s="24">
        <v>37.299999999999997</v>
      </c>
    </row>
    <row r="1589" spans="2:7">
      <c r="B1589" s="58">
        <v>41.72</v>
      </c>
      <c r="C1589" s="58">
        <v>12</v>
      </c>
      <c r="F1589" s="24">
        <v>41.7</v>
      </c>
      <c r="G1589" s="24">
        <v>63.7</v>
      </c>
    </row>
    <row r="1590" spans="2:7">
      <c r="B1590" s="58">
        <v>41.74</v>
      </c>
      <c r="C1590" s="58">
        <v>0</v>
      </c>
      <c r="F1590" s="24">
        <v>41.7</v>
      </c>
      <c r="G1590" s="24">
        <v>63.2</v>
      </c>
    </row>
    <row r="1591" spans="2:7">
      <c r="B1591" s="58">
        <v>41.76</v>
      </c>
      <c r="C1591" s="58">
        <v>15</v>
      </c>
      <c r="F1591" s="24">
        <v>41.8</v>
      </c>
      <c r="G1591" s="24">
        <v>63.6</v>
      </c>
    </row>
    <row r="1592" spans="2:7">
      <c r="B1592" s="58">
        <v>41.78</v>
      </c>
      <c r="C1592" s="58">
        <v>2</v>
      </c>
      <c r="F1592" s="24">
        <v>41.8</v>
      </c>
      <c r="G1592" s="24">
        <v>51.1</v>
      </c>
    </row>
    <row r="1593" spans="2:7">
      <c r="B1593" s="58">
        <v>41.8</v>
      </c>
      <c r="C1593" s="58">
        <v>31</v>
      </c>
      <c r="F1593" s="24">
        <v>41.8</v>
      </c>
      <c r="G1593" s="24">
        <v>56.5</v>
      </c>
    </row>
    <row r="1594" spans="2:7">
      <c r="B1594" s="58">
        <v>41.82</v>
      </c>
      <c r="C1594" s="58">
        <v>17</v>
      </c>
      <c r="F1594" s="24">
        <v>41.8</v>
      </c>
      <c r="G1594" s="24">
        <v>69</v>
      </c>
    </row>
    <row r="1595" spans="2:7">
      <c r="B1595" s="58">
        <v>41.84</v>
      </c>
      <c r="C1595" s="58">
        <v>0</v>
      </c>
      <c r="F1595" s="24">
        <v>41.8</v>
      </c>
      <c r="G1595" s="24">
        <v>49.4</v>
      </c>
    </row>
    <row r="1596" spans="2:7">
      <c r="B1596" s="58">
        <v>41.86</v>
      </c>
      <c r="C1596" s="58">
        <v>1</v>
      </c>
      <c r="F1596" s="24">
        <v>41.9</v>
      </c>
      <c r="G1596" s="24">
        <v>11.8</v>
      </c>
    </row>
    <row r="1597" spans="2:7">
      <c r="B1597" s="58">
        <v>41.88</v>
      </c>
      <c r="C1597" s="58">
        <v>0</v>
      </c>
      <c r="F1597" s="24">
        <v>41.9</v>
      </c>
      <c r="G1597" s="24">
        <v>58.3</v>
      </c>
    </row>
    <row r="1598" spans="2:7">
      <c r="B1598" s="58">
        <v>41.9</v>
      </c>
      <c r="C1598" s="58">
        <v>0</v>
      </c>
      <c r="F1598" s="24">
        <v>41.9</v>
      </c>
      <c r="G1598" s="24">
        <v>36.700000000000003</v>
      </c>
    </row>
    <row r="1599" spans="2:7">
      <c r="B1599" s="58">
        <v>41.92</v>
      </c>
      <c r="C1599" s="58">
        <v>47</v>
      </c>
      <c r="F1599" s="24">
        <v>41.9</v>
      </c>
      <c r="G1599" s="24">
        <v>46.1</v>
      </c>
    </row>
    <row r="1600" spans="2:7">
      <c r="B1600" s="58">
        <v>41.94</v>
      </c>
      <c r="C1600" s="58">
        <v>0</v>
      </c>
      <c r="F1600" s="24">
        <v>41.9</v>
      </c>
      <c r="G1600" s="24">
        <v>50.6</v>
      </c>
    </row>
    <row r="1601" spans="2:7">
      <c r="B1601" s="58">
        <v>41.96</v>
      </c>
      <c r="C1601" s="58">
        <v>58</v>
      </c>
      <c r="F1601" s="24">
        <v>42</v>
      </c>
      <c r="G1601" s="24">
        <v>46</v>
      </c>
    </row>
    <row r="1602" spans="2:7">
      <c r="B1602" s="58">
        <v>41.98</v>
      </c>
      <c r="C1602" s="58">
        <v>80</v>
      </c>
      <c r="F1602" s="24">
        <v>42</v>
      </c>
      <c r="G1602" s="24">
        <v>55.4</v>
      </c>
    </row>
    <row r="1603" spans="2:7">
      <c r="B1603" s="58">
        <v>42</v>
      </c>
      <c r="C1603" s="58">
        <v>0</v>
      </c>
      <c r="F1603" s="24">
        <v>42</v>
      </c>
      <c r="G1603" s="24">
        <v>33.9</v>
      </c>
    </row>
    <row r="1604" spans="2:7">
      <c r="B1604" s="58">
        <v>42.02</v>
      </c>
      <c r="C1604" s="58">
        <v>77</v>
      </c>
      <c r="F1604" s="24">
        <v>42</v>
      </c>
      <c r="G1604" s="24">
        <v>107</v>
      </c>
    </row>
    <row r="1605" spans="2:7">
      <c r="B1605" s="58">
        <v>42.04</v>
      </c>
      <c r="C1605" s="58">
        <v>16</v>
      </c>
      <c r="F1605" s="24">
        <v>42</v>
      </c>
      <c r="G1605" s="24">
        <v>26.7</v>
      </c>
    </row>
    <row r="1606" spans="2:7">
      <c r="B1606" s="58">
        <v>42.06</v>
      </c>
      <c r="C1606" s="58">
        <v>44</v>
      </c>
      <c r="F1606" s="24">
        <v>42.1</v>
      </c>
      <c r="G1606" s="24">
        <v>78.099999999999994</v>
      </c>
    </row>
    <row r="1607" spans="2:7">
      <c r="B1607" s="58">
        <v>42.08</v>
      </c>
      <c r="C1607" s="58">
        <v>18</v>
      </c>
      <c r="F1607" s="24">
        <v>42.1</v>
      </c>
      <c r="G1607" s="24">
        <v>52.5</v>
      </c>
    </row>
    <row r="1608" spans="2:7">
      <c r="B1608" s="58">
        <v>42.1</v>
      </c>
      <c r="C1608" s="58">
        <v>45</v>
      </c>
      <c r="F1608" s="24">
        <v>42.1</v>
      </c>
      <c r="G1608" s="24">
        <v>64</v>
      </c>
    </row>
    <row r="1609" spans="2:7">
      <c r="B1609" s="58">
        <v>42.12</v>
      </c>
      <c r="C1609" s="58">
        <v>10</v>
      </c>
      <c r="F1609" s="24">
        <v>42.1</v>
      </c>
      <c r="G1609" s="24">
        <v>43.4</v>
      </c>
    </row>
    <row r="1610" spans="2:7">
      <c r="B1610" s="58">
        <v>42.14</v>
      </c>
      <c r="C1610" s="58">
        <v>0</v>
      </c>
      <c r="F1610" s="24">
        <v>42.1</v>
      </c>
      <c r="G1610" s="24">
        <v>24.8</v>
      </c>
    </row>
    <row r="1611" spans="2:7">
      <c r="B1611" s="58">
        <v>42.16</v>
      </c>
      <c r="C1611" s="58">
        <v>22</v>
      </c>
      <c r="F1611" s="24">
        <v>42.2</v>
      </c>
      <c r="G1611" s="24">
        <v>54.2</v>
      </c>
    </row>
    <row r="1612" spans="2:7">
      <c r="B1612" s="58">
        <v>42.18</v>
      </c>
      <c r="C1612" s="58">
        <v>29</v>
      </c>
      <c r="F1612" s="24">
        <v>42.2</v>
      </c>
      <c r="G1612" s="24">
        <v>75.599999999999994</v>
      </c>
    </row>
    <row r="1613" spans="2:7">
      <c r="B1613" s="58">
        <v>42.2</v>
      </c>
      <c r="C1613" s="58">
        <v>32</v>
      </c>
      <c r="F1613" s="24">
        <v>42.2</v>
      </c>
      <c r="G1613" s="24">
        <v>36</v>
      </c>
    </row>
    <row r="1614" spans="2:7">
      <c r="B1614" s="58">
        <v>42.22</v>
      </c>
      <c r="C1614" s="58">
        <v>29</v>
      </c>
      <c r="F1614" s="24">
        <v>42.2</v>
      </c>
      <c r="G1614" s="24">
        <v>58.5</v>
      </c>
    </row>
    <row r="1615" spans="2:7">
      <c r="B1615" s="58">
        <v>42.24</v>
      </c>
      <c r="C1615" s="58">
        <v>0</v>
      </c>
      <c r="F1615" s="24">
        <v>42.2</v>
      </c>
      <c r="G1615" s="24">
        <v>67.900000000000006</v>
      </c>
    </row>
    <row r="1616" spans="2:7">
      <c r="B1616" s="58">
        <v>42.26</v>
      </c>
      <c r="C1616" s="58">
        <v>26</v>
      </c>
      <c r="F1616" s="24">
        <v>42.3</v>
      </c>
      <c r="G1616" s="24">
        <v>70.3</v>
      </c>
    </row>
    <row r="1617" spans="2:7">
      <c r="B1617" s="58">
        <v>42.28</v>
      </c>
      <c r="C1617" s="58">
        <v>20</v>
      </c>
      <c r="F1617" s="24">
        <v>42.3</v>
      </c>
      <c r="G1617" s="24">
        <v>24.7</v>
      </c>
    </row>
    <row r="1618" spans="2:7">
      <c r="B1618" s="58">
        <v>42.3</v>
      </c>
      <c r="C1618" s="58">
        <v>32</v>
      </c>
      <c r="F1618" s="24">
        <v>42.3</v>
      </c>
      <c r="G1618" s="24">
        <v>46.1</v>
      </c>
    </row>
    <row r="1619" spans="2:7">
      <c r="B1619" s="58">
        <v>42.32</v>
      </c>
      <c r="C1619" s="58">
        <v>47</v>
      </c>
      <c r="F1619" s="24">
        <v>42.3</v>
      </c>
      <c r="G1619" s="24">
        <v>58.5</v>
      </c>
    </row>
    <row r="1620" spans="2:7">
      <c r="B1620" s="58">
        <v>42.34</v>
      </c>
      <c r="C1620" s="58">
        <v>66</v>
      </c>
      <c r="F1620" s="24">
        <v>42.3</v>
      </c>
      <c r="G1620" s="24">
        <v>72.900000000000006</v>
      </c>
    </row>
    <row r="1621" spans="2:7">
      <c r="B1621" s="58">
        <v>42.36</v>
      </c>
      <c r="C1621" s="58">
        <v>65</v>
      </c>
      <c r="F1621" s="24">
        <v>42.4</v>
      </c>
      <c r="G1621" s="24">
        <v>74.3</v>
      </c>
    </row>
    <row r="1622" spans="2:7">
      <c r="B1622" s="58">
        <v>42.38</v>
      </c>
      <c r="C1622" s="58">
        <v>100</v>
      </c>
      <c r="F1622" s="24">
        <v>42.4</v>
      </c>
      <c r="G1622" s="24">
        <v>43.7</v>
      </c>
    </row>
    <row r="1623" spans="2:7">
      <c r="B1623" s="58">
        <v>42.4</v>
      </c>
      <c r="C1623" s="58">
        <v>48</v>
      </c>
      <c r="F1623" s="24">
        <v>42.4</v>
      </c>
      <c r="G1623" s="24">
        <v>121</v>
      </c>
    </row>
    <row r="1624" spans="2:7">
      <c r="B1624" s="58">
        <v>42.42</v>
      </c>
      <c r="C1624" s="58">
        <v>48</v>
      </c>
      <c r="F1624" s="24">
        <v>42.4</v>
      </c>
      <c r="G1624" s="24">
        <v>64.5</v>
      </c>
    </row>
    <row r="1625" spans="2:7">
      <c r="B1625" s="58">
        <v>42.44</v>
      </c>
      <c r="C1625" s="58">
        <v>2</v>
      </c>
      <c r="F1625" s="24">
        <v>42.4</v>
      </c>
      <c r="G1625" s="24">
        <v>105</v>
      </c>
    </row>
    <row r="1626" spans="2:7">
      <c r="B1626" s="58">
        <v>42.46</v>
      </c>
      <c r="C1626" s="58">
        <v>61</v>
      </c>
      <c r="F1626" s="24">
        <v>42.5</v>
      </c>
      <c r="G1626" s="24">
        <v>112</v>
      </c>
    </row>
    <row r="1627" spans="2:7">
      <c r="B1627" s="58">
        <v>42.48</v>
      </c>
      <c r="C1627" s="58">
        <v>58</v>
      </c>
      <c r="F1627" s="24">
        <v>42.5</v>
      </c>
      <c r="G1627" s="24">
        <v>124</v>
      </c>
    </row>
    <row r="1628" spans="2:7">
      <c r="B1628" s="58">
        <v>42.5</v>
      </c>
      <c r="C1628" s="58">
        <v>34</v>
      </c>
      <c r="F1628" s="24">
        <v>42.5</v>
      </c>
      <c r="G1628" s="24">
        <v>100</v>
      </c>
    </row>
    <row r="1629" spans="2:7">
      <c r="B1629" s="58">
        <v>42.52</v>
      </c>
      <c r="C1629" s="58">
        <v>79</v>
      </c>
      <c r="F1629" s="24">
        <v>42.5</v>
      </c>
      <c r="G1629" s="24">
        <v>145</v>
      </c>
    </row>
    <row r="1630" spans="2:7">
      <c r="B1630" s="58">
        <v>42.54</v>
      </c>
      <c r="C1630" s="58">
        <v>104</v>
      </c>
      <c r="F1630" s="24">
        <v>42.5</v>
      </c>
      <c r="G1630" s="24">
        <v>170</v>
      </c>
    </row>
    <row r="1631" spans="2:7">
      <c r="B1631" s="58">
        <v>42.56</v>
      </c>
      <c r="C1631" s="58">
        <v>152</v>
      </c>
      <c r="F1631" s="24">
        <v>42.6</v>
      </c>
      <c r="G1631" s="24">
        <v>185</v>
      </c>
    </row>
    <row r="1632" spans="2:7">
      <c r="B1632" s="58">
        <v>42.58</v>
      </c>
      <c r="C1632" s="58">
        <v>194</v>
      </c>
      <c r="F1632" s="24">
        <v>42.6</v>
      </c>
      <c r="G1632" s="24">
        <v>213</v>
      </c>
    </row>
    <row r="1633" spans="2:7">
      <c r="B1633" s="58">
        <v>42.6</v>
      </c>
      <c r="C1633" s="58">
        <v>264</v>
      </c>
      <c r="F1633" s="24">
        <v>42.6</v>
      </c>
      <c r="G1633" s="24">
        <v>267</v>
      </c>
    </row>
    <row r="1634" spans="2:7">
      <c r="B1634" s="58">
        <v>42.62</v>
      </c>
      <c r="C1634" s="58">
        <v>280</v>
      </c>
      <c r="F1634" s="24">
        <v>42.6</v>
      </c>
      <c r="G1634" s="24">
        <v>331</v>
      </c>
    </row>
    <row r="1635" spans="2:7">
      <c r="B1635" s="58">
        <v>42.64</v>
      </c>
      <c r="C1635" s="58">
        <v>384</v>
      </c>
      <c r="F1635" s="24">
        <v>42.6</v>
      </c>
      <c r="G1635" s="24">
        <v>481</v>
      </c>
    </row>
    <row r="1636" spans="2:7">
      <c r="B1636" s="58">
        <v>42.66</v>
      </c>
      <c r="C1636" s="58">
        <v>395</v>
      </c>
      <c r="F1636" s="24">
        <v>42.7</v>
      </c>
      <c r="G1636" s="24">
        <v>552</v>
      </c>
    </row>
    <row r="1637" spans="2:7">
      <c r="B1637" s="58">
        <v>42.68</v>
      </c>
      <c r="C1637" s="58">
        <v>411</v>
      </c>
      <c r="F1637" s="24">
        <v>42.7</v>
      </c>
      <c r="G1637" s="24">
        <v>592</v>
      </c>
    </row>
    <row r="1638" spans="2:7">
      <c r="B1638" s="58">
        <v>42.7</v>
      </c>
      <c r="C1638" s="58">
        <v>356</v>
      </c>
      <c r="F1638" s="24">
        <v>42.7</v>
      </c>
      <c r="G1638" s="24">
        <v>623</v>
      </c>
    </row>
    <row r="1639" spans="2:7">
      <c r="B1639" s="58">
        <v>42.72</v>
      </c>
      <c r="C1639" s="58">
        <v>396</v>
      </c>
      <c r="F1639" s="24">
        <v>42.7</v>
      </c>
      <c r="G1639" s="24">
        <v>682</v>
      </c>
    </row>
    <row r="1640" spans="2:7">
      <c r="B1640" s="58">
        <v>42.74</v>
      </c>
      <c r="C1640" s="58">
        <v>292</v>
      </c>
      <c r="F1640" s="24">
        <v>42.7</v>
      </c>
      <c r="G1640" s="24">
        <v>671</v>
      </c>
    </row>
    <row r="1641" spans="2:7">
      <c r="B1641" s="58">
        <v>42.76</v>
      </c>
      <c r="C1641" s="58">
        <v>296</v>
      </c>
      <c r="F1641" s="24">
        <v>42.8</v>
      </c>
      <c r="G1641" s="24">
        <v>725</v>
      </c>
    </row>
    <row r="1642" spans="2:7">
      <c r="B1642" s="58">
        <v>42.78</v>
      </c>
      <c r="C1642" s="58">
        <v>221</v>
      </c>
      <c r="F1642" s="24">
        <v>42.8</v>
      </c>
      <c r="G1642" s="24">
        <v>666</v>
      </c>
    </row>
    <row r="1643" spans="2:7">
      <c r="B1643" s="58">
        <v>42.8</v>
      </c>
      <c r="C1643" s="58">
        <v>136</v>
      </c>
      <c r="F1643" s="24">
        <v>42.8</v>
      </c>
      <c r="G1643" s="24">
        <v>582</v>
      </c>
    </row>
    <row r="1644" spans="2:7">
      <c r="B1644" s="58">
        <v>42.82</v>
      </c>
      <c r="C1644" s="58">
        <v>144</v>
      </c>
      <c r="F1644" s="24">
        <v>42.8</v>
      </c>
      <c r="G1644" s="24">
        <v>512</v>
      </c>
    </row>
    <row r="1645" spans="2:7">
      <c r="B1645" s="58">
        <v>42.84</v>
      </c>
      <c r="C1645" s="58">
        <v>66</v>
      </c>
      <c r="F1645" s="24">
        <v>42.8</v>
      </c>
      <c r="G1645" s="24">
        <v>452</v>
      </c>
    </row>
    <row r="1646" spans="2:7">
      <c r="B1646" s="58">
        <v>42.86</v>
      </c>
      <c r="C1646" s="58">
        <v>50</v>
      </c>
      <c r="F1646" s="24">
        <v>42.9</v>
      </c>
      <c r="G1646" s="24">
        <v>404</v>
      </c>
    </row>
    <row r="1647" spans="2:7">
      <c r="B1647" s="58">
        <v>42.88</v>
      </c>
      <c r="C1647" s="58">
        <v>34</v>
      </c>
      <c r="F1647" s="24">
        <v>42.9</v>
      </c>
      <c r="G1647" s="24">
        <v>364</v>
      </c>
    </row>
    <row r="1648" spans="2:7">
      <c r="B1648" s="58">
        <v>42.9</v>
      </c>
      <c r="C1648" s="58">
        <v>0</v>
      </c>
      <c r="F1648" s="24">
        <v>42.9</v>
      </c>
      <c r="G1648" s="24">
        <v>288</v>
      </c>
    </row>
    <row r="1649" spans="2:7">
      <c r="B1649" s="58">
        <v>42.92</v>
      </c>
      <c r="C1649" s="58">
        <v>43</v>
      </c>
      <c r="F1649" s="24">
        <v>42.9</v>
      </c>
      <c r="G1649" s="24">
        <v>262</v>
      </c>
    </row>
    <row r="1650" spans="2:7">
      <c r="B1650" s="58">
        <v>42.94</v>
      </c>
      <c r="C1650" s="58">
        <v>57</v>
      </c>
      <c r="F1650" s="24">
        <v>42.9</v>
      </c>
      <c r="G1650" s="24">
        <v>193</v>
      </c>
    </row>
    <row r="1651" spans="2:7">
      <c r="B1651" s="58">
        <v>42.96</v>
      </c>
      <c r="C1651" s="58">
        <v>131</v>
      </c>
      <c r="F1651" s="24">
        <v>43</v>
      </c>
      <c r="G1651" s="24">
        <v>174</v>
      </c>
    </row>
    <row r="1652" spans="2:7">
      <c r="B1652" s="58">
        <v>42.98</v>
      </c>
      <c r="C1652" s="58">
        <v>61</v>
      </c>
      <c r="F1652" s="24">
        <v>43</v>
      </c>
      <c r="G1652" s="24">
        <v>156</v>
      </c>
    </row>
    <row r="1653" spans="2:7">
      <c r="B1653" s="58">
        <v>43</v>
      </c>
      <c r="C1653" s="58">
        <v>71</v>
      </c>
      <c r="F1653" s="24">
        <v>43</v>
      </c>
      <c r="G1653" s="24">
        <v>134</v>
      </c>
    </row>
    <row r="1654" spans="2:7">
      <c r="B1654" s="58">
        <v>43.02</v>
      </c>
      <c r="C1654" s="58">
        <v>88</v>
      </c>
      <c r="F1654" s="24">
        <v>43</v>
      </c>
      <c r="G1654" s="24">
        <v>117</v>
      </c>
    </row>
    <row r="1655" spans="2:7">
      <c r="B1655" s="58">
        <v>43.04</v>
      </c>
      <c r="C1655" s="58">
        <v>67</v>
      </c>
      <c r="F1655" s="24">
        <v>43</v>
      </c>
      <c r="G1655" s="24">
        <v>108</v>
      </c>
    </row>
    <row r="1656" spans="2:7">
      <c r="B1656" s="58">
        <v>43.06</v>
      </c>
      <c r="C1656" s="58">
        <v>26</v>
      </c>
      <c r="F1656" s="24">
        <v>43.1</v>
      </c>
      <c r="G1656" s="24">
        <v>70.599999999999994</v>
      </c>
    </row>
    <row r="1657" spans="2:7">
      <c r="B1657" s="58">
        <v>43.08</v>
      </c>
      <c r="C1657" s="58">
        <v>34</v>
      </c>
      <c r="F1657" s="24">
        <v>43.1</v>
      </c>
      <c r="G1657" s="24">
        <v>79</v>
      </c>
    </row>
    <row r="1658" spans="2:7">
      <c r="B1658" s="58">
        <v>43.1</v>
      </c>
      <c r="C1658" s="58">
        <v>105</v>
      </c>
      <c r="F1658" s="24">
        <v>43.1</v>
      </c>
      <c r="G1658" s="24">
        <v>83.3</v>
      </c>
    </row>
    <row r="1659" spans="2:7">
      <c r="B1659" s="58">
        <v>43.12</v>
      </c>
      <c r="C1659" s="58">
        <v>19</v>
      </c>
      <c r="F1659" s="24">
        <v>43.1</v>
      </c>
      <c r="G1659" s="24">
        <v>109</v>
      </c>
    </row>
    <row r="1660" spans="2:7">
      <c r="B1660" s="58">
        <v>43.14</v>
      </c>
      <c r="C1660" s="58">
        <v>5</v>
      </c>
      <c r="F1660" s="24">
        <v>43.1</v>
      </c>
      <c r="G1660" s="24">
        <v>81</v>
      </c>
    </row>
    <row r="1661" spans="2:7">
      <c r="B1661" s="58">
        <v>43.16</v>
      </c>
      <c r="C1661" s="58">
        <v>12</v>
      </c>
      <c r="F1661" s="24">
        <v>43.2</v>
      </c>
      <c r="G1661" s="24">
        <v>81.400000000000006</v>
      </c>
    </row>
    <row r="1662" spans="2:7">
      <c r="B1662" s="58">
        <v>43.18</v>
      </c>
      <c r="C1662" s="58">
        <v>21</v>
      </c>
      <c r="F1662" s="24">
        <v>43.2</v>
      </c>
      <c r="G1662" s="24">
        <v>84.7</v>
      </c>
    </row>
    <row r="1663" spans="2:7">
      <c r="B1663" s="58">
        <v>43.2</v>
      </c>
      <c r="C1663" s="58">
        <v>16</v>
      </c>
      <c r="F1663" s="24">
        <v>43.2</v>
      </c>
      <c r="G1663" s="24">
        <v>120</v>
      </c>
    </row>
    <row r="1664" spans="2:7">
      <c r="B1664" s="58">
        <v>43.22</v>
      </c>
      <c r="C1664" s="58">
        <v>29</v>
      </c>
      <c r="F1664" s="24">
        <v>43.2</v>
      </c>
      <c r="G1664" s="24">
        <v>89.4</v>
      </c>
    </row>
    <row r="1665" spans="2:7">
      <c r="B1665" s="58">
        <v>43.24</v>
      </c>
      <c r="C1665" s="58">
        <v>70</v>
      </c>
      <c r="F1665" s="24">
        <v>43.2</v>
      </c>
      <c r="G1665" s="24">
        <v>140</v>
      </c>
    </row>
    <row r="1666" spans="2:7">
      <c r="B1666" s="58">
        <v>43.26</v>
      </c>
      <c r="C1666" s="58">
        <v>134</v>
      </c>
      <c r="F1666" s="24">
        <v>43.3</v>
      </c>
      <c r="G1666" s="24">
        <v>128</v>
      </c>
    </row>
    <row r="1667" spans="2:7">
      <c r="B1667" s="58">
        <v>43.28</v>
      </c>
      <c r="C1667" s="58">
        <v>146</v>
      </c>
      <c r="F1667" s="24">
        <v>43.3</v>
      </c>
      <c r="G1667" s="24">
        <v>134</v>
      </c>
    </row>
    <row r="1668" spans="2:7">
      <c r="B1668" s="58">
        <v>43.3</v>
      </c>
      <c r="C1668" s="58">
        <v>123</v>
      </c>
      <c r="F1668" s="24">
        <v>43.3</v>
      </c>
      <c r="G1668" s="24">
        <v>119</v>
      </c>
    </row>
    <row r="1669" spans="2:7">
      <c r="B1669" s="58">
        <v>43.32</v>
      </c>
      <c r="C1669" s="58">
        <v>186</v>
      </c>
      <c r="F1669" s="24">
        <v>43.3</v>
      </c>
      <c r="G1669" s="24">
        <v>223</v>
      </c>
    </row>
    <row r="1670" spans="2:7">
      <c r="B1670" s="58">
        <v>43.34</v>
      </c>
      <c r="C1670" s="58">
        <v>235</v>
      </c>
      <c r="F1670" s="24">
        <v>43.3</v>
      </c>
      <c r="G1670" s="24">
        <v>267</v>
      </c>
    </row>
    <row r="1671" spans="2:7">
      <c r="B1671" s="58">
        <v>43.36</v>
      </c>
      <c r="C1671" s="58">
        <v>334</v>
      </c>
      <c r="F1671" s="24">
        <v>43.4</v>
      </c>
      <c r="G1671" s="24">
        <v>346</v>
      </c>
    </row>
    <row r="1672" spans="2:7">
      <c r="B1672" s="58">
        <v>43.38</v>
      </c>
      <c r="C1672" s="58">
        <v>408</v>
      </c>
      <c r="F1672" s="24">
        <v>43.4</v>
      </c>
      <c r="G1672" s="24">
        <v>491</v>
      </c>
    </row>
    <row r="1673" spans="2:7">
      <c r="B1673" s="58">
        <v>43.4</v>
      </c>
      <c r="C1673" s="58">
        <v>649</v>
      </c>
      <c r="F1673" s="24">
        <v>43.4</v>
      </c>
      <c r="G1673" s="24">
        <v>629</v>
      </c>
    </row>
    <row r="1674" spans="2:7">
      <c r="B1674" s="58">
        <v>43.42</v>
      </c>
      <c r="C1674" s="58">
        <v>953</v>
      </c>
      <c r="F1674" s="24">
        <v>43.4</v>
      </c>
      <c r="G1674" s="24">
        <v>911</v>
      </c>
    </row>
    <row r="1675" spans="2:7">
      <c r="B1675" s="58">
        <v>43.44</v>
      </c>
      <c r="C1675" s="58">
        <v>983</v>
      </c>
      <c r="F1675" s="24">
        <v>43.4</v>
      </c>
      <c r="G1675" s="24">
        <v>1080</v>
      </c>
    </row>
    <row r="1676" spans="2:7">
      <c r="B1676" s="58">
        <v>43.46</v>
      </c>
      <c r="C1676" s="58">
        <v>1030</v>
      </c>
      <c r="F1676" s="24">
        <v>43.5</v>
      </c>
      <c r="G1676" s="24">
        <v>1240</v>
      </c>
    </row>
    <row r="1677" spans="2:7">
      <c r="B1677" s="58">
        <v>43.48</v>
      </c>
      <c r="C1677" s="58">
        <v>977</v>
      </c>
      <c r="F1677" s="24">
        <v>43.5</v>
      </c>
      <c r="G1677" s="24">
        <v>1330</v>
      </c>
    </row>
    <row r="1678" spans="2:7">
      <c r="B1678" s="58">
        <v>43.5</v>
      </c>
      <c r="C1678" s="58">
        <v>743</v>
      </c>
      <c r="F1678" s="24">
        <v>43.5</v>
      </c>
      <c r="G1678" s="24">
        <v>1320</v>
      </c>
    </row>
    <row r="1679" spans="2:7">
      <c r="B1679" s="58">
        <v>43.52</v>
      </c>
      <c r="C1679" s="58">
        <v>467</v>
      </c>
      <c r="F1679" s="24">
        <v>43.5</v>
      </c>
      <c r="G1679" s="24">
        <v>1330</v>
      </c>
    </row>
    <row r="1680" spans="2:7">
      <c r="B1680" s="58">
        <v>43.54</v>
      </c>
      <c r="C1680" s="58">
        <v>336</v>
      </c>
      <c r="F1680" s="24">
        <v>43.5</v>
      </c>
      <c r="G1680" s="24">
        <v>1270</v>
      </c>
    </row>
    <row r="1681" spans="2:7">
      <c r="B1681" s="58">
        <v>43.56</v>
      </c>
      <c r="C1681" s="58">
        <v>220</v>
      </c>
      <c r="F1681" s="24">
        <v>43.6</v>
      </c>
      <c r="G1681" s="24">
        <v>1220</v>
      </c>
    </row>
    <row r="1682" spans="2:7">
      <c r="B1682" s="58">
        <v>43.58</v>
      </c>
      <c r="C1682" s="58">
        <v>144</v>
      </c>
      <c r="F1682" s="24">
        <v>43.6</v>
      </c>
      <c r="G1682" s="24">
        <v>1000</v>
      </c>
    </row>
    <row r="1683" spans="2:7">
      <c r="B1683" s="58">
        <v>43.6</v>
      </c>
      <c r="C1683" s="58">
        <v>54</v>
      </c>
      <c r="F1683" s="24">
        <v>43.6</v>
      </c>
      <c r="G1683" s="24">
        <v>919</v>
      </c>
    </row>
    <row r="1684" spans="2:7">
      <c r="B1684" s="58">
        <v>43.62</v>
      </c>
      <c r="C1684" s="58">
        <v>97</v>
      </c>
      <c r="F1684" s="24">
        <v>43.6</v>
      </c>
      <c r="G1684" s="24">
        <v>816</v>
      </c>
    </row>
    <row r="1685" spans="2:7">
      <c r="B1685" s="58">
        <v>43.64</v>
      </c>
      <c r="C1685" s="58">
        <v>36</v>
      </c>
      <c r="F1685" s="24">
        <v>43.6</v>
      </c>
      <c r="G1685" s="24">
        <v>649</v>
      </c>
    </row>
    <row r="1686" spans="2:7">
      <c r="B1686" s="58">
        <v>43.66</v>
      </c>
      <c r="C1686" s="58">
        <v>51</v>
      </c>
      <c r="F1686" s="24">
        <v>43.7</v>
      </c>
      <c r="G1686" s="24">
        <v>463</v>
      </c>
    </row>
    <row r="1687" spans="2:7">
      <c r="B1687" s="58">
        <v>43.68</v>
      </c>
      <c r="C1687" s="58">
        <v>0</v>
      </c>
      <c r="F1687" s="24">
        <v>43.7</v>
      </c>
      <c r="G1687" s="24">
        <v>398</v>
      </c>
    </row>
    <row r="1688" spans="2:7">
      <c r="B1688" s="58">
        <v>43.7</v>
      </c>
      <c r="C1688" s="58">
        <v>55</v>
      </c>
      <c r="F1688" s="24">
        <v>43.7</v>
      </c>
      <c r="G1688" s="24">
        <v>305</v>
      </c>
    </row>
    <row r="1689" spans="2:7">
      <c r="B1689" s="58">
        <v>43.72</v>
      </c>
      <c r="C1689" s="58">
        <v>55</v>
      </c>
      <c r="F1689" s="24">
        <v>43.7</v>
      </c>
      <c r="G1689" s="24">
        <v>217</v>
      </c>
    </row>
    <row r="1690" spans="2:7">
      <c r="B1690" s="58">
        <v>43.74</v>
      </c>
      <c r="C1690" s="58">
        <v>46</v>
      </c>
      <c r="F1690" s="24">
        <v>43.7</v>
      </c>
      <c r="G1690" s="24">
        <v>171</v>
      </c>
    </row>
    <row r="1691" spans="2:7">
      <c r="B1691" s="58">
        <v>43.76</v>
      </c>
      <c r="C1691" s="58">
        <v>65</v>
      </c>
      <c r="F1691" s="24">
        <v>43.8</v>
      </c>
      <c r="G1691" s="24">
        <v>82.4</v>
      </c>
    </row>
    <row r="1692" spans="2:7">
      <c r="B1692" s="58">
        <v>43.78</v>
      </c>
      <c r="C1692" s="58">
        <v>34</v>
      </c>
      <c r="F1692" s="24">
        <v>43.8</v>
      </c>
      <c r="G1692" s="24">
        <v>148</v>
      </c>
    </row>
    <row r="1693" spans="2:7">
      <c r="B1693" s="58">
        <v>43.8</v>
      </c>
      <c r="C1693" s="58">
        <v>28</v>
      </c>
      <c r="F1693" s="24">
        <v>43.8</v>
      </c>
      <c r="G1693" s="24">
        <v>118</v>
      </c>
    </row>
    <row r="1694" spans="2:7">
      <c r="B1694" s="58">
        <v>43.82</v>
      </c>
      <c r="C1694" s="58">
        <v>70</v>
      </c>
      <c r="F1694" s="24">
        <v>43.8</v>
      </c>
      <c r="G1694" s="24">
        <v>74.3</v>
      </c>
    </row>
    <row r="1695" spans="2:7">
      <c r="B1695" s="58">
        <v>43.84</v>
      </c>
      <c r="C1695" s="58">
        <v>63</v>
      </c>
      <c r="F1695" s="24">
        <v>43.8</v>
      </c>
      <c r="G1695" s="24">
        <v>102</v>
      </c>
    </row>
    <row r="1696" spans="2:7">
      <c r="B1696" s="58">
        <v>43.86</v>
      </c>
      <c r="C1696" s="58">
        <v>33</v>
      </c>
      <c r="F1696" s="24">
        <v>43.9</v>
      </c>
      <c r="G1696" s="24">
        <v>83.9</v>
      </c>
    </row>
    <row r="1697" spans="2:7">
      <c r="B1697" s="58">
        <v>43.88</v>
      </c>
      <c r="C1697" s="58">
        <v>7</v>
      </c>
      <c r="F1697" s="24">
        <v>43.9</v>
      </c>
      <c r="G1697" s="24">
        <v>103</v>
      </c>
    </row>
    <row r="1698" spans="2:7">
      <c r="B1698" s="58">
        <v>43.9</v>
      </c>
      <c r="C1698" s="58">
        <v>102</v>
      </c>
      <c r="F1698" s="24">
        <v>43.9</v>
      </c>
      <c r="G1698" s="24">
        <v>68.5</v>
      </c>
    </row>
    <row r="1699" spans="2:7">
      <c r="B1699" s="58">
        <v>43.92</v>
      </c>
      <c r="C1699" s="58">
        <v>67</v>
      </c>
      <c r="F1699" s="24">
        <v>43.9</v>
      </c>
      <c r="G1699" s="24">
        <v>103</v>
      </c>
    </row>
    <row r="1700" spans="2:7">
      <c r="B1700" s="58">
        <v>43.94</v>
      </c>
      <c r="C1700" s="58">
        <v>33</v>
      </c>
      <c r="F1700" s="24">
        <v>43.9</v>
      </c>
      <c r="G1700" s="24">
        <v>118</v>
      </c>
    </row>
    <row r="1701" spans="2:7">
      <c r="B1701" s="58">
        <v>43.96</v>
      </c>
      <c r="C1701" s="58">
        <v>35</v>
      </c>
      <c r="F1701" s="24">
        <v>44</v>
      </c>
      <c r="G1701" s="24">
        <v>41.5</v>
      </c>
    </row>
    <row r="1702" spans="2:7">
      <c r="B1702" s="58">
        <v>43.98</v>
      </c>
      <c r="C1702" s="58">
        <v>50</v>
      </c>
      <c r="F1702" s="24">
        <v>44</v>
      </c>
      <c r="G1702" s="24">
        <v>50.8</v>
      </c>
    </row>
    <row r="1703" spans="2:7">
      <c r="B1703" s="58">
        <v>44</v>
      </c>
      <c r="C1703" s="58">
        <v>38</v>
      </c>
      <c r="F1703" s="24">
        <v>44</v>
      </c>
      <c r="G1703" s="24">
        <v>54.1</v>
      </c>
    </row>
    <row r="1704" spans="2:7">
      <c r="B1704" s="58">
        <v>44.02</v>
      </c>
      <c r="C1704" s="58">
        <v>1</v>
      </c>
      <c r="F1704" s="24">
        <v>44</v>
      </c>
      <c r="G1704" s="24">
        <v>36.4</v>
      </c>
    </row>
    <row r="1705" spans="2:7">
      <c r="B1705" s="58">
        <v>44.04</v>
      </c>
      <c r="C1705" s="58">
        <v>12</v>
      </c>
      <c r="F1705" s="24">
        <v>44</v>
      </c>
      <c r="G1705" s="24">
        <v>22.7</v>
      </c>
    </row>
    <row r="1706" spans="2:7">
      <c r="B1706" s="58">
        <v>44.06</v>
      </c>
      <c r="C1706" s="58">
        <v>13</v>
      </c>
      <c r="F1706" s="24">
        <v>44.1</v>
      </c>
      <c r="G1706" s="24">
        <v>68</v>
      </c>
    </row>
    <row r="1707" spans="2:7">
      <c r="B1707" s="58">
        <v>44.08</v>
      </c>
      <c r="C1707" s="58">
        <v>41</v>
      </c>
      <c r="F1707" s="24">
        <v>44.1</v>
      </c>
      <c r="G1707" s="24">
        <v>72.3</v>
      </c>
    </row>
    <row r="1708" spans="2:7">
      <c r="B1708" s="58">
        <v>44.1</v>
      </c>
      <c r="C1708" s="58">
        <v>21</v>
      </c>
      <c r="F1708" s="24">
        <v>44.1</v>
      </c>
      <c r="G1708" s="24">
        <v>40.6</v>
      </c>
    </row>
    <row r="1709" spans="2:7">
      <c r="B1709" s="58">
        <v>44.12</v>
      </c>
      <c r="C1709" s="58">
        <v>10</v>
      </c>
      <c r="F1709" s="24">
        <v>44.1</v>
      </c>
      <c r="G1709" s="24">
        <v>3.85</v>
      </c>
    </row>
    <row r="1710" spans="2:7">
      <c r="B1710" s="58">
        <v>44.14</v>
      </c>
      <c r="C1710" s="58">
        <v>46</v>
      </c>
      <c r="F1710" s="24">
        <v>44.1</v>
      </c>
      <c r="G1710" s="24">
        <v>59.1</v>
      </c>
    </row>
    <row r="1711" spans="2:7">
      <c r="B1711" s="58">
        <v>44.16</v>
      </c>
      <c r="C1711" s="58">
        <v>5</v>
      </c>
      <c r="F1711" s="24">
        <v>44.2</v>
      </c>
      <c r="G1711" s="24">
        <v>21.4</v>
      </c>
    </row>
    <row r="1712" spans="2:7">
      <c r="B1712" s="58">
        <v>44.18</v>
      </c>
      <c r="C1712" s="58">
        <v>58</v>
      </c>
      <c r="F1712" s="24">
        <v>44.2</v>
      </c>
      <c r="G1712" s="24">
        <v>50.7</v>
      </c>
    </row>
    <row r="1713" spans="2:7">
      <c r="B1713" s="58">
        <v>44.2</v>
      </c>
      <c r="C1713" s="58">
        <v>44</v>
      </c>
      <c r="F1713" s="24">
        <v>44.2</v>
      </c>
      <c r="G1713" s="24">
        <v>54</v>
      </c>
    </row>
    <row r="1714" spans="2:7">
      <c r="B1714" s="58">
        <v>44.22</v>
      </c>
      <c r="C1714" s="58">
        <v>24</v>
      </c>
      <c r="F1714" s="24">
        <v>44.2</v>
      </c>
      <c r="G1714" s="24">
        <v>55.3</v>
      </c>
    </row>
    <row r="1715" spans="2:7">
      <c r="B1715" s="58">
        <v>44.24</v>
      </c>
      <c r="C1715" s="58">
        <v>10</v>
      </c>
      <c r="F1715" s="24">
        <v>44.2</v>
      </c>
      <c r="G1715" s="24">
        <v>49.6</v>
      </c>
    </row>
    <row r="1716" spans="2:7">
      <c r="B1716" s="58">
        <v>44.26</v>
      </c>
      <c r="C1716" s="58">
        <v>39</v>
      </c>
      <c r="F1716" s="24">
        <v>44.3</v>
      </c>
      <c r="G1716" s="24">
        <v>33.9</v>
      </c>
    </row>
    <row r="1717" spans="2:7">
      <c r="B1717" s="58">
        <v>44.28</v>
      </c>
      <c r="C1717" s="58">
        <v>25</v>
      </c>
      <c r="F1717" s="24">
        <v>44.3</v>
      </c>
      <c r="G1717" s="24">
        <v>77.2</v>
      </c>
    </row>
    <row r="1718" spans="2:7">
      <c r="B1718" s="58">
        <v>44.3</v>
      </c>
      <c r="C1718" s="58">
        <v>23</v>
      </c>
      <c r="F1718" s="24">
        <v>44.3</v>
      </c>
      <c r="G1718" s="24">
        <v>60.4</v>
      </c>
    </row>
    <row r="1719" spans="2:7">
      <c r="B1719" s="58">
        <v>44.32</v>
      </c>
      <c r="C1719" s="58">
        <v>14</v>
      </c>
      <c r="F1719" s="24">
        <v>44.3</v>
      </c>
      <c r="G1719" s="24">
        <v>54.7</v>
      </c>
    </row>
    <row r="1720" spans="2:7">
      <c r="B1720" s="58">
        <v>44.34</v>
      </c>
      <c r="C1720" s="58">
        <v>1</v>
      </c>
      <c r="F1720" s="24">
        <v>44.3</v>
      </c>
      <c r="G1720" s="24">
        <v>39</v>
      </c>
    </row>
    <row r="1721" spans="2:7">
      <c r="B1721" s="58">
        <v>44.36</v>
      </c>
      <c r="C1721" s="58">
        <v>60</v>
      </c>
      <c r="F1721" s="24">
        <v>44.4</v>
      </c>
      <c r="G1721" s="24">
        <v>13.3</v>
      </c>
    </row>
    <row r="1722" spans="2:7">
      <c r="B1722" s="58">
        <v>44.38</v>
      </c>
      <c r="C1722" s="58">
        <v>1</v>
      </c>
      <c r="F1722" s="24">
        <v>44.4</v>
      </c>
      <c r="G1722" s="24">
        <v>13.6</v>
      </c>
    </row>
    <row r="1723" spans="2:7">
      <c r="B1723" s="58">
        <v>44.4</v>
      </c>
      <c r="C1723" s="58">
        <v>0</v>
      </c>
      <c r="F1723" s="24">
        <v>44.4</v>
      </c>
      <c r="G1723" s="24">
        <v>52.8</v>
      </c>
    </row>
    <row r="1724" spans="2:7">
      <c r="B1724" s="58">
        <v>44.42</v>
      </c>
      <c r="C1724" s="58">
        <v>10</v>
      </c>
      <c r="F1724" s="24">
        <v>44.4</v>
      </c>
      <c r="G1724" s="24">
        <v>36.1</v>
      </c>
    </row>
    <row r="1725" spans="2:7">
      <c r="B1725" s="58">
        <v>44.44</v>
      </c>
      <c r="C1725" s="58">
        <v>36</v>
      </c>
      <c r="F1725" s="24">
        <v>44.4</v>
      </c>
      <c r="G1725" s="24">
        <v>40.4</v>
      </c>
    </row>
    <row r="1726" spans="2:7">
      <c r="B1726" s="58">
        <v>44.46</v>
      </c>
      <c r="C1726" s="58">
        <v>25</v>
      </c>
      <c r="F1726" s="24">
        <v>44.5</v>
      </c>
      <c r="G1726" s="24">
        <v>5.67</v>
      </c>
    </row>
    <row r="1727" spans="2:7">
      <c r="B1727" s="58">
        <v>44.48</v>
      </c>
      <c r="C1727" s="58">
        <v>0</v>
      </c>
      <c r="F1727" s="24">
        <v>44.5</v>
      </c>
      <c r="G1727" s="24">
        <v>37.9</v>
      </c>
    </row>
    <row r="1728" spans="2:7">
      <c r="B1728" s="58">
        <v>44.5</v>
      </c>
      <c r="C1728" s="58">
        <v>34</v>
      </c>
      <c r="F1728" s="24">
        <v>44.5</v>
      </c>
      <c r="G1728" s="24">
        <v>22.2</v>
      </c>
    </row>
    <row r="1729" spans="2:7">
      <c r="B1729" s="58">
        <v>44.52</v>
      </c>
      <c r="C1729" s="58">
        <v>18</v>
      </c>
      <c r="F1729" s="24">
        <v>44.5</v>
      </c>
      <c r="G1729" s="24">
        <v>30.5</v>
      </c>
    </row>
    <row r="1730" spans="2:7">
      <c r="B1730" s="58">
        <v>44.54</v>
      </c>
      <c r="C1730" s="58">
        <v>44</v>
      </c>
      <c r="F1730" s="24">
        <v>44.5</v>
      </c>
      <c r="G1730" s="24">
        <v>15.8</v>
      </c>
    </row>
    <row r="1731" spans="2:7">
      <c r="B1731" s="58">
        <v>44.56</v>
      </c>
      <c r="C1731" s="58">
        <v>28</v>
      </c>
      <c r="F1731" s="24">
        <v>44.6</v>
      </c>
      <c r="G1731" s="24">
        <v>54</v>
      </c>
    </row>
    <row r="1732" spans="2:7">
      <c r="B1732" s="58">
        <v>44.58</v>
      </c>
      <c r="C1732" s="58">
        <v>15</v>
      </c>
      <c r="F1732" s="24">
        <v>44.6</v>
      </c>
      <c r="G1732" s="24">
        <v>46.3</v>
      </c>
    </row>
    <row r="1733" spans="2:7">
      <c r="B1733" s="58">
        <v>44.6</v>
      </c>
      <c r="C1733" s="58">
        <v>69</v>
      </c>
      <c r="F1733" s="24">
        <v>44.6</v>
      </c>
      <c r="G1733" s="24">
        <v>35.6</v>
      </c>
    </row>
    <row r="1734" spans="2:7">
      <c r="B1734" s="58">
        <v>44.62</v>
      </c>
      <c r="C1734" s="58">
        <v>14</v>
      </c>
      <c r="F1734" s="24">
        <v>44.6</v>
      </c>
      <c r="G1734" s="24">
        <v>51.8</v>
      </c>
    </row>
    <row r="1735" spans="2:7">
      <c r="B1735" s="58">
        <v>44.64</v>
      </c>
      <c r="C1735" s="58">
        <v>59</v>
      </c>
      <c r="F1735" s="24">
        <v>44.6</v>
      </c>
      <c r="G1735" s="24">
        <v>52.1</v>
      </c>
    </row>
    <row r="1736" spans="2:7">
      <c r="B1736" s="58">
        <v>44.66</v>
      </c>
      <c r="C1736" s="58">
        <v>20</v>
      </c>
      <c r="F1736" s="24">
        <v>44.7</v>
      </c>
      <c r="G1736" s="24">
        <v>48.4</v>
      </c>
    </row>
    <row r="1737" spans="2:7">
      <c r="B1737" s="58">
        <v>44.68</v>
      </c>
      <c r="C1737" s="58">
        <v>68</v>
      </c>
      <c r="F1737" s="24">
        <v>44.7</v>
      </c>
      <c r="G1737" s="24">
        <v>39.6</v>
      </c>
    </row>
    <row r="1738" spans="2:7">
      <c r="B1738" s="58">
        <v>44.7</v>
      </c>
      <c r="C1738" s="58">
        <v>61</v>
      </c>
      <c r="F1738" s="24">
        <v>44.7</v>
      </c>
      <c r="G1738" s="24">
        <v>70.900000000000006</v>
      </c>
    </row>
    <row r="1739" spans="2:7">
      <c r="B1739" s="58">
        <v>44.72</v>
      </c>
      <c r="C1739" s="58">
        <v>37</v>
      </c>
      <c r="F1739" s="24">
        <v>44.7</v>
      </c>
      <c r="G1739" s="24">
        <v>124</v>
      </c>
    </row>
    <row r="1740" spans="2:7">
      <c r="B1740" s="58">
        <v>44.74</v>
      </c>
      <c r="C1740" s="58">
        <v>116</v>
      </c>
      <c r="F1740" s="24">
        <v>44.7</v>
      </c>
      <c r="G1740" s="24">
        <v>91.4</v>
      </c>
    </row>
    <row r="1741" spans="2:7">
      <c r="B1741" s="58">
        <v>44.76</v>
      </c>
      <c r="C1741" s="58">
        <v>58</v>
      </c>
      <c r="F1741" s="24">
        <v>44.8</v>
      </c>
      <c r="G1741" s="24">
        <v>54.7</v>
      </c>
    </row>
    <row r="1742" spans="2:7">
      <c r="B1742" s="58">
        <v>44.78</v>
      </c>
      <c r="C1742" s="58">
        <v>76</v>
      </c>
      <c r="F1742" s="24">
        <v>44.8</v>
      </c>
      <c r="G1742" s="24">
        <v>117</v>
      </c>
    </row>
    <row r="1743" spans="2:7">
      <c r="B1743" s="58">
        <v>44.8</v>
      </c>
      <c r="C1743" s="58">
        <v>88</v>
      </c>
      <c r="F1743" s="24">
        <v>44.8</v>
      </c>
      <c r="G1743" s="24">
        <v>95.2</v>
      </c>
    </row>
    <row r="1744" spans="2:7">
      <c r="B1744" s="58">
        <v>44.82</v>
      </c>
      <c r="C1744" s="58">
        <v>113</v>
      </c>
      <c r="F1744" s="24">
        <v>44.8</v>
      </c>
      <c r="G1744" s="24">
        <v>140</v>
      </c>
    </row>
    <row r="1745" spans="2:7">
      <c r="B1745" s="58">
        <v>44.84</v>
      </c>
      <c r="C1745" s="58">
        <v>92</v>
      </c>
      <c r="F1745" s="24">
        <v>44.8</v>
      </c>
      <c r="G1745" s="24">
        <v>127</v>
      </c>
    </row>
    <row r="1746" spans="2:7">
      <c r="B1746" s="58">
        <v>44.86</v>
      </c>
      <c r="C1746" s="58">
        <v>155</v>
      </c>
      <c r="F1746" s="24">
        <v>44.9</v>
      </c>
      <c r="G1746" s="24">
        <v>210</v>
      </c>
    </row>
    <row r="1747" spans="2:7">
      <c r="B1747" s="58">
        <v>44.88</v>
      </c>
      <c r="C1747" s="58">
        <v>135</v>
      </c>
      <c r="F1747" s="24">
        <v>44.9</v>
      </c>
      <c r="G1747" s="24">
        <v>175</v>
      </c>
    </row>
    <row r="1748" spans="2:7">
      <c r="B1748" s="58">
        <v>44.9</v>
      </c>
      <c r="C1748" s="58">
        <v>117</v>
      </c>
      <c r="F1748" s="24">
        <v>44.9</v>
      </c>
      <c r="G1748" s="24">
        <v>251</v>
      </c>
    </row>
    <row r="1749" spans="2:7">
      <c r="B1749" s="58">
        <v>44.92</v>
      </c>
      <c r="C1749" s="58">
        <v>210</v>
      </c>
      <c r="F1749" s="24">
        <v>44.9</v>
      </c>
      <c r="G1749" s="24">
        <v>226</v>
      </c>
    </row>
    <row r="1750" spans="2:7">
      <c r="B1750" s="58">
        <v>44.94</v>
      </c>
      <c r="C1750" s="58">
        <v>199</v>
      </c>
      <c r="F1750" s="24">
        <v>44.9</v>
      </c>
      <c r="G1750" s="24">
        <v>256</v>
      </c>
    </row>
    <row r="1751" spans="2:7">
      <c r="B1751" s="58">
        <v>44.96</v>
      </c>
      <c r="C1751" s="58">
        <v>159</v>
      </c>
      <c r="F1751" s="24">
        <v>45</v>
      </c>
      <c r="G1751" s="24">
        <v>214</v>
      </c>
    </row>
    <row r="1752" spans="2:7">
      <c r="B1752" s="58">
        <v>44.98</v>
      </c>
      <c r="C1752" s="58">
        <v>130</v>
      </c>
      <c r="F1752" s="24">
        <v>45</v>
      </c>
      <c r="G1752" s="24">
        <v>266</v>
      </c>
    </row>
    <row r="1753" spans="2:7">
      <c r="B1753" s="58">
        <v>45</v>
      </c>
      <c r="C1753" s="58">
        <v>174</v>
      </c>
      <c r="F1753" s="24">
        <v>45</v>
      </c>
      <c r="G1753" s="24">
        <v>268</v>
      </c>
    </row>
    <row r="1754" spans="2:7">
      <c r="B1754" s="58">
        <v>45.02</v>
      </c>
      <c r="C1754" s="58">
        <v>156</v>
      </c>
      <c r="F1754" s="24">
        <v>45</v>
      </c>
      <c r="G1754" s="24">
        <v>282</v>
      </c>
    </row>
    <row r="1755" spans="2:7">
      <c r="B1755" s="58">
        <v>45.04</v>
      </c>
      <c r="C1755" s="58">
        <v>115</v>
      </c>
      <c r="F1755" s="24">
        <v>45</v>
      </c>
      <c r="G1755" s="24">
        <v>317</v>
      </c>
    </row>
    <row r="1756" spans="2:7">
      <c r="B1756" s="58">
        <v>45.06</v>
      </c>
      <c r="C1756" s="58">
        <v>98</v>
      </c>
      <c r="F1756" s="24">
        <v>45.1</v>
      </c>
      <c r="G1756" s="24">
        <v>323</v>
      </c>
    </row>
    <row r="1757" spans="2:7">
      <c r="B1757" s="58">
        <v>45.08</v>
      </c>
      <c r="C1757" s="58">
        <v>71</v>
      </c>
      <c r="F1757" s="24">
        <v>45.1</v>
      </c>
      <c r="G1757" s="24">
        <v>296</v>
      </c>
    </row>
    <row r="1758" spans="2:7">
      <c r="B1758" s="58">
        <v>45.1</v>
      </c>
      <c r="C1758" s="58">
        <v>84</v>
      </c>
      <c r="F1758" s="24">
        <v>45.1</v>
      </c>
      <c r="G1758" s="24">
        <v>275</v>
      </c>
    </row>
    <row r="1759" spans="2:7">
      <c r="B1759" s="58">
        <v>45.12</v>
      </c>
      <c r="C1759" s="58">
        <v>56</v>
      </c>
      <c r="F1759" s="24">
        <v>45.1</v>
      </c>
      <c r="G1759" s="24">
        <v>276</v>
      </c>
    </row>
    <row r="1760" spans="2:7">
      <c r="B1760" s="58">
        <v>45.14</v>
      </c>
      <c r="C1760" s="58">
        <v>52</v>
      </c>
      <c r="F1760" s="24">
        <v>45.1</v>
      </c>
      <c r="G1760" s="24">
        <v>306</v>
      </c>
    </row>
    <row r="1761" spans="2:7">
      <c r="B1761" s="58">
        <v>45.16</v>
      </c>
      <c r="C1761" s="58">
        <v>24</v>
      </c>
      <c r="F1761" s="24">
        <v>45.2</v>
      </c>
      <c r="G1761" s="24">
        <v>190</v>
      </c>
    </row>
    <row r="1762" spans="2:7">
      <c r="B1762" s="58">
        <v>45.18</v>
      </c>
      <c r="C1762" s="58">
        <v>68</v>
      </c>
      <c r="F1762" s="24">
        <v>45.2</v>
      </c>
      <c r="G1762" s="24">
        <v>181</v>
      </c>
    </row>
    <row r="1763" spans="2:7">
      <c r="B1763" s="58">
        <v>45.2</v>
      </c>
      <c r="C1763" s="58">
        <v>55</v>
      </c>
      <c r="F1763" s="24">
        <v>45.2</v>
      </c>
      <c r="G1763" s="24">
        <v>177</v>
      </c>
    </row>
    <row r="1764" spans="2:7">
      <c r="B1764" s="58">
        <v>45.22</v>
      </c>
      <c r="C1764" s="58">
        <v>65</v>
      </c>
      <c r="F1764" s="24">
        <v>45.2</v>
      </c>
      <c r="G1764" s="24">
        <v>140</v>
      </c>
    </row>
    <row r="1765" spans="2:7">
      <c r="B1765" s="58">
        <v>45.24</v>
      </c>
      <c r="C1765" s="58">
        <v>18</v>
      </c>
      <c r="F1765" s="24">
        <v>45.2</v>
      </c>
      <c r="G1765" s="24">
        <v>162</v>
      </c>
    </row>
    <row r="1766" spans="2:7">
      <c r="B1766" s="58">
        <v>45.26</v>
      </c>
      <c r="C1766" s="58">
        <v>35</v>
      </c>
      <c r="F1766" s="24">
        <v>45.3</v>
      </c>
      <c r="G1766" s="24">
        <v>123</v>
      </c>
    </row>
    <row r="1767" spans="2:7">
      <c r="B1767" s="58">
        <v>45.28</v>
      </c>
      <c r="C1767" s="58">
        <v>52</v>
      </c>
      <c r="F1767" s="24">
        <v>45.3</v>
      </c>
      <c r="G1767" s="24">
        <v>28</v>
      </c>
    </row>
    <row r="1768" spans="2:7">
      <c r="B1768" s="58">
        <v>45.3</v>
      </c>
      <c r="C1768" s="58">
        <v>48</v>
      </c>
      <c r="F1768" s="24">
        <v>45.3</v>
      </c>
      <c r="G1768" s="24">
        <v>51.2</v>
      </c>
    </row>
    <row r="1769" spans="2:7">
      <c r="B1769" s="58">
        <v>45.32</v>
      </c>
      <c r="C1769" s="58">
        <v>0</v>
      </c>
      <c r="F1769" s="24">
        <v>45.3</v>
      </c>
      <c r="G1769" s="24">
        <v>18.399999999999999</v>
      </c>
    </row>
    <row r="1770" spans="2:7">
      <c r="B1770" s="58">
        <v>45.34</v>
      </c>
      <c r="C1770" s="58">
        <v>0</v>
      </c>
      <c r="F1770" s="24">
        <v>45.3</v>
      </c>
      <c r="G1770" s="24">
        <v>33.700000000000003</v>
      </c>
    </row>
    <row r="1771" spans="2:7">
      <c r="B1771" s="58">
        <v>45.36</v>
      </c>
      <c r="C1771" s="58">
        <v>34</v>
      </c>
      <c r="F1771" s="24">
        <v>45.4</v>
      </c>
      <c r="G1771" s="24">
        <v>43.9</v>
      </c>
    </row>
    <row r="1772" spans="2:7">
      <c r="B1772" s="58">
        <v>45.38</v>
      </c>
      <c r="C1772" s="58">
        <v>32</v>
      </c>
      <c r="F1772" s="24">
        <v>45.4</v>
      </c>
      <c r="G1772" s="24">
        <v>46.1</v>
      </c>
    </row>
    <row r="1773" spans="2:7">
      <c r="B1773" s="58">
        <v>45.4</v>
      </c>
      <c r="C1773" s="58">
        <v>0</v>
      </c>
      <c r="F1773" s="24">
        <v>45.4</v>
      </c>
      <c r="G1773" s="24">
        <v>3.34</v>
      </c>
    </row>
    <row r="1774" spans="2:7">
      <c r="B1774" s="58">
        <v>45.42</v>
      </c>
      <c r="C1774" s="58">
        <v>0</v>
      </c>
      <c r="F1774" s="24">
        <v>45.4</v>
      </c>
      <c r="G1774" s="24">
        <v>68.599999999999994</v>
      </c>
    </row>
    <row r="1775" spans="2:7">
      <c r="B1775" s="58">
        <v>45.44</v>
      </c>
      <c r="C1775" s="58">
        <v>27</v>
      </c>
      <c r="F1775" s="24">
        <v>45.4</v>
      </c>
      <c r="G1775" s="24">
        <v>72.8</v>
      </c>
    </row>
    <row r="1776" spans="2:7">
      <c r="B1776" s="58">
        <v>45.46</v>
      </c>
      <c r="C1776" s="58">
        <v>6</v>
      </c>
      <c r="F1776" s="24">
        <v>45.5</v>
      </c>
      <c r="G1776" s="24">
        <v>52</v>
      </c>
    </row>
    <row r="1777" spans="2:7">
      <c r="B1777" s="58">
        <v>45.48</v>
      </c>
      <c r="C1777" s="58">
        <v>19</v>
      </c>
      <c r="F1777" s="24">
        <v>45.5</v>
      </c>
      <c r="G1777" s="24">
        <v>31.2</v>
      </c>
    </row>
    <row r="1778" spans="2:7">
      <c r="B1778" s="58">
        <v>45.5</v>
      </c>
      <c r="C1778" s="58">
        <v>13</v>
      </c>
      <c r="F1778" s="24">
        <v>45.5</v>
      </c>
      <c r="G1778" s="24">
        <v>28.4</v>
      </c>
    </row>
    <row r="1779" spans="2:7">
      <c r="B1779" s="58">
        <v>45.52</v>
      </c>
      <c r="C1779" s="58">
        <v>0</v>
      </c>
      <c r="F1779" s="24">
        <v>45.5</v>
      </c>
      <c r="G1779" s="24">
        <v>39.700000000000003</v>
      </c>
    </row>
    <row r="1780" spans="2:7">
      <c r="B1780" s="58">
        <v>45.54</v>
      </c>
      <c r="C1780" s="58">
        <v>46</v>
      </c>
      <c r="F1780" s="24">
        <v>45.5</v>
      </c>
      <c r="G1780" s="24">
        <v>62.9</v>
      </c>
    </row>
    <row r="1781" spans="2:7">
      <c r="B1781" s="58">
        <v>45.56</v>
      </c>
      <c r="C1781" s="58">
        <v>14</v>
      </c>
      <c r="F1781" s="24">
        <v>45.6</v>
      </c>
      <c r="G1781" s="24">
        <v>7.09</v>
      </c>
    </row>
    <row r="1782" spans="2:7">
      <c r="B1782" s="58">
        <v>45.58</v>
      </c>
      <c r="C1782" s="58">
        <v>30</v>
      </c>
      <c r="F1782" s="24">
        <v>45.6</v>
      </c>
      <c r="G1782" s="24">
        <v>78.3</v>
      </c>
    </row>
    <row r="1783" spans="2:7">
      <c r="B1783" s="58">
        <v>45.6</v>
      </c>
      <c r="C1783" s="58">
        <v>3</v>
      </c>
      <c r="F1783" s="24">
        <v>45.6</v>
      </c>
      <c r="G1783" s="24">
        <v>-0.48799999999999999</v>
      </c>
    </row>
    <row r="1784" spans="2:7">
      <c r="B1784" s="58">
        <v>45.62</v>
      </c>
      <c r="C1784" s="58">
        <v>5</v>
      </c>
      <c r="F1784" s="24">
        <v>45.6</v>
      </c>
      <c r="G1784" s="24">
        <v>-7.28</v>
      </c>
    </row>
    <row r="1785" spans="2:7">
      <c r="B1785" s="58">
        <v>45.64</v>
      </c>
      <c r="C1785" s="58">
        <v>31</v>
      </c>
      <c r="F1785" s="24">
        <v>45.6</v>
      </c>
      <c r="G1785" s="24">
        <v>28.9</v>
      </c>
    </row>
    <row r="1786" spans="2:7">
      <c r="B1786" s="58">
        <v>45.66</v>
      </c>
      <c r="C1786" s="58">
        <v>4</v>
      </c>
      <c r="F1786" s="24">
        <v>45.7</v>
      </c>
      <c r="G1786" s="24">
        <v>79.099999999999994</v>
      </c>
    </row>
    <row r="1787" spans="2:7">
      <c r="B1787" s="58">
        <v>45.68</v>
      </c>
      <c r="C1787" s="58">
        <v>22</v>
      </c>
      <c r="F1787" s="24">
        <v>45.7</v>
      </c>
      <c r="G1787" s="24">
        <v>65.400000000000006</v>
      </c>
    </row>
    <row r="1788" spans="2:7">
      <c r="B1788" s="58">
        <v>45.7</v>
      </c>
      <c r="C1788" s="58">
        <v>33</v>
      </c>
      <c r="F1788" s="24">
        <v>45.7</v>
      </c>
      <c r="G1788" s="24">
        <v>34.6</v>
      </c>
    </row>
    <row r="1789" spans="2:7">
      <c r="B1789" s="58">
        <v>45.72</v>
      </c>
      <c r="C1789" s="58">
        <v>69</v>
      </c>
      <c r="F1789" s="24">
        <v>45.7</v>
      </c>
      <c r="G1789" s="24">
        <v>57.8</v>
      </c>
    </row>
    <row r="1790" spans="2:7">
      <c r="B1790" s="58">
        <v>45.74</v>
      </c>
      <c r="C1790" s="58">
        <v>18</v>
      </c>
      <c r="F1790" s="24">
        <v>45.7</v>
      </c>
      <c r="G1790" s="24">
        <v>-16</v>
      </c>
    </row>
    <row r="1791" spans="2:7">
      <c r="B1791" s="58">
        <v>45.76</v>
      </c>
      <c r="C1791" s="58">
        <v>10</v>
      </c>
      <c r="F1791" s="24">
        <v>45.8</v>
      </c>
      <c r="G1791" s="24">
        <v>34.200000000000003</v>
      </c>
    </row>
    <row r="1792" spans="2:7">
      <c r="B1792" s="58">
        <v>45.78</v>
      </c>
      <c r="C1792" s="58">
        <v>57</v>
      </c>
      <c r="F1792" s="24">
        <v>45.8</v>
      </c>
      <c r="G1792" s="24">
        <v>23.4</v>
      </c>
    </row>
    <row r="1793" spans="2:7">
      <c r="B1793" s="58">
        <v>45.8</v>
      </c>
      <c r="C1793" s="58">
        <v>29</v>
      </c>
      <c r="F1793" s="24">
        <v>45.8</v>
      </c>
      <c r="G1793" s="24">
        <v>36.6</v>
      </c>
    </row>
    <row r="1794" spans="2:7">
      <c r="B1794" s="58">
        <v>45.82</v>
      </c>
      <c r="C1794" s="58">
        <v>9</v>
      </c>
      <c r="F1794" s="24">
        <v>45.8</v>
      </c>
      <c r="G1794" s="24">
        <v>16.8</v>
      </c>
    </row>
    <row r="1795" spans="2:7">
      <c r="B1795" s="58">
        <v>45.84</v>
      </c>
      <c r="C1795" s="58">
        <v>7</v>
      </c>
      <c r="F1795" s="24">
        <v>45.8</v>
      </c>
      <c r="G1795" s="24">
        <v>54</v>
      </c>
    </row>
    <row r="1796" spans="2:7">
      <c r="B1796" s="58">
        <v>45.86</v>
      </c>
      <c r="C1796" s="58">
        <v>1</v>
      </c>
      <c r="F1796" s="24">
        <v>45.9</v>
      </c>
      <c r="G1796" s="24">
        <v>31.2</v>
      </c>
    </row>
    <row r="1797" spans="2:7">
      <c r="B1797" s="58">
        <v>45.88</v>
      </c>
      <c r="C1797" s="58">
        <v>38</v>
      </c>
      <c r="F1797" s="24">
        <v>45.9</v>
      </c>
      <c r="G1797" s="24">
        <v>3.39</v>
      </c>
    </row>
    <row r="1798" spans="2:7">
      <c r="B1798" s="58">
        <v>45.9</v>
      </c>
      <c r="C1798" s="58">
        <v>0</v>
      </c>
      <c r="F1798" s="24">
        <v>45.9</v>
      </c>
      <c r="G1798" s="24">
        <v>19.600000000000001</v>
      </c>
    </row>
    <row r="1799" spans="2:7">
      <c r="B1799" s="58">
        <v>45.92</v>
      </c>
      <c r="C1799" s="58">
        <v>26</v>
      </c>
      <c r="F1799" s="24">
        <v>45.9</v>
      </c>
      <c r="G1799" s="24">
        <v>60.8</v>
      </c>
    </row>
    <row r="1800" spans="2:7">
      <c r="B1800" s="58">
        <v>45.94</v>
      </c>
      <c r="C1800" s="58">
        <v>41</v>
      </c>
      <c r="F1800" s="24">
        <v>45.9</v>
      </c>
      <c r="G1800" s="24">
        <v>58</v>
      </c>
    </row>
    <row r="1801" spans="2:7">
      <c r="B1801" s="58">
        <v>45.96</v>
      </c>
      <c r="C1801" s="58">
        <v>75</v>
      </c>
      <c r="F1801" s="24">
        <v>46</v>
      </c>
      <c r="G1801" s="24">
        <v>50.2</v>
      </c>
    </row>
    <row r="1802" spans="2:7">
      <c r="B1802" s="58">
        <v>45.98</v>
      </c>
      <c r="C1802" s="58">
        <v>0</v>
      </c>
      <c r="F1802" s="24">
        <v>46</v>
      </c>
      <c r="G1802" s="24">
        <v>38.4</v>
      </c>
    </row>
    <row r="1803" spans="2:7">
      <c r="B1803" s="58">
        <v>46</v>
      </c>
      <c r="C1803" s="58">
        <v>97</v>
      </c>
      <c r="F1803" s="24">
        <v>46</v>
      </c>
      <c r="G1803" s="24">
        <v>60.6</v>
      </c>
    </row>
    <row r="1804" spans="2:7">
      <c r="B1804" s="58">
        <v>46.02</v>
      </c>
      <c r="C1804" s="58">
        <v>57</v>
      </c>
      <c r="F1804" s="24">
        <v>46</v>
      </c>
      <c r="G1804" s="24">
        <v>60.7</v>
      </c>
    </row>
    <row r="1805" spans="2:7">
      <c r="B1805" s="58">
        <v>46.04</v>
      </c>
      <c r="C1805" s="58">
        <v>79</v>
      </c>
      <c r="F1805" s="24">
        <v>46</v>
      </c>
      <c r="G1805" s="24">
        <v>68.900000000000006</v>
      </c>
    </row>
    <row r="1806" spans="2:7">
      <c r="B1806" s="58">
        <v>46.06</v>
      </c>
      <c r="C1806" s="58">
        <v>28</v>
      </c>
      <c r="F1806" s="24">
        <v>46.1</v>
      </c>
      <c r="G1806" s="24">
        <v>68.099999999999994</v>
      </c>
    </row>
    <row r="1807" spans="2:7">
      <c r="B1807" s="58">
        <v>46.08</v>
      </c>
      <c r="C1807" s="58">
        <v>25</v>
      </c>
      <c r="F1807" s="24">
        <v>46.1</v>
      </c>
      <c r="G1807" s="24">
        <v>79.3</v>
      </c>
    </row>
    <row r="1808" spans="2:7">
      <c r="B1808" s="58">
        <v>46.1</v>
      </c>
      <c r="C1808" s="58">
        <v>103</v>
      </c>
      <c r="F1808" s="24">
        <v>46.1</v>
      </c>
      <c r="G1808" s="24">
        <v>59.5</v>
      </c>
    </row>
    <row r="1809" spans="2:7">
      <c r="B1809" s="58">
        <v>46.12</v>
      </c>
      <c r="C1809" s="58">
        <v>77</v>
      </c>
      <c r="F1809" s="24">
        <v>46.1</v>
      </c>
      <c r="G1809" s="24">
        <v>112</v>
      </c>
    </row>
    <row r="1810" spans="2:7">
      <c r="B1810" s="58">
        <v>46.14</v>
      </c>
      <c r="C1810" s="58">
        <v>109</v>
      </c>
      <c r="F1810" s="24">
        <v>46.1</v>
      </c>
      <c r="G1810" s="24">
        <v>91.9</v>
      </c>
    </row>
    <row r="1811" spans="2:7">
      <c r="B1811" s="58">
        <v>46.16</v>
      </c>
      <c r="C1811" s="58">
        <v>141</v>
      </c>
      <c r="F1811" s="24">
        <v>46.2</v>
      </c>
      <c r="G1811" s="24">
        <v>64.099999999999994</v>
      </c>
    </row>
    <row r="1812" spans="2:7">
      <c r="B1812" s="58">
        <v>46.18</v>
      </c>
      <c r="C1812" s="58">
        <v>160</v>
      </c>
      <c r="F1812" s="24">
        <v>46.2</v>
      </c>
      <c r="G1812" s="24">
        <v>110</v>
      </c>
    </row>
    <row r="1813" spans="2:7">
      <c r="B1813" s="58">
        <v>46.2</v>
      </c>
      <c r="C1813" s="58">
        <v>212</v>
      </c>
      <c r="F1813" s="24">
        <v>46.2</v>
      </c>
      <c r="G1813" s="24">
        <v>112</v>
      </c>
    </row>
    <row r="1814" spans="2:7">
      <c r="B1814" s="58">
        <v>46.22</v>
      </c>
      <c r="C1814" s="58">
        <v>177</v>
      </c>
      <c r="F1814" s="24">
        <v>46.2</v>
      </c>
      <c r="G1814" s="24">
        <v>114</v>
      </c>
    </row>
    <row r="1815" spans="2:7">
      <c r="B1815" s="58">
        <v>46.24</v>
      </c>
      <c r="C1815" s="58">
        <v>161</v>
      </c>
      <c r="F1815" s="24">
        <v>46.2</v>
      </c>
      <c r="G1815" s="24">
        <v>159</v>
      </c>
    </row>
    <row r="1816" spans="2:7">
      <c r="B1816" s="58">
        <v>46.26</v>
      </c>
      <c r="C1816" s="58">
        <v>81</v>
      </c>
      <c r="F1816" s="24">
        <v>46.3</v>
      </c>
      <c r="G1816" s="24">
        <v>124</v>
      </c>
    </row>
    <row r="1817" spans="2:7">
      <c r="B1817" s="58">
        <v>46.28</v>
      </c>
      <c r="C1817" s="58">
        <v>104</v>
      </c>
      <c r="F1817" s="24">
        <v>46.3</v>
      </c>
      <c r="G1817" s="24">
        <v>159</v>
      </c>
    </row>
    <row r="1818" spans="2:7">
      <c r="B1818" s="58">
        <v>46.3</v>
      </c>
      <c r="C1818" s="58">
        <v>64</v>
      </c>
      <c r="F1818" s="24">
        <v>46.3</v>
      </c>
      <c r="G1818" s="24">
        <v>60.3</v>
      </c>
    </row>
    <row r="1819" spans="2:7">
      <c r="B1819" s="58">
        <v>46.32</v>
      </c>
      <c r="C1819" s="58">
        <v>25</v>
      </c>
      <c r="F1819" s="24">
        <v>46.3</v>
      </c>
      <c r="G1819" s="24">
        <v>74.5</v>
      </c>
    </row>
    <row r="1820" spans="2:7">
      <c r="B1820" s="58">
        <v>46.34</v>
      </c>
      <c r="C1820" s="58">
        <v>45</v>
      </c>
      <c r="F1820" s="24">
        <v>46.3</v>
      </c>
      <c r="G1820" s="24">
        <v>81.7</v>
      </c>
    </row>
    <row r="1821" spans="2:7">
      <c r="B1821" s="58">
        <v>46.36</v>
      </c>
      <c r="C1821" s="58">
        <v>42</v>
      </c>
      <c r="F1821" s="24">
        <v>46.4</v>
      </c>
      <c r="G1821" s="24">
        <v>56.9</v>
      </c>
    </row>
    <row r="1822" spans="2:7">
      <c r="B1822" s="58">
        <v>46.38</v>
      </c>
      <c r="C1822" s="58">
        <v>89</v>
      </c>
      <c r="F1822" s="24">
        <v>46.4</v>
      </c>
      <c r="G1822" s="24">
        <v>52</v>
      </c>
    </row>
    <row r="1823" spans="2:7">
      <c r="B1823" s="58">
        <v>46.4</v>
      </c>
      <c r="C1823" s="58">
        <v>43</v>
      </c>
      <c r="F1823" s="24">
        <v>46.4</v>
      </c>
      <c r="G1823" s="24">
        <v>72.2</v>
      </c>
    </row>
    <row r="1824" spans="2:7">
      <c r="B1824" s="58">
        <v>46.42</v>
      </c>
      <c r="C1824" s="58">
        <v>36</v>
      </c>
      <c r="F1824" s="24">
        <v>46.4</v>
      </c>
      <c r="G1824" s="24">
        <v>62.4</v>
      </c>
    </row>
    <row r="1825" spans="2:7">
      <c r="B1825" s="58">
        <v>46.44</v>
      </c>
      <c r="C1825" s="58">
        <v>40</v>
      </c>
      <c r="F1825" s="24">
        <v>46.4</v>
      </c>
      <c r="G1825" s="24">
        <v>11.5</v>
      </c>
    </row>
    <row r="1826" spans="2:7">
      <c r="B1826" s="58">
        <v>46.46</v>
      </c>
      <c r="C1826" s="58">
        <v>0</v>
      </c>
      <c r="F1826" s="24">
        <v>46.5</v>
      </c>
      <c r="G1826" s="24">
        <v>39.700000000000003</v>
      </c>
    </row>
    <row r="1827" spans="2:7">
      <c r="B1827" s="58">
        <v>46.48</v>
      </c>
      <c r="C1827" s="58">
        <v>1</v>
      </c>
      <c r="F1827" s="24">
        <v>46.5</v>
      </c>
      <c r="G1827" s="24">
        <v>12.9</v>
      </c>
    </row>
    <row r="1828" spans="2:7">
      <c r="B1828" s="58">
        <v>46.5</v>
      </c>
      <c r="C1828" s="58">
        <v>0</v>
      </c>
      <c r="F1828" s="24">
        <v>46.5</v>
      </c>
      <c r="G1828" s="24">
        <v>23.1</v>
      </c>
    </row>
    <row r="1829" spans="2:7">
      <c r="B1829" s="58">
        <v>46.52</v>
      </c>
      <c r="C1829" s="58">
        <v>5</v>
      </c>
      <c r="F1829" s="24">
        <v>46.5</v>
      </c>
      <c r="G1829" s="24">
        <v>0.218</v>
      </c>
    </row>
    <row r="1830" spans="2:7">
      <c r="B1830" s="58">
        <v>46.54</v>
      </c>
      <c r="C1830" s="58">
        <v>0</v>
      </c>
      <c r="F1830" s="24">
        <v>46.5</v>
      </c>
      <c r="G1830" s="24">
        <v>-25.6</v>
      </c>
    </row>
    <row r="1831" spans="2:7">
      <c r="B1831" s="58">
        <v>46.56</v>
      </c>
      <c r="C1831" s="58">
        <v>0</v>
      </c>
      <c r="F1831" s="24">
        <v>46.6</v>
      </c>
      <c r="G1831" s="24">
        <v>27.5</v>
      </c>
    </row>
    <row r="1832" spans="2:7">
      <c r="B1832" s="58">
        <v>46.58</v>
      </c>
      <c r="C1832" s="58">
        <v>0</v>
      </c>
      <c r="F1832" s="24">
        <v>46.6</v>
      </c>
      <c r="G1832" s="24">
        <v>49.7</v>
      </c>
    </row>
    <row r="1833" spans="2:7">
      <c r="B1833" s="58">
        <v>46.6</v>
      </c>
      <c r="C1833" s="58">
        <v>34</v>
      </c>
      <c r="F1833" s="24">
        <v>46.6</v>
      </c>
      <c r="G1833" s="24">
        <v>35.9</v>
      </c>
    </row>
    <row r="1834" spans="2:7">
      <c r="B1834" s="58">
        <v>46.62</v>
      </c>
      <c r="C1834" s="58">
        <v>15</v>
      </c>
      <c r="F1834" s="24">
        <v>46.6</v>
      </c>
      <c r="G1834" s="24">
        <v>36</v>
      </c>
    </row>
    <row r="1835" spans="2:7">
      <c r="B1835" s="58">
        <v>46.64</v>
      </c>
      <c r="C1835" s="58">
        <v>0</v>
      </c>
      <c r="F1835" s="24">
        <v>46.6</v>
      </c>
      <c r="G1835" s="24">
        <v>17.2</v>
      </c>
    </row>
    <row r="1836" spans="2:7">
      <c r="B1836" s="58">
        <v>46.66</v>
      </c>
      <c r="C1836" s="58">
        <v>0</v>
      </c>
      <c r="F1836" s="24">
        <v>46.7</v>
      </c>
      <c r="G1836" s="24">
        <v>42.4</v>
      </c>
    </row>
    <row r="1837" spans="2:7">
      <c r="B1837" s="58">
        <v>46.68</v>
      </c>
      <c r="C1837" s="58">
        <v>28</v>
      </c>
      <c r="F1837" s="24">
        <v>46.7</v>
      </c>
      <c r="G1837" s="24">
        <v>51.5</v>
      </c>
    </row>
    <row r="1838" spans="2:7">
      <c r="B1838" s="58">
        <v>46.7</v>
      </c>
      <c r="C1838" s="58">
        <v>38</v>
      </c>
      <c r="F1838" s="24">
        <v>46.7</v>
      </c>
      <c r="G1838" s="24">
        <v>5.68</v>
      </c>
    </row>
    <row r="1839" spans="2:7">
      <c r="B1839" s="58">
        <v>46.72</v>
      </c>
      <c r="C1839" s="58">
        <v>36</v>
      </c>
      <c r="F1839" s="24">
        <v>46.7</v>
      </c>
      <c r="G1839" s="24">
        <v>1.84</v>
      </c>
    </row>
    <row r="1840" spans="2:7">
      <c r="B1840" s="58">
        <v>46.74</v>
      </c>
      <c r="C1840" s="58">
        <v>0</v>
      </c>
      <c r="F1840" s="24">
        <v>46.7</v>
      </c>
      <c r="G1840" s="24">
        <v>27</v>
      </c>
    </row>
    <row r="1841" spans="2:7">
      <c r="B1841" s="58">
        <v>46.76</v>
      </c>
      <c r="C1841" s="58">
        <v>0</v>
      </c>
      <c r="F1841" s="24">
        <v>46.8</v>
      </c>
      <c r="G1841" s="24">
        <v>71.2</v>
      </c>
    </row>
    <row r="1842" spans="2:7">
      <c r="B1842" s="58">
        <v>46.78</v>
      </c>
      <c r="C1842" s="58">
        <v>24</v>
      </c>
      <c r="F1842" s="24">
        <v>46.8</v>
      </c>
      <c r="G1842" s="24">
        <v>17.3</v>
      </c>
    </row>
    <row r="1843" spans="2:7">
      <c r="B1843" s="58">
        <v>46.8</v>
      </c>
      <c r="C1843" s="58">
        <v>34</v>
      </c>
      <c r="F1843" s="24">
        <v>46.8</v>
      </c>
      <c r="G1843" s="24">
        <v>59.5</v>
      </c>
    </row>
    <row r="1844" spans="2:7">
      <c r="B1844" s="58">
        <v>46.82</v>
      </c>
      <c r="C1844" s="58">
        <v>60</v>
      </c>
      <c r="F1844" s="24">
        <v>46.8</v>
      </c>
      <c r="G1844" s="24">
        <v>25.6</v>
      </c>
    </row>
    <row r="1845" spans="2:7">
      <c r="B1845" s="58">
        <v>46.84</v>
      </c>
      <c r="C1845" s="58">
        <v>0</v>
      </c>
      <c r="F1845" s="24">
        <v>46.8</v>
      </c>
      <c r="G1845" s="24">
        <v>103</v>
      </c>
    </row>
    <row r="1846" spans="2:7">
      <c r="B1846" s="58">
        <v>46.86</v>
      </c>
      <c r="C1846" s="58">
        <v>13</v>
      </c>
      <c r="F1846" s="24">
        <v>46.9</v>
      </c>
      <c r="G1846" s="24">
        <v>46.9</v>
      </c>
    </row>
    <row r="1847" spans="2:7">
      <c r="B1847" s="58">
        <v>46.88</v>
      </c>
      <c r="C1847" s="58">
        <v>16</v>
      </c>
      <c r="F1847" s="24">
        <v>46.9</v>
      </c>
      <c r="G1847" s="24">
        <v>40.1</v>
      </c>
    </row>
    <row r="1848" spans="2:7">
      <c r="B1848" s="58">
        <v>46.9</v>
      </c>
      <c r="C1848" s="58">
        <v>0</v>
      </c>
      <c r="F1848" s="24">
        <v>46.9</v>
      </c>
      <c r="G1848" s="24">
        <v>62.2</v>
      </c>
    </row>
    <row r="1849" spans="2:7">
      <c r="B1849" s="58">
        <v>46.92</v>
      </c>
      <c r="C1849" s="58">
        <v>0</v>
      </c>
      <c r="F1849" s="24">
        <v>46.9</v>
      </c>
      <c r="G1849" s="24">
        <v>52.4</v>
      </c>
    </row>
    <row r="1850" spans="2:7">
      <c r="B1850" s="58">
        <v>46.94</v>
      </c>
      <c r="C1850" s="58">
        <v>0</v>
      </c>
      <c r="F1850" s="24">
        <v>46.9</v>
      </c>
      <c r="G1850" s="24">
        <v>-55.5</v>
      </c>
    </row>
    <row r="1851" spans="2:7">
      <c r="B1851" s="58">
        <v>46.96</v>
      </c>
      <c r="C1851" s="58">
        <v>22</v>
      </c>
      <c r="F1851" s="24">
        <v>47</v>
      </c>
      <c r="G1851" s="24">
        <v>-30.3</v>
      </c>
    </row>
    <row r="1852" spans="2:7">
      <c r="B1852" s="58">
        <v>46.98</v>
      </c>
      <c r="C1852" s="58">
        <v>9</v>
      </c>
      <c r="F1852" s="24">
        <v>47</v>
      </c>
      <c r="G1852" s="24">
        <v>-14.2</v>
      </c>
    </row>
    <row r="1853" spans="2:7">
      <c r="B1853" s="58">
        <v>47</v>
      </c>
      <c r="C1853" s="58">
        <v>67</v>
      </c>
      <c r="F1853" s="24">
        <v>47</v>
      </c>
      <c r="G1853" s="24">
        <v>45.9</v>
      </c>
    </row>
    <row r="1854" spans="2:7">
      <c r="B1854" s="58">
        <v>47.02</v>
      </c>
      <c r="C1854" s="58">
        <v>0</v>
      </c>
      <c r="F1854" s="24">
        <v>47</v>
      </c>
      <c r="G1854" s="24">
        <v>36.1</v>
      </c>
    </row>
    <row r="1855" spans="2:7">
      <c r="B1855" s="58">
        <v>47.04</v>
      </c>
      <c r="C1855" s="58">
        <v>0</v>
      </c>
      <c r="F1855" s="24">
        <v>47</v>
      </c>
      <c r="G1855" s="24">
        <v>62.2</v>
      </c>
    </row>
    <row r="1856" spans="2:7">
      <c r="B1856" s="58">
        <v>47.06</v>
      </c>
      <c r="C1856" s="58">
        <v>31</v>
      </c>
      <c r="F1856" s="24">
        <v>47.1</v>
      </c>
      <c r="G1856" s="24">
        <v>22.4</v>
      </c>
    </row>
    <row r="1857" spans="2:7">
      <c r="B1857" s="58">
        <v>47.08</v>
      </c>
      <c r="C1857" s="58">
        <v>36</v>
      </c>
      <c r="F1857" s="24">
        <v>47.1</v>
      </c>
      <c r="G1857" s="24">
        <v>88.5</v>
      </c>
    </row>
    <row r="1858" spans="2:7">
      <c r="B1858" s="58">
        <v>47.1</v>
      </c>
      <c r="C1858" s="58">
        <v>20</v>
      </c>
      <c r="F1858" s="24">
        <v>47.1</v>
      </c>
      <c r="G1858" s="24">
        <v>13.7</v>
      </c>
    </row>
    <row r="1859" spans="2:7">
      <c r="B1859" s="58">
        <v>47.12</v>
      </c>
      <c r="C1859" s="58">
        <v>0</v>
      </c>
      <c r="F1859" s="24">
        <v>47.1</v>
      </c>
      <c r="G1859" s="24">
        <v>43.8</v>
      </c>
    </row>
    <row r="1860" spans="2:7">
      <c r="B1860" s="58">
        <v>47.14</v>
      </c>
      <c r="C1860" s="58">
        <v>14</v>
      </c>
      <c r="F1860" s="24">
        <v>47.1</v>
      </c>
      <c r="G1860" s="24">
        <v>15.9</v>
      </c>
    </row>
    <row r="1861" spans="2:7">
      <c r="B1861" s="58">
        <v>47.16</v>
      </c>
      <c r="C1861" s="58">
        <v>0</v>
      </c>
      <c r="F1861" s="24">
        <v>47.2</v>
      </c>
      <c r="G1861" s="24">
        <v>33.1</v>
      </c>
    </row>
    <row r="1862" spans="2:7">
      <c r="B1862" s="58">
        <v>47.18</v>
      </c>
      <c r="C1862" s="58">
        <v>0</v>
      </c>
      <c r="F1862" s="24">
        <v>47.2</v>
      </c>
      <c r="G1862" s="24">
        <v>32.200000000000003</v>
      </c>
    </row>
    <row r="1863" spans="2:7">
      <c r="B1863" s="58">
        <v>47.2</v>
      </c>
      <c r="C1863" s="58">
        <v>0</v>
      </c>
      <c r="F1863" s="24">
        <v>47.2</v>
      </c>
      <c r="G1863" s="24">
        <v>15.3</v>
      </c>
    </row>
    <row r="1864" spans="2:7">
      <c r="B1864" s="58">
        <v>47.22</v>
      </c>
      <c r="C1864" s="58">
        <v>4</v>
      </c>
      <c r="F1864" s="24">
        <v>47.2</v>
      </c>
      <c r="G1864" s="24">
        <v>58.5</v>
      </c>
    </row>
    <row r="1865" spans="2:7">
      <c r="B1865" s="58">
        <v>47.24</v>
      </c>
      <c r="C1865" s="58">
        <v>0</v>
      </c>
      <c r="F1865" s="24">
        <v>47.2</v>
      </c>
      <c r="G1865" s="24">
        <v>21.6</v>
      </c>
    </row>
    <row r="1866" spans="2:7">
      <c r="B1866" s="58">
        <v>47.26</v>
      </c>
      <c r="C1866" s="58">
        <v>0</v>
      </c>
      <c r="F1866" s="24">
        <v>47.3</v>
      </c>
      <c r="G1866" s="24">
        <v>51.8</v>
      </c>
    </row>
    <row r="1867" spans="2:7">
      <c r="B1867" s="58">
        <v>47.28</v>
      </c>
      <c r="C1867" s="58">
        <v>23</v>
      </c>
      <c r="F1867" s="24">
        <v>47.3</v>
      </c>
      <c r="G1867" s="24">
        <v>27.9</v>
      </c>
    </row>
    <row r="1868" spans="2:7">
      <c r="B1868" s="58">
        <v>47.3</v>
      </c>
      <c r="C1868" s="58">
        <v>3</v>
      </c>
      <c r="F1868" s="24">
        <v>47.3</v>
      </c>
      <c r="G1868" s="24">
        <v>35</v>
      </c>
    </row>
    <row r="1869" spans="2:7">
      <c r="B1869" s="58">
        <v>47.32</v>
      </c>
      <c r="C1869" s="58">
        <v>14</v>
      </c>
      <c r="F1869" s="24">
        <v>47.3</v>
      </c>
      <c r="G1869" s="24">
        <v>-1.86</v>
      </c>
    </row>
    <row r="1870" spans="2:7">
      <c r="B1870" s="58">
        <v>47.34</v>
      </c>
      <c r="C1870" s="58">
        <v>0</v>
      </c>
      <c r="F1870" s="24">
        <v>47.3</v>
      </c>
      <c r="G1870" s="24">
        <v>21.3</v>
      </c>
    </row>
    <row r="1871" spans="2:7">
      <c r="B1871" s="58">
        <v>47.36</v>
      </c>
      <c r="C1871" s="58">
        <v>0</v>
      </c>
      <c r="F1871" s="24">
        <v>47.4</v>
      </c>
      <c r="G1871" s="24">
        <v>10.4</v>
      </c>
    </row>
    <row r="1872" spans="2:7">
      <c r="B1872" s="58">
        <v>47.38</v>
      </c>
      <c r="C1872" s="58">
        <v>51</v>
      </c>
      <c r="F1872" s="24">
        <v>47.4</v>
      </c>
      <c r="G1872" s="24">
        <v>79.5</v>
      </c>
    </row>
    <row r="1873" spans="2:7">
      <c r="B1873" s="58">
        <v>47.4</v>
      </c>
      <c r="C1873" s="58">
        <v>0</v>
      </c>
      <c r="F1873" s="24">
        <v>47.4</v>
      </c>
      <c r="G1873" s="24">
        <v>75.7</v>
      </c>
    </row>
    <row r="1874" spans="2:7">
      <c r="B1874" s="58">
        <v>47.42</v>
      </c>
      <c r="C1874" s="58">
        <v>11</v>
      </c>
      <c r="F1874" s="24">
        <v>47.4</v>
      </c>
      <c r="G1874" s="24">
        <v>65.8</v>
      </c>
    </row>
    <row r="1875" spans="2:7">
      <c r="B1875" s="58">
        <v>47.44</v>
      </c>
      <c r="C1875" s="58">
        <v>25</v>
      </c>
      <c r="F1875" s="24">
        <v>47.4</v>
      </c>
      <c r="G1875" s="24">
        <v>98.9</v>
      </c>
    </row>
    <row r="1876" spans="2:7">
      <c r="B1876" s="58">
        <v>47.46</v>
      </c>
      <c r="C1876" s="58">
        <v>30</v>
      </c>
      <c r="F1876" s="24">
        <v>47.5</v>
      </c>
      <c r="G1876" s="24">
        <v>82</v>
      </c>
    </row>
    <row r="1877" spans="2:7">
      <c r="B1877" s="58">
        <v>47.48</v>
      </c>
      <c r="C1877" s="58">
        <v>68</v>
      </c>
      <c r="F1877" s="24">
        <v>47.5</v>
      </c>
      <c r="G1877" s="24">
        <v>53.2</v>
      </c>
    </row>
    <row r="1878" spans="2:7">
      <c r="B1878" s="58">
        <v>47.5</v>
      </c>
      <c r="C1878" s="58">
        <v>92</v>
      </c>
      <c r="F1878" s="24">
        <v>47.5</v>
      </c>
      <c r="G1878" s="24">
        <v>101</v>
      </c>
    </row>
    <row r="1879" spans="2:7">
      <c r="B1879" s="58">
        <v>47.52</v>
      </c>
      <c r="C1879" s="58">
        <v>91</v>
      </c>
      <c r="F1879" s="24">
        <v>47.5</v>
      </c>
      <c r="G1879" s="24">
        <v>94.4</v>
      </c>
    </row>
    <row r="1880" spans="2:7">
      <c r="B1880" s="58">
        <v>47.54</v>
      </c>
      <c r="C1880" s="58">
        <v>106</v>
      </c>
      <c r="F1880" s="24">
        <v>47.5</v>
      </c>
      <c r="G1880" s="24">
        <v>134</v>
      </c>
    </row>
    <row r="1881" spans="2:7">
      <c r="B1881" s="58">
        <v>47.56</v>
      </c>
      <c r="C1881" s="58">
        <v>83</v>
      </c>
      <c r="F1881" s="24">
        <v>47.6</v>
      </c>
      <c r="G1881" s="24">
        <v>124</v>
      </c>
    </row>
    <row r="1882" spans="2:7">
      <c r="B1882" s="58">
        <v>47.58</v>
      </c>
      <c r="C1882" s="58">
        <v>127</v>
      </c>
      <c r="F1882" s="24">
        <v>47.6</v>
      </c>
      <c r="G1882" s="24">
        <v>170</v>
      </c>
    </row>
    <row r="1883" spans="2:7">
      <c r="B1883" s="58">
        <v>47.6</v>
      </c>
      <c r="C1883" s="58">
        <v>88</v>
      </c>
      <c r="F1883" s="24">
        <v>47.6</v>
      </c>
      <c r="G1883" s="24">
        <v>163</v>
      </c>
    </row>
    <row r="1884" spans="2:7">
      <c r="B1884" s="58">
        <v>47.62</v>
      </c>
      <c r="C1884" s="58">
        <v>116</v>
      </c>
      <c r="F1884" s="24">
        <v>47.6</v>
      </c>
      <c r="G1884" s="24">
        <v>197</v>
      </c>
    </row>
    <row r="1885" spans="2:7">
      <c r="B1885" s="58">
        <v>47.64</v>
      </c>
      <c r="C1885" s="58">
        <v>97</v>
      </c>
      <c r="F1885" s="24">
        <v>47.6</v>
      </c>
      <c r="G1885" s="24">
        <v>206</v>
      </c>
    </row>
    <row r="1886" spans="2:7">
      <c r="B1886" s="58">
        <v>47.66</v>
      </c>
      <c r="C1886" s="58">
        <v>116</v>
      </c>
      <c r="F1886" s="24">
        <v>47.7</v>
      </c>
      <c r="G1886" s="24">
        <v>208</v>
      </c>
    </row>
    <row r="1887" spans="2:7">
      <c r="B1887" s="58">
        <v>47.68</v>
      </c>
      <c r="C1887" s="58">
        <v>100</v>
      </c>
      <c r="F1887" s="24">
        <v>47.7</v>
      </c>
      <c r="G1887" s="24">
        <v>198</v>
      </c>
    </row>
    <row r="1888" spans="2:7">
      <c r="B1888" s="58">
        <v>47.7</v>
      </c>
      <c r="C1888" s="58">
        <v>80</v>
      </c>
      <c r="F1888" s="24">
        <v>47.7</v>
      </c>
      <c r="G1888" s="24">
        <v>214</v>
      </c>
    </row>
    <row r="1889" spans="2:7">
      <c r="B1889" s="58">
        <v>47.72</v>
      </c>
      <c r="C1889" s="58">
        <v>73</v>
      </c>
      <c r="F1889" s="24">
        <v>47.7</v>
      </c>
      <c r="G1889" s="24">
        <v>206</v>
      </c>
    </row>
    <row r="1890" spans="2:7">
      <c r="B1890" s="58">
        <v>47.74</v>
      </c>
      <c r="C1890" s="58">
        <v>86</v>
      </c>
      <c r="F1890" s="24">
        <v>47.7</v>
      </c>
      <c r="G1890" s="24">
        <v>199</v>
      </c>
    </row>
    <row r="1891" spans="2:7">
      <c r="B1891" s="58">
        <v>47.76</v>
      </c>
      <c r="C1891" s="58">
        <v>74</v>
      </c>
      <c r="F1891" s="24">
        <v>47.8</v>
      </c>
      <c r="G1891" s="24">
        <v>187</v>
      </c>
    </row>
    <row r="1892" spans="2:7">
      <c r="B1892" s="58">
        <v>47.78</v>
      </c>
      <c r="C1892" s="58">
        <v>50</v>
      </c>
      <c r="F1892" s="24">
        <v>47.8</v>
      </c>
      <c r="G1892" s="24">
        <v>173</v>
      </c>
    </row>
    <row r="1893" spans="2:7">
      <c r="B1893" s="58">
        <v>47.8</v>
      </c>
      <c r="C1893" s="58">
        <v>41</v>
      </c>
      <c r="F1893" s="24">
        <v>47.8</v>
      </c>
      <c r="G1893" s="24">
        <v>210</v>
      </c>
    </row>
    <row r="1894" spans="2:7">
      <c r="B1894" s="58">
        <v>47.82</v>
      </c>
      <c r="C1894" s="58">
        <v>81</v>
      </c>
      <c r="F1894" s="24">
        <v>47.8</v>
      </c>
      <c r="G1894" s="24">
        <v>189</v>
      </c>
    </row>
    <row r="1895" spans="2:7">
      <c r="B1895" s="58">
        <v>47.84</v>
      </c>
      <c r="C1895" s="58">
        <v>62</v>
      </c>
      <c r="F1895" s="24">
        <v>47.8</v>
      </c>
      <c r="G1895" s="24">
        <v>208</v>
      </c>
    </row>
    <row r="1896" spans="2:7">
      <c r="B1896" s="58">
        <v>47.86</v>
      </c>
      <c r="C1896" s="58">
        <v>82</v>
      </c>
      <c r="F1896" s="24">
        <v>47.9</v>
      </c>
      <c r="G1896" s="24">
        <v>160</v>
      </c>
    </row>
    <row r="1897" spans="2:7">
      <c r="B1897" s="58">
        <v>47.88</v>
      </c>
      <c r="C1897" s="58">
        <v>41</v>
      </c>
      <c r="F1897" s="24">
        <v>47.9</v>
      </c>
      <c r="G1897" s="24">
        <v>148</v>
      </c>
    </row>
    <row r="1898" spans="2:7">
      <c r="B1898" s="58">
        <v>47.9</v>
      </c>
      <c r="C1898" s="58">
        <v>57</v>
      </c>
      <c r="F1898" s="24">
        <v>47.9</v>
      </c>
      <c r="G1898" s="24">
        <v>195</v>
      </c>
    </row>
    <row r="1899" spans="2:7">
      <c r="B1899" s="58">
        <v>47.92</v>
      </c>
      <c r="C1899" s="58">
        <v>141</v>
      </c>
      <c r="F1899" s="24">
        <v>47.9</v>
      </c>
      <c r="G1899" s="24">
        <v>229</v>
      </c>
    </row>
    <row r="1900" spans="2:7">
      <c r="B1900" s="58">
        <v>47.94</v>
      </c>
      <c r="C1900" s="58">
        <v>113</v>
      </c>
      <c r="F1900" s="24">
        <v>47.9</v>
      </c>
      <c r="G1900" s="24">
        <v>239</v>
      </c>
    </row>
    <row r="1901" spans="2:7">
      <c r="B1901" s="58">
        <v>47.96</v>
      </c>
      <c r="C1901" s="58">
        <v>100</v>
      </c>
      <c r="F1901" s="24">
        <v>48</v>
      </c>
      <c r="G1901" s="24">
        <v>215</v>
      </c>
    </row>
    <row r="1902" spans="2:7">
      <c r="B1902" s="58">
        <v>47.98</v>
      </c>
      <c r="C1902" s="58">
        <v>103</v>
      </c>
      <c r="F1902" s="24">
        <v>48</v>
      </c>
      <c r="G1902" s="24">
        <v>285</v>
      </c>
    </row>
    <row r="1903" spans="2:7">
      <c r="B1903" s="58">
        <v>48</v>
      </c>
      <c r="C1903" s="58">
        <v>136</v>
      </c>
      <c r="F1903" s="24">
        <v>48</v>
      </c>
      <c r="G1903" s="24">
        <v>271</v>
      </c>
    </row>
    <row r="1904" spans="2:7">
      <c r="B1904" s="58">
        <v>48.02</v>
      </c>
      <c r="C1904" s="58">
        <v>147</v>
      </c>
      <c r="F1904" s="24">
        <v>48</v>
      </c>
      <c r="G1904" s="24">
        <v>282</v>
      </c>
    </row>
    <row r="1905" spans="2:7">
      <c r="B1905" s="58">
        <v>48.04</v>
      </c>
      <c r="C1905" s="58">
        <v>66</v>
      </c>
      <c r="F1905" s="24">
        <v>48</v>
      </c>
      <c r="G1905" s="24">
        <v>263</v>
      </c>
    </row>
    <row r="1906" spans="2:7">
      <c r="B1906" s="58">
        <v>48.06</v>
      </c>
      <c r="C1906" s="58">
        <v>136</v>
      </c>
      <c r="F1906" s="24">
        <v>48.1</v>
      </c>
      <c r="G1906" s="24">
        <v>202</v>
      </c>
    </row>
    <row r="1907" spans="2:7">
      <c r="B1907" s="58">
        <v>48.08</v>
      </c>
      <c r="C1907" s="58">
        <v>102</v>
      </c>
      <c r="F1907" s="24">
        <v>48.1</v>
      </c>
      <c r="G1907" s="24">
        <v>247</v>
      </c>
    </row>
    <row r="1908" spans="2:7">
      <c r="B1908" s="58">
        <v>48.1</v>
      </c>
      <c r="C1908" s="58">
        <v>87</v>
      </c>
      <c r="F1908" s="24">
        <v>48.1</v>
      </c>
      <c r="G1908" s="24">
        <v>234</v>
      </c>
    </row>
    <row r="1909" spans="2:7">
      <c r="B1909" s="58">
        <v>48.12</v>
      </c>
      <c r="C1909" s="58">
        <v>106</v>
      </c>
      <c r="F1909" s="24">
        <v>48.1</v>
      </c>
      <c r="G1909" s="24">
        <v>169</v>
      </c>
    </row>
    <row r="1910" spans="2:7">
      <c r="B1910" s="58">
        <v>48.14</v>
      </c>
      <c r="C1910" s="58">
        <v>53</v>
      </c>
      <c r="F1910" s="24">
        <v>48.1</v>
      </c>
      <c r="G1910" s="24">
        <v>197</v>
      </c>
    </row>
    <row r="1911" spans="2:7">
      <c r="B1911" s="58">
        <v>48.16</v>
      </c>
      <c r="C1911" s="58">
        <v>55</v>
      </c>
      <c r="F1911" s="24">
        <v>48.2</v>
      </c>
      <c r="G1911" s="24">
        <v>152</v>
      </c>
    </row>
    <row r="1912" spans="2:7">
      <c r="B1912" s="58">
        <v>48.18</v>
      </c>
      <c r="C1912" s="58">
        <v>80</v>
      </c>
      <c r="F1912" s="24">
        <v>48.2</v>
      </c>
      <c r="G1912" s="24">
        <v>137</v>
      </c>
    </row>
    <row r="1913" spans="2:7">
      <c r="B1913" s="58">
        <v>48.2</v>
      </c>
      <c r="C1913" s="58">
        <v>11</v>
      </c>
      <c r="F1913" s="24">
        <v>48.2</v>
      </c>
      <c r="G1913" s="24">
        <v>206</v>
      </c>
    </row>
    <row r="1914" spans="2:7">
      <c r="B1914" s="58">
        <v>48.22</v>
      </c>
      <c r="C1914" s="58">
        <v>44</v>
      </c>
      <c r="F1914" s="24">
        <v>48.2</v>
      </c>
      <c r="G1914" s="24">
        <v>151</v>
      </c>
    </row>
    <row r="1915" spans="2:7">
      <c r="B1915" s="58">
        <v>48.24</v>
      </c>
      <c r="C1915" s="58">
        <v>47</v>
      </c>
      <c r="F1915" s="24">
        <v>48.2</v>
      </c>
      <c r="G1915" s="24">
        <v>178</v>
      </c>
    </row>
    <row r="1916" spans="2:7">
      <c r="B1916" s="58">
        <v>48.26</v>
      </c>
      <c r="C1916" s="58">
        <v>85</v>
      </c>
      <c r="F1916" s="24">
        <v>48.3</v>
      </c>
      <c r="G1916" s="24">
        <v>182</v>
      </c>
    </row>
    <row r="1917" spans="2:7">
      <c r="B1917" s="58">
        <v>48.28</v>
      </c>
      <c r="C1917" s="58">
        <v>108</v>
      </c>
      <c r="F1917" s="24">
        <v>48.3</v>
      </c>
      <c r="G1917" s="24">
        <v>151</v>
      </c>
    </row>
    <row r="1918" spans="2:7">
      <c r="B1918" s="58">
        <v>48.3</v>
      </c>
      <c r="C1918" s="58">
        <v>99</v>
      </c>
      <c r="F1918" s="24">
        <v>48.3</v>
      </c>
      <c r="G1918" s="24">
        <v>135</v>
      </c>
    </row>
    <row r="1919" spans="2:7">
      <c r="B1919" s="58">
        <v>48.32</v>
      </c>
      <c r="C1919" s="58">
        <v>97</v>
      </c>
      <c r="F1919" s="24">
        <v>48.3</v>
      </c>
      <c r="G1919" s="24">
        <v>116</v>
      </c>
    </row>
    <row r="1920" spans="2:7">
      <c r="B1920" s="58">
        <v>48.34</v>
      </c>
      <c r="C1920" s="58">
        <v>113</v>
      </c>
      <c r="F1920" s="24">
        <v>48.3</v>
      </c>
      <c r="G1920" s="24">
        <v>119</v>
      </c>
    </row>
    <row r="1921" spans="2:7">
      <c r="B1921" s="58">
        <v>48.36</v>
      </c>
      <c r="C1921" s="58">
        <v>47</v>
      </c>
      <c r="F1921" s="24">
        <v>48.4</v>
      </c>
      <c r="G1921" s="24">
        <v>115</v>
      </c>
    </row>
    <row r="1922" spans="2:7">
      <c r="B1922" s="58">
        <v>48.38</v>
      </c>
      <c r="C1922" s="58">
        <v>17</v>
      </c>
      <c r="F1922" s="24">
        <v>48.4</v>
      </c>
      <c r="G1922" s="24">
        <v>94.8</v>
      </c>
    </row>
    <row r="1923" spans="2:7">
      <c r="B1923" s="58">
        <v>48.4</v>
      </c>
      <c r="C1923" s="58">
        <v>117</v>
      </c>
      <c r="F1923" s="24">
        <v>48.4</v>
      </c>
      <c r="G1923" s="24">
        <v>116</v>
      </c>
    </row>
    <row r="1924" spans="2:7">
      <c r="B1924" s="58">
        <v>48.42</v>
      </c>
      <c r="C1924" s="58">
        <v>67</v>
      </c>
      <c r="F1924" s="24">
        <v>48.4</v>
      </c>
      <c r="G1924" s="24">
        <v>176</v>
      </c>
    </row>
    <row r="1925" spans="2:7">
      <c r="B1925" s="58">
        <v>48.44</v>
      </c>
      <c r="C1925" s="58">
        <v>64</v>
      </c>
      <c r="F1925" s="24">
        <v>48.4</v>
      </c>
      <c r="G1925" s="24">
        <v>178</v>
      </c>
    </row>
    <row r="1926" spans="2:7">
      <c r="B1926" s="58">
        <v>48.46</v>
      </c>
      <c r="C1926" s="58">
        <v>63</v>
      </c>
      <c r="F1926" s="24">
        <v>48.5</v>
      </c>
      <c r="G1926" s="24">
        <v>182</v>
      </c>
    </row>
    <row r="1927" spans="2:7">
      <c r="B1927" s="58">
        <v>48.48</v>
      </c>
      <c r="C1927" s="58">
        <v>117</v>
      </c>
      <c r="F1927" s="24">
        <v>48.5</v>
      </c>
      <c r="G1927" s="24">
        <v>175</v>
      </c>
    </row>
    <row r="1928" spans="2:7">
      <c r="B1928" s="58">
        <v>48.5</v>
      </c>
      <c r="C1928" s="58">
        <v>107</v>
      </c>
      <c r="F1928" s="24">
        <v>48.5</v>
      </c>
      <c r="G1928" s="24">
        <v>184</v>
      </c>
    </row>
    <row r="1929" spans="2:7">
      <c r="B1929" s="58">
        <v>48.52</v>
      </c>
      <c r="C1929" s="58">
        <v>85</v>
      </c>
      <c r="F1929" s="24">
        <v>48.5</v>
      </c>
      <c r="G1929" s="24">
        <v>188</v>
      </c>
    </row>
    <row r="1930" spans="2:7">
      <c r="B1930" s="58">
        <v>48.54</v>
      </c>
      <c r="C1930" s="58">
        <v>122</v>
      </c>
      <c r="F1930" s="24">
        <v>48.5</v>
      </c>
      <c r="G1930" s="24">
        <v>248</v>
      </c>
    </row>
    <row r="1931" spans="2:7">
      <c r="B1931" s="58">
        <v>48.56</v>
      </c>
      <c r="C1931" s="58">
        <v>171</v>
      </c>
      <c r="F1931" s="24">
        <v>48.6</v>
      </c>
      <c r="G1931" s="24">
        <v>332</v>
      </c>
    </row>
    <row r="1932" spans="2:7">
      <c r="B1932" s="58">
        <v>48.58</v>
      </c>
      <c r="C1932" s="58">
        <v>223</v>
      </c>
      <c r="F1932" s="24">
        <v>48.6</v>
      </c>
      <c r="G1932" s="24">
        <v>391</v>
      </c>
    </row>
    <row r="1933" spans="2:7">
      <c r="B1933" s="58">
        <v>48.6</v>
      </c>
      <c r="C1933" s="58">
        <v>358</v>
      </c>
      <c r="F1933" s="24">
        <v>48.6</v>
      </c>
      <c r="G1933" s="24">
        <v>425</v>
      </c>
    </row>
    <row r="1934" spans="2:7">
      <c r="B1934" s="58">
        <v>48.62</v>
      </c>
      <c r="C1934" s="58">
        <v>441</v>
      </c>
      <c r="F1934" s="24">
        <v>48.6</v>
      </c>
      <c r="G1934" s="24">
        <v>513</v>
      </c>
    </row>
    <row r="1935" spans="2:7">
      <c r="B1935" s="58">
        <v>48.64</v>
      </c>
      <c r="C1935" s="58">
        <v>526</v>
      </c>
      <c r="F1935" s="24">
        <v>48.6</v>
      </c>
      <c r="G1935" s="24">
        <v>650</v>
      </c>
    </row>
    <row r="1936" spans="2:7">
      <c r="B1936" s="58">
        <v>48.66</v>
      </c>
      <c r="C1936" s="58">
        <v>691</v>
      </c>
      <c r="F1936" s="24">
        <v>48.7</v>
      </c>
      <c r="G1936" s="24">
        <v>758</v>
      </c>
    </row>
    <row r="1937" spans="2:7">
      <c r="B1937" s="58">
        <v>48.68</v>
      </c>
      <c r="C1937" s="58">
        <v>897</v>
      </c>
      <c r="F1937" s="24">
        <v>48.7</v>
      </c>
      <c r="G1937" s="24">
        <v>984</v>
      </c>
    </row>
    <row r="1938" spans="2:7">
      <c r="B1938" s="58">
        <v>48.7</v>
      </c>
      <c r="C1938" s="58">
        <v>1001</v>
      </c>
      <c r="F1938" s="24">
        <v>48.7</v>
      </c>
      <c r="G1938" s="24">
        <v>1260</v>
      </c>
    </row>
    <row r="1939" spans="2:7">
      <c r="B1939" s="58">
        <v>48.72</v>
      </c>
      <c r="C1939" s="58">
        <v>1277</v>
      </c>
      <c r="F1939" s="24">
        <v>48.7</v>
      </c>
      <c r="G1939" s="24">
        <v>1520</v>
      </c>
    </row>
    <row r="1940" spans="2:7">
      <c r="B1940" s="58">
        <v>48.74</v>
      </c>
      <c r="C1940" s="58">
        <v>1429</v>
      </c>
      <c r="F1940" s="24">
        <v>48.7</v>
      </c>
      <c r="G1940" s="24">
        <v>1880</v>
      </c>
    </row>
    <row r="1941" spans="2:7">
      <c r="B1941" s="58">
        <v>48.76</v>
      </c>
      <c r="C1941" s="58">
        <v>1590</v>
      </c>
      <c r="F1941" s="24">
        <v>48.8</v>
      </c>
      <c r="G1941" s="24">
        <v>2130</v>
      </c>
    </row>
    <row r="1942" spans="2:7">
      <c r="B1942" s="58">
        <v>48.78</v>
      </c>
      <c r="C1942" s="58">
        <v>1700</v>
      </c>
      <c r="F1942" s="24">
        <v>48.8</v>
      </c>
      <c r="G1942" s="24">
        <v>2320</v>
      </c>
    </row>
    <row r="1943" spans="2:7">
      <c r="B1943" s="58">
        <v>48.8</v>
      </c>
      <c r="C1943" s="58">
        <v>1657</v>
      </c>
      <c r="F1943" s="24">
        <v>48.8</v>
      </c>
      <c r="G1943" s="24">
        <v>2550</v>
      </c>
    </row>
    <row r="1944" spans="2:7">
      <c r="B1944" s="58">
        <v>48.82</v>
      </c>
      <c r="C1944" s="58">
        <v>1693</v>
      </c>
      <c r="F1944" s="24">
        <v>48.8</v>
      </c>
      <c r="G1944" s="24">
        <v>2650</v>
      </c>
    </row>
    <row r="1945" spans="2:7">
      <c r="B1945" s="58">
        <v>48.84</v>
      </c>
      <c r="C1945" s="58">
        <v>1531</v>
      </c>
      <c r="F1945" s="24">
        <v>48.8</v>
      </c>
      <c r="G1945" s="24">
        <v>2830</v>
      </c>
    </row>
    <row r="1946" spans="2:7">
      <c r="B1946" s="58">
        <v>48.86</v>
      </c>
      <c r="C1946" s="58">
        <v>1357</v>
      </c>
      <c r="F1946" s="24">
        <v>48.9</v>
      </c>
      <c r="G1946" s="24">
        <v>2850</v>
      </c>
    </row>
    <row r="1947" spans="2:7">
      <c r="B1947" s="58">
        <v>48.88</v>
      </c>
      <c r="C1947" s="58">
        <v>1153</v>
      </c>
      <c r="F1947" s="24">
        <v>48.9</v>
      </c>
      <c r="G1947" s="24">
        <v>2850</v>
      </c>
    </row>
    <row r="1948" spans="2:7">
      <c r="B1948" s="58">
        <v>48.9</v>
      </c>
      <c r="C1948" s="58">
        <v>987</v>
      </c>
      <c r="F1948" s="24">
        <v>48.9</v>
      </c>
      <c r="G1948" s="24">
        <v>2780</v>
      </c>
    </row>
    <row r="1949" spans="2:7">
      <c r="B1949" s="58">
        <v>48.92</v>
      </c>
      <c r="C1949" s="58">
        <v>750</v>
      </c>
      <c r="F1949" s="24">
        <v>48.9</v>
      </c>
      <c r="G1949" s="24">
        <v>2560</v>
      </c>
    </row>
    <row r="1950" spans="2:7">
      <c r="B1950" s="58">
        <v>48.94</v>
      </c>
      <c r="C1950" s="58">
        <v>659</v>
      </c>
      <c r="F1950" s="24">
        <v>48.9</v>
      </c>
      <c r="G1950" s="24">
        <v>2330</v>
      </c>
    </row>
    <row r="1951" spans="2:7">
      <c r="B1951" s="58">
        <v>48.96</v>
      </c>
      <c r="C1951" s="58">
        <v>505</v>
      </c>
      <c r="F1951" s="24">
        <v>49</v>
      </c>
      <c r="G1951" s="24">
        <v>2140</v>
      </c>
    </row>
    <row r="1952" spans="2:7">
      <c r="B1952" s="58">
        <v>48.98</v>
      </c>
      <c r="C1952" s="58">
        <v>381</v>
      </c>
      <c r="F1952" s="24">
        <v>49</v>
      </c>
      <c r="G1952" s="24">
        <v>1900</v>
      </c>
    </row>
    <row r="1953" spans="2:7">
      <c r="B1953" s="58">
        <v>49</v>
      </c>
      <c r="C1953" s="58">
        <v>361</v>
      </c>
      <c r="F1953" s="24">
        <v>49</v>
      </c>
      <c r="G1953" s="24">
        <v>1650</v>
      </c>
    </row>
    <row r="1954" spans="2:7">
      <c r="B1954" s="58">
        <v>49.02</v>
      </c>
      <c r="C1954" s="58">
        <v>276</v>
      </c>
      <c r="F1954" s="24">
        <v>49</v>
      </c>
      <c r="G1954" s="24">
        <v>1460</v>
      </c>
    </row>
    <row r="1955" spans="2:7">
      <c r="B1955" s="58">
        <v>49.04</v>
      </c>
      <c r="C1955" s="58">
        <v>237</v>
      </c>
      <c r="F1955" s="24">
        <v>49</v>
      </c>
      <c r="G1955" s="24">
        <v>1130</v>
      </c>
    </row>
    <row r="1956" spans="2:7">
      <c r="B1956" s="58">
        <v>49.06</v>
      </c>
      <c r="C1956" s="58">
        <v>140</v>
      </c>
      <c r="F1956" s="24">
        <v>49.1</v>
      </c>
      <c r="G1956" s="24">
        <v>955</v>
      </c>
    </row>
    <row r="1957" spans="2:7">
      <c r="B1957" s="58">
        <v>49.08</v>
      </c>
      <c r="C1957" s="58">
        <v>117</v>
      </c>
      <c r="F1957" s="24">
        <v>49.1</v>
      </c>
      <c r="G1957" s="24">
        <v>834</v>
      </c>
    </row>
    <row r="1958" spans="2:7">
      <c r="B1958" s="58">
        <v>49.1</v>
      </c>
      <c r="C1958" s="58">
        <v>106</v>
      </c>
      <c r="F1958" s="24">
        <v>49.1</v>
      </c>
      <c r="G1958" s="24">
        <v>649</v>
      </c>
    </row>
    <row r="1959" spans="2:7">
      <c r="B1959" s="58">
        <v>49.12</v>
      </c>
      <c r="C1959" s="58">
        <v>50</v>
      </c>
      <c r="F1959" s="24">
        <v>49.1</v>
      </c>
      <c r="G1959" s="24">
        <v>491</v>
      </c>
    </row>
    <row r="1960" spans="2:7">
      <c r="B1960" s="58">
        <v>49.14</v>
      </c>
      <c r="C1960" s="58">
        <v>27</v>
      </c>
      <c r="F1960" s="24">
        <v>49.1</v>
      </c>
      <c r="G1960" s="24">
        <v>436</v>
      </c>
    </row>
    <row r="1961" spans="2:7">
      <c r="B1961" s="58">
        <v>49.16</v>
      </c>
      <c r="C1961" s="58">
        <v>0</v>
      </c>
      <c r="F1961" s="24">
        <v>49.2</v>
      </c>
      <c r="G1961" s="24">
        <v>381</v>
      </c>
    </row>
    <row r="1962" spans="2:7">
      <c r="B1962" s="58">
        <v>49.18</v>
      </c>
      <c r="C1962" s="58">
        <v>9</v>
      </c>
      <c r="F1962" s="24">
        <v>49.2</v>
      </c>
      <c r="G1962" s="24">
        <v>320</v>
      </c>
    </row>
    <row r="1963" spans="2:7">
      <c r="B1963" s="58">
        <v>49.2</v>
      </c>
      <c r="C1963" s="58">
        <v>20</v>
      </c>
      <c r="F1963" s="24">
        <v>49.2</v>
      </c>
      <c r="G1963" s="24">
        <v>221</v>
      </c>
    </row>
    <row r="1964" spans="2:7">
      <c r="B1964" s="58">
        <v>49.22</v>
      </c>
      <c r="C1964" s="58">
        <v>31</v>
      </c>
      <c r="F1964" s="24">
        <v>49.2</v>
      </c>
      <c r="G1964" s="24">
        <v>199</v>
      </c>
    </row>
    <row r="1965" spans="2:7">
      <c r="B1965" s="58">
        <v>49.24</v>
      </c>
      <c r="C1965" s="58">
        <v>58</v>
      </c>
      <c r="F1965" s="24">
        <v>49.2</v>
      </c>
      <c r="G1965" s="24">
        <v>140</v>
      </c>
    </row>
    <row r="1966" spans="2:7">
      <c r="B1966" s="58">
        <v>49.26</v>
      </c>
      <c r="C1966" s="58">
        <v>15</v>
      </c>
      <c r="F1966" s="24">
        <v>49.3</v>
      </c>
      <c r="G1966" s="24">
        <v>119</v>
      </c>
    </row>
    <row r="1967" spans="2:7">
      <c r="B1967" s="58">
        <v>49.28</v>
      </c>
      <c r="C1967" s="58">
        <v>20</v>
      </c>
      <c r="F1967" s="24">
        <v>49.3</v>
      </c>
      <c r="G1967" s="24">
        <v>127</v>
      </c>
    </row>
    <row r="1968" spans="2:7">
      <c r="B1968" s="58">
        <v>49.3</v>
      </c>
      <c r="C1968" s="58">
        <v>53</v>
      </c>
      <c r="F1968" s="24">
        <v>49.3</v>
      </c>
      <c r="G1968" s="24">
        <v>86</v>
      </c>
    </row>
    <row r="1969" spans="2:7">
      <c r="B1969" s="58">
        <v>49.32</v>
      </c>
      <c r="C1969" s="58">
        <v>3</v>
      </c>
      <c r="F1969" s="24">
        <v>49.3</v>
      </c>
      <c r="G1969" s="24">
        <v>74</v>
      </c>
    </row>
    <row r="1970" spans="2:7">
      <c r="B1970" s="58">
        <v>49.34</v>
      </c>
      <c r="C1970" s="58">
        <v>3</v>
      </c>
      <c r="F1970" s="24">
        <v>49.3</v>
      </c>
      <c r="G1970" s="24">
        <v>42.1</v>
      </c>
    </row>
    <row r="1971" spans="2:7">
      <c r="B1971" s="58">
        <v>49.36</v>
      </c>
      <c r="C1971" s="58">
        <v>0</v>
      </c>
      <c r="F1971" s="24">
        <v>49.4</v>
      </c>
      <c r="G1971" s="24">
        <v>70.099999999999994</v>
      </c>
    </row>
    <row r="1972" spans="2:7">
      <c r="B1972" s="58">
        <v>49.38</v>
      </c>
      <c r="C1972" s="58">
        <v>0</v>
      </c>
      <c r="F1972" s="24">
        <v>49.4</v>
      </c>
      <c r="G1972" s="24">
        <v>80.2</v>
      </c>
    </row>
    <row r="1973" spans="2:7">
      <c r="B1973" s="58">
        <v>49.4</v>
      </c>
      <c r="C1973" s="58">
        <v>0</v>
      </c>
      <c r="F1973" s="24">
        <v>49.4</v>
      </c>
      <c r="G1973" s="24">
        <v>58.2</v>
      </c>
    </row>
    <row r="1974" spans="2:7">
      <c r="B1974" s="58">
        <v>49.42</v>
      </c>
      <c r="C1974" s="58">
        <v>0</v>
      </c>
      <c r="F1974" s="24">
        <v>49.4</v>
      </c>
      <c r="G1974" s="24">
        <v>95.3</v>
      </c>
    </row>
    <row r="1975" spans="2:7">
      <c r="B1975" s="58">
        <v>49.44</v>
      </c>
      <c r="C1975" s="58">
        <v>0</v>
      </c>
      <c r="F1975" s="24">
        <v>49.4</v>
      </c>
      <c r="G1975" s="24">
        <v>25.3</v>
      </c>
    </row>
    <row r="1976" spans="2:7">
      <c r="B1976" s="58">
        <v>49.46</v>
      </c>
      <c r="C1976" s="58">
        <v>18</v>
      </c>
      <c r="F1976" s="24">
        <v>49.5</v>
      </c>
      <c r="G1976" s="24">
        <v>46.4</v>
      </c>
    </row>
    <row r="1977" spans="2:7">
      <c r="B1977" s="58">
        <v>49.48</v>
      </c>
      <c r="C1977" s="58">
        <v>43</v>
      </c>
      <c r="F1977" s="24">
        <v>49.5</v>
      </c>
      <c r="G1977" s="24">
        <v>59.4</v>
      </c>
    </row>
    <row r="1978" spans="2:7">
      <c r="B1978" s="58">
        <v>49.5</v>
      </c>
      <c r="C1978" s="58">
        <v>66</v>
      </c>
      <c r="F1978" s="24">
        <v>49.5</v>
      </c>
      <c r="G1978" s="24">
        <v>52.5</v>
      </c>
    </row>
    <row r="1979" spans="2:7">
      <c r="B1979" s="58">
        <v>49.52</v>
      </c>
      <c r="C1979" s="58">
        <v>39</v>
      </c>
      <c r="F1979" s="24">
        <v>49.5</v>
      </c>
      <c r="G1979" s="24">
        <v>28.5</v>
      </c>
    </row>
    <row r="1980" spans="2:7">
      <c r="B1980" s="58">
        <v>49.54</v>
      </c>
      <c r="C1980" s="58">
        <v>0</v>
      </c>
      <c r="F1980" s="24">
        <v>49.5</v>
      </c>
      <c r="G1980" s="24">
        <v>59.5</v>
      </c>
    </row>
    <row r="1981" spans="2:7">
      <c r="B1981" s="58">
        <v>49.56</v>
      </c>
      <c r="C1981" s="58">
        <v>0</v>
      </c>
      <c r="F1981" s="24">
        <v>49.6</v>
      </c>
      <c r="G1981" s="24">
        <v>26.6</v>
      </c>
    </row>
    <row r="1982" spans="2:7">
      <c r="B1982" s="58">
        <v>49.58</v>
      </c>
      <c r="C1982" s="58">
        <v>24</v>
      </c>
      <c r="F1982" s="24">
        <v>49.6</v>
      </c>
      <c r="G1982" s="24">
        <v>36.6</v>
      </c>
    </row>
    <row r="1983" spans="2:7">
      <c r="B1983" s="58">
        <v>49.6</v>
      </c>
      <c r="C1983" s="58">
        <v>50</v>
      </c>
      <c r="F1983" s="24">
        <v>49.6</v>
      </c>
      <c r="G1983" s="24">
        <v>18.7</v>
      </c>
    </row>
    <row r="1984" spans="2:7">
      <c r="B1984" s="58">
        <v>49.62</v>
      </c>
      <c r="C1984" s="58">
        <v>0</v>
      </c>
      <c r="F1984" s="24">
        <v>49.6</v>
      </c>
      <c r="G1984" s="24">
        <v>2.71</v>
      </c>
    </row>
    <row r="1985" spans="2:7">
      <c r="B1985" s="58">
        <v>49.64</v>
      </c>
      <c r="C1985" s="58">
        <v>4</v>
      </c>
      <c r="F1985" s="24">
        <v>49.6</v>
      </c>
      <c r="G1985" s="24">
        <v>23.7</v>
      </c>
    </row>
    <row r="1986" spans="2:7">
      <c r="B1986" s="58">
        <v>49.66</v>
      </c>
      <c r="C1986" s="58">
        <v>11</v>
      </c>
      <c r="F1986" s="24">
        <v>49.7</v>
      </c>
      <c r="G1986" s="24">
        <v>51.8</v>
      </c>
    </row>
    <row r="1987" spans="2:7">
      <c r="B1987" s="58">
        <v>49.68</v>
      </c>
      <c r="C1987" s="58">
        <v>0</v>
      </c>
      <c r="F1987" s="24">
        <v>49.7</v>
      </c>
      <c r="G1987" s="24">
        <v>12.8</v>
      </c>
    </row>
    <row r="1988" spans="2:7">
      <c r="B1988" s="58">
        <v>49.7</v>
      </c>
      <c r="C1988" s="58">
        <v>0</v>
      </c>
      <c r="F1988" s="24">
        <v>49.7</v>
      </c>
      <c r="G1988" s="24">
        <v>-12.1</v>
      </c>
    </row>
    <row r="1989" spans="2:7">
      <c r="B1989" s="58">
        <v>49.72</v>
      </c>
      <c r="C1989" s="58">
        <v>0</v>
      </c>
      <c r="F1989" s="24">
        <v>49.7</v>
      </c>
      <c r="G1989" s="24">
        <v>45.9</v>
      </c>
    </row>
    <row r="1990" spans="2:7">
      <c r="B1990" s="58">
        <v>49.74</v>
      </c>
      <c r="C1990" s="58">
        <v>24</v>
      </c>
      <c r="F1990" s="24">
        <v>49.7</v>
      </c>
      <c r="G1990" s="24">
        <v>57.9</v>
      </c>
    </row>
    <row r="1991" spans="2:7">
      <c r="B1991" s="58">
        <v>49.76</v>
      </c>
      <c r="C1991" s="58">
        <v>36</v>
      </c>
      <c r="F1991" s="24">
        <v>49.8</v>
      </c>
      <c r="G1991" s="24">
        <v>28</v>
      </c>
    </row>
    <row r="1992" spans="2:7">
      <c r="B1992" s="58">
        <v>49.78</v>
      </c>
      <c r="C1992" s="58">
        <v>54</v>
      </c>
      <c r="F1992" s="24">
        <v>49.8</v>
      </c>
      <c r="G1992" s="24">
        <v>32</v>
      </c>
    </row>
    <row r="1993" spans="2:7">
      <c r="B1993" s="58">
        <v>49.8</v>
      </c>
      <c r="C1993" s="58">
        <v>17</v>
      </c>
      <c r="F1993" s="24">
        <v>49.8</v>
      </c>
      <c r="G1993" s="24">
        <v>11</v>
      </c>
    </row>
    <row r="1994" spans="2:7">
      <c r="B1994" s="58">
        <v>49.82</v>
      </c>
      <c r="C1994" s="58">
        <v>12</v>
      </c>
      <c r="F1994" s="24">
        <v>49.8</v>
      </c>
      <c r="G1994" s="24">
        <v>74.099999999999994</v>
      </c>
    </row>
    <row r="1995" spans="2:7">
      <c r="B1995" s="58">
        <v>49.84</v>
      </c>
      <c r="C1995" s="58">
        <v>35</v>
      </c>
      <c r="F1995" s="24">
        <v>49.8</v>
      </c>
      <c r="G1995" s="24">
        <v>90.1</v>
      </c>
    </row>
    <row r="1996" spans="2:7">
      <c r="B1996" s="58">
        <v>49.86</v>
      </c>
      <c r="C1996" s="58">
        <v>0</v>
      </c>
      <c r="F1996" s="24">
        <v>49.9</v>
      </c>
      <c r="G1996" s="24">
        <v>77.099999999999994</v>
      </c>
    </row>
    <row r="1997" spans="2:7">
      <c r="B1997" s="58">
        <v>49.88</v>
      </c>
      <c r="C1997" s="58">
        <v>12</v>
      </c>
      <c r="F1997" s="24">
        <v>49.9</v>
      </c>
      <c r="G1997" s="24">
        <v>71.2</v>
      </c>
    </row>
    <row r="1998" spans="2:7">
      <c r="B1998" s="58">
        <v>49.9</v>
      </c>
      <c r="C1998" s="58">
        <v>0</v>
      </c>
      <c r="F1998" s="24">
        <v>49.9</v>
      </c>
      <c r="G1998" s="24">
        <v>47.2</v>
      </c>
    </row>
    <row r="1999" spans="2:7">
      <c r="B1999" s="58">
        <v>49.92</v>
      </c>
      <c r="C1999" s="58">
        <v>0</v>
      </c>
      <c r="F1999" s="24">
        <v>49.9</v>
      </c>
      <c r="G1999" s="24">
        <v>58.2</v>
      </c>
    </row>
    <row r="2000" spans="2:7">
      <c r="B2000" s="58">
        <v>49.94</v>
      </c>
      <c r="C2000" s="58">
        <v>27</v>
      </c>
      <c r="F2000" s="24">
        <v>49.9</v>
      </c>
      <c r="G2000" s="24">
        <v>41.3</v>
      </c>
    </row>
    <row r="2001" spans="2:7">
      <c r="B2001" s="58">
        <v>49.96</v>
      </c>
      <c r="C2001" s="58">
        <v>72</v>
      </c>
      <c r="F2001" s="24">
        <v>50</v>
      </c>
      <c r="G2001" s="24">
        <v>29.3</v>
      </c>
    </row>
    <row r="2002" spans="2:7">
      <c r="B2002" s="58">
        <v>49.98</v>
      </c>
      <c r="C2002" s="58">
        <v>70</v>
      </c>
      <c r="F2002" s="24">
        <v>50</v>
      </c>
      <c r="G2002" s="24">
        <v>54.3</v>
      </c>
    </row>
    <row r="2003" spans="2:7">
      <c r="B2003" s="58">
        <v>50</v>
      </c>
      <c r="C2003" s="58">
        <v>103</v>
      </c>
      <c r="F2003" s="24">
        <v>50</v>
      </c>
      <c r="G2003" s="24">
        <v>78.400000000000006</v>
      </c>
    </row>
    <row r="2004" spans="2:7">
      <c r="B2004" s="58">
        <v>50.02</v>
      </c>
      <c r="C2004" s="58">
        <v>80</v>
      </c>
      <c r="F2004" s="24">
        <v>50</v>
      </c>
      <c r="G2004" s="24">
        <v>83.4</v>
      </c>
    </row>
    <row r="2005" spans="2:7">
      <c r="B2005" s="58">
        <v>50.04</v>
      </c>
      <c r="C2005" s="58">
        <v>127</v>
      </c>
      <c r="F2005" s="24">
        <v>50</v>
      </c>
      <c r="G2005" s="24">
        <v>118</v>
      </c>
    </row>
    <row r="2006" spans="2:7">
      <c r="B2006" s="58">
        <v>50.06</v>
      </c>
      <c r="C2006" s="58">
        <v>113</v>
      </c>
      <c r="F2006" s="24">
        <v>50.1</v>
      </c>
      <c r="G2006" s="24">
        <v>114</v>
      </c>
    </row>
    <row r="2007" spans="2:7">
      <c r="B2007" s="58">
        <v>50.08</v>
      </c>
      <c r="C2007" s="58">
        <v>82</v>
      </c>
      <c r="F2007" s="24">
        <v>50.1</v>
      </c>
      <c r="G2007" s="24">
        <v>235</v>
      </c>
    </row>
    <row r="2008" spans="2:7">
      <c r="B2008" s="58">
        <v>50.1</v>
      </c>
      <c r="C2008" s="58">
        <v>184</v>
      </c>
      <c r="F2008" s="24">
        <v>50.1</v>
      </c>
      <c r="G2008" s="24">
        <v>189</v>
      </c>
    </row>
    <row r="2009" spans="2:7">
      <c r="B2009" s="58">
        <v>50.12</v>
      </c>
      <c r="C2009" s="58">
        <v>222</v>
      </c>
      <c r="F2009" s="24">
        <v>50.1</v>
      </c>
      <c r="G2009" s="24">
        <v>277</v>
      </c>
    </row>
    <row r="2010" spans="2:7">
      <c r="B2010" s="58">
        <v>50.14</v>
      </c>
      <c r="C2010" s="58">
        <v>213</v>
      </c>
      <c r="F2010" s="24">
        <v>50.1</v>
      </c>
      <c r="G2010" s="24">
        <v>323</v>
      </c>
    </row>
    <row r="2011" spans="2:7">
      <c r="B2011" s="58">
        <v>50.16</v>
      </c>
      <c r="C2011" s="58">
        <v>248</v>
      </c>
      <c r="F2011" s="24">
        <v>50.2</v>
      </c>
      <c r="G2011" s="24">
        <v>359</v>
      </c>
    </row>
    <row r="2012" spans="2:7">
      <c r="B2012" s="58">
        <v>50.18</v>
      </c>
      <c r="C2012" s="58">
        <v>271</v>
      </c>
      <c r="F2012" s="24">
        <v>50.2</v>
      </c>
      <c r="G2012" s="24">
        <v>387</v>
      </c>
    </row>
    <row r="2013" spans="2:7">
      <c r="B2013" s="58">
        <v>50.2</v>
      </c>
      <c r="C2013" s="58">
        <v>383</v>
      </c>
      <c r="F2013" s="24">
        <v>50.2</v>
      </c>
      <c r="G2013" s="24">
        <v>482</v>
      </c>
    </row>
    <row r="2014" spans="2:7">
      <c r="B2014" s="58">
        <v>50.22</v>
      </c>
      <c r="C2014" s="58">
        <v>427</v>
      </c>
      <c r="F2014" s="24">
        <v>50.2</v>
      </c>
      <c r="G2014" s="24">
        <v>517</v>
      </c>
    </row>
    <row r="2015" spans="2:7">
      <c r="B2015" s="58">
        <v>50.24</v>
      </c>
      <c r="C2015" s="58">
        <v>432</v>
      </c>
      <c r="F2015" s="24">
        <v>50.2</v>
      </c>
      <c r="G2015" s="24">
        <v>623</v>
      </c>
    </row>
    <row r="2016" spans="2:7">
      <c r="B2016" s="58">
        <v>50.26</v>
      </c>
      <c r="C2016" s="58">
        <v>369</v>
      </c>
      <c r="F2016" s="24">
        <v>50.3</v>
      </c>
      <c r="G2016" s="24">
        <v>658</v>
      </c>
    </row>
    <row r="2017" spans="2:7">
      <c r="B2017" s="58">
        <v>50.28</v>
      </c>
      <c r="C2017" s="58">
        <v>440</v>
      </c>
      <c r="F2017" s="24">
        <v>50.3</v>
      </c>
      <c r="G2017" s="24">
        <v>669</v>
      </c>
    </row>
    <row r="2018" spans="2:7">
      <c r="B2018" s="58">
        <v>50.3</v>
      </c>
      <c r="C2018" s="58">
        <v>396</v>
      </c>
      <c r="F2018" s="24">
        <v>50.3</v>
      </c>
      <c r="G2018" s="24">
        <v>643</v>
      </c>
    </row>
    <row r="2019" spans="2:7">
      <c r="B2019" s="58">
        <v>50.32</v>
      </c>
      <c r="C2019" s="58">
        <v>351</v>
      </c>
      <c r="F2019" s="24">
        <v>50.3</v>
      </c>
      <c r="G2019" s="24">
        <v>713</v>
      </c>
    </row>
    <row r="2020" spans="2:7">
      <c r="B2020" s="58">
        <v>50.34</v>
      </c>
      <c r="C2020" s="58">
        <v>235</v>
      </c>
      <c r="F2020" s="24">
        <v>50.3</v>
      </c>
      <c r="G2020" s="24">
        <v>650</v>
      </c>
    </row>
    <row r="2021" spans="2:7">
      <c r="B2021" s="58">
        <v>50.36</v>
      </c>
      <c r="C2021" s="58">
        <v>246</v>
      </c>
      <c r="F2021" s="24">
        <v>50.4</v>
      </c>
      <c r="G2021" s="24">
        <v>648</v>
      </c>
    </row>
    <row r="2022" spans="2:7">
      <c r="B2022" s="58">
        <v>50.38</v>
      </c>
      <c r="C2022" s="58">
        <v>193</v>
      </c>
      <c r="F2022" s="24">
        <v>50.4</v>
      </c>
      <c r="G2022" s="24">
        <v>606</v>
      </c>
    </row>
    <row r="2023" spans="2:7">
      <c r="B2023" s="58">
        <v>50.4</v>
      </c>
      <c r="C2023" s="58">
        <v>208</v>
      </c>
      <c r="F2023" s="24">
        <v>50.4</v>
      </c>
      <c r="G2023" s="24">
        <v>490</v>
      </c>
    </row>
    <row r="2024" spans="2:7">
      <c r="B2024" s="58">
        <v>50.42</v>
      </c>
      <c r="C2024" s="58">
        <v>105</v>
      </c>
      <c r="F2024" s="24">
        <v>50.4</v>
      </c>
      <c r="G2024" s="24">
        <v>483</v>
      </c>
    </row>
    <row r="2025" spans="2:7">
      <c r="B2025" s="58">
        <v>50.44</v>
      </c>
      <c r="C2025" s="58">
        <v>45</v>
      </c>
      <c r="F2025" s="24">
        <v>50.4</v>
      </c>
      <c r="G2025" s="24">
        <v>437</v>
      </c>
    </row>
    <row r="2026" spans="2:7">
      <c r="B2026" s="58">
        <v>50.46</v>
      </c>
      <c r="C2026" s="58">
        <v>48</v>
      </c>
      <c r="F2026" s="24">
        <v>50.5</v>
      </c>
      <c r="G2026" s="24">
        <v>358</v>
      </c>
    </row>
    <row r="2027" spans="2:7">
      <c r="B2027" s="58">
        <v>50.48</v>
      </c>
      <c r="C2027" s="58">
        <v>65</v>
      </c>
      <c r="F2027" s="24">
        <v>50.5</v>
      </c>
      <c r="G2027" s="24">
        <v>394</v>
      </c>
    </row>
    <row r="2028" spans="2:7">
      <c r="B2028" s="58">
        <v>50.5</v>
      </c>
      <c r="C2028" s="58">
        <v>60</v>
      </c>
      <c r="F2028" s="24">
        <v>50.5</v>
      </c>
      <c r="G2028" s="24">
        <v>389</v>
      </c>
    </row>
    <row r="2029" spans="2:7">
      <c r="B2029" s="58">
        <v>50.52</v>
      </c>
      <c r="C2029" s="58">
        <v>41</v>
      </c>
      <c r="F2029" s="24">
        <v>50.5</v>
      </c>
      <c r="G2029" s="24">
        <v>283</v>
      </c>
    </row>
    <row r="2030" spans="2:7">
      <c r="B2030" s="58">
        <v>50.54</v>
      </c>
      <c r="C2030" s="58">
        <v>6</v>
      </c>
      <c r="F2030" s="24">
        <v>50.5</v>
      </c>
      <c r="G2030" s="24">
        <v>198</v>
      </c>
    </row>
    <row r="2031" spans="2:7">
      <c r="B2031" s="58">
        <v>50.56</v>
      </c>
      <c r="C2031" s="58">
        <v>75</v>
      </c>
      <c r="F2031" s="24">
        <v>50.6</v>
      </c>
      <c r="G2031" s="24">
        <v>139</v>
      </c>
    </row>
    <row r="2032" spans="2:7">
      <c r="B2032" s="58">
        <v>50.58</v>
      </c>
      <c r="C2032" s="58">
        <v>66</v>
      </c>
      <c r="F2032" s="24">
        <v>50.6</v>
      </c>
      <c r="G2032" s="24">
        <v>144</v>
      </c>
    </row>
    <row r="2033" spans="2:7">
      <c r="B2033" s="58">
        <v>50.6</v>
      </c>
      <c r="C2033" s="58">
        <v>58</v>
      </c>
      <c r="F2033" s="24">
        <v>50.6</v>
      </c>
      <c r="G2033" s="24">
        <v>81.900000000000006</v>
      </c>
    </row>
    <row r="2034" spans="2:7">
      <c r="B2034" s="58">
        <v>50.62</v>
      </c>
      <c r="C2034" s="58">
        <v>37</v>
      </c>
      <c r="F2034" s="24">
        <v>50.6</v>
      </c>
      <c r="G2034" s="24">
        <v>51.9</v>
      </c>
    </row>
    <row r="2035" spans="2:7">
      <c r="B2035" s="58">
        <v>50.64</v>
      </c>
      <c r="C2035" s="58">
        <v>53</v>
      </c>
      <c r="F2035" s="24">
        <v>50.6</v>
      </c>
      <c r="G2035" s="24">
        <v>76.900000000000006</v>
      </c>
    </row>
    <row r="2036" spans="2:7">
      <c r="B2036" s="58">
        <v>50.66</v>
      </c>
      <c r="C2036" s="58">
        <v>65</v>
      </c>
      <c r="F2036" s="24">
        <v>50.7</v>
      </c>
      <c r="G2036" s="24">
        <v>32.9</v>
      </c>
    </row>
    <row r="2037" spans="2:7">
      <c r="B2037" s="58">
        <v>50.68</v>
      </c>
      <c r="C2037" s="58">
        <v>23</v>
      </c>
      <c r="F2037" s="24">
        <v>50.7</v>
      </c>
      <c r="G2037" s="24">
        <v>64.900000000000006</v>
      </c>
    </row>
    <row r="2038" spans="2:7">
      <c r="B2038" s="58">
        <v>50.7</v>
      </c>
      <c r="C2038" s="58">
        <v>10</v>
      </c>
      <c r="F2038" s="24">
        <v>50.7</v>
      </c>
      <c r="G2038" s="24">
        <v>83.9</v>
      </c>
    </row>
    <row r="2039" spans="2:7">
      <c r="B2039" s="58">
        <v>50.72</v>
      </c>
      <c r="C2039" s="58">
        <v>30</v>
      </c>
      <c r="F2039" s="24">
        <v>50.7</v>
      </c>
      <c r="G2039" s="24">
        <v>31.9</v>
      </c>
    </row>
    <row r="2040" spans="2:7">
      <c r="B2040" s="58">
        <v>50.74</v>
      </c>
      <c r="C2040" s="58">
        <v>9</v>
      </c>
      <c r="F2040" s="24">
        <v>50.7</v>
      </c>
      <c r="G2040" s="24">
        <v>30.9</v>
      </c>
    </row>
    <row r="2041" spans="2:7">
      <c r="B2041" s="58">
        <v>50.76</v>
      </c>
      <c r="C2041" s="58">
        <v>0</v>
      </c>
      <c r="F2041" s="24">
        <v>50.8</v>
      </c>
      <c r="G2041" s="24">
        <v>29.9</v>
      </c>
    </row>
    <row r="2042" spans="2:7">
      <c r="B2042" s="58">
        <v>50.78</v>
      </c>
      <c r="C2042" s="58">
        <v>26</v>
      </c>
      <c r="F2042" s="24">
        <v>50.8</v>
      </c>
      <c r="G2042" s="24">
        <v>70.900000000000006</v>
      </c>
    </row>
    <row r="2043" spans="2:7">
      <c r="B2043" s="58">
        <v>50.8</v>
      </c>
      <c r="C2043" s="58">
        <v>11</v>
      </c>
      <c r="F2043" s="24">
        <v>50.8</v>
      </c>
      <c r="G2043" s="24">
        <v>16</v>
      </c>
    </row>
    <row r="2044" spans="2:7">
      <c r="B2044" s="58">
        <v>50.82</v>
      </c>
      <c r="C2044" s="58">
        <v>37</v>
      </c>
      <c r="F2044" s="24">
        <v>50.8</v>
      </c>
      <c r="G2044" s="24">
        <v>50</v>
      </c>
    </row>
    <row r="2045" spans="2:7">
      <c r="B2045" s="58">
        <v>50.84</v>
      </c>
      <c r="C2045" s="58">
        <v>18</v>
      </c>
      <c r="F2045" s="24">
        <v>50.8</v>
      </c>
      <c r="G2045" s="24">
        <v>-31</v>
      </c>
    </row>
    <row r="2046" spans="2:7">
      <c r="B2046" s="58">
        <v>50.86</v>
      </c>
      <c r="C2046" s="58">
        <v>41</v>
      </c>
      <c r="F2046" s="24">
        <v>50.9</v>
      </c>
      <c r="G2046" s="24">
        <v>27</v>
      </c>
    </row>
    <row r="2047" spans="2:7">
      <c r="B2047" s="58">
        <v>50.88</v>
      </c>
      <c r="C2047" s="58">
        <v>42</v>
      </c>
      <c r="F2047" s="24">
        <v>50.9</v>
      </c>
      <c r="G2047" s="24">
        <v>-20</v>
      </c>
    </row>
    <row r="2048" spans="2:7">
      <c r="B2048" s="58">
        <v>50.9</v>
      </c>
      <c r="C2048" s="58">
        <v>27</v>
      </c>
      <c r="F2048" s="24">
        <v>50.9</v>
      </c>
      <c r="G2048" s="24">
        <v>27</v>
      </c>
    </row>
    <row r="2049" spans="2:7">
      <c r="B2049" s="58">
        <v>50.92</v>
      </c>
      <c r="C2049" s="58">
        <v>27</v>
      </c>
      <c r="F2049" s="24">
        <v>50.9</v>
      </c>
      <c r="G2049" s="24">
        <v>24</v>
      </c>
    </row>
    <row r="2050" spans="2:7">
      <c r="B2050" s="58">
        <v>50.94</v>
      </c>
      <c r="C2050" s="58">
        <v>36</v>
      </c>
      <c r="F2050" s="24">
        <v>50.9</v>
      </c>
      <c r="G2050" s="24">
        <v>12</v>
      </c>
    </row>
    <row r="2051" spans="2:7">
      <c r="B2051" s="58">
        <v>50.96</v>
      </c>
      <c r="C2051" s="58">
        <v>22</v>
      </c>
      <c r="F2051" s="24">
        <v>51</v>
      </c>
      <c r="G2051" s="24">
        <v>15</v>
      </c>
    </row>
    <row r="2052" spans="2:7">
      <c r="B2052" s="58">
        <v>50.98</v>
      </c>
      <c r="C2052" s="58">
        <v>28</v>
      </c>
      <c r="F2052" s="24">
        <v>51</v>
      </c>
      <c r="G2052" s="24">
        <v>42</v>
      </c>
    </row>
    <row r="2053" spans="2:7">
      <c r="B2053" s="58">
        <v>51</v>
      </c>
      <c r="C2053" s="58">
        <v>13</v>
      </c>
      <c r="F2053" s="24">
        <v>51</v>
      </c>
      <c r="G2053" s="24">
        <v>22</v>
      </c>
    </row>
    <row r="2054" spans="2:7">
      <c r="B2054" s="58">
        <v>51.02</v>
      </c>
      <c r="C2054" s="58">
        <v>11</v>
      </c>
      <c r="F2054" s="24">
        <v>51</v>
      </c>
      <c r="G2054" s="24">
        <v>3.95</v>
      </c>
    </row>
    <row r="2055" spans="2:7">
      <c r="B2055" s="58">
        <v>51.04</v>
      </c>
      <c r="C2055" s="58">
        <v>0</v>
      </c>
      <c r="F2055" s="24">
        <v>51</v>
      </c>
      <c r="G2055" s="24">
        <v>16.899999999999999</v>
      </c>
    </row>
    <row r="2056" spans="2:7">
      <c r="B2056" s="58">
        <v>51.06</v>
      </c>
      <c r="C2056" s="58">
        <v>46</v>
      </c>
      <c r="F2056" s="24">
        <v>51.1</v>
      </c>
      <c r="G2056" s="24">
        <v>43.9</v>
      </c>
    </row>
    <row r="2057" spans="2:7">
      <c r="B2057" s="58">
        <v>51.08</v>
      </c>
      <c r="C2057" s="58">
        <v>3</v>
      </c>
      <c r="F2057" s="24">
        <v>51.1</v>
      </c>
      <c r="G2057" s="24">
        <v>15.9</v>
      </c>
    </row>
    <row r="2058" spans="2:7">
      <c r="B2058" s="58">
        <v>51.1</v>
      </c>
      <c r="C2058" s="58">
        <v>59</v>
      </c>
      <c r="F2058" s="24">
        <v>51.1</v>
      </c>
      <c r="G2058" s="24">
        <v>-4.07</v>
      </c>
    </row>
    <row r="2059" spans="2:7">
      <c r="B2059" s="58">
        <v>51.12</v>
      </c>
      <c r="C2059" s="58">
        <v>58</v>
      </c>
      <c r="F2059" s="24">
        <v>51.1</v>
      </c>
      <c r="G2059" s="24">
        <v>-9.07</v>
      </c>
    </row>
    <row r="2060" spans="2:7">
      <c r="B2060" s="58">
        <v>51.14</v>
      </c>
      <c r="C2060" s="58">
        <v>58</v>
      </c>
      <c r="F2060" s="24">
        <v>51.1</v>
      </c>
      <c r="G2060" s="24">
        <v>22.9</v>
      </c>
    </row>
    <row r="2061" spans="2:7">
      <c r="B2061" s="58">
        <v>51.16</v>
      </c>
      <c r="C2061" s="58">
        <v>34</v>
      </c>
      <c r="F2061" s="24">
        <v>51.2</v>
      </c>
      <c r="G2061" s="24">
        <v>31.9</v>
      </c>
    </row>
    <row r="2062" spans="2:7">
      <c r="B2062" s="58">
        <v>51.18</v>
      </c>
      <c r="C2062" s="58">
        <v>85</v>
      </c>
      <c r="F2062" s="24">
        <v>51.2</v>
      </c>
      <c r="G2062" s="24">
        <v>-7.1</v>
      </c>
    </row>
    <row r="2063" spans="2:7">
      <c r="B2063" s="58">
        <v>51.2</v>
      </c>
      <c r="C2063" s="58">
        <v>10</v>
      </c>
      <c r="F2063" s="24">
        <v>51.2</v>
      </c>
      <c r="G2063" s="24">
        <v>-18.100000000000001</v>
      </c>
    </row>
    <row r="2064" spans="2:7">
      <c r="B2064" s="58">
        <v>51.22</v>
      </c>
      <c r="C2064" s="58">
        <v>37</v>
      </c>
      <c r="F2064" s="24">
        <v>51.2</v>
      </c>
      <c r="G2064" s="24">
        <v>10.9</v>
      </c>
    </row>
    <row r="2065" spans="2:7">
      <c r="B2065" s="58">
        <v>51.24</v>
      </c>
      <c r="C2065" s="58">
        <v>10</v>
      </c>
      <c r="F2065" s="24">
        <v>51.2</v>
      </c>
      <c r="G2065" s="24">
        <v>-7.12</v>
      </c>
    </row>
    <row r="2066" spans="2:7">
      <c r="B2066" s="58">
        <v>51.26</v>
      </c>
      <c r="C2066" s="58">
        <v>18</v>
      </c>
      <c r="F2066" s="24">
        <v>51.3</v>
      </c>
      <c r="G2066" s="24">
        <v>-30.1</v>
      </c>
    </row>
    <row r="2067" spans="2:7">
      <c r="B2067" s="58">
        <v>51.28</v>
      </c>
      <c r="C2067" s="58">
        <v>18</v>
      </c>
      <c r="F2067" s="24">
        <v>51.3</v>
      </c>
      <c r="G2067" s="24">
        <v>-7.14</v>
      </c>
    </row>
    <row r="2068" spans="2:7">
      <c r="B2068" s="58">
        <v>51.3</v>
      </c>
      <c r="C2068" s="58">
        <v>0</v>
      </c>
      <c r="F2068" s="24">
        <v>51.3</v>
      </c>
      <c r="G2068" s="24">
        <v>30.8</v>
      </c>
    </row>
    <row r="2069" spans="2:7">
      <c r="B2069" s="58">
        <v>51.32</v>
      </c>
      <c r="C2069" s="58">
        <v>0</v>
      </c>
      <c r="F2069" s="24">
        <v>51.3</v>
      </c>
      <c r="G2069" s="24">
        <v>28.8</v>
      </c>
    </row>
    <row r="2070" spans="2:7">
      <c r="B2070" s="58">
        <v>51.34</v>
      </c>
      <c r="C2070" s="58">
        <v>8</v>
      </c>
      <c r="F2070" s="24">
        <v>51.3</v>
      </c>
      <c r="G2070" s="24">
        <v>12.8</v>
      </c>
    </row>
    <row r="2071" spans="2:7">
      <c r="B2071" s="58">
        <v>51.36</v>
      </c>
      <c r="C2071" s="58">
        <v>21</v>
      </c>
      <c r="F2071" s="24">
        <v>51.4</v>
      </c>
      <c r="G2071" s="24">
        <v>14.8</v>
      </c>
    </row>
    <row r="2072" spans="2:7">
      <c r="B2072" s="58">
        <v>51.38</v>
      </c>
      <c r="C2072" s="58">
        <v>40</v>
      </c>
      <c r="F2072" s="24">
        <v>51.4</v>
      </c>
      <c r="G2072" s="24">
        <v>49.8</v>
      </c>
    </row>
    <row r="2073" spans="2:7">
      <c r="B2073" s="58">
        <v>51.4</v>
      </c>
      <c r="C2073" s="58">
        <v>52</v>
      </c>
      <c r="F2073" s="24">
        <v>51.4</v>
      </c>
      <c r="G2073" s="24">
        <v>10.8</v>
      </c>
    </row>
    <row r="2074" spans="2:7">
      <c r="B2074" s="58">
        <v>51.42</v>
      </c>
      <c r="C2074" s="58">
        <v>15</v>
      </c>
      <c r="F2074" s="24">
        <v>51.4</v>
      </c>
      <c r="G2074" s="24">
        <v>30.8</v>
      </c>
    </row>
    <row r="2075" spans="2:7">
      <c r="B2075" s="58">
        <v>51.44</v>
      </c>
      <c r="C2075" s="58">
        <v>53</v>
      </c>
      <c r="F2075" s="24">
        <v>51.4</v>
      </c>
      <c r="G2075" s="24">
        <v>58.8</v>
      </c>
    </row>
    <row r="2076" spans="2:7">
      <c r="B2076" s="58">
        <v>51.46</v>
      </c>
      <c r="C2076" s="58">
        <v>70</v>
      </c>
      <c r="F2076" s="24">
        <v>51.5</v>
      </c>
      <c r="G2076" s="24">
        <v>6.74</v>
      </c>
    </row>
    <row r="2077" spans="2:7">
      <c r="B2077" s="58">
        <v>51.48</v>
      </c>
      <c r="C2077" s="58">
        <v>81</v>
      </c>
      <c r="F2077" s="24">
        <v>51.5</v>
      </c>
      <c r="G2077" s="24">
        <v>17.7</v>
      </c>
    </row>
    <row r="2078" spans="2:7">
      <c r="B2078" s="58">
        <v>51.5</v>
      </c>
      <c r="C2078" s="58">
        <v>60</v>
      </c>
      <c r="F2078" s="24">
        <v>51.5</v>
      </c>
      <c r="G2078" s="24">
        <v>-9.2899999999999991</v>
      </c>
    </row>
    <row r="2079" spans="2:7">
      <c r="B2079" s="58">
        <v>51.52</v>
      </c>
      <c r="C2079" s="58">
        <v>26</v>
      </c>
      <c r="F2079" s="24">
        <v>51.5</v>
      </c>
      <c r="G2079" s="24">
        <v>-21.3</v>
      </c>
    </row>
    <row r="2080" spans="2:7">
      <c r="B2080" s="58">
        <v>51.54</v>
      </c>
      <c r="C2080" s="58">
        <v>12</v>
      </c>
      <c r="F2080" s="24">
        <v>51.5</v>
      </c>
      <c r="G2080" s="24">
        <v>53.7</v>
      </c>
    </row>
    <row r="2081" spans="2:7">
      <c r="B2081" s="58">
        <v>51.56</v>
      </c>
      <c r="C2081" s="58">
        <v>5</v>
      </c>
      <c r="F2081" s="24">
        <v>51.6</v>
      </c>
      <c r="G2081" s="24">
        <v>-3.34</v>
      </c>
    </row>
    <row r="2082" spans="2:7">
      <c r="B2082" s="58">
        <v>51.58</v>
      </c>
      <c r="C2082" s="58">
        <v>16</v>
      </c>
      <c r="F2082" s="24">
        <v>51.6</v>
      </c>
      <c r="G2082" s="24">
        <v>29.6</v>
      </c>
    </row>
    <row r="2083" spans="2:7">
      <c r="B2083" s="58">
        <v>51.6</v>
      </c>
      <c r="C2083" s="58">
        <v>32</v>
      </c>
      <c r="F2083" s="24">
        <v>51.6</v>
      </c>
      <c r="G2083" s="24">
        <v>40.6</v>
      </c>
    </row>
    <row r="2084" spans="2:7">
      <c r="B2084" s="58">
        <v>51.62</v>
      </c>
      <c r="C2084" s="58">
        <v>26</v>
      </c>
      <c r="F2084" s="24">
        <v>51.6</v>
      </c>
      <c r="G2084" s="24">
        <v>15.6</v>
      </c>
    </row>
    <row r="2085" spans="2:7">
      <c r="B2085" s="58">
        <v>51.64</v>
      </c>
      <c r="C2085" s="58">
        <v>4</v>
      </c>
      <c r="F2085" s="24">
        <v>51.6</v>
      </c>
      <c r="G2085" s="24">
        <v>17.600000000000001</v>
      </c>
    </row>
    <row r="2086" spans="2:7">
      <c r="B2086" s="58">
        <v>51.66</v>
      </c>
      <c r="C2086" s="58">
        <v>67</v>
      </c>
      <c r="F2086" s="24">
        <v>51.7</v>
      </c>
      <c r="G2086" s="24">
        <v>26.6</v>
      </c>
    </row>
    <row r="2087" spans="2:7">
      <c r="B2087" s="58">
        <v>51.68</v>
      </c>
      <c r="C2087" s="58">
        <v>35</v>
      </c>
      <c r="F2087" s="24">
        <v>51.7</v>
      </c>
      <c r="G2087" s="24">
        <v>-18.5</v>
      </c>
    </row>
    <row r="2088" spans="2:7">
      <c r="B2088" s="58">
        <v>51.7</v>
      </c>
      <c r="C2088" s="58">
        <v>32</v>
      </c>
      <c r="F2088" s="24">
        <v>51.7</v>
      </c>
      <c r="G2088" s="24">
        <v>36.5</v>
      </c>
    </row>
    <row r="2089" spans="2:7">
      <c r="B2089" s="58">
        <v>51.72</v>
      </c>
      <c r="C2089" s="58">
        <v>54</v>
      </c>
      <c r="F2089" s="24">
        <v>51.7</v>
      </c>
      <c r="G2089" s="24">
        <v>-17.5</v>
      </c>
    </row>
    <row r="2090" spans="2:7">
      <c r="B2090" s="58">
        <v>51.74</v>
      </c>
      <c r="C2090" s="58">
        <v>22</v>
      </c>
      <c r="F2090" s="24">
        <v>51.7</v>
      </c>
      <c r="G2090" s="24">
        <v>-18.5</v>
      </c>
    </row>
    <row r="2091" spans="2:7">
      <c r="B2091" s="58">
        <v>51.76</v>
      </c>
      <c r="C2091" s="58">
        <v>28</v>
      </c>
      <c r="F2091" s="24">
        <v>51.8</v>
      </c>
      <c r="G2091" s="24">
        <v>26.5</v>
      </c>
    </row>
    <row r="2092" spans="2:7">
      <c r="B2092" s="58">
        <v>51.78</v>
      </c>
      <c r="C2092" s="58">
        <v>66</v>
      </c>
      <c r="F2092" s="24">
        <v>51.8</v>
      </c>
      <c r="G2092" s="24">
        <v>19.399999999999999</v>
      </c>
    </row>
    <row r="2093" spans="2:7">
      <c r="B2093" s="58">
        <v>51.8</v>
      </c>
      <c r="C2093" s="58">
        <v>13</v>
      </c>
      <c r="F2093" s="24">
        <v>51.8</v>
      </c>
      <c r="G2093" s="24">
        <v>20.399999999999999</v>
      </c>
    </row>
    <row r="2094" spans="2:7">
      <c r="B2094" s="58">
        <v>51.82</v>
      </c>
      <c r="C2094" s="58">
        <v>18</v>
      </c>
      <c r="F2094" s="24">
        <v>51.8</v>
      </c>
      <c r="G2094" s="24">
        <v>-1.61</v>
      </c>
    </row>
    <row r="2095" spans="2:7">
      <c r="B2095" s="58">
        <v>51.84</v>
      </c>
      <c r="C2095" s="58">
        <v>54</v>
      </c>
      <c r="F2095" s="24">
        <v>51.8</v>
      </c>
      <c r="G2095" s="24">
        <v>21.4</v>
      </c>
    </row>
    <row r="2096" spans="2:7">
      <c r="B2096" s="58">
        <v>51.86</v>
      </c>
      <c r="C2096" s="58">
        <v>36</v>
      </c>
      <c r="F2096" s="24">
        <v>51.9</v>
      </c>
      <c r="G2096" s="24">
        <v>4.34</v>
      </c>
    </row>
    <row r="2097" spans="2:7">
      <c r="B2097" s="58">
        <v>51.88</v>
      </c>
      <c r="C2097" s="58">
        <v>29</v>
      </c>
      <c r="F2097" s="24">
        <v>51.9</v>
      </c>
      <c r="G2097" s="24">
        <v>-6.69</v>
      </c>
    </row>
    <row r="2098" spans="2:7">
      <c r="B2098" s="58">
        <v>51.9</v>
      </c>
      <c r="C2098" s="58">
        <v>23</v>
      </c>
      <c r="F2098" s="24">
        <v>51.9</v>
      </c>
      <c r="G2098" s="24">
        <v>-28.7</v>
      </c>
    </row>
    <row r="2099" spans="2:7">
      <c r="B2099" s="58">
        <v>51.92</v>
      </c>
      <c r="C2099" s="58">
        <v>21</v>
      </c>
      <c r="F2099" s="24">
        <v>51.9</v>
      </c>
      <c r="G2099" s="24">
        <v>-22.7</v>
      </c>
    </row>
    <row r="2100" spans="2:7">
      <c r="B2100" s="58">
        <v>51.94</v>
      </c>
      <c r="C2100" s="58">
        <v>57</v>
      </c>
      <c r="F2100" s="24">
        <v>51.9</v>
      </c>
      <c r="G2100" s="24">
        <v>35.200000000000003</v>
      </c>
    </row>
    <row r="2101" spans="2:7">
      <c r="B2101" s="58">
        <v>51.96</v>
      </c>
      <c r="C2101" s="58">
        <v>41</v>
      </c>
      <c r="F2101" s="24">
        <v>52</v>
      </c>
      <c r="G2101" s="24">
        <v>-14.8</v>
      </c>
    </row>
    <row r="2102" spans="2:7">
      <c r="B2102" s="58">
        <v>51.98</v>
      </c>
      <c r="C2102" s="58">
        <v>65</v>
      </c>
      <c r="F2102" s="24">
        <v>52</v>
      </c>
      <c r="G2102" s="24">
        <v>27.2</v>
      </c>
    </row>
    <row r="2103" spans="2:7">
      <c r="B2103" s="58">
        <v>52</v>
      </c>
      <c r="C2103" s="58">
        <v>68</v>
      </c>
      <c r="F2103" s="24">
        <v>52</v>
      </c>
      <c r="G2103" s="24">
        <v>2.15</v>
      </c>
    </row>
    <row r="2104" spans="2:7">
      <c r="B2104" s="58">
        <v>52.02</v>
      </c>
      <c r="C2104" s="58">
        <v>59</v>
      </c>
      <c r="F2104" s="24">
        <v>52</v>
      </c>
      <c r="G2104" s="24">
        <v>1.1200000000000001</v>
      </c>
    </row>
    <row r="2105" spans="2:7">
      <c r="B2105" s="58">
        <v>52.04</v>
      </c>
      <c r="C2105" s="58">
        <v>57</v>
      </c>
      <c r="F2105" s="24">
        <v>52</v>
      </c>
      <c r="G2105" s="24">
        <v>-33.9</v>
      </c>
    </row>
    <row r="2106" spans="2:7">
      <c r="B2106" s="58">
        <v>52.06</v>
      </c>
      <c r="C2106" s="58">
        <v>77</v>
      </c>
      <c r="F2106" s="24">
        <v>52.1</v>
      </c>
      <c r="G2106" s="24">
        <v>-33.9</v>
      </c>
    </row>
    <row r="2107" spans="2:7">
      <c r="B2107" s="58">
        <v>52.08</v>
      </c>
      <c r="C2107" s="58">
        <v>14</v>
      </c>
      <c r="F2107" s="24">
        <v>52.1</v>
      </c>
      <c r="G2107" s="24">
        <v>11</v>
      </c>
    </row>
    <row r="2108" spans="2:7">
      <c r="B2108" s="58">
        <v>52.1</v>
      </c>
      <c r="C2108" s="58">
        <v>12</v>
      </c>
      <c r="F2108" s="24">
        <v>52.1</v>
      </c>
      <c r="G2108" s="24">
        <v>14</v>
      </c>
    </row>
    <row r="2109" spans="2:7">
      <c r="B2109" s="58">
        <v>52.12</v>
      </c>
      <c r="C2109" s="58">
        <v>2</v>
      </c>
      <c r="F2109" s="24">
        <v>52.1</v>
      </c>
      <c r="G2109" s="24">
        <v>4.97</v>
      </c>
    </row>
    <row r="2110" spans="2:7">
      <c r="B2110" s="58">
        <v>52.14</v>
      </c>
      <c r="C2110" s="58">
        <v>2</v>
      </c>
      <c r="F2110" s="24">
        <v>52.1</v>
      </c>
      <c r="G2110" s="24">
        <v>9.94</v>
      </c>
    </row>
    <row r="2111" spans="2:7">
      <c r="B2111" s="58">
        <v>52.16</v>
      </c>
      <c r="C2111" s="58">
        <v>6</v>
      </c>
      <c r="F2111" s="24">
        <v>52.2</v>
      </c>
      <c r="G2111" s="24">
        <v>13.9</v>
      </c>
    </row>
    <row r="2112" spans="2:7">
      <c r="B2112" s="58">
        <v>52.18</v>
      </c>
      <c r="C2112" s="58">
        <v>42</v>
      </c>
      <c r="F2112" s="24">
        <v>52.2</v>
      </c>
      <c r="G2112" s="24">
        <v>-14.1</v>
      </c>
    </row>
    <row r="2113" spans="2:7">
      <c r="B2113" s="58">
        <v>52.2</v>
      </c>
      <c r="C2113" s="58">
        <v>17</v>
      </c>
      <c r="F2113" s="24">
        <v>52.2</v>
      </c>
      <c r="G2113" s="24">
        <v>9.84</v>
      </c>
    </row>
    <row r="2114" spans="2:7">
      <c r="B2114" s="58">
        <v>52.22</v>
      </c>
      <c r="C2114" s="58">
        <v>50</v>
      </c>
      <c r="F2114" s="24">
        <v>52.2</v>
      </c>
      <c r="G2114" s="24">
        <v>27.8</v>
      </c>
    </row>
    <row r="2115" spans="2:7">
      <c r="B2115" s="58">
        <v>52.24</v>
      </c>
      <c r="C2115" s="58">
        <v>45</v>
      </c>
      <c r="F2115" s="24">
        <v>52.2</v>
      </c>
      <c r="G2115" s="24">
        <v>-6.23</v>
      </c>
    </row>
    <row r="2116" spans="2:7">
      <c r="B2116" s="58">
        <v>52.26</v>
      </c>
      <c r="C2116" s="58">
        <v>94</v>
      </c>
      <c r="F2116" s="24">
        <v>52.3</v>
      </c>
      <c r="G2116" s="24">
        <v>19.7</v>
      </c>
    </row>
    <row r="2117" spans="2:7">
      <c r="B2117" s="58">
        <v>52.28</v>
      </c>
      <c r="C2117" s="58">
        <v>61</v>
      </c>
      <c r="F2117" s="24">
        <v>52.3</v>
      </c>
      <c r="G2117" s="24">
        <v>43.7</v>
      </c>
    </row>
    <row r="2118" spans="2:7">
      <c r="B2118" s="58">
        <v>52.3</v>
      </c>
      <c r="C2118" s="58">
        <v>72</v>
      </c>
      <c r="F2118" s="24">
        <v>52.3</v>
      </c>
      <c r="G2118" s="24">
        <v>8.67</v>
      </c>
    </row>
    <row r="2119" spans="2:7">
      <c r="B2119" s="58">
        <v>52.32</v>
      </c>
      <c r="C2119" s="58">
        <v>55</v>
      </c>
      <c r="F2119" s="24">
        <v>52.3</v>
      </c>
      <c r="G2119" s="24">
        <v>27.6</v>
      </c>
    </row>
    <row r="2120" spans="2:7">
      <c r="B2120" s="58">
        <v>52.34</v>
      </c>
      <c r="C2120" s="58">
        <v>78</v>
      </c>
      <c r="F2120" s="24">
        <v>52.3</v>
      </c>
      <c r="G2120" s="24">
        <v>24.6</v>
      </c>
    </row>
    <row r="2121" spans="2:7">
      <c r="B2121" s="58">
        <v>52.36</v>
      </c>
      <c r="C2121" s="58">
        <v>79</v>
      </c>
      <c r="F2121" s="24">
        <v>52.4</v>
      </c>
      <c r="G2121" s="24">
        <v>90.6</v>
      </c>
    </row>
    <row r="2122" spans="2:7">
      <c r="B2122" s="58">
        <v>52.38</v>
      </c>
      <c r="C2122" s="58">
        <v>95</v>
      </c>
      <c r="F2122" s="24">
        <v>52.4</v>
      </c>
      <c r="G2122" s="24">
        <v>71.5</v>
      </c>
    </row>
    <row r="2123" spans="2:7">
      <c r="B2123" s="58">
        <v>52.4</v>
      </c>
      <c r="C2123" s="58">
        <v>95</v>
      </c>
      <c r="F2123" s="24">
        <v>52.4</v>
      </c>
      <c r="G2123" s="24">
        <v>69.5</v>
      </c>
    </row>
    <row r="2124" spans="2:7">
      <c r="B2124" s="58">
        <v>52.42</v>
      </c>
      <c r="C2124" s="58">
        <v>116</v>
      </c>
      <c r="F2124" s="24">
        <v>52.4</v>
      </c>
      <c r="G2124" s="24">
        <v>52.4</v>
      </c>
    </row>
    <row r="2125" spans="2:7">
      <c r="B2125" s="58">
        <v>52.44</v>
      </c>
      <c r="C2125" s="58">
        <v>137</v>
      </c>
      <c r="F2125" s="24">
        <v>52.4</v>
      </c>
      <c r="G2125" s="24">
        <v>59.4</v>
      </c>
    </row>
    <row r="2126" spans="2:7">
      <c r="B2126" s="58">
        <v>52.46</v>
      </c>
      <c r="C2126" s="58">
        <v>152</v>
      </c>
      <c r="F2126" s="24">
        <v>52.5</v>
      </c>
      <c r="G2126" s="24">
        <v>36.4</v>
      </c>
    </row>
    <row r="2127" spans="2:7">
      <c r="B2127" s="58">
        <v>52.48</v>
      </c>
      <c r="C2127" s="58">
        <v>191</v>
      </c>
      <c r="F2127" s="24">
        <v>52.5</v>
      </c>
      <c r="G2127" s="24">
        <v>65.3</v>
      </c>
    </row>
    <row r="2128" spans="2:7">
      <c r="B2128" s="58">
        <v>52.5</v>
      </c>
      <c r="C2128" s="58">
        <v>193</v>
      </c>
      <c r="F2128" s="24">
        <v>52.5</v>
      </c>
      <c r="G2128" s="24">
        <v>121</v>
      </c>
    </row>
    <row r="2129" spans="2:7">
      <c r="B2129" s="58">
        <v>52.52</v>
      </c>
      <c r="C2129" s="58">
        <v>164</v>
      </c>
      <c r="F2129" s="24">
        <v>52.5</v>
      </c>
      <c r="G2129" s="24">
        <v>54.3</v>
      </c>
    </row>
    <row r="2130" spans="2:7">
      <c r="B2130" s="58">
        <v>52.54</v>
      </c>
      <c r="C2130" s="58">
        <v>142</v>
      </c>
      <c r="F2130" s="24">
        <v>52.5</v>
      </c>
      <c r="G2130" s="24">
        <v>95.2</v>
      </c>
    </row>
    <row r="2131" spans="2:7">
      <c r="B2131" s="58">
        <v>52.56</v>
      </c>
      <c r="C2131" s="58">
        <v>126</v>
      </c>
      <c r="F2131" s="24">
        <v>52.6</v>
      </c>
      <c r="G2131" s="24">
        <v>80.2</v>
      </c>
    </row>
    <row r="2132" spans="2:7">
      <c r="B2132" s="58">
        <v>52.58</v>
      </c>
      <c r="C2132" s="58">
        <v>95</v>
      </c>
      <c r="F2132" s="24">
        <v>52.6</v>
      </c>
      <c r="G2132" s="24">
        <v>118</v>
      </c>
    </row>
    <row r="2133" spans="2:7">
      <c r="B2133" s="58">
        <v>52.6</v>
      </c>
      <c r="C2133" s="58">
        <v>55</v>
      </c>
      <c r="F2133" s="24">
        <v>52.6</v>
      </c>
      <c r="G2133" s="24">
        <v>72.099999999999994</v>
      </c>
    </row>
    <row r="2134" spans="2:7">
      <c r="B2134" s="58">
        <v>52.62</v>
      </c>
      <c r="C2134" s="58">
        <v>4</v>
      </c>
      <c r="F2134" s="24">
        <v>52.6</v>
      </c>
      <c r="G2134" s="24">
        <v>69</v>
      </c>
    </row>
    <row r="2135" spans="2:7">
      <c r="B2135" s="58">
        <v>52.64</v>
      </c>
      <c r="C2135" s="58">
        <v>86</v>
      </c>
      <c r="F2135" s="24">
        <v>52.6</v>
      </c>
      <c r="G2135" s="24">
        <v>45</v>
      </c>
    </row>
    <row r="2136" spans="2:7">
      <c r="B2136" s="58">
        <v>52.66</v>
      </c>
      <c r="C2136" s="58">
        <v>48</v>
      </c>
      <c r="F2136" s="24">
        <v>52.7</v>
      </c>
      <c r="G2136" s="24">
        <v>124</v>
      </c>
    </row>
    <row r="2137" spans="2:7">
      <c r="B2137" s="58">
        <v>52.68</v>
      </c>
      <c r="C2137" s="58">
        <v>11</v>
      </c>
      <c r="F2137" s="24">
        <v>52.7</v>
      </c>
      <c r="G2137" s="24">
        <v>35.9</v>
      </c>
    </row>
    <row r="2138" spans="2:7">
      <c r="B2138" s="58">
        <v>52.7</v>
      </c>
      <c r="C2138" s="58">
        <v>23</v>
      </c>
      <c r="F2138" s="24">
        <v>52.7</v>
      </c>
      <c r="G2138" s="24">
        <v>59.9</v>
      </c>
    </row>
    <row r="2139" spans="2:7">
      <c r="B2139" s="58">
        <v>52.72</v>
      </c>
      <c r="C2139" s="58">
        <v>8</v>
      </c>
      <c r="F2139" s="24">
        <v>52.7</v>
      </c>
      <c r="G2139" s="24">
        <v>66.8</v>
      </c>
    </row>
    <row r="2140" spans="2:7">
      <c r="B2140" s="58">
        <v>52.74</v>
      </c>
      <c r="C2140" s="58">
        <v>45</v>
      </c>
      <c r="F2140" s="24">
        <v>52.7</v>
      </c>
      <c r="G2140" s="24">
        <v>21.8</v>
      </c>
    </row>
    <row r="2141" spans="2:7">
      <c r="B2141" s="58">
        <v>52.76</v>
      </c>
      <c r="C2141" s="58">
        <v>35</v>
      </c>
      <c r="F2141" s="24">
        <v>52.8</v>
      </c>
      <c r="G2141" s="24">
        <v>29.7</v>
      </c>
    </row>
    <row r="2142" spans="2:7">
      <c r="B2142" s="58">
        <v>52.78</v>
      </c>
      <c r="C2142" s="58">
        <v>0</v>
      </c>
      <c r="F2142" s="24">
        <v>52.8</v>
      </c>
      <c r="G2142" s="24">
        <v>22.7</v>
      </c>
    </row>
    <row r="2143" spans="2:7">
      <c r="B2143" s="58">
        <v>52.8</v>
      </c>
      <c r="C2143" s="58">
        <v>47</v>
      </c>
      <c r="F2143" s="24">
        <v>52.8</v>
      </c>
      <c r="G2143" s="24">
        <v>22.6</v>
      </c>
    </row>
    <row r="2144" spans="2:7">
      <c r="B2144" s="58">
        <v>52.82</v>
      </c>
      <c r="C2144" s="58">
        <v>52</v>
      </c>
      <c r="F2144" s="24">
        <v>52.8</v>
      </c>
      <c r="G2144" s="24">
        <v>4.5999999999999996</v>
      </c>
    </row>
    <row r="2145" spans="2:7">
      <c r="B2145" s="58">
        <v>52.84</v>
      </c>
      <c r="C2145" s="58">
        <v>52</v>
      </c>
      <c r="F2145" s="24">
        <v>52.8</v>
      </c>
      <c r="G2145" s="24">
        <v>59.6</v>
      </c>
    </row>
    <row r="2146" spans="2:7">
      <c r="B2146" s="58">
        <v>52.86</v>
      </c>
      <c r="C2146" s="58">
        <v>29</v>
      </c>
      <c r="F2146" s="24">
        <v>52.9</v>
      </c>
      <c r="G2146" s="24">
        <v>14.5</v>
      </c>
    </row>
    <row r="2147" spans="2:7">
      <c r="B2147" s="58">
        <v>52.88</v>
      </c>
      <c r="C2147" s="58">
        <v>29</v>
      </c>
      <c r="F2147" s="24">
        <v>52.9</v>
      </c>
      <c r="G2147" s="24">
        <v>25.5</v>
      </c>
    </row>
    <row r="2148" spans="2:7">
      <c r="B2148" s="58">
        <v>52.9</v>
      </c>
      <c r="C2148" s="58">
        <v>60</v>
      </c>
      <c r="F2148" s="24">
        <v>52.9</v>
      </c>
      <c r="G2148" s="24">
        <v>19.399999999999999</v>
      </c>
    </row>
    <row r="2149" spans="2:7">
      <c r="B2149" s="58">
        <v>52.92</v>
      </c>
      <c r="C2149" s="58">
        <v>30</v>
      </c>
      <c r="F2149" s="24">
        <v>52.9</v>
      </c>
      <c r="G2149" s="24">
        <v>62.4</v>
      </c>
    </row>
    <row r="2150" spans="2:7">
      <c r="B2150" s="58">
        <v>52.94</v>
      </c>
      <c r="C2150" s="58">
        <v>0</v>
      </c>
      <c r="F2150" s="24">
        <v>52.9</v>
      </c>
      <c r="G2150" s="24">
        <v>29.3</v>
      </c>
    </row>
    <row r="2151" spans="2:7">
      <c r="B2151" s="58">
        <v>52.96</v>
      </c>
      <c r="C2151" s="58">
        <v>0</v>
      </c>
      <c r="F2151" s="24">
        <v>53</v>
      </c>
      <c r="G2151" s="24">
        <v>-3.73</v>
      </c>
    </row>
    <row r="2152" spans="2:7">
      <c r="B2152" s="58">
        <v>52.98</v>
      </c>
      <c r="C2152" s="58">
        <v>0</v>
      </c>
      <c r="F2152" s="24">
        <v>53</v>
      </c>
      <c r="G2152" s="24">
        <v>8.2200000000000006</v>
      </c>
    </row>
    <row r="2153" spans="2:7">
      <c r="B2153" s="58">
        <v>53</v>
      </c>
      <c r="C2153" s="58">
        <v>0</v>
      </c>
      <c r="F2153" s="24">
        <v>53</v>
      </c>
      <c r="G2153" s="24">
        <v>49.2</v>
      </c>
    </row>
    <row r="2154" spans="2:7">
      <c r="B2154" s="58">
        <v>53.02</v>
      </c>
      <c r="C2154" s="58">
        <v>17</v>
      </c>
      <c r="F2154" s="24">
        <v>53</v>
      </c>
      <c r="G2154" s="24">
        <v>0.11600000000000001</v>
      </c>
    </row>
    <row r="2155" spans="2:7">
      <c r="B2155" s="58">
        <v>53.04</v>
      </c>
      <c r="C2155" s="58">
        <v>18</v>
      </c>
      <c r="F2155" s="24">
        <v>53</v>
      </c>
      <c r="G2155" s="24">
        <v>-35.9</v>
      </c>
    </row>
    <row r="2156" spans="2:7">
      <c r="B2156" s="58">
        <v>53.06</v>
      </c>
      <c r="C2156" s="58">
        <v>2</v>
      </c>
      <c r="F2156" s="24">
        <v>53.1</v>
      </c>
      <c r="G2156" s="24">
        <v>-47</v>
      </c>
    </row>
    <row r="2157" spans="2:7">
      <c r="B2157" s="58">
        <v>53.08</v>
      </c>
      <c r="C2157" s="58">
        <v>19</v>
      </c>
      <c r="F2157" s="24">
        <v>53.1</v>
      </c>
      <c r="G2157" s="24">
        <v>-4.04</v>
      </c>
    </row>
    <row r="2158" spans="2:7">
      <c r="B2158" s="58">
        <v>53.1</v>
      </c>
      <c r="C2158" s="58">
        <v>0</v>
      </c>
      <c r="F2158" s="24">
        <v>53.1</v>
      </c>
      <c r="G2158" s="24">
        <v>26.9</v>
      </c>
    </row>
    <row r="2159" spans="2:7">
      <c r="B2159" s="58">
        <v>53.12</v>
      </c>
      <c r="C2159" s="58">
        <v>8</v>
      </c>
      <c r="F2159" s="24">
        <v>53.1</v>
      </c>
      <c r="G2159" s="24">
        <v>16.899999999999999</v>
      </c>
    </row>
    <row r="2160" spans="2:7">
      <c r="B2160" s="58">
        <v>53.14</v>
      </c>
      <c r="C2160" s="58">
        <v>35</v>
      </c>
      <c r="F2160" s="24">
        <v>53.1</v>
      </c>
      <c r="G2160" s="24">
        <v>-19.2</v>
      </c>
    </row>
    <row r="2161" spans="2:7">
      <c r="B2161" s="58">
        <v>53.16</v>
      </c>
      <c r="C2161" s="58">
        <v>8</v>
      </c>
      <c r="F2161" s="24">
        <v>53.2</v>
      </c>
      <c r="G2161" s="24">
        <v>11.8</v>
      </c>
    </row>
    <row r="2162" spans="2:7">
      <c r="B2162" s="58">
        <v>53.18</v>
      </c>
      <c r="C2162" s="58">
        <v>0</v>
      </c>
      <c r="F2162" s="24">
        <v>53.2</v>
      </c>
      <c r="G2162" s="24">
        <v>32.700000000000003</v>
      </c>
    </row>
    <row r="2163" spans="2:7">
      <c r="B2163" s="58">
        <v>53.2</v>
      </c>
      <c r="C2163" s="58">
        <v>42</v>
      </c>
      <c r="F2163" s="24">
        <v>53.2</v>
      </c>
      <c r="G2163" s="24">
        <v>9.65</v>
      </c>
    </row>
    <row r="2164" spans="2:7">
      <c r="B2164" s="58">
        <v>53.22</v>
      </c>
      <c r="C2164" s="58">
        <v>23</v>
      </c>
      <c r="F2164" s="24">
        <v>53.2</v>
      </c>
      <c r="G2164" s="24">
        <v>-52.4</v>
      </c>
    </row>
    <row r="2165" spans="2:7">
      <c r="B2165" s="58">
        <v>53.24</v>
      </c>
      <c r="C2165" s="58">
        <v>14</v>
      </c>
      <c r="F2165" s="24">
        <v>53.2</v>
      </c>
      <c r="G2165" s="24">
        <v>22.5</v>
      </c>
    </row>
    <row r="2166" spans="2:7">
      <c r="B2166" s="58">
        <v>53.26</v>
      </c>
      <c r="C2166" s="58">
        <v>0</v>
      </c>
      <c r="F2166" s="24">
        <v>53.3</v>
      </c>
      <c r="G2166" s="24">
        <v>18.5</v>
      </c>
    </row>
    <row r="2167" spans="2:7">
      <c r="B2167" s="58">
        <v>53.28</v>
      </c>
      <c r="C2167" s="58">
        <v>0</v>
      </c>
      <c r="F2167" s="24">
        <v>53.3</v>
      </c>
      <c r="G2167" s="24">
        <v>12.4</v>
      </c>
    </row>
    <row r="2168" spans="2:7">
      <c r="B2168" s="58">
        <v>53.3</v>
      </c>
      <c r="C2168" s="58">
        <v>15</v>
      </c>
      <c r="F2168" s="24">
        <v>53.3</v>
      </c>
      <c r="G2168" s="24">
        <v>-19.600000000000001</v>
      </c>
    </row>
    <row r="2169" spans="2:7">
      <c r="B2169" s="58">
        <v>53.32</v>
      </c>
      <c r="C2169" s="58">
        <v>72</v>
      </c>
      <c r="F2169" s="24">
        <v>53.3</v>
      </c>
      <c r="G2169" s="24">
        <v>26.3</v>
      </c>
    </row>
    <row r="2170" spans="2:7">
      <c r="B2170" s="58">
        <v>53.34</v>
      </c>
      <c r="C2170" s="58">
        <v>0</v>
      </c>
      <c r="F2170" s="24">
        <v>53.3</v>
      </c>
      <c r="G2170" s="24">
        <v>-18.7</v>
      </c>
    </row>
    <row r="2171" spans="2:7">
      <c r="B2171" s="58">
        <v>53.36</v>
      </c>
      <c r="C2171" s="58">
        <v>5</v>
      </c>
      <c r="F2171" s="24">
        <v>53.4</v>
      </c>
      <c r="G2171" s="24">
        <v>0.20499999999999999</v>
      </c>
    </row>
    <row r="2172" spans="2:7">
      <c r="B2172" s="58">
        <v>53.38</v>
      </c>
      <c r="C2172" s="58">
        <v>26</v>
      </c>
      <c r="F2172" s="24">
        <v>53.4</v>
      </c>
      <c r="G2172" s="24">
        <v>-27.9</v>
      </c>
    </row>
    <row r="2173" spans="2:7">
      <c r="B2173" s="58">
        <v>53.4</v>
      </c>
      <c r="C2173" s="58">
        <v>21</v>
      </c>
      <c r="F2173" s="24">
        <v>53.4</v>
      </c>
      <c r="G2173" s="24">
        <v>17.100000000000001</v>
      </c>
    </row>
    <row r="2174" spans="2:7">
      <c r="B2174" s="58">
        <v>53.42</v>
      </c>
      <c r="C2174" s="58">
        <v>26</v>
      </c>
      <c r="F2174" s="24">
        <v>53.4</v>
      </c>
      <c r="G2174" s="24">
        <v>-4.97</v>
      </c>
    </row>
    <row r="2175" spans="2:7">
      <c r="B2175" s="58">
        <v>53.44</v>
      </c>
      <c r="C2175" s="58">
        <v>70</v>
      </c>
      <c r="F2175" s="24">
        <v>53.4</v>
      </c>
      <c r="G2175" s="24">
        <v>27</v>
      </c>
    </row>
    <row r="2176" spans="2:7">
      <c r="B2176" s="58">
        <v>53.46</v>
      </c>
      <c r="C2176" s="58">
        <v>22</v>
      </c>
      <c r="F2176" s="24">
        <v>53.5</v>
      </c>
      <c r="G2176" s="24">
        <v>15.9</v>
      </c>
    </row>
    <row r="2177" spans="2:7">
      <c r="B2177" s="58">
        <v>53.48</v>
      </c>
      <c r="C2177" s="58">
        <v>33</v>
      </c>
      <c r="F2177" s="24">
        <v>53.5</v>
      </c>
      <c r="G2177" s="24">
        <v>48.9</v>
      </c>
    </row>
    <row r="2178" spans="2:7">
      <c r="B2178" s="58">
        <v>53.5</v>
      </c>
      <c r="C2178" s="58">
        <v>38</v>
      </c>
      <c r="F2178" s="24">
        <v>53.5</v>
      </c>
      <c r="G2178" s="24">
        <v>81.8</v>
      </c>
    </row>
    <row r="2179" spans="2:7">
      <c r="B2179" s="58">
        <v>53.52</v>
      </c>
      <c r="C2179" s="58">
        <v>0</v>
      </c>
      <c r="F2179" s="24">
        <v>53.5</v>
      </c>
      <c r="G2179" s="24">
        <v>3.74</v>
      </c>
    </row>
    <row r="2180" spans="2:7">
      <c r="B2180" s="58">
        <v>53.54</v>
      </c>
      <c r="C2180" s="58">
        <v>35</v>
      </c>
      <c r="F2180" s="24">
        <v>53.5</v>
      </c>
      <c r="G2180" s="24">
        <v>-4.32</v>
      </c>
    </row>
    <row r="2181" spans="2:7">
      <c r="B2181" s="58">
        <v>53.56</v>
      </c>
      <c r="C2181" s="58">
        <v>30</v>
      </c>
      <c r="F2181" s="24">
        <v>53.6</v>
      </c>
      <c r="G2181" s="24">
        <v>3.62</v>
      </c>
    </row>
    <row r="2182" spans="2:7">
      <c r="B2182" s="58">
        <v>53.58</v>
      </c>
      <c r="C2182" s="58">
        <v>7</v>
      </c>
      <c r="F2182" s="24">
        <v>53.6</v>
      </c>
      <c r="G2182" s="24">
        <v>-15.4</v>
      </c>
    </row>
    <row r="2183" spans="2:7">
      <c r="B2183" s="58">
        <v>53.6</v>
      </c>
      <c r="C2183" s="58">
        <v>7</v>
      </c>
      <c r="F2183" s="24">
        <v>53.6</v>
      </c>
      <c r="G2183" s="24">
        <v>-5.5</v>
      </c>
    </row>
    <row r="2184" spans="2:7">
      <c r="B2184" s="58">
        <v>53.62</v>
      </c>
      <c r="C2184" s="58">
        <v>4</v>
      </c>
      <c r="F2184" s="24">
        <v>53.6</v>
      </c>
      <c r="G2184" s="24">
        <v>-11.6</v>
      </c>
    </row>
    <row r="2185" spans="2:7">
      <c r="B2185" s="58">
        <v>53.64</v>
      </c>
      <c r="C2185" s="58">
        <v>24</v>
      </c>
      <c r="F2185" s="24">
        <v>53.6</v>
      </c>
      <c r="G2185" s="24">
        <v>-7.62</v>
      </c>
    </row>
    <row r="2186" spans="2:7">
      <c r="B2186" s="58">
        <v>53.66</v>
      </c>
      <c r="C2186" s="58">
        <v>0</v>
      </c>
      <c r="F2186" s="24">
        <v>53.7</v>
      </c>
      <c r="G2186" s="24">
        <v>48.3</v>
      </c>
    </row>
    <row r="2187" spans="2:7">
      <c r="B2187" s="58">
        <v>53.68</v>
      </c>
      <c r="C2187" s="58">
        <v>19</v>
      </c>
      <c r="F2187" s="24">
        <v>53.7</v>
      </c>
      <c r="G2187" s="24">
        <v>18.3</v>
      </c>
    </row>
    <row r="2188" spans="2:7">
      <c r="B2188" s="58">
        <v>53.7</v>
      </c>
      <c r="C2188" s="58">
        <v>3</v>
      </c>
      <c r="F2188" s="24">
        <v>53.7</v>
      </c>
      <c r="G2188" s="24">
        <v>-32.799999999999997</v>
      </c>
    </row>
    <row r="2189" spans="2:7">
      <c r="B2189" s="58">
        <v>53.72</v>
      </c>
      <c r="C2189" s="58">
        <v>7</v>
      </c>
      <c r="F2189" s="24">
        <v>53.7</v>
      </c>
      <c r="G2189" s="24">
        <v>28.1</v>
      </c>
    </row>
    <row r="2190" spans="2:7">
      <c r="B2190" s="58">
        <v>53.74</v>
      </c>
      <c r="C2190" s="58">
        <v>0</v>
      </c>
      <c r="F2190" s="24">
        <v>53.7</v>
      </c>
      <c r="G2190" s="24">
        <v>2.0699999999999998</v>
      </c>
    </row>
    <row r="2191" spans="2:7">
      <c r="B2191" s="58">
        <v>53.76</v>
      </c>
      <c r="C2191" s="58">
        <v>1</v>
      </c>
      <c r="F2191" s="24">
        <v>53.8</v>
      </c>
      <c r="G2191" s="24">
        <v>-12</v>
      </c>
    </row>
    <row r="2192" spans="2:7">
      <c r="B2192" s="58">
        <v>53.78</v>
      </c>
      <c r="C2192" s="58">
        <v>20</v>
      </c>
      <c r="F2192" s="24">
        <v>53.8</v>
      </c>
      <c r="G2192" s="24">
        <v>-9.06</v>
      </c>
    </row>
    <row r="2193" spans="2:7">
      <c r="B2193" s="58">
        <v>53.8</v>
      </c>
      <c r="C2193" s="58">
        <v>19</v>
      </c>
      <c r="F2193" s="24">
        <v>53.8</v>
      </c>
      <c r="G2193" s="24">
        <v>-0.126</v>
      </c>
    </row>
    <row r="2194" spans="2:7">
      <c r="B2194" s="58">
        <v>53.82</v>
      </c>
      <c r="C2194" s="58">
        <v>14</v>
      </c>
      <c r="F2194" s="24">
        <v>53.8</v>
      </c>
      <c r="G2194" s="24">
        <v>5.81</v>
      </c>
    </row>
    <row r="2195" spans="2:7">
      <c r="B2195" s="58">
        <v>53.84</v>
      </c>
      <c r="C2195" s="58">
        <v>48</v>
      </c>
      <c r="F2195" s="24">
        <v>53.8</v>
      </c>
      <c r="G2195" s="24">
        <v>6.75</v>
      </c>
    </row>
    <row r="2196" spans="2:7">
      <c r="B2196" s="58">
        <v>53.86</v>
      </c>
      <c r="C2196" s="58">
        <v>0</v>
      </c>
      <c r="F2196" s="24">
        <v>53.9</v>
      </c>
      <c r="G2196" s="24">
        <v>7.68</v>
      </c>
    </row>
    <row r="2197" spans="2:7">
      <c r="B2197" s="58">
        <v>53.88</v>
      </c>
      <c r="C2197" s="58">
        <v>50</v>
      </c>
      <c r="F2197" s="24">
        <v>53.9</v>
      </c>
      <c r="G2197" s="24">
        <v>-17.399999999999999</v>
      </c>
    </row>
    <row r="2198" spans="2:7">
      <c r="B2198" s="58">
        <v>53.9</v>
      </c>
      <c r="C2198" s="58">
        <v>23</v>
      </c>
      <c r="F2198" s="24">
        <v>53.9</v>
      </c>
      <c r="G2198" s="24">
        <v>-7.45</v>
      </c>
    </row>
    <row r="2199" spans="2:7">
      <c r="B2199" s="58">
        <v>53.92</v>
      </c>
      <c r="C2199" s="58">
        <v>2</v>
      </c>
      <c r="F2199" s="24">
        <v>53.9</v>
      </c>
      <c r="G2199" s="24">
        <v>32.5</v>
      </c>
    </row>
    <row r="2200" spans="2:7">
      <c r="B2200" s="58">
        <v>53.94</v>
      </c>
      <c r="C2200" s="58">
        <v>15</v>
      </c>
      <c r="F2200" s="24">
        <v>53.9</v>
      </c>
      <c r="G2200" s="24">
        <v>-9.58</v>
      </c>
    </row>
    <row r="2201" spans="2:7">
      <c r="B2201" s="58">
        <v>53.96</v>
      </c>
      <c r="C2201" s="58">
        <v>21</v>
      </c>
      <c r="F2201" s="24">
        <v>54</v>
      </c>
      <c r="G2201" s="24">
        <v>19.399999999999999</v>
      </c>
    </row>
    <row r="2202" spans="2:7">
      <c r="B2202" s="58">
        <v>53.98</v>
      </c>
      <c r="C2202" s="58">
        <v>8</v>
      </c>
      <c r="F2202" s="24">
        <v>54</v>
      </c>
      <c r="G2202" s="24">
        <v>-20.7</v>
      </c>
    </row>
    <row r="2203" spans="2:7">
      <c r="B2203" s="58">
        <v>54</v>
      </c>
      <c r="C2203" s="58">
        <v>9</v>
      </c>
      <c r="F2203" s="24">
        <v>54</v>
      </c>
      <c r="G2203" s="24">
        <v>-75.8</v>
      </c>
    </row>
    <row r="2204" spans="2:7">
      <c r="B2204" s="58">
        <v>54.02</v>
      </c>
      <c r="C2204" s="58">
        <v>9</v>
      </c>
      <c r="F2204" s="24">
        <v>54</v>
      </c>
      <c r="G2204" s="24">
        <v>-28.8</v>
      </c>
    </row>
    <row r="2205" spans="2:7">
      <c r="B2205" s="58">
        <v>54.04</v>
      </c>
      <c r="C2205" s="58">
        <v>55</v>
      </c>
      <c r="F2205" s="24">
        <v>54</v>
      </c>
      <c r="G2205" s="24">
        <v>-11.9</v>
      </c>
    </row>
    <row r="2206" spans="2:7">
      <c r="B2206" s="58">
        <v>54.06</v>
      </c>
      <c r="C2206" s="58">
        <v>13</v>
      </c>
      <c r="F2206" s="24">
        <v>54.1</v>
      </c>
      <c r="G2206" s="24">
        <v>27</v>
      </c>
    </row>
    <row r="2207" spans="2:7">
      <c r="B2207" s="58">
        <v>54.08</v>
      </c>
      <c r="C2207" s="58">
        <v>26</v>
      </c>
      <c r="F2207" s="24">
        <v>54.1</v>
      </c>
      <c r="G2207" s="24">
        <v>44.9</v>
      </c>
    </row>
    <row r="2208" spans="2:7">
      <c r="B2208" s="58">
        <v>54.1</v>
      </c>
      <c r="C2208" s="58">
        <v>45</v>
      </c>
      <c r="F2208" s="24">
        <v>54.1</v>
      </c>
      <c r="G2208" s="24">
        <v>30.9</v>
      </c>
    </row>
    <row r="2209" spans="2:7">
      <c r="B2209" s="58">
        <v>54.12</v>
      </c>
      <c r="C2209" s="58">
        <v>48</v>
      </c>
      <c r="F2209" s="24">
        <v>54.1</v>
      </c>
      <c r="G2209" s="24">
        <v>-9.19</v>
      </c>
    </row>
    <row r="2210" spans="2:7">
      <c r="B2210" s="58">
        <v>54.14</v>
      </c>
      <c r="C2210" s="58">
        <v>10</v>
      </c>
      <c r="F2210" s="24">
        <v>54.1</v>
      </c>
      <c r="G2210" s="24">
        <v>-16.3</v>
      </c>
    </row>
    <row r="2211" spans="2:7">
      <c r="B2211" s="58">
        <v>54.16</v>
      </c>
      <c r="C2211" s="58">
        <v>40</v>
      </c>
      <c r="F2211" s="24">
        <v>54.2</v>
      </c>
      <c r="G2211" s="24">
        <v>6.67</v>
      </c>
    </row>
    <row r="2212" spans="2:7">
      <c r="B2212" s="58">
        <v>54.18</v>
      </c>
      <c r="C2212" s="58">
        <v>15</v>
      </c>
      <c r="F2212" s="24">
        <v>54.2</v>
      </c>
      <c r="G2212" s="24">
        <v>-0.39900000000000002</v>
      </c>
    </row>
    <row r="2213" spans="2:7">
      <c r="B2213" s="58">
        <v>54.2</v>
      </c>
      <c r="C2213" s="58">
        <v>20</v>
      </c>
      <c r="F2213" s="24">
        <v>54.2</v>
      </c>
      <c r="G2213" s="24">
        <v>-19.5</v>
      </c>
    </row>
    <row r="2214" spans="2:7">
      <c r="B2214" s="58">
        <v>54.22</v>
      </c>
      <c r="C2214" s="58">
        <v>18</v>
      </c>
      <c r="F2214" s="24">
        <v>54.2</v>
      </c>
      <c r="G2214" s="24">
        <v>-1.54</v>
      </c>
    </row>
    <row r="2215" spans="2:7">
      <c r="B2215" s="58">
        <v>54.24</v>
      </c>
      <c r="C2215" s="58">
        <v>0</v>
      </c>
      <c r="F2215" s="24">
        <v>54.2</v>
      </c>
      <c r="G2215" s="24">
        <v>-9.61</v>
      </c>
    </row>
    <row r="2216" spans="2:7">
      <c r="B2216" s="58">
        <v>54.26</v>
      </c>
      <c r="C2216" s="58">
        <v>0</v>
      </c>
      <c r="F2216" s="24">
        <v>54.3</v>
      </c>
      <c r="G2216" s="24">
        <v>-20.7</v>
      </c>
    </row>
    <row r="2217" spans="2:7">
      <c r="B2217" s="58">
        <v>54.28</v>
      </c>
      <c r="C2217" s="58">
        <v>0</v>
      </c>
      <c r="F2217" s="24">
        <v>54.3</v>
      </c>
      <c r="G2217" s="24">
        <v>1.25</v>
      </c>
    </row>
    <row r="2218" spans="2:7">
      <c r="B2218" s="58">
        <v>54.3</v>
      </c>
      <c r="C2218" s="58">
        <v>10</v>
      </c>
      <c r="F2218" s="24">
        <v>54.3</v>
      </c>
      <c r="G2218" s="24">
        <v>16.2</v>
      </c>
    </row>
    <row r="2219" spans="2:7">
      <c r="B2219" s="58">
        <v>54.32</v>
      </c>
      <c r="C2219" s="58">
        <v>41</v>
      </c>
      <c r="F2219" s="24">
        <v>54.3</v>
      </c>
      <c r="G2219" s="24">
        <v>-17.899999999999999</v>
      </c>
    </row>
    <row r="2220" spans="2:7">
      <c r="B2220" s="58">
        <v>54.34</v>
      </c>
      <c r="C2220" s="58">
        <v>13</v>
      </c>
      <c r="F2220" s="24">
        <v>54.3</v>
      </c>
      <c r="G2220" s="24">
        <v>-14</v>
      </c>
    </row>
    <row r="2221" spans="2:7">
      <c r="B2221" s="58">
        <v>54.36</v>
      </c>
      <c r="C2221" s="58">
        <v>6</v>
      </c>
      <c r="F2221" s="24">
        <v>54.4</v>
      </c>
      <c r="G2221" s="24">
        <v>8.9600000000000009</v>
      </c>
    </row>
    <row r="2222" spans="2:7">
      <c r="B2222" s="58">
        <v>54.38</v>
      </c>
      <c r="C2222" s="58">
        <v>0</v>
      </c>
      <c r="F2222" s="24">
        <v>54.4</v>
      </c>
      <c r="G2222" s="24">
        <v>5.89</v>
      </c>
    </row>
    <row r="2223" spans="2:7">
      <c r="B2223" s="58">
        <v>54.4</v>
      </c>
      <c r="C2223" s="58">
        <v>0</v>
      </c>
      <c r="F2223" s="24">
        <v>54.4</v>
      </c>
      <c r="G2223" s="24">
        <v>-14.2</v>
      </c>
    </row>
    <row r="2224" spans="2:7">
      <c r="B2224" s="58">
        <v>54.42</v>
      </c>
      <c r="C2224" s="58">
        <v>0</v>
      </c>
      <c r="F2224" s="24">
        <v>54.4</v>
      </c>
      <c r="G2224" s="24">
        <v>-36.299999999999997</v>
      </c>
    </row>
    <row r="2225" spans="2:7">
      <c r="B2225" s="58">
        <v>54.44</v>
      </c>
      <c r="C2225" s="58">
        <v>32</v>
      </c>
      <c r="F2225" s="24">
        <v>54.4</v>
      </c>
      <c r="G2225" s="24">
        <v>-1.33</v>
      </c>
    </row>
    <row r="2226" spans="2:7">
      <c r="B2226" s="58">
        <v>54.46</v>
      </c>
      <c r="C2226" s="58">
        <v>22</v>
      </c>
      <c r="F2226" s="24">
        <v>54.5</v>
      </c>
      <c r="G2226" s="24">
        <v>22.6</v>
      </c>
    </row>
    <row r="2227" spans="2:7">
      <c r="B2227" s="58">
        <v>54.48</v>
      </c>
      <c r="C2227" s="58">
        <v>9</v>
      </c>
      <c r="F2227" s="24">
        <v>54.5</v>
      </c>
      <c r="G2227" s="24">
        <v>-18.5</v>
      </c>
    </row>
    <row r="2228" spans="2:7">
      <c r="B2228" s="58">
        <v>54.5</v>
      </c>
      <c r="C2228" s="58">
        <v>7</v>
      </c>
      <c r="F2228" s="24">
        <v>54.5</v>
      </c>
      <c r="G2228" s="24">
        <v>-10.6</v>
      </c>
    </row>
    <row r="2229" spans="2:7">
      <c r="B2229" s="58">
        <v>54.52</v>
      </c>
      <c r="C2229" s="58">
        <v>4</v>
      </c>
      <c r="F2229" s="24">
        <v>54.5</v>
      </c>
      <c r="G2229" s="24">
        <v>2.38</v>
      </c>
    </row>
    <row r="2230" spans="2:7">
      <c r="B2230" s="58">
        <v>54.54</v>
      </c>
      <c r="C2230" s="58">
        <v>34</v>
      </c>
      <c r="F2230" s="24">
        <v>54.5</v>
      </c>
      <c r="G2230" s="24">
        <v>-42.7</v>
      </c>
    </row>
    <row r="2231" spans="2:7">
      <c r="B2231" s="58">
        <v>54.56</v>
      </c>
      <c r="C2231" s="58">
        <v>31</v>
      </c>
      <c r="F2231" s="24">
        <v>54.6</v>
      </c>
      <c r="G2231" s="24">
        <v>0.22600000000000001</v>
      </c>
    </row>
    <row r="2232" spans="2:7">
      <c r="B2232" s="58">
        <v>54.58</v>
      </c>
      <c r="C2232" s="58">
        <v>0</v>
      </c>
      <c r="F2232" s="24">
        <v>54.6</v>
      </c>
      <c r="G2232" s="24">
        <v>-19.8</v>
      </c>
    </row>
    <row r="2233" spans="2:7">
      <c r="B2233" s="58">
        <v>54.6</v>
      </c>
      <c r="C2233" s="58">
        <v>37</v>
      </c>
      <c r="F2233" s="24">
        <v>54.6</v>
      </c>
      <c r="G2233" s="24">
        <v>-12.9</v>
      </c>
    </row>
    <row r="2234" spans="2:7">
      <c r="B2234" s="58">
        <v>54.62</v>
      </c>
      <c r="C2234" s="58">
        <v>33</v>
      </c>
      <c r="F2234" s="24">
        <v>54.6</v>
      </c>
      <c r="G2234" s="24">
        <v>-5</v>
      </c>
    </row>
    <row r="2235" spans="2:7">
      <c r="B2235" s="58">
        <v>54.64</v>
      </c>
      <c r="C2235" s="58">
        <v>0</v>
      </c>
      <c r="F2235" s="24">
        <v>54.6</v>
      </c>
      <c r="G2235" s="24">
        <v>8.92</v>
      </c>
    </row>
    <row r="2236" spans="2:7">
      <c r="B2236" s="58">
        <v>54.66</v>
      </c>
      <c r="C2236" s="58">
        <v>84</v>
      </c>
      <c r="F2236" s="24">
        <v>54.7</v>
      </c>
      <c r="G2236" s="24">
        <v>-51.2</v>
      </c>
    </row>
    <row r="2237" spans="2:7">
      <c r="B2237" s="58">
        <v>54.68</v>
      </c>
      <c r="C2237" s="58">
        <v>27</v>
      </c>
      <c r="F2237" s="24">
        <v>54.7</v>
      </c>
      <c r="G2237" s="24">
        <v>0.77300000000000002</v>
      </c>
    </row>
    <row r="2238" spans="2:7">
      <c r="B2238" s="58">
        <v>54.7</v>
      </c>
      <c r="C2238" s="58">
        <v>19</v>
      </c>
      <c r="F2238" s="24">
        <v>54.7</v>
      </c>
      <c r="G2238" s="24">
        <v>-18.3</v>
      </c>
    </row>
    <row r="2239" spans="2:7">
      <c r="B2239" s="58">
        <v>54.72</v>
      </c>
      <c r="C2239" s="58">
        <v>0</v>
      </c>
      <c r="F2239" s="24">
        <v>54.7</v>
      </c>
      <c r="G2239" s="24">
        <v>-12.4</v>
      </c>
    </row>
    <row r="2240" spans="2:7">
      <c r="B2240" s="58">
        <v>54.74</v>
      </c>
      <c r="C2240" s="58">
        <v>10</v>
      </c>
      <c r="F2240" s="24">
        <v>54.7</v>
      </c>
      <c r="G2240" s="24">
        <v>9.5399999999999991</v>
      </c>
    </row>
    <row r="2241" spans="2:7">
      <c r="B2241" s="58">
        <v>54.76</v>
      </c>
      <c r="C2241" s="58">
        <v>7</v>
      </c>
      <c r="F2241" s="24">
        <v>54.8</v>
      </c>
      <c r="G2241" s="24">
        <v>-62.5</v>
      </c>
    </row>
    <row r="2242" spans="2:7">
      <c r="B2242" s="58">
        <v>54.78</v>
      </c>
      <c r="C2242" s="58">
        <v>0</v>
      </c>
      <c r="F2242" s="24">
        <v>54.8</v>
      </c>
      <c r="G2242" s="24">
        <v>26.4</v>
      </c>
    </row>
    <row r="2243" spans="2:7">
      <c r="B2243" s="58">
        <v>54.8</v>
      </c>
      <c r="C2243" s="58">
        <v>19</v>
      </c>
      <c r="F2243" s="24">
        <v>54.8</v>
      </c>
      <c r="G2243" s="24">
        <v>-18.7</v>
      </c>
    </row>
    <row r="2244" spans="2:7">
      <c r="B2244" s="58">
        <v>54.82</v>
      </c>
      <c r="C2244" s="58">
        <v>4</v>
      </c>
      <c r="F2244" s="24">
        <v>54.8</v>
      </c>
      <c r="G2244" s="24">
        <v>-4.7699999999999996</v>
      </c>
    </row>
    <row r="2245" spans="2:7">
      <c r="B2245" s="58">
        <v>54.84</v>
      </c>
      <c r="C2245" s="58">
        <v>5</v>
      </c>
      <c r="F2245" s="24">
        <v>54.8</v>
      </c>
      <c r="G2245" s="24">
        <v>1.1499999999999999</v>
      </c>
    </row>
    <row r="2246" spans="2:7">
      <c r="B2246" s="58">
        <v>54.86</v>
      </c>
      <c r="C2246" s="58">
        <v>38</v>
      </c>
      <c r="F2246" s="24">
        <v>54.9</v>
      </c>
      <c r="G2246" s="24">
        <v>8.08</v>
      </c>
    </row>
    <row r="2247" spans="2:7">
      <c r="B2247" s="58">
        <v>54.88</v>
      </c>
      <c r="C2247" s="58">
        <v>15</v>
      </c>
      <c r="F2247" s="24">
        <v>54.9</v>
      </c>
      <c r="G2247" s="24">
        <v>44</v>
      </c>
    </row>
    <row r="2248" spans="2:7">
      <c r="B2248" s="58">
        <v>54.9</v>
      </c>
      <c r="C2248" s="58">
        <v>11</v>
      </c>
      <c r="F2248" s="24">
        <v>54.9</v>
      </c>
      <c r="G2248" s="24">
        <v>0.91900000000000004</v>
      </c>
    </row>
    <row r="2249" spans="2:7">
      <c r="B2249" s="58">
        <v>54.92</v>
      </c>
      <c r="C2249" s="58">
        <v>49</v>
      </c>
      <c r="F2249" s="24">
        <v>54.9</v>
      </c>
      <c r="G2249" s="24">
        <v>2.84</v>
      </c>
    </row>
    <row r="2250" spans="2:7">
      <c r="B2250" s="58">
        <v>54.94</v>
      </c>
      <c r="C2250" s="58">
        <v>65</v>
      </c>
      <c r="F2250" s="24">
        <v>54.9</v>
      </c>
      <c r="G2250" s="24">
        <v>10.8</v>
      </c>
    </row>
    <row r="2251" spans="2:7">
      <c r="B2251" s="58">
        <v>54.96</v>
      </c>
      <c r="C2251" s="58">
        <v>60</v>
      </c>
      <c r="F2251" s="24">
        <v>55</v>
      </c>
      <c r="G2251" s="24">
        <v>8.68</v>
      </c>
    </row>
    <row r="2252" spans="2:7">
      <c r="B2252" s="58">
        <v>54.98</v>
      </c>
      <c r="C2252" s="58">
        <v>28</v>
      </c>
      <c r="F2252" s="24">
        <v>55</v>
      </c>
      <c r="G2252" s="24">
        <v>-20.399999999999999</v>
      </c>
    </row>
    <row r="2253" spans="2:7">
      <c r="B2253" s="58">
        <v>55</v>
      </c>
      <c r="C2253" s="58">
        <v>28</v>
      </c>
      <c r="F2253" s="24">
        <v>55</v>
      </c>
      <c r="G2253" s="24">
        <v>-20.5</v>
      </c>
    </row>
    <row r="2254" spans="2:7">
      <c r="B2254" s="58">
        <v>55.02</v>
      </c>
      <c r="C2254" s="58">
        <v>11</v>
      </c>
      <c r="F2254" s="24">
        <v>55</v>
      </c>
      <c r="G2254" s="24">
        <v>-55.6</v>
      </c>
    </row>
    <row r="2255" spans="2:7">
      <c r="B2255" s="58">
        <v>55.04</v>
      </c>
      <c r="C2255" s="58">
        <v>0</v>
      </c>
      <c r="F2255" s="24">
        <v>55</v>
      </c>
      <c r="G2255" s="24">
        <v>-17.600000000000001</v>
      </c>
    </row>
    <row r="2256" spans="2:7">
      <c r="B2256" s="58">
        <v>55.06</v>
      </c>
      <c r="C2256" s="58">
        <v>36</v>
      </c>
      <c r="F2256" s="24">
        <v>55.1</v>
      </c>
      <c r="G2256" s="24">
        <v>-10.7</v>
      </c>
    </row>
    <row r="2257" spans="2:7">
      <c r="B2257" s="58">
        <v>55.08</v>
      </c>
      <c r="C2257" s="58">
        <v>3</v>
      </c>
      <c r="F2257" s="24">
        <v>55.1</v>
      </c>
      <c r="G2257" s="24">
        <v>-10.8</v>
      </c>
    </row>
    <row r="2258" spans="2:7">
      <c r="B2258" s="58">
        <v>55.1</v>
      </c>
      <c r="C2258" s="58">
        <v>4</v>
      </c>
      <c r="F2258" s="24">
        <v>55.1</v>
      </c>
      <c r="G2258" s="24">
        <v>0.12</v>
      </c>
    </row>
    <row r="2259" spans="2:7">
      <c r="B2259" s="58">
        <v>55.12</v>
      </c>
      <c r="C2259" s="58">
        <v>3</v>
      </c>
      <c r="F2259" s="24">
        <v>55.1</v>
      </c>
      <c r="G2259" s="24">
        <v>1.04</v>
      </c>
    </row>
    <row r="2260" spans="2:7">
      <c r="B2260" s="58">
        <v>55.14</v>
      </c>
      <c r="C2260" s="58">
        <v>0</v>
      </c>
      <c r="F2260" s="24">
        <v>55.1</v>
      </c>
      <c r="G2260" s="24">
        <v>-36</v>
      </c>
    </row>
    <row r="2261" spans="2:7">
      <c r="B2261" s="58">
        <v>55.16</v>
      </c>
      <c r="C2261" s="58">
        <v>0</v>
      </c>
      <c r="F2261" s="24">
        <v>55.2</v>
      </c>
      <c r="G2261" s="24">
        <v>-4.12</v>
      </c>
    </row>
    <row r="2262" spans="2:7">
      <c r="B2262" s="58">
        <v>55.18</v>
      </c>
      <c r="C2262" s="58">
        <v>7</v>
      </c>
      <c r="F2262" s="24">
        <v>55.2</v>
      </c>
      <c r="G2262" s="24">
        <v>29.8</v>
      </c>
    </row>
    <row r="2263" spans="2:7">
      <c r="B2263" s="58">
        <v>55.2</v>
      </c>
      <c r="C2263" s="58">
        <v>32</v>
      </c>
      <c r="F2263" s="24">
        <v>55.2</v>
      </c>
      <c r="G2263" s="24">
        <v>-0.28699999999999998</v>
      </c>
    </row>
    <row r="2264" spans="2:7">
      <c r="B2264" s="58">
        <v>55.22</v>
      </c>
      <c r="C2264" s="58">
        <v>0</v>
      </c>
      <c r="F2264" s="24">
        <v>55.2</v>
      </c>
      <c r="G2264" s="24">
        <v>35.6</v>
      </c>
    </row>
    <row r="2265" spans="2:7">
      <c r="B2265" s="58">
        <v>55.24</v>
      </c>
      <c r="C2265" s="58">
        <v>0</v>
      </c>
      <c r="F2265" s="24">
        <v>55.2</v>
      </c>
      <c r="G2265" s="24">
        <v>-9.4499999999999993</v>
      </c>
    </row>
    <row r="2266" spans="2:7">
      <c r="B2266" s="58">
        <v>55.26</v>
      </c>
      <c r="C2266" s="58">
        <v>18</v>
      </c>
      <c r="F2266" s="24">
        <v>55.3</v>
      </c>
      <c r="G2266" s="24">
        <v>43.5</v>
      </c>
    </row>
    <row r="2267" spans="2:7">
      <c r="B2267" s="58">
        <v>55.28</v>
      </c>
      <c r="C2267" s="58">
        <v>48</v>
      </c>
      <c r="F2267" s="24">
        <v>55.3</v>
      </c>
      <c r="G2267" s="24">
        <v>38.4</v>
      </c>
    </row>
    <row r="2268" spans="2:7">
      <c r="B2268" s="58">
        <v>55.3</v>
      </c>
      <c r="C2268" s="58">
        <v>42</v>
      </c>
      <c r="F2268" s="24">
        <v>55.3</v>
      </c>
      <c r="G2268" s="24">
        <v>-10.7</v>
      </c>
    </row>
    <row r="2269" spans="2:7">
      <c r="B2269" s="58">
        <v>55.32</v>
      </c>
      <c r="C2269" s="58">
        <v>0</v>
      </c>
      <c r="F2269" s="24">
        <v>55.3</v>
      </c>
      <c r="G2269" s="24">
        <v>-34.799999999999997</v>
      </c>
    </row>
    <row r="2270" spans="2:7">
      <c r="B2270" s="58">
        <v>55.34</v>
      </c>
      <c r="C2270" s="58">
        <v>15</v>
      </c>
      <c r="F2270" s="24">
        <v>55.3</v>
      </c>
      <c r="G2270" s="24">
        <v>15.1</v>
      </c>
    </row>
    <row r="2271" spans="2:7">
      <c r="B2271" s="58">
        <v>55.36</v>
      </c>
      <c r="C2271" s="58">
        <v>7</v>
      </c>
      <c r="F2271" s="24">
        <v>55.4</v>
      </c>
      <c r="G2271" s="24">
        <v>17.100000000000001</v>
      </c>
    </row>
    <row r="2272" spans="2:7">
      <c r="B2272" s="58">
        <v>55.38</v>
      </c>
      <c r="C2272" s="58">
        <v>6</v>
      </c>
      <c r="F2272" s="24">
        <v>55.4</v>
      </c>
      <c r="G2272" s="24">
        <v>3.97</v>
      </c>
    </row>
    <row r="2273" spans="2:7">
      <c r="B2273" s="58">
        <v>55.4</v>
      </c>
      <c r="C2273" s="58">
        <v>8</v>
      </c>
      <c r="F2273" s="24">
        <v>55.4</v>
      </c>
      <c r="G2273" s="24">
        <v>17.899999999999999</v>
      </c>
    </row>
    <row r="2274" spans="2:7">
      <c r="B2274" s="58">
        <v>55.42</v>
      </c>
      <c r="C2274" s="58">
        <v>34</v>
      </c>
      <c r="F2274" s="24">
        <v>55.4</v>
      </c>
      <c r="G2274" s="24">
        <v>12.8</v>
      </c>
    </row>
    <row r="2275" spans="2:7">
      <c r="B2275" s="58">
        <v>55.44</v>
      </c>
      <c r="C2275" s="58">
        <v>12</v>
      </c>
      <c r="F2275" s="24">
        <v>55.4</v>
      </c>
      <c r="G2275" s="24">
        <v>23.7</v>
      </c>
    </row>
    <row r="2276" spans="2:7">
      <c r="B2276" s="58">
        <v>55.46</v>
      </c>
      <c r="C2276" s="58">
        <v>16</v>
      </c>
      <c r="F2276" s="24">
        <v>55.5</v>
      </c>
      <c r="G2276" s="24">
        <v>-43.4</v>
      </c>
    </row>
    <row r="2277" spans="2:7">
      <c r="B2277" s="58">
        <v>55.48</v>
      </c>
      <c r="C2277" s="58">
        <v>51</v>
      </c>
      <c r="F2277" s="24">
        <v>55.5</v>
      </c>
      <c r="G2277" s="24">
        <v>-30.5</v>
      </c>
    </row>
    <row r="2278" spans="2:7">
      <c r="B2278" s="58">
        <v>55.5</v>
      </c>
      <c r="C2278" s="58">
        <v>24</v>
      </c>
      <c r="F2278" s="24">
        <v>55.5</v>
      </c>
      <c r="G2278" s="24">
        <v>24.5</v>
      </c>
    </row>
    <row r="2279" spans="2:7">
      <c r="B2279" s="58">
        <v>55.52</v>
      </c>
      <c r="C2279" s="58">
        <v>4</v>
      </c>
      <c r="F2279" s="24">
        <v>55.5</v>
      </c>
      <c r="G2279" s="24">
        <v>-20.6</v>
      </c>
    </row>
    <row r="2280" spans="2:7">
      <c r="B2280" s="58">
        <v>55.54</v>
      </c>
      <c r="C2280" s="58">
        <v>34</v>
      </c>
      <c r="F2280" s="24">
        <v>55.5</v>
      </c>
      <c r="G2280" s="24">
        <v>-57.7</v>
      </c>
    </row>
    <row r="2281" spans="2:7">
      <c r="B2281" s="58">
        <v>55.56</v>
      </c>
      <c r="C2281" s="58">
        <v>9</v>
      </c>
      <c r="F2281" s="24">
        <v>55.6</v>
      </c>
      <c r="G2281" s="24">
        <v>-36.799999999999997</v>
      </c>
    </row>
    <row r="2282" spans="2:7">
      <c r="B2282" s="58">
        <v>55.58</v>
      </c>
      <c r="C2282" s="58">
        <v>12</v>
      </c>
      <c r="F2282" s="24">
        <v>55.6</v>
      </c>
      <c r="G2282" s="24">
        <v>0.123</v>
      </c>
    </row>
    <row r="2283" spans="2:7">
      <c r="B2283" s="58">
        <v>55.6</v>
      </c>
      <c r="C2283" s="58">
        <v>30</v>
      </c>
      <c r="F2283" s="24">
        <v>55.6</v>
      </c>
      <c r="G2283" s="24">
        <v>7.04</v>
      </c>
    </row>
    <row r="2284" spans="2:7">
      <c r="B2284" s="58">
        <v>55.62</v>
      </c>
      <c r="C2284" s="58">
        <v>16</v>
      </c>
      <c r="F2284" s="24">
        <v>55.6</v>
      </c>
      <c r="G2284" s="24">
        <v>67</v>
      </c>
    </row>
    <row r="2285" spans="2:7">
      <c r="B2285" s="58">
        <v>55.64</v>
      </c>
      <c r="C2285" s="58">
        <v>0</v>
      </c>
      <c r="F2285" s="24">
        <v>55.6</v>
      </c>
      <c r="G2285" s="24">
        <v>-19.100000000000001</v>
      </c>
    </row>
    <row r="2286" spans="2:7">
      <c r="B2286" s="58">
        <v>55.66</v>
      </c>
      <c r="C2286" s="58">
        <v>17</v>
      </c>
      <c r="F2286" s="24">
        <v>55.7</v>
      </c>
      <c r="G2286" s="24">
        <v>-33.200000000000003</v>
      </c>
    </row>
    <row r="2287" spans="2:7">
      <c r="B2287" s="58">
        <v>55.68</v>
      </c>
      <c r="C2287" s="58">
        <v>43</v>
      </c>
      <c r="F2287" s="24">
        <v>55.7</v>
      </c>
      <c r="G2287" s="24">
        <v>-5.31</v>
      </c>
    </row>
    <row r="2288" spans="2:7">
      <c r="B2288" s="58">
        <v>55.7</v>
      </c>
      <c r="C2288" s="58">
        <v>7</v>
      </c>
      <c r="F2288" s="24">
        <v>55.7</v>
      </c>
      <c r="G2288" s="24">
        <v>5.61</v>
      </c>
    </row>
    <row r="2289" spans="2:7">
      <c r="B2289" s="58">
        <v>55.72</v>
      </c>
      <c r="C2289" s="58">
        <v>27</v>
      </c>
      <c r="F2289" s="24">
        <v>55.7</v>
      </c>
      <c r="G2289" s="24">
        <v>-5.48</v>
      </c>
    </row>
    <row r="2290" spans="2:7">
      <c r="B2290" s="58">
        <v>55.74</v>
      </c>
      <c r="C2290" s="58">
        <v>34</v>
      </c>
      <c r="F2290" s="24">
        <v>55.7</v>
      </c>
      <c r="G2290" s="24">
        <v>-0.56399999999999995</v>
      </c>
    </row>
    <row r="2291" spans="2:7">
      <c r="B2291" s="58">
        <v>55.76</v>
      </c>
      <c r="C2291" s="58">
        <v>0</v>
      </c>
      <c r="F2291" s="24">
        <v>55.8</v>
      </c>
      <c r="G2291" s="24">
        <v>-12.7</v>
      </c>
    </row>
    <row r="2292" spans="2:7">
      <c r="B2292" s="58">
        <v>55.78</v>
      </c>
      <c r="C2292" s="58">
        <v>11</v>
      </c>
      <c r="F2292" s="24">
        <v>55.8</v>
      </c>
      <c r="G2292" s="24">
        <v>-0.73699999999999999</v>
      </c>
    </row>
    <row r="2293" spans="2:7">
      <c r="B2293" s="58">
        <v>55.8</v>
      </c>
      <c r="C2293" s="58">
        <v>30</v>
      </c>
      <c r="F2293" s="24">
        <v>55.8</v>
      </c>
      <c r="G2293" s="24">
        <v>14.2</v>
      </c>
    </row>
    <row r="2294" spans="2:7">
      <c r="B2294" s="58">
        <v>55.82</v>
      </c>
      <c r="C2294" s="58">
        <v>25</v>
      </c>
      <c r="F2294" s="24">
        <v>55.8</v>
      </c>
      <c r="G2294" s="24">
        <v>-4.91</v>
      </c>
    </row>
    <row r="2295" spans="2:7">
      <c r="B2295" s="58">
        <v>55.84</v>
      </c>
      <c r="C2295" s="58">
        <v>29</v>
      </c>
      <c r="F2295" s="24">
        <v>55.8</v>
      </c>
      <c r="G2295" s="24">
        <v>12</v>
      </c>
    </row>
    <row r="2296" spans="2:7">
      <c r="B2296" s="58">
        <v>55.86</v>
      </c>
      <c r="C2296" s="58">
        <v>7</v>
      </c>
      <c r="F2296" s="24">
        <v>55.9</v>
      </c>
      <c r="G2296" s="24">
        <v>26.9</v>
      </c>
    </row>
    <row r="2297" spans="2:7">
      <c r="B2297" s="58">
        <v>55.88</v>
      </c>
      <c r="C2297" s="58">
        <v>14</v>
      </c>
      <c r="F2297" s="24">
        <v>55.9</v>
      </c>
      <c r="G2297" s="24">
        <v>-10.199999999999999</v>
      </c>
    </row>
    <row r="2298" spans="2:7">
      <c r="B2298" s="58">
        <v>55.9</v>
      </c>
      <c r="C2298" s="58">
        <v>2</v>
      </c>
      <c r="F2298" s="24">
        <v>55.9</v>
      </c>
      <c r="G2298" s="24">
        <v>15.7</v>
      </c>
    </row>
    <row r="2299" spans="2:7">
      <c r="B2299" s="58">
        <v>55.92</v>
      </c>
      <c r="C2299" s="58">
        <v>56</v>
      </c>
      <c r="F2299" s="24">
        <v>55.9</v>
      </c>
      <c r="G2299" s="24">
        <v>12.7</v>
      </c>
    </row>
    <row r="2300" spans="2:7">
      <c r="B2300" s="58">
        <v>55.94</v>
      </c>
      <c r="C2300" s="58">
        <v>27</v>
      </c>
      <c r="F2300" s="24">
        <v>55.9</v>
      </c>
      <c r="G2300" s="24">
        <v>13.6</v>
      </c>
    </row>
    <row r="2301" spans="2:7">
      <c r="B2301" s="58">
        <v>55.96</v>
      </c>
      <c r="C2301" s="58">
        <v>32</v>
      </c>
      <c r="F2301" s="24">
        <v>56</v>
      </c>
      <c r="G2301" s="24">
        <v>4.4800000000000004</v>
      </c>
    </row>
    <row r="2302" spans="2:7">
      <c r="B2302" s="58">
        <v>55.98</v>
      </c>
      <c r="C2302" s="58">
        <v>36</v>
      </c>
      <c r="F2302" s="24">
        <v>56</v>
      </c>
      <c r="G2302" s="24">
        <v>-9.61</v>
      </c>
    </row>
    <row r="2303" spans="2:7">
      <c r="B2303" s="58">
        <v>56</v>
      </c>
      <c r="C2303" s="58">
        <v>51</v>
      </c>
      <c r="F2303" s="24">
        <v>56</v>
      </c>
      <c r="G2303" s="24">
        <v>-21.7</v>
      </c>
    </row>
    <row r="2304" spans="2:7">
      <c r="B2304" s="58">
        <v>56.02</v>
      </c>
      <c r="C2304" s="58">
        <v>72</v>
      </c>
      <c r="F2304" s="24">
        <v>56</v>
      </c>
      <c r="G2304" s="24">
        <v>20.2</v>
      </c>
    </row>
    <row r="2305" spans="2:7">
      <c r="B2305" s="58">
        <v>56.04</v>
      </c>
      <c r="C2305" s="58">
        <v>52</v>
      </c>
      <c r="F2305" s="24">
        <v>56</v>
      </c>
      <c r="G2305" s="24">
        <v>-13.9</v>
      </c>
    </row>
    <row r="2306" spans="2:7">
      <c r="B2306" s="58">
        <v>56.06</v>
      </c>
      <c r="C2306" s="58">
        <v>42</v>
      </c>
      <c r="F2306" s="24">
        <v>56.1</v>
      </c>
      <c r="G2306" s="24">
        <v>3.03</v>
      </c>
    </row>
    <row r="2307" spans="2:7">
      <c r="B2307" s="58">
        <v>56.08</v>
      </c>
      <c r="C2307" s="58">
        <v>6</v>
      </c>
      <c r="F2307" s="24">
        <v>56.1</v>
      </c>
      <c r="G2307" s="24">
        <v>-30.1</v>
      </c>
    </row>
    <row r="2308" spans="2:7">
      <c r="B2308" s="58">
        <v>56.1</v>
      </c>
      <c r="C2308" s="58">
        <v>0</v>
      </c>
      <c r="F2308" s="24">
        <v>56.1</v>
      </c>
      <c r="G2308" s="24">
        <v>5.86</v>
      </c>
    </row>
    <row r="2309" spans="2:7">
      <c r="B2309" s="58">
        <v>56.12</v>
      </c>
      <c r="C2309" s="58">
        <v>0</v>
      </c>
      <c r="F2309" s="24">
        <v>56.1</v>
      </c>
      <c r="G2309" s="24">
        <v>28.8</v>
      </c>
    </row>
    <row r="2310" spans="2:7">
      <c r="B2310" s="58">
        <v>56.14</v>
      </c>
      <c r="C2310" s="58">
        <v>21</v>
      </c>
      <c r="F2310" s="24">
        <v>56.1</v>
      </c>
      <c r="G2310" s="24">
        <v>-10.3</v>
      </c>
    </row>
    <row r="2311" spans="2:7">
      <c r="B2311" s="58">
        <v>56.16</v>
      </c>
      <c r="C2311" s="58">
        <v>1</v>
      </c>
      <c r="F2311" s="24">
        <v>56.2</v>
      </c>
      <c r="G2311" s="24">
        <v>-27.4</v>
      </c>
    </row>
    <row r="2312" spans="2:7">
      <c r="B2312" s="58">
        <v>56.18</v>
      </c>
      <c r="C2312" s="58">
        <v>4</v>
      </c>
      <c r="F2312" s="24">
        <v>56.2</v>
      </c>
      <c r="G2312" s="24">
        <v>11.5</v>
      </c>
    </row>
    <row r="2313" spans="2:7">
      <c r="B2313" s="58">
        <v>56.2</v>
      </c>
      <c r="C2313" s="58">
        <v>7</v>
      </c>
      <c r="F2313" s="24">
        <v>56.2</v>
      </c>
      <c r="G2313" s="24">
        <v>-42.6</v>
      </c>
    </row>
    <row r="2314" spans="2:7">
      <c r="B2314" s="58">
        <v>56.22</v>
      </c>
      <c r="C2314" s="58">
        <v>2</v>
      </c>
      <c r="F2314" s="24">
        <v>56.2</v>
      </c>
      <c r="G2314" s="24">
        <v>-7.68</v>
      </c>
    </row>
    <row r="2315" spans="2:7">
      <c r="B2315" s="58">
        <v>56.24</v>
      </c>
      <c r="C2315" s="58">
        <v>35</v>
      </c>
      <c r="F2315" s="24">
        <v>56.2</v>
      </c>
      <c r="G2315" s="24">
        <v>-0.76900000000000002</v>
      </c>
    </row>
    <row r="2316" spans="2:7">
      <c r="B2316" s="58">
        <v>56.26</v>
      </c>
      <c r="C2316" s="58">
        <v>3</v>
      </c>
      <c r="F2316" s="24">
        <v>56.3</v>
      </c>
      <c r="G2316" s="24">
        <v>-10.9</v>
      </c>
    </row>
    <row r="2317" spans="2:7">
      <c r="B2317" s="58">
        <v>56.28</v>
      </c>
      <c r="C2317" s="58">
        <v>40</v>
      </c>
      <c r="F2317" s="24">
        <v>56.3</v>
      </c>
      <c r="G2317" s="24">
        <v>9.0500000000000007</v>
      </c>
    </row>
    <row r="2318" spans="2:7">
      <c r="B2318" s="58">
        <v>56.3</v>
      </c>
      <c r="C2318" s="58">
        <v>16</v>
      </c>
      <c r="F2318" s="24">
        <v>56.3</v>
      </c>
      <c r="G2318" s="24">
        <v>13</v>
      </c>
    </row>
    <row r="2319" spans="2:7">
      <c r="B2319" s="58">
        <v>56.32</v>
      </c>
      <c r="C2319" s="58">
        <v>39</v>
      </c>
      <c r="F2319" s="24">
        <v>56.3</v>
      </c>
      <c r="G2319" s="24">
        <v>-7.13</v>
      </c>
    </row>
    <row r="2320" spans="2:7">
      <c r="B2320" s="58">
        <v>56.34</v>
      </c>
      <c r="C2320" s="58">
        <v>29</v>
      </c>
      <c r="F2320" s="24">
        <v>56.3</v>
      </c>
      <c r="G2320" s="24">
        <v>-21.2</v>
      </c>
    </row>
    <row r="2321" spans="2:7">
      <c r="B2321" s="58">
        <v>56.36</v>
      </c>
      <c r="C2321" s="58">
        <v>21</v>
      </c>
      <c r="F2321" s="24">
        <v>56.4</v>
      </c>
      <c r="G2321" s="24">
        <v>15.7</v>
      </c>
    </row>
    <row r="2322" spans="2:7">
      <c r="B2322" s="58">
        <v>56.38</v>
      </c>
      <c r="C2322" s="58">
        <v>56</v>
      </c>
      <c r="F2322" s="24">
        <v>56.4</v>
      </c>
      <c r="G2322" s="24">
        <v>5.6</v>
      </c>
    </row>
    <row r="2323" spans="2:7">
      <c r="B2323" s="58">
        <v>56.4</v>
      </c>
      <c r="C2323" s="58">
        <v>29</v>
      </c>
      <c r="F2323" s="24">
        <v>56.4</v>
      </c>
      <c r="G2323" s="24">
        <v>-7.49</v>
      </c>
    </row>
    <row r="2324" spans="2:7">
      <c r="B2324" s="58">
        <v>56.42</v>
      </c>
      <c r="C2324" s="58">
        <v>29</v>
      </c>
      <c r="F2324" s="24">
        <v>56.4</v>
      </c>
      <c r="G2324" s="24">
        <v>24.4</v>
      </c>
    </row>
    <row r="2325" spans="2:7">
      <c r="B2325" s="58">
        <v>56.44</v>
      </c>
      <c r="C2325" s="58">
        <v>3</v>
      </c>
      <c r="F2325" s="24">
        <v>56.4</v>
      </c>
      <c r="G2325" s="24">
        <v>25.3</v>
      </c>
    </row>
    <row r="2326" spans="2:7">
      <c r="B2326" s="58">
        <v>56.46</v>
      </c>
      <c r="C2326" s="58">
        <v>41</v>
      </c>
      <c r="F2326" s="24">
        <v>56.5</v>
      </c>
      <c r="G2326" s="24">
        <v>24.2</v>
      </c>
    </row>
    <row r="2327" spans="2:7">
      <c r="B2327" s="58">
        <v>56.48</v>
      </c>
      <c r="C2327" s="58">
        <v>10</v>
      </c>
      <c r="F2327" s="24">
        <v>56.5</v>
      </c>
      <c r="G2327" s="24">
        <v>63.1</v>
      </c>
    </row>
    <row r="2328" spans="2:7">
      <c r="B2328" s="58">
        <v>56.5</v>
      </c>
      <c r="C2328" s="58">
        <v>50</v>
      </c>
      <c r="F2328" s="24">
        <v>56.5</v>
      </c>
      <c r="G2328" s="24">
        <v>48.1</v>
      </c>
    </row>
    <row r="2329" spans="2:7">
      <c r="B2329" s="58">
        <v>56.52</v>
      </c>
      <c r="C2329" s="58">
        <v>50</v>
      </c>
      <c r="F2329" s="24">
        <v>56.5</v>
      </c>
      <c r="G2329" s="24">
        <v>49</v>
      </c>
    </row>
    <row r="2330" spans="2:7">
      <c r="B2330" s="58">
        <v>56.54</v>
      </c>
      <c r="C2330" s="58">
        <v>49</v>
      </c>
      <c r="F2330" s="24">
        <v>56.5</v>
      </c>
      <c r="G2330" s="24">
        <v>30.9</v>
      </c>
    </row>
    <row r="2331" spans="2:7">
      <c r="B2331" s="58">
        <v>56.56</v>
      </c>
      <c r="C2331" s="58">
        <v>48</v>
      </c>
      <c r="F2331" s="24">
        <v>56.6</v>
      </c>
      <c r="G2331" s="24">
        <v>95.8</v>
      </c>
    </row>
    <row r="2332" spans="2:7">
      <c r="B2332" s="58">
        <v>56.58</v>
      </c>
      <c r="C2332" s="58">
        <v>56</v>
      </c>
      <c r="F2332" s="24">
        <v>56.6</v>
      </c>
      <c r="G2332" s="24">
        <v>94.7</v>
      </c>
    </row>
    <row r="2333" spans="2:7">
      <c r="B2333" s="58">
        <v>56.6</v>
      </c>
      <c r="C2333" s="58">
        <v>90</v>
      </c>
      <c r="F2333" s="24">
        <v>56.6</v>
      </c>
      <c r="G2333" s="24">
        <v>58.6</v>
      </c>
    </row>
    <row r="2334" spans="2:7">
      <c r="B2334" s="58">
        <v>56.62</v>
      </c>
      <c r="C2334" s="58">
        <v>123</v>
      </c>
      <c r="F2334" s="24">
        <v>56.6</v>
      </c>
      <c r="G2334" s="24">
        <v>74.5</v>
      </c>
    </row>
    <row r="2335" spans="2:7">
      <c r="B2335" s="58">
        <v>56.64</v>
      </c>
      <c r="C2335" s="58">
        <v>153</v>
      </c>
      <c r="F2335" s="24">
        <v>56.6</v>
      </c>
      <c r="G2335" s="24">
        <v>146</v>
      </c>
    </row>
    <row r="2336" spans="2:7">
      <c r="B2336" s="58">
        <v>56.66</v>
      </c>
      <c r="C2336" s="58">
        <v>158</v>
      </c>
      <c r="F2336" s="24">
        <v>56.7</v>
      </c>
      <c r="G2336" s="24">
        <v>147</v>
      </c>
    </row>
    <row r="2337" spans="2:7">
      <c r="B2337" s="58">
        <v>56.68</v>
      </c>
      <c r="C2337" s="58">
        <v>267</v>
      </c>
      <c r="F2337" s="24">
        <v>56.7</v>
      </c>
      <c r="G2337" s="24">
        <v>295</v>
      </c>
    </row>
    <row r="2338" spans="2:7">
      <c r="B2338" s="58">
        <v>56.7</v>
      </c>
      <c r="C2338" s="58">
        <v>410</v>
      </c>
      <c r="F2338" s="24">
        <v>56.7</v>
      </c>
      <c r="G2338" s="24">
        <v>322</v>
      </c>
    </row>
    <row r="2339" spans="2:7">
      <c r="B2339" s="58">
        <v>56.72</v>
      </c>
      <c r="C2339" s="58">
        <v>568</v>
      </c>
      <c r="F2339" s="24">
        <v>56.7</v>
      </c>
      <c r="G2339" s="24">
        <v>474</v>
      </c>
    </row>
    <row r="2340" spans="2:7">
      <c r="B2340" s="58">
        <v>56.74</v>
      </c>
      <c r="C2340" s="58">
        <v>632</v>
      </c>
      <c r="F2340" s="24">
        <v>56.7</v>
      </c>
      <c r="G2340" s="24">
        <v>657</v>
      </c>
    </row>
    <row r="2341" spans="2:7">
      <c r="B2341" s="58">
        <v>56.76</v>
      </c>
      <c r="C2341" s="58">
        <v>723</v>
      </c>
      <c r="F2341" s="24">
        <v>56.8</v>
      </c>
      <c r="G2341" s="24">
        <v>748</v>
      </c>
    </row>
    <row r="2342" spans="2:7">
      <c r="B2342" s="58">
        <v>56.78</v>
      </c>
      <c r="C2342" s="58">
        <v>733</v>
      </c>
      <c r="F2342" s="24">
        <v>56.8</v>
      </c>
      <c r="G2342" s="24">
        <v>796</v>
      </c>
    </row>
    <row r="2343" spans="2:7">
      <c r="B2343" s="58">
        <v>56.8</v>
      </c>
      <c r="C2343" s="58">
        <v>644</v>
      </c>
      <c r="F2343" s="24">
        <v>56.8</v>
      </c>
      <c r="G2343" s="24">
        <v>901</v>
      </c>
    </row>
    <row r="2344" spans="2:7">
      <c r="B2344" s="58">
        <v>56.82</v>
      </c>
      <c r="C2344" s="58">
        <v>510</v>
      </c>
      <c r="F2344" s="24">
        <v>56.8</v>
      </c>
      <c r="G2344" s="24">
        <v>898</v>
      </c>
    </row>
    <row r="2345" spans="2:7">
      <c r="B2345" s="58">
        <v>56.84</v>
      </c>
      <c r="C2345" s="58">
        <v>330</v>
      </c>
      <c r="F2345" s="24">
        <v>56.8</v>
      </c>
      <c r="G2345" s="24">
        <v>811</v>
      </c>
    </row>
    <row r="2346" spans="2:7">
      <c r="B2346" s="58">
        <v>56.86</v>
      </c>
      <c r="C2346" s="58">
        <v>253</v>
      </c>
      <c r="F2346" s="24">
        <v>56.9</v>
      </c>
      <c r="G2346" s="24">
        <v>730</v>
      </c>
    </row>
    <row r="2347" spans="2:7">
      <c r="B2347" s="58">
        <v>56.88</v>
      </c>
      <c r="C2347" s="58">
        <v>201</v>
      </c>
      <c r="F2347" s="24">
        <v>56.9</v>
      </c>
      <c r="G2347" s="24">
        <v>649</v>
      </c>
    </row>
    <row r="2348" spans="2:7">
      <c r="B2348" s="58">
        <v>56.9</v>
      </c>
      <c r="C2348" s="58">
        <v>102</v>
      </c>
      <c r="F2348" s="24">
        <v>56.9</v>
      </c>
      <c r="G2348" s="24">
        <v>620</v>
      </c>
    </row>
    <row r="2349" spans="2:7">
      <c r="B2349" s="58">
        <v>56.92</v>
      </c>
      <c r="C2349" s="58">
        <v>98</v>
      </c>
      <c r="F2349" s="24">
        <v>56.9</v>
      </c>
      <c r="G2349" s="24">
        <v>567</v>
      </c>
    </row>
    <row r="2350" spans="2:7">
      <c r="B2350" s="58">
        <v>56.94</v>
      </c>
      <c r="C2350" s="58">
        <v>71</v>
      </c>
      <c r="F2350" s="24">
        <v>56.9</v>
      </c>
      <c r="G2350" s="24">
        <v>560</v>
      </c>
    </row>
    <row r="2351" spans="2:7">
      <c r="B2351" s="58">
        <v>56.96</v>
      </c>
      <c r="C2351" s="58">
        <v>37</v>
      </c>
      <c r="F2351" s="24">
        <v>57</v>
      </c>
      <c r="G2351" s="24">
        <v>582</v>
      </c>
    </row>
    <row r="2352" spans="2:7">
      <c r="B2352" s="58">
        <v>56.98</v>
      </c>
      <c r="C2352" s="58">
        <v>73</v>
      </c>
      <c r="F2352" s="24">
        <v>57</v>
      </c>
      <c r="G2352" s="24">
        <v>515</v>
      </c>
    </row>
    <row r="2353" spans="2:7">
      <c r="B2353" s="58">
        <v>57</v>
      </c>
      <c r="C2353" s="58">
        <v>51</v>
      </c>
      <c r="F2353" s="24">
        <v>57</v>
      </c>
      <c r="G2353" s="24">
        <v>357</v>
      </c>
    </row>
    <row r="2354" spans="2:7">
      <c r="B2354" s="58">
        <v>57.02</v>
      </c>
      <c r="C2354" s="58">
        <v>23</v>
      </c>
      <c r="F2354" s="24">
        <v>57</v>
      </c>
      <c r="G2354" s="24">
        <v>308</v>
      </c>
    </row>
    <row r="2355" spans="2:7">
      <c r="B2355" s="58">
        <v>57.04</v>
      </c>
      <c r="C2355" s="58">
        <v>103</v>
      </c>
      <c r="F2355" s="24">
        <v>57</v>
      </c>
      <c r="G2355" s="24">
        <v>255</v>
      </c>
    </row>
    <row r="2356" spans="2:7">
      <c r="B2356" s="58">
        <v>57.06</v>
      </c>
      <c r="C2356" s="58">
        <v>61</v>
      </c>
      <c r="F2356" s="24">
        <v>57.1</v>
      </c>
      <c r="G2356" s="24">
        <v>157</v>
      </c>
    </row>
    <row r="2357" spans="2:7">
      <c r="B2357" s="58">
        <v>57.08</v>
      </c>
      <c r="C2357" s="58">
        <v>54</v>
      </c>
      <c r="F2357" s="24">
        <v>57.1</v>
      </c>
      <c r="G2357" s="24">
        <v>146</v>
      </c>
    </row>
    <row r="2358" spans="2:7">
      <c r="B2358" s="58">
        <v>57.1</v>
      </c>
      <c r="C2358" s="58">
        <v>27</v>
      </c>
      <c r="F2358" s="24">
        <v>57.1</v>
      </c>
      <c r="G2358" s="24">
        <v>108</v>
      </c>
    </row>
    <row r="2359" spans="2:7">
      <c r="B2359" s="58">
        <v>57.12</v>
      </c>
      <c r="C2359" s="58">
        <v>0</v>
      </c>
      <c r="F2359" s="24">
        <v>57.1</v>
      </c>
      <c r="G2359" s="24">
        <v>93.2</v>
      </c>
    </row>
    <row r="2360" spans="2:7">
      <c r="B2360" s="58">
        <v>57.14</v>
      </c>
      <c r="C2360" s="58">
        <v>46</v>
      </c>
      <c r="F2360" s="24">
        <v>57.1</v>
      </c>
      <c r="G2360" s="24">
        <v>84.1</v>
      </c>
    </row>
    <row r="2361" spans="2:7">
      <c r="B2361" s="58">
        <v>57.16</v>
      </c>
      <c r="C2361" s="58">
        <v>21</v>
      </c>
      <c r="F2361" s="24">
        <v>57.2</v>
      </c>
      <c r="G2361" s="24">
        <v>28</v>
      </c>
    </row>
    <row r="2362" spans="2:7">
      <c r="B2362" s="58">
        <v>57.18</v>
      </c>
      <c r="C2362" s="58">
        <v>47</v>
      </c>
      <c r="F2362" s="24">
        <v>57.2</v>
      </c>
      <c r="G2362" s="24">
        <v>80.900000000000006</v>
      </c>
    </row>
    <row r="2363" spans="2:7">
      <c r="B2363" s="58">
        <v>57.2</v>
      </c>
      <c r="C2363" s="58">
        <v>20</v>
      </c>
      <c r="F2363" s="24">
        <v>57.2</v>
      </c>
      <c r="G2363" s="24">
        <v>4.84</v>
      </c>
    </row>
    <row r="2364" spans="2:7">
      <c r="B2364" s="58">
        <v>57.22</v>
      </c>
      <c r="C2364" s="58">
        <v>0</v>
      </c>
      <c r="F2364" s="24">
        <v>57.2</v>
      </c>
      <c r="G2364" s="24">
        <v>27.7</v>
      </c>
    </row>
    <row r="2365" spans="2:7">
      <c r="B2365" s="58">
        <v>57.24</v>
      </c>
      <c r="C2365" s="58">
        <v>59</v>
      </c>
      <c r="F2365" s="24">
        <v>57.2</v>
      </c>
      <c r="G2365" s="24">
        <v>24.7</v>
      </c>
    </row>
    <row r="2366" spans="2:7">
      <c r="B2366" s="58">
        <v>57.26</v>
      </c>
      <c r="C2366" s="58">
        <v>58</v>
      </c>
      <c r="F2366" s="24">
        <v>57.3</v>
      </c>
      <c r="G2366" s="24">
        <v>30.6</v>
      </c>
    </row>
    <row r="2367" spans="2:7">
      <c r="B2367" s="58">
        <v>57.28</v>
      </c>
      <c r="C2367" s="58">
        <v>17</v>
      </c>
      <c r="F2367" s="24">
        <v>57.3</v>
      </c>
      <c r="G2367" s="24">
        <v>36.5</v>
      </c>
    </row>
    <row r="2368" spans="2:7">
      <c r="B2368" s="58">
        <v>57.3</v>
      </c>
      <c r="C2368" s="58">
        <v>8</v>
      </c>
      <c r="F2368" s="24">
        <v>57.3</v>
      </c>
      <c r="G2368" s="24">
        <v>43.4</v>
      </c>
    </row>
    <row r="2369" spans="2:7">
      <c r="B2369" s="58">
        <v>57.32</v>
      </c>
      <c r="C2369" s="58">
        <v>6</v>
      </c>
      <c r="F2369" s="24">
        <v>57.3</v>
      </c>
      <c r="G2369" s="24">
        <v>9.2899999999999991</v>
      </c>
    </row>
    <row r="2370" spans="2:7">
      <c r="B2370" s="58">
        <v>57.34</v>
      </c>
      <c r="C2370" s="58">
        <v>3</v>
      </c>
      <c r="F2370" s="24">
        <v>57.3</v>
      </c>
      <c r="G2370" s="24">
        <v>34.200000000000003</v>
      </c>
    </row>
    <row r="2371" spans="2:7">
      <c r="B2371" s="58">
        <v>57.36</v>
      </c>
      <c r="C2371" s="58">
        <v>43</v>
      </c>
      <c r="F2371" s="24">
        <v>57.4</v>
      </c>
      <c r="G2371" s="24">
        <v>104</v>
      </c>
    </row>
    <row r="2372" spans="2:7">
      <c r="B2372" s="58">
        <v>57.38</v>
      </c>
      <c r="C2372" s="58">
        <v>41</v>
      </c>
      <c r="F2372" s="24">
        <v>57.4</v>
      </c>
      <c r="G2372" s="24">
        <v>44</v>
      </c>
    </row>
    <row r="2373" spans="2:7">
      <c r="B2373" s="58">
        <v>57.4</v>
      </c>
      <c r="C2373" s="58">
        <v>10</v>
      </c>
      <c r="F2373" s="24">
        <v>57.4</v>
      </c>
      <c r="G2373" s="24">
        <v>78.900000000000006</v>
      </c>
    </row>
    <row r="2374" spans="2:7">
      <c r="B2374" s="58">
        <v>57.42</v>
      </c>
      <c r="C2374" s="58">
        <v>58</v>
      </c>
      <c r="F2374" s="24">
        <v>57.4</v>
      </c>
      <c r="G2374" s="24">
        <v>72.8</v>
      </c>
    </row>
    <row r="2375" spans="2:7">
      <c r="B2375" s="58">
        <v>57.44</v>
      </c>
      <c r="C2375" s="58">
        <v>76</v>
      </c>
      <c r="F2375" s="24">
        <v>57.4</v>
      </c>
      <c r="G2375" s="24">
        <v>121</v>
      </c>
    </row>
    <row r="2376" spans="2:7">
      <c r="B2376" s="58">
        <v>57.46</v>
      </c>
      <c r="C2376" s="58">
        <v>71</v>
      </c>
      <c r="F2376" s="24">
        <v>57.5</v>
      </c>
      <c r="G2376" s="24">
        <v>95.6</v>
      </c>
    </row>
    <row r="2377" spans="2:7">
      <c r="B2377" s="58">
        <v>57.48</v>
      </c>
      <c r="C2377" s="58">
        <v>36</v>
      </c>
      <c r="F2377" s="24">
        <v>57.5</v>
      </c>
      <c r="G2377" s="24">
        <v>98.5</v>
      </c>
    </row>
    <row r="2378" spans="2:7">
      <c r="B2378" s="58">
        <v>57.5</v>
      </c>
      <c r="C2378" s="58">
        <v>92</v>
      </c>
      <c r="F2378" s="24">
        <v>57.5</v>
      </c>
      <c r="G2378" s="24">
        <v>141</v>
      </c>
    </row>
    <row r="2379" spans="2:7">
      <c r="B2379" s="58">
        <v>57.52</v>
      </c>
      <c r="C2379" s="58">
        <v>152</v>
      </c>
      <c r="F2379" s="24">
        <v>57.5</v>
      </c>
      <c r="G2379" s="24">
        <v>158</v>
      </c>
    </row>
    <row r="2380" spans="2:7">
      <c r="B2380" s="58">
        <v>57.54</v>
      </c>
      <c r="C2380" s="58">
        <v>141</v>
      </c>
      <c r="F2380" s="24">
        <v>57.5</v>
      </c>
      <c r="G2380" s="24">
        <v>174</v>
      </c>
    </row>
    <row r="2381" spans="2:7">
      <c r="B2381" s="58">
        <v>57.56</v>
      </c>
      <c r="C2381" s="58">
        <v>212</v>
      </c>
      <c r="F2381" s="24">
        <v>57.6</v>
      </c>
      <c r="G2381" s="24">
        <v>192</v>
      </c>
    </row>
    <row r="2382" spans="2:7">
      <c r="B2382" s="58">
        <v>57.58</v>
      </c>
      <c r="C2382" s="58">
        <v>190</v>
      </c>
      <c r="F2382" s="24">
        <v>57.6</v>
      </c>
      <c r="G2382" s="24">
        <v>317</v>
      </c>
    </row>
    <row r="2383" spans="2:7">
      <c r="B2383" s="58">
        <v>57.6</v>
      </c>
      <c r="C2383" s="58">
        <v>254</v>
      </c>
      <c r="F2383" s="24">
        <v>57.6</v>
      </c>
      <c r="G2383" s="24">
        <v>314</v>
      </c>
    </row>
    <row r="2384" spans="2:7">
      <c r="B2384" s="58">
        <v>57.62</v>
      </c>
      <c r="C2384" s="58">
        <v>330</v>
      </c>
      <c r="F2384" s="24">
        <v>57.6</v>
      </c>
      <c r="G2384" s="24">
        <v>416</v>
      </c>
    </row>
    <row r="2385" spans="2:7">
      <c r="B2385" s="58">
        <v>57.64</v>
      </c>
      <c r="C2385" s="58">
        <v>488</v>
      </c>
      <c r="F2385" s="24">
        <v>57.6</v>
      </c>
      <c r="G2385" s="24">
        <v>510</v>
      </c>
    </row>
    <row r="2386" spans="2:7">
      <c r="B2386" s="58">
        <v>57.66</v>
      </c>
      <c r="C2386" s="58">
        <v>494</v>
      </c>
      <c r="F2386" s="24">
        <v>57.7</v>
      </c>
      <c r="G2386" s="24">
        <v>596</v>
      </c>
    </row>
    <row r="2387" spans="2:7">
      <c r="B2387" s="58">
        <v>57.68</v>
      </c>
      <c r="C2387" s="58">
        <v>661</v>
      </c>
      <c r="F2387" s="24">
        <v>57.7</v>
      </c>
      <c r="G2387" s="24">
        <v>829</v>
      </c>
    </row>
    <row r="2388" spans="2:7">
      <c r="B2388" s="58">
        <v>57.7</v>
      </c>
      <c r="C2388" s="58">
        <v>741</v>
      </c>
      <c r="F2388" s="24">
        <v>57.7</v>
      </c>
      <c r="G2388" s="24">
        <v>955</v>
      </c>
    </row>
    <row r="2389" spans="2:7">
      <c r="B2389" s="58">
        <v>57.72</v>
      </c>
      <c r="C2389" s="58">
        <v>777</v>
      </c>
      <c r="F2389" s="24">
        <v>57.7</v>
      </c>
      <c r="G2389" s="24">
        <v>1050</v>
      </c>
    </row>
    <row r="2390" spans="2:7">
      <c r="B2390" s="58">
        <v>57.74</v>
      </c>
      <c r="C2390" s="58">
        <v>817</v>
      </c>
      <c r="F2390" s="24">
        <v>57.7</v>
      </c>
      <c r="G2390" s="24">
        <v>1180</v>
      </c>
    </row>
    <row r="2391" spans="2:7">
      <c r="B2391" s="58">
        <v>57.76</v>
      </c>
      <c r="C2391" s="58">
        <v>653</v>
      </c>
      <c r="F2391" s="24">
        <v>57.8</v>
      </c>
      <c r="G2391" s="24">
        <v>1180</v>
      </c>
    </row>
    <row r="2392" spans="2:7">
      <c r="B2392" s="58">
        <v>57.78</v>
      </c>
      <c r="C2392" s="58">
        <v>620</v>
      </c>
      <c r="F2392" s="24">
        <v>57.8</v>
      </c>
      <c r="G2392" s="24">
        <v>1150</v>
      </c>
    </row>
    <row r="2393" spans="2:7">
      <c r="B2393" s="58">
        <v>57.8</v>
      </c>
      <c r="C2393" s="58">
        <v>440</v>
      </c>
      <c r="F2393" s="24">
        <v>57.8</v>
      </c>
      <c r="G2393" s="24">
        <v>1190</v>
      </c>
    </row>
    <row r="2394" spans="2:7">
      <c r="B2394" s="58">
        <v>57.82</v>
      </c>
      <c r="C2394" s="58">
        <v>350</v>
      </c>
      <c r="F2394" s="24">
        <v>57.8</v>
      </c>
      <c r="G2394" s="24">
        <v>1040</v>
      </c>
    </row>
    <row r="2395" spans="2:7">
      <c r="B2395" s="58">
        <v>57.84</v>
      </c>
      <c r="C2395" s="58">
        <v>300</v>
      </c>
      <c r="F2395" s="24">
        <v>57.8</v>
      </c>
      <c r="G2395" s="24">
        <v>1010</v>
      </c>
    </row>
    <row r="2396" spans="2:7">
      <c r="B2396" s="58">
        <v>57.86</v>
      </c>
      <c r="C2396" s="58">
        <v>225</v>
      </c>
      <c r="F2396" s="24">
        <v>57.9</v>
      </c>
      <c r="G2396" s="24">
        <v>868</v>
      </c>
    </row>
    <row r="2397" spans="2:7">
      <c r="B2397" s="58">
        <v>57.88</v>
      </c>
      <c r="C2397" s="58">
        <v>153</v>
      </c>
      <c r="F2397" s="24">
        <v>57.9</v>
      </c>
      <c r="G2397" s="24">
        <v>850</v>
      </c>
    </row>
    <row r="2398" spans="2:7">
      <c r="B2398" s="58">
        <v>57.9</v>
      </c>
      <c r="C2398" s="58">
        <v>148</v>
      </c>
      <c r="F2398" s="24">
        <v>57.9</v>
      </c>
      <c r="G2398" s="24">
        <v>728</v>
      </c>
    </row>
    <row r="2399" spans="2:7">
      <c r="B2399" s="58">
        <v>57.92</v>
      </c>
      <c r="C2399" s="58">
        <v>123</v>
      </c>
      <c r="F2399" s="24">
        <v>57.9</v>
      </c>
      <c r="G2399" s="24">
        <v>720</v>
      </c>
    </row>
    <row r="2400" spans="2:7">
      <c r="B2400" s="58">
        <v>57.94</v>
      </c>
      <c r="C2400" s="58">
        <v>130</v>
      </c>
      <c r="F2400" s="24">
        <v>57.9</v>
      </c>
      <c r="G2400" s="24">
        <v>701</v>
      </c>
    </row>
    <row r="2401" spans="2:7">
      <c r="B2401" s="58">
        <v>57.96</v>
      </c>
      <c r="C2401" s="58">
        <v>184</v>
      </c>
      <c r="F2401" s="24">
        <v>58</v>
      </c>
      <c r="G2401" s="24">
        <v>575</v>
      </c>
    </row>
    <row r="2402" spans="2:7">
      <c r="B2402" s="58">
        <v>57.98</v>
      </c>
      <c r="C2402" s="58">
        <v>82</v>
      </c>
      <c r="F2402" s="24">
        <v>58</v>
      </c>
      <c r="G2402" s="24">
        <v>549</v>
      </c>
    </row>
    <row r="2403" spans="2:7">
      <c r="B2403" s="58">
        <v>58</v>
      </c>
      <c r="C2403" s="58">
        <v>154</v>
      </c>
      <c r="F2403" s="24">
        <v>58</v>
      </c>
      <c r="G2403" s="24">
        <v>522</v>
      </c>
    </row>
    <row r="2404" spans="2:7">
      <c r="B2404" s="58">
        <v>58.02</v>
      </c>
      <c r="C2404" s="58">
        <v>165</v>
      </c>
      <c r="F2404" s="24">
        <v>58</v>
      </c>
      <c r="G2404" s="24">
        <v>478</v>
      </c>
    </row>
    <row r="2405" spans="2:7">
      <c r="B2405" s="58">
        <v>58.04</v>
      </c>
      <c r="C2405" s="58">
        <v>213</v>
      </c>
      <c r="F2405" s="24">
        <v>58</v>
      </c>
      <c r="G2405" s="24">
        <v>399</v>
      </c>
    </row>
    <row r="2406" spans="2:7">
      <c r="B2406" s="58">
        <v>58.06</v>
      </c>
      <c r="C2406" s="58">
        <v>193</v>
      </c>
      <c r="F2406" s="24">
        <v>58.1</v>
      </c>
      <c r="G2406" s="24">
        <v>393</v>
      </c>
    </row>
    <row r="2407" spans="2:7">
      <c r="B2407" s="58">
        <v>58.08</v>
      </c>
      <c r="C2407" s="58">
        <v>293</v>
      </c>
      <c r="F2407" s="24">
        <v>58.1</v>
      </c>
      <c r="G2407" s="24">
        <v>433</v>
      </c>
    </row>
    <row r="2408" spans="2:7">
      <c r="B2408" s="58">
        <v>58.1</v>
      </c>
      <c r="C2408" s="58">
        <v>293</v>
      </c>
      <c r="F2408" s="24">
        <v>58.1</v>
      </c>
      <c r="G2408" s="24">
        <v>383</v>
      </c>
    </row>
    <row r="2409" spans="2:7">
      <c r="B2409" s="58">
        <v>58.12</v>
      </c>
      <c r="C2409" s="58">
        <v>254</v>
      </c>
      <c r="F2409" s="24">
        <v>58.1</v>
      </c>
      <c r="G2409" s="24">
        <v>474</v>
      </c>
    </row>
    <row r="2410" spans="2:7">
      <c r="B2410" s="58">
        <v>58.14</v>
      </c>
      <c r="C2410" s="58">
        <v>337</v>
      </c>
      <c r="F2410" s="24">
        <v>58.1</v>
      </c>
      <c r="G2410" s="24">
        <v>480</v>
      </c>
    </row>
    <row r="2411" spans="2:7">
      <c r="B2411" s="58">
        <v>58.16</v>
      </c>
      <c r="C2411" s="58">
        <v>343</v>
      </c>
      <c r="F2411" s="24">
        <v>58.2</v>
      </c>
      <c r="G2411" s="24">
        <v>476</v>
      </c>
    </row>
    <row r="2412" spans="2:7">
      <c r="B2412" s="58">
        <v>58.18</v>
      </c>
      <c r="C2412" s="58">
        <v>318</v>
      </c>
      <c r="F2412" s="24">
        <v>58.2</v>
      </c>
      <c r="G2412" s="24">
        <v>489</v>
      </c>
    </row>
    <row r="2413" spans="2:7">
      <c r="B2413" s="58">
        <v>58.2</v>
      </c>
      <c r="C2413" s="58">
        <v>316</v>
      </c>
      <c r="F2413" s="24">
        <v>58.2</v>
      </c>
      <c r="G2413" s="24">
        <v>489</v>
      </c>
    </row>
    <row r="2414" spans="2:7">
      <c r="B2414" s="58">
        <v>58.22</v>
      </c>
      <c r="C2414" s="58">
        <v>301</v>
      </c>
      <c r="F2414" s="24">
        <v>58.2</v>
      </c>
      <c r="G2414" s="24">
        <v>474</v>
      </c>
    </row>
    <row r="2415" spans="2:7">
      <c r="B2415" s="58">
        <v>58.24</v>
      </c>
      <c r="C2415" s="58">
        <v>252</v>
      </c>
      <c r="F2415" s="24">
        <v>58.2</v>
      </c>
      <c r="G2415" s="24">
        <v>502</v>
      </c>
    </row>
    <row r="2416" spans="2:7">
      <c r="B2416" s="58">
        <v>58.26</v>
      </c>
      <c r="C2416" s="58">
        <v>210</v>
      </c>
      <c r="F2416" s="24">
        <v>58.3</v>
      </c>
      <c r="G2416" s="24">
        <v>591</v>
      </c>
    </row>
    <row r="2417" spans="2:7">
      <c r="B2417" s="58">
        <v>58.28</v>
      </c>
      <c r="C2417" s="58">
        <v>320</v>
      </c>
      <c r="F2417" s="24">
        <v>58.3</v>
      </c>
      <c r="G2417" s="24">
        <v>554</v>
      </c>
    </row>
    <row r="2418" spans="2:7">
      <c r="B2418" s="58">
        <v>58.3</v>
      </c>
      <c r="C2418" s="58">
        <v>273</v>
      </c>
      <c r="F2418" s="24">
        <v>58.3</v>
      </c>
      <c r="G2418" s="24">
        <v>587</v>
      </c>
    </row>
    <row r="2419" spans="2:7">
      <c r="B2419" s="58">
        <v>58.32</v>
      </c>
      <c r="C2419" s="58">
        <v>268</v>
      </c>
      <c r="F2419" s="24">
        <v>58.3</v>
      </c>
      <c r="G2419" s="24">
        <v>542</v>
      </c>
    </row>
    <row r="2420" spans="2:7">
      <c r="B2420" s="58">
        <v>58.34</v>
      </c>
      <c r="C2420" s="58">
        <v>355</v>
      </c>
      <c r="F2420" s="24">
        <v>58.3</v>
      </c>
      <c r="G2420" s="24">
        <v>627</v>
      </c>
    </row>
    <row r="2421" spans="2:7">
      <c r="B2421" s="58">
        <v>58.36</v>
      </c>
      <c r="C2421" s="58">
        <v>298</v>
      </c>
      <c r="F2421" s="24">
        <v>58.4</v>
      </c>
      <c r="G2421" s="24">
        <v>633</v>
      </c>
    </row>
    <row r="2422" spans="2:7">
      <c r="B2422" s="58">
        <v>58.38</v>
      </c>
      <c r="C2422" s="58">
        <v>346</v>
      </c>
      <c r="F2422" s="24">
        <v>58.4</v>
      </c>
      <c r="G2422" s="24">
        <v>647</v>
      </c>
    </row>
    <row r="2423" spans="2:7">
      <c r="B2423" s="58">
        <v>58.4</v>
      </c>
      <c r="C2423" s="58">
        <v>422</v>
      </c>
      <c r="F2423" s="24">
        <v>58.4</v>
      </c>
      <c r="G2423" s="24">
        <v>704</v>
      </c>
    </row>
    <row r="2424" spans="2:7">
      <c r="B2424" s="58">
        <v>58.42</v>
      </c>
      <c r="C2424" s="58">
        <v>488</v>
      </c>
      <c r="F2424" s="24">
        <v>58.4</v>
      </c>
      <c r="G2424" s="24">
        <v>718</v>
      </c>
    </row>
    <row r="2425" spans="2:7">
      <c r="B2425" s="58">
        <v>58.44</v>
      </c>
      <c r="C2425" s="58">
        <v>399</v>
      </c>
      <c r="F2425" s="24">
        <v>58.4</v>
      </c>
      <c r="G2425" s="24">
        <v>807</v>
      </c>
    </row>
    <row r="2426" spans="2:7">
      <c r="B2426" s="58">
        <v>58.46</v>
      </c>
      <c r="C2426" s="58">
        <v>465</v>
      </c>
      <c r="F2426" s="24">
        <v>58.5</v>
      </c>
      <c r="G2426" s="24">
        <v>868</v>
      </c>
    </row>
    <row r="2427" spans="2:7">
      <c r="B2427" s="58">
        <v>58.48</v>
      </c>
      <c r="C2427" s="58">
        <v>578</v>
      </c>
      <c r="F2427" s="24">
        <v>58.5</v>
      </c>
      <c r="G2427" s="24">
        <v>881</v>
      </c>
    </row>
    <row r="2428" spans="2:7">
      <c r="B2428" s="58">
        <v>58.5</v>
      </c>
      <c r="C2428" s="58">
        <v>525</v>
      </c>
      <c r="F2428" s="24">
        <v>58.5</v>
      </c>
      <c r="G2428" s="24">
        <v>971</v>
      </c>
    </row>
    <row r="2429" spans="2:7">
      <c r="B2429" s="58">
        <v>58.52</v>
      </c>
      <c r="C2429" s="58">
        <v>516</v>
      </c>
      <c r="F2429" s="24">
        <v>58.5</v>
      </c>
      <c r="G2429" s="24">
        <v>937</v>
      </c>
    </row>
    <row r="2430" spans="2:7">
      <c r="B2430" s="58">
        <v>58.54</v>
      </c>
      <c r="C2430" s="58">
        <v>606</v>
      </c>
      <c r="F2430" s="24">
        <v>58.5</v>
      </c>
      <c r="G2430" s="24">
        <v>1010</v>
      </c>
    </row>
    <row r="2431" spans="2:7">
      <c r="B2431" s="58">
        <v>58.56</v>
      </c>
      <c r="C2431" s="58">
        <v>528</v>
      </c>
      <c r="F2431" s="24">
        <v>58.6</v>
      </c>
      <c r="G2431" s="24">
        <v>987</v>
      </c>
    </row>
    <row r="2432" spans="2:7">
      <c r="B2432" s="58">
        <v>58.58</v>
      </c>
      <c r="C2432" s="58">
        <v>458</v>
      </c>
      <c r="F2432" s="24">
        <v>58.6</v>
      </c>
      <c r="G2432" s="24">
        <v>1090</v>
      </c>
    </row>
    <row r="2433" spans="2:7">
      <c r="B2433" s="58">
        <v>58.6</v>
      </c>
      <c r="C2433" s="58">
        <v>681</v>
      </c>
      <c r="F2433" s="24">
        <v>58.6</v>
      </c>
      <c r="G2433" s="24">
        <v>1010</v>
      </c>
    </row>
    <row r="2434" spans="2:7">
      <c r="B2434" s="58">
        <v>58.62</v>
      </c>
      <c r="C2434" s="58">
        <v>535</v>
      </c>
      <c r="F2434" s="24">
        <v>58.6</v>
      </c>
      <c r="G2434" s="24">
        <v>1180</v>
      </c>
    </row>
    <row r="2435" spans="2:7">
      <c r="B2435" s="58">
        <v>58.64</v>
      </c>
      <c r="C2435" s="58">
        <v>477</v>
      </c>
      <c r="F2435" s="24">
        <v>58.6</v>
      </c>
      <c r="G2435" s="24">
        <v>1060</v>
      </c>
    </row>
    <row r="2436" spans="2:7">
      <c r="B2436" s="58">
        <v>58.66</v>
      </c>
      <c r="C2436" s="58">
        <v>450</v>
      </c>
      <c r="F2436" s="24">
        <v>58.7</v>
      </c>
      <c r="G2436" s="24">
        <v>1080</v>
      </c>
    </row>
    <row r="2437" spans="2:7">
      <c r="B2437" s="58">
        <v>58.68</v>
      </c>
      <c r="C2437" s="58">
        <v>521</v>
      </c>
      <c r="F2437" s="24">
        <v>58.7</v>
      </c>
      <c r="G2437" s="24">
        <v>1030</v>
      </c>
    </row>
    <row r="2438" spans="2:7">
      <c r="B2438" s="58">
        <v>58.7</v>
      </c>
      <c r="C2438" s="58">
        <v>421</v>
      </c>
      <c r="F2438" s="24">
        <v>58.7</v>
      </c>
      <c r="G2438" s="24">
        <v>1010</v>
      </c>
    </row>
    <row r="2439" spans="2:7">
      <c r="B2439" s="58">
        <v>58.72</v>
      </c>
      <c r="C2439" s="58">
        <v>443</v>
      </c>
      <c r="F2439" s="24">
        <v>58.7</v>
      </c>
      <c r="G2439" s="24">
        <v>1030</v>
      </c>
    </row>
    <row r="2440" spans="2:7">
      <c r="B2440" s="58">
        <v>58.74</v>
      </c>
      <c r="C2440" s="58">
        <v>470</v>
      </c>
      <c r="F2440" s="24">
        <v>58.7</v>
      </c>
      <c r="G2440" s="24">
        <v>1020</v>
      </c>
    </row>
    <row r="2441" spans="2:7">
      <c r="B2441" s="58">
        <v>58.76</v>
      </c>
      <c r="C2441" s="58">
        <v>411</v>
      </c>
      <c r="F2441" s="24">
        <v>58.8</v>
      </c>
      <c r="G2441" s="24">
        <v>1020</v>
      </c>
    </row>
    <row r="2442" spans="2:7">
      <c r="B2442" s="58">
        <v>58.78</v>
      </c>
      <c r="C2442" s="58">
        <v>461</v>
      </c>
      <c r="F2442" s="24">
        <v>58.8</v>
      </c>
      <c r="G2442" s="24">
        <v>1080</v>
      </c>
    </row>
    <row r="2443" spans="2:7">
      <c r="B2443" s="58">
        <v>58.8</v>
      </c>
      <c r="C2443" s="58">
        <v>564</v>
      </c>
      <c r="F2443" s="24">
        <v>58.8</v>
      </c>
      <c r="G2443" s="24">
        <v>1160</v>
      </c>
    </row>
    <row r="2444" spans="2:7">
      <c r="B2444" s="58">
        <v>58.82</v>
      </c>
      <c r="C2444" s="58">
        <v>749</v>
      </c>
      <c r="F2444" s="24">
        <v>58.8</v>
      </c>
      <c r="G2444" s="24">
        <v>1130</v>
      </c>
    </row>
    <row r="2445" spans="2:7">
      <c r="B2445" s="58">
        <v>58.84</v>
      </c>
      <c r="C2445" s="58">
        <v>719</v>
      </c>
      <c r="F2445" s="24">
        <v>58.8</v>
      </c>
      <c r="G2445" s="24">
        <v>1250</v>
      </c>
    </row>
    <row r="2446" spans="2:7">
      <c r="B2446" s="58">
        <v>58.86</v>
      </c>
      <c r="C2446" s="58">
        <v>736</v>
      </c>
      <c r="F2446" s="24">
        <v>58.9</v>
      </c>
      <c r="G2446" s="24">
        <v>1270</v>
      </c>
    </row>
    <row r="2447" spans="2:7">
      <c r="B2447" s="58">
        <v>58.88</v>
      </c>
      <c r="C2447" s="58">
        <v>868</v>
      </c>
      <c r="F2447" s="24">
        <v>58.9</v>
      </c>
      <c r="G2447" s="24">
        <v>1370</v>
      </c>
    </row>
    <row r="2448" spans="2:7">
      <c r="B2448" s="58">
        <v>58.9</v>
      </c>
      <c r="C2448" s="58">
        <v>877</v>
      </c>
      <c r="F2448" s="24">
        <v>58.9</v>
      </c>
      <c r="G2448" s="24">
        <v>1390</v>
      </c>
    </row>
    <row r="2449" spans="2:7">
      <c r="B2449" s="58">
        <v>58.92</v>
      </c>
      <c r="C2449" s="58">
        <v>904</v>
      </c>
      <c r="F2449" s="24">
        <v>58.9</v>
      </c>
      <c r="G2449" s="24">
        <v>1490</v>
      </c>
    </row>
    <row r="2450" spans="2:7">
      <c r="B2450" s="58">
        <v>58.94</v>
      </c>
      <c r="C2450" s="58">
        <v>871</v>
      </c>
      <c r="F2450" s="24">
        <v>58.9</v>
      </c>
      <c r="G2450" s="24">
        <v>1540</v>
      </c>
    </row>
    <row r="2451" spans="2:7">
      <c r="B2451" s="58">
        <v>58.96</v>
      </c>
      <c r="C2451" s="58">
        <v>843</v>
      </c>
      <c r="F2451" s="24">
        <v>59</v>
      </c>
      <c r="G2451" s="24">
        <v>1520</v>
      </c>
    </row>
    <row r="2452" spans="2:7">
      <c r="B2452" s="58">
        <v>58.98</v>
      </c>
      <c r="C2452" s="58">
        <v>715</v>
      </c>
      <c r="F2452" s="24">
        <v>59</v>
      </c>
      <c r="G2452" s="24">
        <v>1510</v>
      </c>
    </row>
    <row r="2453" spans="2:7">
      <c r="B2453" s="58">
        <v>59</v>
      </c>
      <c r="C2453" s="58">
        <v>712</v>
      </c>
      <c r="F2453" s="24">
        <v>59</v>
      </c>
      <c r="G2453" s="24">
        <v>1470</v>
      </c>
    </row>
    <row r="2454" spans="2:7">
      <c r="B2454" s="58">
        <v>59.02</v>
      </c>
      <c r="C2454" s="58">
        <v>585</v>
      </c>
      <c r="F2454" s="24">
        <v>59</v>
      </c>
      <c r="G2454" s="24">
        <v>1460</v>
      </c>
    </row>
    <row r="2455" spans="2:7">
      <c r="B2455" s="58">
        <v>59.04</v>
      </c>
      <c r="C2455" s="58">
        <v>503</v>
      </c>
      <c r="F2455" s="24">
        <v>59</v>
      </c>
      <c r="G2455" s="24">
        <v>1260</v>
      </c>
    </row>
    <row r="2456" spans="2:7">
      <c r="B2456" s="58">
        <v>59.06</v>
      </c>
      <c r="C2456" s="58">
        <v>419</v>
      </c>
      <c r="F2456" s="24">
        <v>59.1</v>
      </c>
      <c r="G2456" s="24">
        <v>1210</v>
      </c>
    </row>
    <row r="2457" spans="2:7">
      <c r="B2457" s="58">
        <v>59.08</v>
      </c>
      <c r="C2457" s="58">
        <v>326</v>
      </c>
      <c r="F2457" s="24">
        <v>59.1</v>
      </c>
      <c r="G2457" s="24">
        <v>1140</v>
      </c>
    </row>
    <row r="2458" spans="2:7">
      <c r="B2458" s="58">
        <v>59.1</v>
      </c>
      <c r="C2458" s="58">
        <v>273</v>
      </c>
      <c r="F2458" s="24">
        <v>59.1</v>
      </c>
      <c r="G2458" s="24">
        <v>1070</v>
      </c>
    </row>
    <row r="2459" spans="2:7">
      <c r="B2459" s="58">
        <v>59.12</v>
      </c>
      <c r="C2459" s="58">
        <v>208</v>
      </c>
      <c r="F2459" s="24">
        <v>59.1</v>
      </c>
      <c r="G2459" s="24">
        <v>927</v>
      </c>
    </row>
    <row r="2460" spans="2:7">
      <c r="B2460" s="58">
        <v>59.14</v>
      </c>
      <c r="C2460" s="58">
        <v>193</v>
      </c>
      <c r="F2460" s="24">
        <v>59.1</v>
      </c>
      <c r="G2460" s="24">
        <v>887</v>
      </c>
    </row>
    <row r="2461" spans="2:7">
      <c r="B2461" s="58">
        <v>59.16</v>
      </c>
      <c r="C2461" s="58">
        <v>180</v>
      </c>
      <c r="F2461" s="24">
        <v>59.2</v>
      </c>
      <c r="G2461" s="24">
        <v>798</v>
      </c>
    </row>
    <row r="2462" spans="2:7">
      <c r="B2462" s="58">
        <v>59.18</v>
      </c>
      <c r="C2462" s="58">
        <v>191</v>
      </c>
      <c r="F2462" s="24">
        <v>59.2</v>
      </c>
      <c r="G2462" s="24">
        <v>728</v>
      </c>
    </row>
    <row r="2463" spans="2:7">
      <c r="B2463" s="58">
        <v>59.2</v>
      </c>
      <c r="C2463" s="58">
        <v>112</v>
      </c>
      <c r="F2463" s="24">
        <v>59.2</v>
      </c>
      <c r="G2463" s="24">
        <v>575</v>
      </c>
    </row>
    <row r="2464" spans="2:7">
      <c r="B2464" s="58">
        <v>59.22</v>
      </c>
      <c r="C2464" s="58">
        <v>100</v>
      </c>
      <c r="F2464" s="24">
        <v>59.2</v>
      </c>
      <c r="G2464" s="24">
        <v>535</v>
      </c>
    </row>
    <row r="2465" spans="2:7">
      <c r="B2465" s="58">
        <v>59.24</v>
      </c>
      <c r="C2465" s="58">
        <v>50</v>
      </c>
      <c r="F2465" s="24">
        <v>59.2</v>
      </c>
      <c r="G2465" s="24">
        <v>426</v>
      </c>
    </row>
    <row r="2466" spans="2:7">
      <c r="B2466" s="58">
        <v>59.26</v>
      </c>
      <c r="C2466" s="58">
        <v>86</v>
      </c>
      <c r="F2466" s="24">
        <v>59.3</v>
      </c>
      <c r="G2466" s="24">
        <v>365</v>
      </c>
    </row>
    <row r="2467" spans="2:7">
      <c r="B2467" s="58">
        <v>59.28</v>
      </c>
      <c r="C2467" s="58">
        <v>57</v>
      </c>
      <c r="F2467" s="24">
        <v>59.3</v>
      </c>
      <c r="G2467" s="24">
        <v>342</v>
      </c>
    </row>
    <row r="2468" spans="2:7">
      <c r="B2468" s="58">
        <v>59.3</v>
      </c>
      <c r="C2468" s="58">
        <v>75</v>
      </c>
      <c r="F2468" s="24">
        <v>59.3</v>
      </c>
      <c r="G2468" s="24">
        <v>251</v>
      </c>
    </row>
    <row r="2469" spans="2:7">
      <c r="B2469" s="58">
        <v>59.32</v>
      </c>
      <c r="C2469" s="58">
        <v>46</v>
      </c>
      <c r="F2469" s="24">
        <v>59.3</v>
      </c>
      <c r="G2469" s="24">
        <v>232</v>
      </c>
    </row>
    <row r="2470" spans="2:7">
      <c r="B2470" s="58">
        <v>59.34</v>
      </c>
      <c r="C2470" s="58">
        <v>31</v>
      </c>
      <c r="F2470" s="24">
        <v>59.3</v>
      </c>
      <c r="G2470" s="24">
        <v>214</v>
      </c>
    </row>
    <row r="2471" spans="2:7">
      <c r="B2471" s="58">
        <v>59.36</v>
      </c>
      <c r="C2471" s="58">
        <v>1</v>
      </c>
      <c r="F2471" s="24">
        <v>59.4</v>
      </c>
      <c r="G2471" s="24">
        <v>166</v>
      </c>
    </row>
    <row r="2472" spans="2:7">
      <c r="B2472" s="58">
        <v>59.38</v>
      </c>
      <c r="C2472" s="58">
        <v>16</v>
      </c>
      <c r="F2472" s="24">
        <v>59.4</v>
      </c>
      <c r="G2472" s="24">
        <v>186</v>
      </c>
    </row>
    <row r="2473" spans="2:7">
      <c r="B2473" s="58">
        <v>59.4</v>
      </c>
      <c r="C2473" s="58">
        <v>89</v>
      </c>
      <c r="F2473" s="24">
        <v>59.4</v>
      </c>
      <c r="G2473" s="24">
        <v>137</v>
      </c>
    </row>
    <row r="2474" spans="2:7">
      <c r="B2474" s="58">
        <v>59.42</v>
      </c>
      <c r="C2474" s="58">
        <v>23</v>
      </c>
      <c r="F2474" s="24">
        <v>59.4</v>
      </c>
      <c r="G2474" s="24">
        <v>143</v>
      </c>
    </row>
    <row r="2475" spans="2:7">
      <c r="B2475" s="58">
        <v>59.44</v>
      </c>
      <c r="C2475" s="58">
        <v>126</v>
      </c>
      <c r="F2475" s="24">
        <v>59.4</v>
      </c>
      <c r="G2475" s="24">
        <v>206</v>
      </c>
    </row>
    <row r="2476" spans="2:7">
      <c r="B2476" s="58">
        <v>59.46</v>
      </c>
      <c r="C2476" s="58">
        <v>156</v>
      </c>
      <c r="F2476" s="24">
        <v>59.5</v>
      </c>
      <c r="G2476" s="24">
        <v>157</v>
      </c>
    </row>
    <row r="2477" spans="2:7">
      <c r="B2477" s="58">
        <v>59.48</v>
      </c>
      <c r="C2477" s="58">
        <v>90</v>
      </c>
      <c r="F2477" s="24">
        <v>59.5</v>
      </c>
      <c r="G2477" s="24">
        <v>204</v>
      </c>
    </row>
    <row r="2478" spans="2:7">
      <c r="B2478" s="58">
        <v>59.5</v>
      </c>
      <c r="C2478" s="58">
        <v>150</v>
      </c>
      <c r="F2478" s="24">
        <v>59.5</v>
      </c>
      <c r="G2478" s="24">
        <v>226</v>
      </c>
    </row>
    <row r="2479" spans="2:7">
      <c r="B2479" s="58">
        <v>59.52</v>
      </c>
      <c r="C2479" s="58">
        <v>200</v>
      </c>
      <c r="F2479" s="24">
        <v>59.5</v>
      </c>
      <c r="G2479" s="24">
        <v>275</v>
      </c>
    </row>
    <row r="2480" spans="2:7">
      <c r="B2480" s="58">
        <v>59.54</v>
      </c>
      <c r="C2480" s="58">
        <v>224</v>
      </c>
      <c r="F2480" s="24">
        <v>59.5</v>
      </c>
      <c r="G2480" s="24">
        <v>329</v>
      </c>
    </row>
    <row r="2481" spans="2:7">
      <c r="B2481" s="58">
        <v>59.56</v>
      </c>
      <c r="C2481" s="58">
        <v>213</v>
      </c>
      <c r="F2481" s="24">
        <v>59.6</v>
      </c>
      <c r="G2481" s="24">
        <v>357</v>
      </c>
    </row>
    <row r="2482" spans="2:7">
      <c r="B2482" s="58">
        <v>59.58</v>
      </c>
      <c r="C2482" s="58">
        <v>364</v>
      </c>
      <c r="F2482" s="24">
        <v>59.6</v>
      </c>
      <c r="G2482" s="24">
        <v>386</v>
      </c>
    </row>
    <row r="2483" spans="2:7">
      <c r="B2483" s="58">
        <v>59.6</v>
      </c>
      <c r="C2483" s="58">
        <v>380</v>
      </c>
      <c r="F2483" s="24">
        <v>59.6</v>
      </c>
      <c r="G2483" s="24">
        <v>482</v>
      </c>
    </row>
    <row r="2484" spans="2:7">
      <c r="B2484" s="58">
        <v>59.62</v>
      </c>
      <c r="C2484" s="58">
        <v>445</v>
      </c>
      <c r="F2484" s="24">
        <v>59.6</v>
      </c>
      <c r="G2484" s="24">
        <v>617</v>
      </c>
    </row>
    <row r="2485" spans="2:7">
      <c r="B2485" s="58">
        <v>59.64</v>
      </c>
      <c r="C2485" s="58">
        <v>634</v>
      </c>
      <c r="F2485" s="24">
        <v>59.6</v>
      </c>
      <c r="G2485" s="24">
        <v>716</v>
      </c>
    </row>
    <row r="2486" spans="2:7">
      <c r="B2486" s="58">
        <v>59.66</v>
      </c>
      <c r="C2486" s="58">
        <v>721</v>
      </c>
      <c r="F2486" s="24">
        <v>59.7</v>
      </c>
      <c r="G2486" s="24">
        <v>843</v>
      </c>
    </row>
    <row r="2487" spans="2:7">
      <c r="B2487" s="58">
        <v>59.68</v>
      </c>
      <c r="C2487" s="58">
        <v>867</v>
      </c>
      <c r="F2487" s="24">
        <v>59.7</v>
      </c>
      <c r="G2487" s="24">
        <v>1140</v>
      </c>
    </row>
    <row r="2488" spans="2:7">
      <c r="B2488" s="58">
        <v>59.7</v>
      </c>
      <c r="C2488" s="58">
        <v>966</v>
      </c>
      <c r="F2488" s="24">
        <v>59.7</v>
      </c>
      <c r="G2488" s="24">
        <v>1330</v>
      </c>
    </row>
    <row r="2489" spans="2:7">
      <c r="B2489" s="58">
        <v>59.72</v>
      </c>
      <c r="C2489" s="58">
        <v>1139</v>
      </c>
      <c r="F2489" s="24">
        <v>59.7</v>
      </c>
      <c r="G2489" s="24">
        <v>1390</v>
      </c>
    </row>
    <row r="2490" spans="2:7">
      <c r="B2490" s="58">
        <v>59.74</v>
      </c>
      <c r="C2490" s="58">
        <v>1162</v>
      </c>
      <c r="F2490" s="24">
        <v>59.7</v>
      </c>
      <c r="G2490" s="24">
        <v>1710</v>
      </c>
    </row>
    <row r="2491" spans="2:7">
      <c r="B2491" s="58">
        <v>59.76</v>
      </c>
      <c r="C2491" s="58">
        <v>1118</v>
      </c>
      <c r="F2491" s="24">
        <v>59.8</v>
      </c>
      <c r="G2491" s="24">
        <v>1750</v>
      </c>
    </row>
    <row r="2492" spans="2:7">
      <c r="B2492" s="58">
        <v>59.78</v>
      </c>
      <c r="C2492" s="58">
        <v>1004</v>
      </c>
      <c r="F2492" s="24">
        <v>59.8</v>
      </c>
      <c r="G2492" s="24">
        <v>1840</v>
      </c>
    </row>
    <row r="2493" spans="2:7">
      <c r="B2493" s="58">
        <v>59.8</v>
      </c>
      <c r="C2493" s="58">
        <v>940</v>
      </c>
      <c r="F2493" s="24">
        <v>59.8</v>
      </c>
      <c r="G2493" s="24">
        <v>1870</v>
      </c>
    </row>
    <row r="2494" spans="2:7">
      <c r="B2494" s="58">
        <v>59.82</v>
      </c>
      <c r="C2494" s="58">
        <v>802</v>
      </c>
      <c r="F2494" s="24">
        <v>59.8</v>
      </c>
      <c r="G2494" s="24">
        <v>1770</v>
      </c>
    </row>
    <row r="2495" spans="2:7">
      <c r="B2495" s="58">
        <v>59.84</v>
      </c>
      <c r="C2495" s="58">
        <v>736</v>
      </c>
      <c r="F2495" s="24">
        <v>59.8</v>
      </c>
      <c r="G2495" s="24">
        <v>1730</v>
      </c>
    </row>
    <row r="2496" spans="2:7">
      <c r="B2496" s="58">
        <v>59.86</v>
      </c>
      <c r="C2496" s="58">
        <v>510</v>
      </c>
      <c r="F2496" s="24">
        <v>59.9</v>
      </c>
      <c r="G2496" s="24">
        <v>1640</v>
      </c>
    </row>
    <row r="2497" spans="2:7">
      <c r="B2497" s="58">
        <v>59.88</v>
      </c>
      <c r="C2497" s="58">
        <v>406</v>
      </c>
      <c r="F2497" s="24">
        <v>59.9</v>
      </c>
      <c r="G2497" s="24">
        <v>1460</v>
      </c>
    </row>
    <row r="2498" spans="2:7">
      <c r="B2498" s="58">
        <v>59.9</v>
      </c>
      <c r="C2498" s="58">
        <v>359</v>
      </c>
      <c r="F2498" s="24">
        <v>59.9</v>
      </c>
      <c r="G2498" s="24">
        <v>1500</v>
      </c>
    </row>
    <row r="2499" spans="2:7">
      <c r="B2499" s="58">
        <v>59.92</v>
      </c>
      <c r="C2499" s="58">
        <v>261</v>
      </c>
      <c r="F2499" s="24">
        <v>59.9</v>
      </c>
      <c r="G2499" s="24">
        <v>1310</v>
      </c>
    </row>
    <row r="2500" spans="2:7">
      <c r="B2500" s="58">
        <v>59.94</v>
      </c>
      <c r="C2500" s="58">
        <v>305</v>
      </c>
      <c r="F2500" s="24">
        <v>59.9</v>
      </c>
      <c r="G2500" s="24">
        <v>1220</v>
      </c>
    </row>
    <row r="2501" spans="2:7">
      <c r="B2501" s="58">
        <v>59.96</v>
      </c>
      <c r="C2501" s="58">
        <v>194</v>
      </c>
      <c r="F2501" s="24">
        <v>60</v>
      </c>
      <c r="G2501" s="24">
        <v>1160</v>
      </c>
    </row>
    <row r="2502" spans="2:7">
      <c r="B2502" s="58">
        <v>59.98</v>
      </c>
      <c r="C2502" s="58">
        <v>131</v>
      </c>
      <c r="F2502" s="24">
        <v>60</v>
      </c>
      <c r="G2502" s="24">
        <v>959</v>
      </c>
    </row>
    <row r="2503" spans="2:7">
      <c r="B2503" s="58">
        <v>60</v>
      </c>
      <c r="C2503" s="58">
        <v>38</v>
      </c>
      <c r="F2503" s="24">
        <v>60</v>
      </c>
      <c r="G2503" s="24">
        <v>854</v>
      </c>
    </row>
    <row r="2504" spans="2:7">
      <c r="B2504" s="58">
        <v>60.02</v>
      </c>
      <c r="C2504" s="58">
        <v>115</v>
      </c>
      <c r="F2504" s="24">
        <v>60</v>
      </c>
      <c r="G2504" s="24">
        <v>678</v>
      </c>
    </row>
    <row r="2505" spans="2:7">
      <c r="B2505" s="58">
        <v>60.04</v>
      </c>
      <c r="C2505" s="58">
        <v>11</v>
      </c>
      <c r="F2505" s="24">
        <v>60</v>
      </c>
      <c r="G2505" s="24">
        <v>599</v>
      </c>
    </row>
    <row r="2506" spans="2:7">
      <c r="B2506" s="58">
        <v>60.06</v>
      </c>
      <c r="C2506" s="58">
        <v>67</v>
      </c>
      <c r="F2506" s="24">
        <v>60.1</v>
      </c>
      <c r="G2506" s="24">
        <v>471</v>
      </c>
    </row>
    <row r="2507" spans="2:7">
      <c r="B2507" s="58">
        <v>60.08</v>
      </c>
      <c r="C2507" s="58">
        <v>14</v>
      </c>
      <c r="F2507" s="24">
        <v>60.1</v>
      </c>
      <c r="G2507" s="24">
        <v>367</v>
      </c>
    </row>
    <row r="2508" spans="2:7">
      <c r="B2508" s="58">
        <v>60.1</v>
      </c>
      <c r="C2508" s="58">
        <v>14</v>
      </c>
      <c r="F2508" s="24">
        <v>60.1</v>
      </c>
      <c r="G2508" s="24">
        <v>294</v>
      </c>
    </row>
    <row r="2509" spans="2:7">
      <c r="B2509" s="58">
        <v>60.12</v>
      </c>
      <c r="C2509" s="58">
        <v>3</v>
      </c>
      <c r="F2509" s="24">
        <v>60.1</v>
      </c>
      <c r="G2509" s="24">
        <v>256</v>
      </c>
    </row>
    <row r="2510" spans="2:7">
      <c r="B2510" s="58">
        <v>60.14</v>
      </c>
      <c r="C2510" s="58">
        <v>5</v>
      </c>
      <c r="F2510" s="24">
        <v>60.1</v>
      </c>
      <c r="G2510" s="24">
        <v>204</v>
      </c>
    </row>
    <row r="2511" spans="2:7">
      <c r="B2511" s="58">
        <v>60.16</v>
      </c>
      <c r="C2511" s="58">
        <v>70</v>
      </c>
      <c r="F2511" s="24">
        <v>60.2</v>
      </c>
      <c r="G2511" s="24">
        <v>122</v>
      </c>
    </row>
    <row r="2512" spans="2:7">
      <c r="B2512" s="58">
        <v>60.18</v>
      </c>
      <c r="C2512" s="58">
        <v>20</v>
      </c>
      <c r="F2512" s="24">
        <v>60.2</v>
      </c>
      <c r="G2512" s="24">
        <v>144</v>
      </c>
    </row>
    <row r="2513" spans="2:7">
      <c r="B2513" s="58">
        <v>60.2</v>
      </c>
      <c r="C2513" s="58">
        <v>21</v>
      </c>
      <c r="F2513" s="24">
        <v>60.2</v>
      </c>
      <c r="G2513" s="24">
        <v>85.7</v>
      </c>
    </row>
    <row r="2514" spans="2:7">
      <c r="B2514" s="58">
        <v>60.22</v>
      </c>
      <c r="C2514" s="58">
        <v>3</v>
      </c>
      <c r="F2514" s="24">
        <v>60.2</v>
      </c>
      <c r="G2514" s="24">
        <v>118</v>
      </c>
    </row>
    <row r="2515" spans="2:7">
      <c r="B2515" s="58">
        <v>60.24</v>
      </c>
      <c r="C2515" s="58">
        <v>0</v>
      </c>
      <c r="F2515" s="24">
        <v>60.2</v>
      </c>
      <c r="G2515" s="24">
        <v>80.599999999999994</v>
      </c>
    </row>
    <row r="2516" spans="2:7">
      <c r="B2516" s="58">
        <v>60.26</v>
      </c>
      <c r="C2516" s="58">
        <v>5</v>
      </c>
      <c r="F2516" s="24">
        <v>60.3</v>
      </c>
      <c r="G2516" s="24">
        <v>97.5</v>
      </c>
    </row>
    <row r="2517" spans="2:7">
      <c r="B2517" s="58">
        <v>60.28</v>
      </c>
      <c r="C2517" s="58">
        <v>75</v>
      </c>
      <c r="F2517" s="24">
        <v>60.3</v>
      </c>
      <c r="G2517" s="24">
        <v>95.4</v>
      </c>
    </row>
    <row r="2518" spans="2:7">
      <c r="B2518" s="58">
        <v>60.3</v>
      </c>
      <c r="C2518" s="58">
        <v>38</v>
      </c>
      <c r="F2518" s="24">
        <v>60.3</v>
      </c>
      <c r="G2518" s="24">
        <v>84.4</v>
      </c>
    </row>
    <row r="2519" spans="2:7">
      <c r="B2519" s="58">
        <v>60.32</v>
      </c>
      <c r="C2519" s="58">
        <v>2</v>
      </c>
      <c r="F2519" s="24">
        <v>60.3</v>
      </c>
      <c r="G2519" s="24">
        <v>88.3</v>
      </c>
    </row>
    <row r="2520" spans="2:7">
      <c r="B2520" s="58">
        <v>60.34</v>
      </c>
      <c r="C2520" s="58">
        <v>30</v>
      </c>
      <c r="F2520" s="24">
        <v>60.3</v>
      </c>
      <c r="G2520" s="24">
        <v>46.2</v>
      </c>
    </row>
    <row r="2521" spans="2:7">
      <c r="B2521" s="58">
        <v>60.36</v>
      </c>
      <c r="C2521" s="58">
        <v>45</v>
      </c>
      <c r="F2521" s="24">
        <v>60.4</v>
      </c>
      <c r="G2521" s="24">
        <v>104</v>
      </c>
    </row>
    <row r="2522" spans="2:7">
      <c r="B2522" s="58">
        <v>60.38</v>
      </c>
      <c r="C2522" s="58">
        <v>41</v>
      </c>
      <c r="F2522" s="24">
        <v>60.4</v>
      </c>
      <c r="G2522" s="24">
        <v>57.1</v>
      </c>
    </row>
    <row r="2523" spans="2:7">
      <c r="B2523" s="58">
        <v>60.4</v>
      </c>
      <c r="C2523" s="58">
        <v>5</v>
      </c>
      <c r="F2523" s="24">
        <v>60.4</v>
      </c>
      <c r="G2523" s="24">
        <v>77</v>
      </c>
    </row>
    <row r="2524" spans="2:7">
      <c r="B2524" s="58">
        <v>60.42</v>
      </c>
      <c r="C2524" s="58">
        <v>50</v>
      </c>
      <c r="F2524" s="24">
        <v>60.4</v>
      </c>
      <c r="G2524" s="24">
        <v>12.9</v>
      </c>
    </row>
    <row r="2525" spans="2:7">
      <c r="B2525" s="58">
        <v>60.44</v>
      </c>
      <c r="C2525" s="58">
        <v>30</v>
      </c>
      <c r="F2525" s="24">
        <v>60.4</v>
      </c>
      <c r="G2525" s="24">
        <v>16.8</v>
      </c>
    </row>
    <row r="2526" spans="2:7">
      <c r="B2526" s="58">
        <v>60.46</v>
      </c>
      <c r="C2526" s="58">
        <v>20</v>
      </c>
      <c r="F2526" s="24">
        <v>60.5</v>
      </c>
      <c r="G2526" s="24">
        <v>38.799999999999997</v>
      </c>
    </row>
    <row r="2527" spans="2:7">
      <c r="B2527" s="58">
        <v>60.48</v>
      </c>
      <c r="C2527" s="58">
        <v>72</v>
      </c>
      <c r="F2527" s="24">
        <v>60.5</v>
      </c>
      <c r="G2527" s="24">
        <v>30.7</v>
      </c>
    </row>
    <row r="2528" spans="2:7">
      <c r="B2528" s="58">
        <v>60.5</v>
      </c>
      <c r="C2528" s="58">
        <v>44</v>
      </c>
      <c r="F2528" s="24">
        <v>60.5</v>
      </c>
      <c r="G2528" s="24">
        <v>40.6</v>
      </c>
    </row>
    <row r="2529" spans="2:7">
      <c r="B2529" s="58">
        <v>60.52</v>
      </c>
      <c r="C2529" s="58">
        <v>21</v>
      </c>
      <c r="F2529" s="24">
        <v>60.5</v>
      </c>
      <c r="G2529" s="24">
        <v>19.5</v>
      </c>
    </row>
    <row r="2530" spans="2:7">
      <c r="B2530" s="58">
        <v>60.54</v>
      </c>
      <c r="C2530" s="58">
        <v>41</v>
      </c>
      <c r="F2530" s="24">
        <v>60.5</v>
      </c>
      <c r="G2530" s="24">
        <v>26.5</v>
      </c>
    </row>
    <row r="2531" spans="2:7">
      <c r="B2531" s="58">
        <v>60.56</v>
      </c>
      <c r="C2531" s="58">
        <v>27</v>
      </c>
      <c r="F2531" s="24">
        <v>60.6</v>
      </c>
      <c r="G2531" s="24">
        <v>49.4</v>
      </c>
    </row>
    <row r="2532" spans="2:7">
      <c r="B2532" s="58">
        <v>60.58</v>
      </c>
      <c r="C2532" s="58">
        <v>34</v>
      </c>
      <c r="F2532" s="24">
        <v>60.6</v>
      </c>
      <c r="G2532" s="24">
        <v>0.33600000000000002</v>
      </c>
    </row>
    <row r="2533" spans="2:7">
      <c r="B2533" s="58">
        <v>60.6</v>
      </c>
      <c r="C2533" s="58">
        <v>28</v>
      </c>
      <c r="F2533" s="24">
        <v>60.6</v>
      </c>
      <c r="G2533" s="24">
        <v>57.3</v>
      </c>
    </row>
    <row r="2534" spans="2:7">
      <c r="B2534" s="58">
        <v>60.62</v>
      </c>
      <c r="C2534" s="58">
        <v>29</v>
      </c>
      <c r="F2534" s="24">
        <v>60.6</v>
      </c>
      <c r="G2534" s="24">
        <v>12.2</v>
      </c>
    </row>
    <row r="2535" spans="2:7">
      <c r="B2535" s="58">
        <v>60.64</v>
      </c>
      <c r="C2535" s="58">
        <v>16</v>
      </c>
      <c r="F2535" s="24">
        <v>60.6</v>
      </c>
      <c r="G2535" s="24">
        <v>79.099999999999994</v>
      </c>
    </row>
    <row r="2536" spans="2:7">
      <c r="B2536" s="58">
        <v>60.66</v>
      </c>
      <c r="C2536" s="58">
        <v>21</v>
      </c>
      <c r="F2536" s="24">
        <v>60.7</v>
      </c>
      <c r="G2536" s="24">
        <v>62.1</v>
      </c>
    </row>
    <row r="2537" spans="2:7">
      <c r="B2537" s="58">
        <v>60.68</v>
      </c>
      <c r="C2537" s="58">
        <v>6</v>
      </c>
      <c r="F2537" s="24">
        <v>60.7</v>
      </c>
      <c r="G2537" s="24">
        <v>78</v>
      </c>
    </row>
    <row r="2538" spans="2:7">
      <c r="B2538" s="58">
        <v>60.7</v>
      </c>
      <c r="C2538" s="58">
        <v>15</v>
      </c>
      <c r="F2538" s="24">
        <v>60.7</v>
      </c>
      <c r="G2538" s="24">
        <v>48.9</v>
      </c>
    </row>
    <row r="2539" spans="2:7">
      <c r="B2539" s="58">
        <v>60.72</v>
      </c>
      <c r="C2539" s="58">
        <v>0</v>
      </c>
      <c r="F2539" s="24">
        <v>60.7</v>
      </c>
      <c r="G2539" s="24">
        <v>28.8</v>
      </c>
    </row>
    <row r="2540" spans="2:7">
      <c r="B2540" s="58">
        <v>60.74</v>
      </c>
      <c r="C2540" s="58">
        <v>33</v>
      </c>
      <c r="F2540" s="24">
        <v>60.7</v>
      </c>
      <c r="G2540" s="24">
        <v>81.8</v>
      </c>
    </row>
    <row r="2541" spans="2:7">
      <c r="B2541" s="58">
        <v>60.76</v>
      </c>
      <c r="C2541" s="58">
        <v>23</v>
      </c>
      <c r="F2541" s="24">
        <v>60.8</v>
      </c>
      <c r="G2541" s="24">
        <v>72.7</v>
      </c>
    </row>
    <row r="2542" spans="2:7">
      <c r="B2542" s="58">
        <v>60.78</v>
      </c>
      <c r="C2542" s="58">
        <v>8</v>
      </c>
      <c r="F2542" s="24">
        <v>60.8</v>
      </c>
      <c r="G2542" s="24">
        <v>102</v>
      </c>
    </row>
    <row r="2543" spans="2:7">
      <c r="B2543" s="58">
        <v>60.8</v>
      </c>
      <c r="C2543" s="58">
        <v>33</v>
      </c>
      <c r="F2543" s="24">
        <v>60.8</v>
      </c>
      <c r="G2543" s="24">
        <v>23.6</v>
      </c>
    </row>
    <row r="2544" spans="2:7">
      <c r="B2544" s="58">
        <v>60.82</v>
      </c>
      <c r="C2544" s="58">
        <v>17</v>
      </c>
      <c r="F2544" s="24">
        <v>60.8</v>
      </c>
      <c r="G2544" s="24">
        <v>57.5</v>
      </c>
    </row>
    <row r="2545" spans="2:7">
      <c r="B2545" s="58">
        <v>60.84</v>
      </c>
      <c r="C2545" s="58">
        <v>66</v>
      </c>
      <c r="F2545" s="24">
        <v>60.8</v>
      </c>
      <c r="G2545" s="24">
        <v>-6.56</v>
      </c>
    </row>
    <row r="2546" spans="2:7">
      <c r="B2546" s="58">
        <v>60.86</v>
      </c>
      <c r="C2546" s="58">
        <v>67</v>
      </c>
      <c r="F2546" s="24">
        <v>60.9</v>
      </c>
      <c r="G2546" s="24">
        <v>47.4</v>
      </c>
    </row>
    <row r="2547" spans="2:7">
      <c r="B2547" s="58">
        <v>60.88</v>
      </c>
      <c r="C2547" s="58">
        <v>70</v>
      </c>
      <c r="F2547" s="24">
        <v>60.9</v>
      </c>
      <c r="G2547" s="24">
        <v>121</v>
      </c>
    </row>
    <row r="2548" spans="2:7">
      <c r="B2548" s="58">
        <v>60.9</v>
      </c>
      <c r="C2548" s="58">
        <v>16</v>
      </c>
      <c r="F2548" s="24">
        <v>60.9</v>
      </c>
      <c r="G2548" s="24">
        <v>55.2</v>
      </c>
    </row>
    <row r="2549" spans="2:7">
      <c r="B2549" s="58">
        <v>60.92</v>
      </c>
      <c r="C2549" s="58">
        <v>44</v>
      </c>
      <c r="F2549" s="24">
        <v>60.9</v>
      </c>
      <c r="G2549" s="24">
        <v>128</v>
      </c>
    </row>
    <row r="2550" spans="2:7">
      <c r="B2550" s="58">
        <v>60.94</v>
      </c>
      <c r="C2550" s="58">
        <v>80</v>
      </c>
      <c r="F2550" s="24">
        <v>60.9</v>
      </c>
      <c r="G2550" s="24">
        <v>59.1</v>
      </c>
    </row>
    <row r="2551" spans="2:7">
      <c r="B2551" s="58">
        <v>60.96</v>
      </c>
      <c r="C2551" s="58">
        <v>99</v>
      </c>
      <c r="F2551" s="24">
        <v>61</v>
      </c>
      <c r="G2551" s="24">
        <v>139</v>
      </c>
    </row>
    <row r="2552" spans="2:7">
      <c r="B2552" s="58">
        <v>60.98</v>
      </c>
      <c r="C2552" s="58">
        <v>165</v>
      </c>
      <c r="F2552" s="24">
        <v>61</v>
      </c>
      <c r="G2552" s="24">
        <v>142</v>
      </c>
    </row>
    <row r="2553" spans="2:7">
      <c r="B2553" s="58">
        <v>61</v>
      </c>
      <c r="C2553" s="58">
        <v>145</v>
      </c>
      <c r="F2553" s="24">
        <v>61</v>
      </c>
      <c r="G2553" s="24">
        <v>183</v>
      </c>
    </row>
    <row r="2554" spans="2:7">
      <c r="B2554" s="58">
        <v>61.02</v>
      </c>
      <c r="C2554" s="58">
        <v>168</v>
      </c>
      <c r="F2554" s="24">
        <v>61</v>
      </c>
      <c r="G2554" s="24">
        <v>221</v>
      </c>
    </row>
    <row r="2555" spans="2:7">
      <c r="B2555" s="58">
        <v>61.04</v>
      </c>
      <c r="C2555" s="58">
        <v>195</v>
      </c>
      <c r="F2555" s="24">
        <v>61</v>
      </c>
      <c r="G2555" s="24">
        <v>267</v>
      </c>
    </row>
    <row r="2556" spans="2:7">
      <c r="B2556" s="58">
        <v>61.06</v>
      </c>
      <c r="C2556" s="58">
        <v>254</v>
      </c>
      <c r="F2556" s="24">
        <v>61.1</v>
      </c>
      <c r="G2556" s="24">
        <v>332</v>
      </c>
    </row>
    <row r="2557" spans="2:7">
      <c r="B2557" s="58">
        <v>61.08</v>
      </c>
      <c r="C2557" s="58">
        <v>250</v>
      </c>
      <c r="F2557" s="24">
        <v>61.1</v>
      </c>
      <c r="G2557" s="24">
        <v>426</v>
      </c>
    </row>
    <row r="2558" spans="2:7">
      <c r="B2558" s="58">
        <v>61.1</v>
      </c>
      <c r="C2558" s="58">
        <v>273</v>
      </c>
      <c r="F2558" s="24">
        <v>61.1</v>
      </c>
      <c r="G2558" s="24">
        <v>468</v>
      </c>
    </row>
    <row r="2559" spans="2:7">
      <c r="B2559" s="58">
        <v>61.12</v>
      </c>
      <c r="C2559" s="58">
        <v>279</v>
      </c>
      <c r="F2559" s="24">
        <v>61.1</v>
      </c>
      <c r="G2559" s="24">
        <v>430</v>
      </c>
    </row>
    <row r="2560" spans="2:7">
      <c r="B2560" s="58">
        <v>61.14</v>
      </c>
      <c r="C2560" s="58">
        <v>393</v>
      </c>
      <c r="F2560" s="24">
        <v>61.1</v>
      </c>
      <c r="G2560" s="24">
        <v>466</v>
      </c>
    </row>
    <row r="2561" spans="2:7">
      <c r="B2561" s="58">
        <v>61.16</v>
      </c>
      <c r="C2561" s="58">
        <v>377</v>
      </c>
      <c r="F2561" s="24">
        <v>61.2</v>
      </c>
      <c r="G2561" s="24">
        <v>613</v>
      </c>
    </row>
    <row r="2562" spans="2:7">
      <c r="B2562" s="58">
        <v>61.18</v>
      </c>
      <c r="C2562" s="58">
        <v>419</v>
      </c>
      <c r="F2562" s="24">
        <v>61.2</v>
      </c>
      <c r="G2562" s="24">
        <v>651</v>
      </c>
    </row>
    <row r="2563" spans="2:7">
      <c r="B2563" s="58">
        <v>61.2</v>
      </c>
      <c r="C2563" s="58">
        <v>471</v>
      </c>
      <c r="F2563" s="24">
        <v>61.2</v>
      </c>
      <c r="G2563" s="24">
        <v>723</v>
      </c>
    </row>
    <row r="2564" spans="2:7">
      <c r="B2564" s="58">
        <v>61.22</v>
      </c>
      <c r="C2564" s="58">
        <v>425</v>
      </c>
      <c r="F2564" s="24">
        <v>61.2</v>
      </c>
      <c r="G2564" s="24">
        <v>721</v>
      </c>
    </row>
    <row r="2565" spans="2:7">
      <c r="B2565" s="58">
        <v>61.24</v>
      </c>
      <c r="C2565" s="58">
        <v>384</v>
      </c>
      <c r="F2565" s="24">
        <v>61.2</v>
      </c>
      <c r="G2565" s="24">
        <v>677</v>
      </c>
    </row>
    <row r="2566" spans="2:7">
      <c r="B2566" s="58">
        <v>61.26</v>
      </c>
      <c r="C2566" s="58">
        <v>442</v>
      </c>
      <c r="F2566" s="24">
        <v>61.3</v>
      </c>
      <c r="G2566" s="24">
        <v>730</v>
      </c>
    </row>
    <row r="2567" spans="2:7">
      <c r="B2567" s="58">
        <v>61.28</v>
      </c>
      <c r="C2567" s="58">
        <v>441</v>
      </c>
      <c r="F2567" s="24">
        <v>61.3</v>
      </c>
      <c r="G2567" s="24">
        <v>816</v>
      </c>
    </row>
    <row r="2568" spans="2:7">
      <c r="B2568" s="58">
        <v>61.3</v>
      </c>
      <c r="C2568" s="58">
        <v>414</v>
      </c>
      <c r="F2568" s="24">
        <v>61.3</v>
      </c>
      <c r="G2568" s="24">
        <v>752</v>
      </c>
    </row>
    <row r="2569" spans="2:7">
      <c r="B2569" s="58">
        <v>61.32</v>
      </c>
      <c r="C2569" s="58">
        <v>448</v>
      </c>
      <c r="F2569" s="24">
        <v>61.3</v>
      </c>
      <c r="G2569" s="24">
        <v>824</v>
      </c>
    </row>
    <row r="2570" spans="2:7">
      <c r="B2570" s="58">
        <v>61.34</v>
      </c>
      <c r="C2570" s="58">
        <v>588</v>
      </c>
      <c r="F2570" s="24">
        <v>61.3</v>
      </c>
      <c r="G2570" s="24">
        <v>887</v>
      </c>
    </row>
    <row r="2571" spans="2:7">
      <c r="B2571" s="58">
        <v>61.36</v>
      </c>
      <c r="C2571" s="58">
        <v>545</v>
      </c>
      <c r="F2571" s="24">
        <v>61.4</v>
      </c>
      <c r="G2571" s="24">
        <v>926</v>
      </c>
    </row>
    <row r="2572" spans="2:7">
      <c r="B2572" s="58">
        <v>61.38</v>
      </c>
      <c r="C2572" s="58">
        <v>548</v>
      </c>
      <c r="F2572" s="24">
        <v>61.4</v>
      </c>
      <c r="G2572" s="24">
        <v>938</v>
      </c>
    </row>
    <row r="2573" spans="2:7">
      <c r="B2573" s="58">
        <v>61.4</v>
      </c>
      <c r="C2573" s="58">
        <v>573</v>
      </c>
      <c r="F2573" s="24">
        <v>61.4</v>
      </c>
      <c r="G2573" s="24">
        <v>984</v>
      </c>
    </row>
    <row r="2574" spans="2:7">
      <c r="B2574" s="58">
        <v>61.42</v>
      </c>
      <c r="C2574" s="58">
        <v>423</v>
      </c>
      <c r="F2574" s="24">
        <v>61.4</v>
      </c>
      <c r="G2574" s="24">
        <v>1070</v>
      </c>
    </row>
    <row r="2575" spans="2:7">
      <c r="B2575" s="58">
        <v>61.44</v>
      </c>
      <c r="C2575" s="58">
        <v>341</v>
      </c>
      <c r="F2575" s="24">
        <v>61.4</v>
      </c>
      <c r="G2575" s="24">
        <v>888</v>
      </c>
    </row>
    <row r="2576" spans="2:7">
      <c r="B2576" s="58">
        <v>61.46</v>
      </c>
      <c r="C2576" s="58">
        <v>354</v>
      </c>
      <c r="F2576" s="24">
        <v>61.5</v>
      </c>
      <c r="G2576" s="24">
        <v>807</v>
      </c>
    </row>
    <row r="2577" spans="2:7">
      <c r="B2577" s="58">
        <v>61.48</v>
      </c>
      <c r="C2577" s="58">
        <v>398</v>
      </c>
      <c r="F2577" s="24">
        <v>61.5</v>
      </c>
      <c r="G2577" s="24">
        <v>836</v>
      </c>
    </row>
    <row r="2578" spans="2:7">
      <c r="B2578" s="58">
        <v>61.5</v>
      </c>
      <c r="C2578" s="58">
        <v>284</v>
      </c>
      <c r="F2578" s="24">
        <v>61.5</v>
      </c>
      <c r="G2578" s="24">
        <v>796</v>
      </c>
    </row>
    <row r="2579" spans="2:7">
      <c r="B2579" s="58">
        <v>61.52</v>
      </c>
      <c r="C2579" s="58">
        <v>271</v>
      </c>
      <c r="F2579" s="24">
        <v>61.5</v>
      </c>
      <c r="G2579" s="24">
        <v>757</v>
      </c>
    </row>
    <row r="2580" spans="2:7">
      <c r="B2580" s="58">
        <v>61.54</v>
      </c>
      <c r="C2580" s="58">
        <v>297</v>
      </c>
      <c r="F2580" s="24">
        <v>61.5</v>
      </c>
      <c r="G2580" s="24">
        <v>689</v>
      </c>
    </row>
    <row r="2581" spans="2:7">
      <c r="B2581" s="58">
        <v>61.56</v>
      </c>
      <c r="C2581" s="58">
        <v>213</v>
      </c>
      <c r="F2581" s="24">
        <v>61.6</v>
      </c>
      <c r="G2581" s="24">
        <v>726</v>
      </c>
    </row>
    <row r="2582" spans="2:7">
      <c r="B2582" s="58">
        <v>61.58</v>
      </c>
      <c r="C2582" s="58">
        <v>202</v>
      </c>
      <c r="F2582" s="24">
        <v>61.6</v>
      </c>
      <c r="G2582" s="24">
        <v>697</v>
      </c>
    </row>
    <row r="2583" spans="2:7">
      <c r="B2583" s="58">
        <v>61.6</v>
      </c>
      <c r="C2583" s="58">
        <v>282</v>
      </c>
      <c r="F2583" s="24">
        <v>61.6</v>
      </c>
      <c r="G2583" s="24">
        <v>696</v>
      </c>
    </row>
    <row r="2584" spans="2:7">
      <c r="B2584" s="58">
        <v>61.62</v>
      </c>
      <c r="C2584" s="58">
        <v>227</v>
      </c>
      <c r="F2584" s="24">
        <v>61.6</v>
      </c>
      <c r="G2584" s="24">
        <v>624</v>
      </c>
    </row>
    <row r="2585" spans="2:7">
      <c r="B2585" s="58">
        <v>61.64</v>
      </c>
      <c r="C2585" s="58">
        <v>197</v>
      </c>
      <c r="F2585" s="24">
        <v>61.6</v>
      </c>
      <c r="G2585" s="24">
        <v>638</v>
      </c>
    </row>
    <row r="2586" spans="2:7">
      <c r="B2586" s="58">
        <v>61.66</v>
      </c>
      <c r="C2586" s="58">
        <v>211</v>
      </c>
      <c r="F2586" s="24">
        <v>61.7</v>
      </c>
      <c r="G2586" s="24">
        <v>580</v>
      </c>
    </row>
    <row r="2587" spans="2:7">
      <c r="B2587" s="58">
        <v>61.68</v>
      </c>
      <c r="C2587" s="58">
        <v>110</v>
      </c>
      <c r="F2587" s="24">
        <v>61.7</v>
      </c>
      <c r="G2587" s="24">
        <v>484</v>
      </c>
    </row>
    <row r="2588" spans="2:7">
      <c r="B2588" s="58">
        <v>61.7</v>
      </c>
      <c r="C2588" s="58">
        <v>186</v>
      </c>
      <c r="F2588" s="24">
        <v>61.7</v>
      </c>
      <c r="G2588" s="24">
        <v>460</v>
      </c>
    </row>
    <row r="2589" spans="2:7">
      <c r="B2589" s="58">
        <v>61.72</v>
      </c>
      <c r="C2589" s="58">
        <v>129</v>
      </c>
      <c r="F2589" s="24">
        <v>61.7</v>
      </c>
      <c r="G2589" s="24">
        <v>409</v>
      </c>
    </row>
    <row r="2590" spans="2:7">
      <c r="B2590" s="58">
        <v>61.74</v>
      </c>
      <c r="C2590" s="58">
        <v>156</v>
      </c>
      <c r="F2590" s="24">
        <v>61.7</v>
      </c>
      <c r="G2590" s="24">
        <v>359</v>
      </c>
    </row>
    <row r="2591" spans="2:7">
      <c r="B2591" s="58">
        <v>61.76</v>
      </c>
      <c r="C2591" s="58">
        <v>73</v>
      </c>
      <c r="F2591" s="24">
        <v>61.8</v>
      </c>
      <c r="G2591" s="24">
        <v>308</v>
      </c>
    </row>
    <row r="2592" spans="2:7">
      <c r="B2592" s="58">
        <v>61.78</v>
      </c>
      <c r="C2592" s="58">
        <v>33</v>
      </c>
      <c r="F2592" s="24">
        <v>61.8</v>
      </c>
      <c r="G2592" s="24">
        <v>328</v>
      </c>
    </row>
    <row r="2593" spans="2:7">
      <c r="B2593" s="58">
        <v>61.8</v>
      </c>
      <c r="C2593" s="58">
        <v>76</v>
      </c>
      <c r="F2593" s="24">
        <v>61.8</v>
      </c>
      <c r="G2593" s="24">
        <v>307</v>
      </c>
    </row>
    <row r="2594" spans="2:7">
      <c r="B2594" s="58">
        <v>61.82</v>
      </c>
      <c r="C2594" s="58">
        <v>98</v>
      </c>
      <c r="F2594" s="24">
        <v>61.8</v>
      </c>
      <c r="G2594" s="24">
        <v>283</v>
      </c>
    </row>
    <row r="2595" spans="2:7">
      <c r="B2595" s="58">
        <v>61.84</v>
      </c>
      <c r="C2595" s="58">
        <v>109</v>
      </c>
      <c r="F2595" s="24">
        <v>61.8</v>
      </c>
      <c r="G2595" s="24">
        <v>235</v>
      </c>
    </row>
    <row r="2596" spans="2:7">
      <c r="B2596" s="58">
        <v>61.86</v>
      </c>
      <c r="C2596" s="58">
        <v>129</v>
      </c>
      <c r="F2596" s="24">
        <v>61.9</v>
      </c>
      <c r="G2596" s="24">
        <v>214</v>
      </c>
    </row>
    <row r="2597" spans="2:7">
      <c r="B2597" s="58">
        <v>61.88</v>
      </c>
      <c r="C2597" s="58">
        <v>64</v>
      </c>
      <c r="F2597" s="24">
        <v>61.9</v>
      </c>
      <c r="G2597" s="24">
        <v>211</v>
      </c>
    </row>
    <row r="2598" spans="2:7">
      <c r="B2598" s="58">
        <v>61.9</v>
      </c>
      <c r="C2598" s="58">
        <v>45</v>
      </c>
      <c r="F2598" s="24">
        <v>61.9</v>
      </c>
      <c r="G2598" s="24">
        <v>247</v>
      </c>
    </row>
    <row r="2599" spans="2:7">
      <c r="B2599" s="58">
        <v>61.92</v>
      </c>
      <c r="C2599" s="58">
        <v>75</v>
      </c>
      <c r="F2599" s="24">
        <v>61.9</v>
      </c>
      <c r="G2599" s="24">
        <v>214</v>
      </c>
    </row>
    <row r="2600" spans="2:7">
      <c r="B2600" s="58">
        <v>61.94</v>
      </c>
      <c r="C2600" s="58">
        <v>123</v>
      </c>
      <c r="F2600" s="24">
        <v>61.9</v>
      </c>
      <c r="G2600" s="24">
        <v>228</v>
      </c>
    </row>
    <row r="2601" spans="2:7">
      <c r="B2601" s="58">
        <v>61.96</v>
      </c>
      <c r="C2601" s="58">
        <v>100</v>
      </c>
      <c r="F2601" s="24">
        <v>62</v>
      </c>
      <c r="G2601" s="24">
        <v>198</v>
      </c>
    </row>
    <row r="2602" spans="2:7">
      <c r="B2602" s="58">
        <v>61.98</v>
      </c>
      <c r="C2602" s="58">
        <v>43</v>
      </c>
      <c r="F2602" s="24">
        <v>62</v>
      </c>
      <c r="G2602" s="24">
        <v>186</v>
      </c>
    </row>
    <row r="2603" spans="2:7">
      <c r="B2603" s="58">
        <v>62</v>
      </c>
      <c r="C2603" s="58">
        <v>107</v>
      </c>
      <c r="F2603" s="24">
        <v>62</v>
      </c>
      <c r="G2603" s="24">
        <v>185</v>
      </c>
    </row>
    <row r="2604" spans="2:7">
      <c r="B2604" s="58">
        <v>62.02</v>
      </c>
      <c r="C2604" s="58">
        <v>72</v>
      </c>
      <c r="F2604" s="24">
        <v>62</v>
      </c>
      <c r="G2604" s="24">
        <v>125</v>
      </c>
    </row>
    <row r="2605" spans="2:7">
      <c r="B2605" s="58">
        <v>62.04</v>
      </c>
      <c r="C2605" s="58">
        <v>31</v>
      </c>
      <c r="F2605" s="24">
        <v>62</v>
      </c>
      <c r="G2605" s="24">
        <v>161</v>
      </c>
    </row>
    <row r="2606" spans="2:7">
      <c r="B2606" s="58">
        <v>62.06</v>
      </c>
      <c r="C2606" s="58">
        <v>87</v>
      </c>
      <c r="F2606" s="24">
        <v>62.1</v>
      </c>
      <c r="G2606" s="24">
        <v>123</v>
      </c>
    </row>
    <row r="2607" spans="2:7">
      <c r="B2607" s="58">
        <v>62.08</v>
      </c>
      <c r="C2607" s="58">
        <v>50</v>
      </c>
      <c r="F2607" s="24">
        <v>62.1</v>
      </c>
      <c r="G2607" s="24">
        <v>90.9</v>
      </c>
    </row>
    <row r="2608" spans="2:7">
      <c r="B2608" s="58">
        <v>62.1</v>
      </c>
      <c r="C2608" s="58">
        <v>73</v>
      </c>
      <c r="F2608" s="24">
        <v>62.1</v>
      </c>
      <c r="G2608" s="24">
        <v>77.900000000000006</v>
      </c>
    </row>
    <row r="2609" spans="2:7">
      <c r="B2609" s="58">
        <v>62.12</v>
      </c>
      <c r="C2609" s="58">
        <v>34</v>
      </c>
      <c r="F2609" s="24">
        <v>62.1</v>
      </c>
      <c r="G2609" s="24">
        <v>76.8</v>
      </c>
    </row>
    <row r="2610" spans="2:7">
      <c r="B2610" s="58">
        <v>62.14</v>
      </c>
      <c r="C2610" s="58">
        <v>17</v>
      </c>
      <c r="F2610" s="24">
        <v>62.1</v>
      </c>
      <c r="G2610" s="24">
        <v>113</v>
      </c>
    </row>
    <row r="2611" spans="2:7">
      <c r="B2611" s="58">
        <v>62.16</v>
      </c>
      <c r="C2611" s="58">
        <v>50</v>
      </c>
      <c r="F2611" s="24">
        <v>62.2</v>
      </c>
      <c r="G2611" s="24">
        <v>102</v>
      </c>
    </row>
    <row r="2612" spans="2:7">
      <c r="B2612" s="58">
        <v>62.18</v>
      </c>
      <c r="C2612" s="58">
        <v>17</v>
      </c>
      <c r="F2612" s="24">
        <v>62.2</v>
      </c>
      <c r="G2612" s="24">
        <v>68.7</v>
      </c>
    </row>
    <row r="2613" spans="2:7">
      <c r="B2613" s="58">
        <v>62.2</v>
      </c>
      <c r="C2613" s="58">
        <v>24</v>
      </c>
      <c r="F2613" s="24">
        <v>62.2</v>
      </c>
      <c r="G2613" s="24">
        <v>130</v>
      </c>
    </row>
    <row r="2614" spans="2:7">
      <c r="B2614" s="58">
        <v>62.22</v>
      </c>
      <c r="C2614" s="58">
        <v>16</v>
      </c>
      <c r="F2614" s="24">
        <v>62.2</v>
      </c>
      <c r="G2614" s="24">
        <v>78.599999999999994</v>
      </c>
    </row>
    <row r="2615" spans="2:7">
      <c r="B2615" s="58">
        <v>62.24</v>
      </c>
      <c r="C2615" s="58">
        <v>36</v>
      </c>
      <c r="F2615" s="24">
        <v>62.2</v>
      </c>
      <c r="G2615" s="24">
        <v>30.6</v>
      </c>
    </row>
    <row r="2616" spans="2:7">
      <c r="B2616" s="58">
        <v>62.26</v>
      </c>
      <c r="C2616" s="58">
        <v>30</v>
      </c>
      <c r="F2616" s="24">
        <v>62.3</v>
      </c>
      <c r="G2616" s="24">
        <v>33.5</v>
      </c>
    </row>
    <row r="2617" spans="2:7">
      <c r="B2617" s="58">
        <v>62.28</v>
      </c>
      <c r="C2617" s="58">
        <v>18</v>
      </c>
      <c r="F2617" s="24">
        <v>62.3</v>
      </c>
      <c r="G2617" s="24">
        <v>17.5</v>
      </c>
    </row>
    <row r="2618" spans="2:7">
      <c r="B2618" s="58">
        <v>62.3</v>
      </c>
      <c r="C2618" s="58">
        <v>21</v>
      </c>
      <c r="F2618" s="24">
        <v>62.3</v>
      </c>
      <c r="G2618" s="24">
        <v>40.5</v>
      </c>
    </row>
    <row r="2619" spans="2:7">
      <c r="B2619" s="58">
        <v>62.32</v>
      </c>
      <c r="C2619" s="58">
        <v>0</v>
      </c>
      <c r="F2619" s="24">
        <v>62.3</v>
      </c>
      <c r="G2619" s="24">
        <v>21.4</v>
      </c>
    </row>
    <row r="2620" spans="2:7">
      <c r="B2620" s="58">
        <v>62.34</v>
      </c>
      <c r="C2620" s="58">
        <v>35</v>
      </c>
      <c r="F2620" s="24">
        <v>62.3</v>
      </c>
      <c r="G2620" s="24">
        <v>53.4</v>
      </c>
    </row>
    <row r="2621" spans="2:7">
      <c r="B2621" s="58">
        <v>62.36</v>
      </c>
      <c r="C2621" s="58">
        <v>31</v>
      </c>
      <c r="F2621" s="24">
        <v>62.4</v>
      </c>
      <c r="G2621" s="24">
        <v>8.34</v>
      </c>
    </row>
    <row r="2622" spans="2:7">
      <c r="B2622" s="58">
        <v>62.38</v>
      </c>
      <c r="C2622" s="58">
        <v>30</v>
      </c>
      <c r="F2622" s="24">
        <v>62.4</v>
      </c>
      <c r="G2622" s="24">
        <v>-0.70199999999999996</v>
      </c>
    </row>
    <row r="2623" spans="2:7">
      <c r="B2623" s="58">
        <v>62.4</v>
      </c>
      <c r="C2623" s="58">
        <v>0</v>
      </c>
      <c r="F2623" s="24">
        <v>62.4</v>
      </c>
      <c r="G2623" s="24">
        <v>-13.7</v>
      </c>
    </row>
    <row r="2624" spans="2:7">
      <c r="B2624" s="58">
        <v>62.42</v>
      </c>
      <c r="C2624" s="58">
        <v>24</v>
      </c>
      <c r="F2624" s="24">
        <v>62.4</v>
      </c>
      <c r="G2624" s="24">
        <v>-48.8</v>
      </c>
    </row>
    <row r="2625" spans="2:7">
      <c r="B2625" s="58">
        <v>62.44</v>
      </c>
      <c r="C2625" s="58">
        <v>0</v>
      </c>
      <c r="F2625" s="24">
        <v>62.4</v>
      </c>
      <c r="G2625" s="24">
        <v>-13.8</v>
      </c>
    </row>
    <row r="2626" spans="2:7">
      <c r="B2626" s="58">
        <v>62.46</v>
      </c>
      <c r="C2626" s="58">
        <v>30</v>
      </c>
      <c r="F2626" s="24">
        <v>62.5</v>
      </c>
      <c r="G2626" s="24">
        <v>9.15</v>
      </c>
    </row>
    <row r="2627" spans="2:7">
      <c r="B2627" s="58">
        <v>62.48</v>
      </c>
      <c r="C2627" s="58">
        <v>15</v>
      </c>
      <c r="F2627" s="24">
        <v>62.5</v>
      </c>
      <c r="G2627" s="24">
        <v>-15.9</v>
      </c>
    </row>
    <row r="2628" spans="2:7">
      <c r="B2628" s="58">
        <v>62.5</v>
      </c>
      <c r="C2628" s="58">
        <v>14</v>
      </c>
      <c r="F2628" s="24">
        <v>62.5</v>
      </c>
      <c r="G2628" s="24">
        <v>-22.9</v>
      </c>
    </row>
    <row r="2629" spans="2:7">
      <c r="B2629" s="58">
        <v>62.52</v>
      </c>
      <c r="C2629" s="58">
        <v>9</v>
      </c>
      <c r="F2629" s="24">
        <v>62.5</v>
      </c>
      <c r="G2629" s="24">
        <v>-31</v>
      </c>
    </row>
    <row r="2630" spans="2:7">
      <c r="B2630" s="58">
        <v>62.54</v>
      </c>
      <c r="C2630" s="58">
        <v>49</v>
      </c>
      <c r="F2630" s="24">
        <v>62.5</v>
      </c>
      <c r="G2630" s="24">
        <v>28</v>
      </c>
    </row>
    <row r="2631" spans="2:7">
      <c r="B2631" s="58">
        <v>62.56</v>
      </c>
      <c r="C2631" s="58">
        <v>8</v>
      </c>
      <c r="F2631" s="24">
        <v>62.6</v>
      </c>
      <c r="G2631" s="24">
        <v>3.97</v>
      </c>
    </row>
    <row r="2632" spans="2:7">
      <c r="B2632" s="58">
        <v>62.58</v>
      </c>
      <c r="C2632" s="58">
        <v>5</v>
      </c>
      <c r="F2632" s="24">
        <v>62.6</v>
      </c>
      <c r="G2632" s="24">
        <v>-19.100000000000001</v>
      </c>
    </row>
    <row r="2633" spans="2:7">
      <c r="B2633" s="58">
        <v>62.6</v>
      </c>
      <c r="C2633" s="58">
        <v>17</v>
      </c>
      <c r="F2633" s="24">
        <v>62.6</v>
      </c>
      <c r="G2633" s="24">
        <v>34.9</v>
      </c>
    </row>
    <row r="2634" spans="2:7">
      <c r="B2634" s="58">
        <v>62.62</v>
      </c>
      <c r="C2634" s="58">
        <v>55</v>
      </c>
      <c r="F2634" s="24">
        <v>62.6</v>
      </c>
      <c r="G2634" s="24">
        <v>-7.14</v>
      </c>
    </row>
    <row r="2635" spans="2:7">
      <c r="B2635" s="58">
        <v>62.64</v>
      </c>
      <c r="C2635" s="58">
        <v>11</v>
      </c>
      <c r="F2635" s="24">
        <v>62.6</v>
      </c>
      <c r="G2635" s="24">
        <v>-1.17</v>
      </c>
    </row>
    <row r="2636" spans="2:7">
      <c r="B2636" s="58">
        <v>62.66</v>
      </c>
      <c r="C2636" s="58">
        <v>0</v>
      </c>
      <c r="F2636" s="24">
        <v>62.7</v>
      </c>
      <c r="G2636" s="24">
        <v>-11.2</v>
      </c>
    </row>
    <row r="2637" spans="2:7">
      <c r="B2637" s="58">
        <v>62.68</v>
      </c>
      <c r="C2637" s="58">
        <v>1</v>
      </c>
      <c r="F2637" s="24">
        <v>62.7</v>
      </c>
      <c r="G2637" s="24">
        <v>-12.2</v>
      </c>
    </row>
    <row r="2638" spans="2:7">
      <c r="B2638" s="58">
        <v>62.7</v>
      </c>
      <c r="C2638" s="58">
        <v>2</v>
      </c>
      <c r="F2638" s="24">
        <v>62.7</v>
      </c>
      <c r="G2638" s="24">
        <v>31.7</v>
      </c>
    </row>
    <row r="2639" spans="2:7">
      <c r="B2639" s="58">
        <v>62.72</v>
      </c>
      <c r="C2639" s="58">
        <v>13</v>
      </c>
      <c r="F2639" s="24">
        <v>62.7</v>
      </c>
      <c r="G2639" s="24">
        <v>-4.3</v>
      </c>
    </row>
    <row r="2640" spans="2:7">
      <c r="B2640" s="58">
        <v>62.74</v>
      </c>
      <c r="C2640" s="58">
        <v>43</v>
      </c>
      <c r="F2640" s="24">
        <v>62.7</v>
      </c>
      <c r="G2640" s="24">
        <v>-1.33</v>
      </c>
    </row>
    <row r="2641" spans="2:7">
      <c r="B2641" s="58">
        <v>62.76</v>
      </c>
      <c r="C2641" s="58">
        <v>16</v>
      </c>
      <c r="F2641" s="24">
        <v>62.8</v>
      </c>
      <c r="G2641" s="24">
        <v>-29.4</v>
      </c>
    </row>
    <row r="2642" spans="2:7">
      <c r="B2642" s="58">
        <v>62.78</v>
      </c>
      <c r="C2642" s="58">
        <v>10</v>
      </c>
      <c r="F2642" s="24">
        <v>62.8</v>
      </c>
      <c r="G2642" s="24">
        <v>36.6</v>
      </c>
    </row>
    <row r="2643" spans="2:7">
      <c r="B2643" s="58">
        <v>62.8</v>
      </c>
      <c r="C2643" s="58">
        <v>25</v>
      </c>
      <c r="F2643" s="24">
        <v>62.8</v>
      </c>
      <c r="G2643" s="24">
        <v>5.58</v>
      </c>
    </row>
    <row r="2644" spans="2:7">
      <c r="B2644" s="58">
        <v>62.82</v>
      </c>
      <c r="C2644" s="58">
        <v>85</v>
      </c>
      <c r="F2644" s="24">
        <v>62.8</v>
      </c>
      <c r="G2644" s="24">
        <v>5.55</v>
      </c>
    </row>
    <row r="2645" spans="2:7">
      <c r="B2645" s="58">
        <v>62.84</v>
      </c>
      <c r="C2645" s="58">
        <v>30</v>
      </c>
      <c r="F2645" s="24">
        <v>62.8</v>
      </c>
      <c r="G2645" s="24">
        <v>10.5</v>
      </c>
    </row>
    <row r="2646" spans="2:7">
      <c r="B2646" s="58">
        <v>62.86</v>
      </c>
      <c r="C2646" s="58">
        <v>53</v>
      </c>
      <c r="F2646" s="24">
        <v>62.9</v>
      </c>
      <c r="G2646" s="24">
        <v>15.5</v>
      </c>
    </row>
    <row r="2647" spans="2:7">
      <c r="B2647" s="58">
        <v>62.88</v>
      </c>
      <c r="C2647" s="58">
        <v>105</v>
      </c>
      <c r="F2647" s="24">
        <v>62.9</v>
      </c>
      <c r="G2647" s="24">
        <v>37.5</v>
      </c>
    </row>
    <row r="2648" spans="2:7">
      <c r="B2648" s="58">
        <v>62.9</v>
      </c>
      <c r="C2648" s="58">
        <v>114</v>
      </c>
      <c r="F2648" s="24">
        <v>62.9</v>
      </c>
      <c r="G2648" s="24">
        <v>69.400000000000006</v>
      </c>
    </row>
    <row r="2649" spans="2:7">
      <c r="B2649" s="58">
        <v>62.92</v>
      </c>
      <c r="C2649" s="58">
        <v>43</v>
      </c>
      <c r="F2649" s="24">
        <v>62.9</v>
      </c>
      <c r="G2649" s="24">
        <v>102</v>
      </c>
    </row>
    <row r="2650" spans="2:7">
      <c r="B2650" s="58">
        <v>62.94</v>
      </c>
      <c r="C2650" s="58">
        <v>69</v>
      </c>
      <c r="F2650" s="24">
        <v>62.9</v>
      </c>
      <c r="G2650" s="24">
        <v>79.400000000000006</v>
      </c>
    </row>
    <row r="2651" spans="2:7">
      <c r="B2651" s="58">
        <v>62.96</v>
      </c>
      <c r="C2651" s="58">
        <v>115</v>
      </c>
      <c r="F2651" s="24">
        <v>63</v>
      </c>
      <c r="G2651" s="24">
        <v>80.400000000000006</v>
      </c>
    </row>
    <row r="2652" spans="2:7">
      <c r="B2652" s="58">
        <v>62.98</v>
      </c>
      <c r="C2652" s="58">
        <v>86</v>
      </c>
      <c r="F2652" s="24">
        <v>63</v>
      </c>
      <c r="G2652" s="24">
        <v>45.3</v>
      </c>
    </row>
    <row r="2653" spans="2:7">
      <c r="B2653" s="58">
        <v>63</v>
      </c>
      <c r="C2653" s="58">
        <v>126</v>
      </c>
      <c r="F2653" s="24">
        <v>63</v>
      </c>
      <c r="G2653" s="24">
        <v>116</v>
      </c>
    </row>
    <row r="2654" spans="2:7">
      <c r="B2654" s="58">
        <v>63.02</v>
      </c>
      <c r="C2654" s="58">
        <v>144</v>
      </c>
      <c r="F2654" s="24">
        <v>63</v>
      </c>
      <c r="G2654" s="24">
        <v>152</v>
      </c>
    </row>
    <row r="2655" spans="2:7">
      <c r="B2655" s="58">
        <v>63.04</v>
      </c>
      <c r="C2655" s="58">
        <v>133</v>
      </c>
      <c r="F2655" s="24">
        <v>63</v>
      </c>
      <c r="G2655" s="24">
        <v>183</v>
      </c>
    </row>
    <row r="2656" spans="2:7">
      <c r="B2656" s="58">
        <v>63.06</v>
      </c>
      <c r="C2656" s="58">
        <v>116</v>
      </c>
      <c r="F2656" s="24">
        <v>63.1</v>
      </c>
      <c r="G2656" s="24">
        <v>158</v>
      </c>
    </row>
    <row r="2657" spans="2:7">
      <c r="B2657" s="58">
        <v>63.08</v>
      </c>
      <c r="C2657" s="58">
        <v>136</v>
      </c>
      <c r="F2657" s="24">
        <v>63.1</v>
      </c>
      <c r="G2657" s="24">
        <v>213</v>
      </c>
    </row>
    <row r="2658" spans="2:7">
      <c r="B2658" s="58">
        <v>63.1</v>
      </c>
      <c r="C2658" s="58">
        <v>167</v>
      </c>
      <c r="F2658" s="24">
        <v>63.1</v>
      </c>
      <c r="G2658" s="24">
        <v>237</v>
      </c>
    </row>
    <row r="2659" spans="2:7">
      <c r="B2659" s="58">
        <v>63.12</v>
      </c>
      <c r="C2659" s="58">
        <v>192</v>
      </c>
      <c r="F2659" s="24">
        <v>63.1</v>
      </c>
      <c r="G2659" s="24">
        <v>279</v>
      </c>
    </row>
    <row r="2660" spans="2:7">
      <c r="B2660" s="58">
        <v>63.14</v>
      </c>
      <c r="C2660" s="58">
        <v>206</v>
      </c>
      <c r="F2660" s="24">
        <v>63.1</v>
      </c>
      <c r="G2660" s="24">
        <v>300</v>
      </c>
    </row>
    <row r="2661" spans="2:7">
      <c r="B2661" s="58">
        <v>63.16</v>
      </c>
      <c r="C2661" s="58">
        <v>300</v>
      </c>
      <c r="F2661" s="24">
        <v>63.2</v>
      </c>
      <c r="G2661" s="24">
        <v>347</v>
      </c>
    </row>
    <row r="2662" spans="2:7">
      <c r="B2662" s="58">
        <v>63.18</v>
      </c>
      <c r="C2662" s="58">
        <v>229</v>
      </c>
      <c r="F2662" s="24">
        <v>63.2</v>
      </c>
      <c r="G2662" s="24">
        <v>290</v>
      </c>
    </row>
    <row r="2663" spans="2:7">
      <c r="B2663" s="58">
        <v>63.2</v>
      </c>
      <c r="C2663" s="58">
        <v>268</v>
      </c>
      <c r="F2663" s="24">
        <v>63.2</v>
      </c>
      <c r="G2663" s="24">
        <v>412</v>
      </c>
    </row>
    <row r="2664" spans="2:7">
      <c r="B2664" s="58">
        <v>63.22</v>
      </c>
      <c r="C2664" s="58">
        <v>271</v>
      </c>
      <c r="F2664" s="24">
        <v>63.2</v>
      </c>
      <c r="G2664" s="24">
        <v>445</v>
      </c>
    </row>
    <row r="2665" spans="2:7">
      <c r="B2665" s="58">
        <v>63.24</v>
      </c>
      <c r="C2665" s="58">
        <v>289</v>
      </c>
      <c r="F2665" s="24">
        <v>63.2</v>
      </c>
      <c r="G2665" s="24">
        <v>442</v>
      </c>
    </row>
    <row r="2666" spans="2:7">
      <c r="B2666" s="58">
        <v>63.26</v>
      </c>
      <c r="C2666" s="58">
        <v>273</v>
      </c>
      <c r="F2666" s="24">
        <v>63.3</v>
      </c>
      <c r="G2666" s="24">
        <v>430</v>
      </c>
    </row>
    <row r="2667" spans="2:7">
      <c r="B2667" s="58">
        <v>63.28</v>
      </c>
      <c r="C2667" s="58">
        <v>279</v>
      </c>
      <c r="F2667" s="24">
        <v>63.3</v>
      </c>
      <c r="G2667" s="24">
        <v>479</v>
      </c>
    </row>
    <row r="2668" spans="2:7">
      <c r="B2668" s="58">
        <v>63.3</v>
      </c>
      <c r="C2668" s="58">
        <v>269</v>
      </c>
      <c r="F2668" s="24">
        <v>63.3</v>
      </c>
      <c r="G2668" s="24">
        <v>488</v>
      </c>
    </row>
    <row r="2669" spans="2:7">
      <c r="B2669" s="58">
        <v>63.32</v>
      </c>
      <c r="C2669" s="58">
        <v>257</v>
      </c>
      <c r="F2669" s="24">
        <v>63.3</v>
      </c>
      <c r="G2669" s="24">
        <v>453</v>
      </c>
    </row>
    <row r="2670" spans="2:7">
      <c r="B2670" s="58">
        <v>63.34</v>
      </c>
      <c r="C2670" s="58">
        <v>261</v>
      </c>
      <c r="F2670" s="24">
        <v>63.3</v>
      </c>
      <c r="G2670" s="24">
        <v>512</v>
      </c>
    </row>
    <row r="2671" spans="2:7">
      <c r="B2671" s="58">
        <v>63.36</v>
      </c>
      <c r="C2671" s="58">
        <v>183</v>
      </c>
      <c r="F2671" s="24">
        <v>63.4</v>
      </c>
      <c r="G2671" s="24">
        <v>526</v>
      </c>
    </row>
    <row r="2672" spans="2:7">
      <c r="B2672" s="58">
        <v>63.38</v>
      </c>
      <c r="C2672" s="58">
        <v>231</v>
      </c>
      <c r="F2672" s="24">
        <v>63.4</v>
      </c>
      <c r="G2672" s="24">
        <v>509</v>
      </c>
    </row>
    <row r="2673" spans="2:7">
      <c r="B2673" s="58">
        <v>63.4</v>
      </c>
      <c r="C2673" s="58">
        <v>188</v>
      </c>
      <c r="F2673" s="24">
        <v>63.4</v>
      </c>
      <c r="G2673" s="24">
        <v>500</v>
      </c>
    </row>
    <row r="2674" spans="2:7">
      <c r="B2674" s="58">
        <v>63.42</v>
      </c>
      <c r="C2674" s="58">
        <v>155</v>
      </c>
      <c r="F2674" s="24">
        <v>63.4</v>
      </c>
      <c r="G2674" s="24">
        <v>493</v>
      </c>
    </row>
    <row r="2675" spans="2:7">
      <c r="B2675" s="58">
        <v>63.44</v>
      </c>
      <c r="C2675" s="58">
        <v>209</v>
      </c>
      <c r="F2675" s="24">
        <v>63.4</v>
      </c>
      <c r="G2675" s="24">
        <v>456</v>
      </c>
    </row>
    <row r="2676" spans="2:7">
      <c r="B2676" s="58">
        <v>63.46</v>
      </c>
      <c r="C2676" s="58">
        <v>284</v>
      </c>
      <c r="F2676" s="24">
        <v>63.5</v>
      </c>
      <c r="G2676" s="24">
        <v>478</v>
      </c>
    </row>
    <row r="2677" spans="2:7">
      <c r="B2677" s="58">
        <v>63.48</v>
      </c>
      <c r="C2677" s="58">
        <v>292</v>
      </c>
      <c r="F2677" s="24">
        <v>63.5</v>
      </c>
      <c r="G2677" s="24">
        <v>444</v>
      </c>
    </row>
    <row r="2678" spans="2:7">
      <c r="B2678" s="58">
        <v>63.5</v>
      </c>
      <c r="C2678" s="58">
        <v>254</v>
      </c>
      <c r="F2678" s="24">
        <v>63.5</v>
      </c>
      <c r="G2678" s="24">
        <v>499</v>
      </c>
    </row>
    <row r="2679" spans="2:7">
      <c r="B2679" s="58">
        <v>63.52</v>
      </c>
      <c r="C2679" s="58">
        <v>248</v>
      </c>
      <c r="F2679" s="24">
        <v>63.5</v>
      </c>
      <c r="G2679" s="24">
        <v>566</v>
      </c>
    </row>
    <row r="2680" spans="2:7">
      <c r="B2680" s="58">
        <v>63.54</v>
      </c>
      <c r="C2680" s="58">
        <v>359</v>
      </c>
      <c r="F2680" s="24">
        <v>63.5</v>
      </c>
      <c r="G2680" s="24">
        <v>521</v>
      </c>
    </row>
    <row r="2681" spans="2:7">
      <c r="B2681" s="58">
        <v>63.56</v>
      </c>
      <c r="C2681" s="58">
        <v>256</v>
      </c>
      <c r="F2681" s="24">
        <v>63.6</v>
      </c>
      <c r="G2681" s="24">
        <v>577</v>
      </c>
    </row>
    <row r="2682" spans="2:7">
      <c r="B2682" s="58">
        <v>63.58</v>
      </c>
      <c r="C2682" s="58">
        <v>372</v>
      </c>
      <c r="F2682" s="24">
        <v>63.6</v>
      </c>
      <c r="G2682" s="24">
        <v>545</v>
      </c>
    </row>
    <row r="2683" spans="2:7">
      <c r="B2683" s="58">
        <v>63.6</v>
      </c>
      <c r="C2683" s="58">
        <v>351</v>
      </c>
      <c r="F2683" s="24">
        <v>63.6</v>
      </c>
      <c r="G2683" s="24">
        <v>663</v>
      </c>
    </row>
    <row r="2684" spans="2:7">
      <c r="B2684" s="58">
        <v>63.62</v>
      </c>
      <c r="C2684" s="58">
        <v>373</v>
      </c>
      <c r="F2684" s="24">
        <v>63.6</v>
      </c>
      <c r="G2684" s="24">
        <v>595</v>
      </c>
    </row>
    <row r="2685" spans="2:7">
      <c r="B2685" s="58">
        <v>63.64</v>
      </c>
      <c r="C2685" s="58">
        <v>247</v>
      </c>
      <c r="F2685" s="24">
        <v>63.6</v>
      </c>
      <c r="G2685" s="24">
        <v>577</v>
      </c>
    </row>
    <row r="2686" spans="2:7">
      <c r="B2686" s="58">
        <v>63.66</v>
      </c>
      <c r="C2686" s="58">
        <v>240</v>
      </c>
      <c r="F2686" s="24">
        <v>63.7</v>
      </c>
      <c r="G2686" s="24">
        <v>628</v>
      </c>
    </row>
    <row r="2687" spans="2:7">
      <c r="B2687" s="58">
        <v>63.68</v>
      </c>
      <c r="C2687" s="58">
        <v>211</v>
      </c>
      <c r="F2687" s="24">
        <v>63.7</v>
      </c>
      <c r="G2687" s="24">
        <v>540</v>
      </c>
    </row>
    <row r="2688" spans="2:7">
      <c r="B2688" s="58">
        <v>63.7</v>
      </c>
      <c r="C2688" s="58">
        <v>220</v>
      </c>
      <c r="F2688" s="24">
        <v>63.7</v>
      </c>
      <c r="G2688" s="24">
        <v>480</v>
      </c>
    </row>
    <row r="2689" spans="2:7">
      <c r="B2689" s="58">
        <v>63.72</v>
      </c>
      <c r="C2689" s="58">
        <v>126</v>
      </c>
      <c r="F2689" s="24">
        <v>63.7</v>
      </c>
      <c r="G2689" s="24">
        <v>437</v>
      </c>
    </row>
    <row r="2690" spans="2:7">
      <c r="B2690" s="58">
        <v>63.74</v>
      </c>
      <c r="C2690" s="58">
        <v>160</v>
      </c>
      <c r="F2690" s="24">
        <v>63.7</v>
      </c>
      <c r="G2690" s="24">
        <v>429</v>
      </c>
    </row>
    <row r="2691" spans="2:7">
      <c r="B2691" s="58">
        <v>63.76</v>
      </c>
      <c r="C2691" s="58">
        <v>23</v>
      </c>
      <c r="F2691" s="24">
        <v>63.8</v>
      </c>
      <c r="G2691" s="24">
        <v>382</v>
      </c>
    </row>
    <row r="2692" spans="2:7">
      <c r="B2692" s="58">
        <v>63.78</v>
      </c>
      <c r="C2692" s="58">
        <v>57</v>
      </c>
      <c r="F2692" s="24">
        <v>63.8</v>
      </c>
      <c r="G2692" s="24">
        <v>343</v>
      </c>
    </row>
    <row r="2693" spans="2:7">
      <c r="B2693" s="58">
        <v>63.8</v>
      </c>
      <c r="C2693" s="58">
        <v>56</v>
      </c>
      <c r="F2693" s="24">
        <v>63.8</v>
      </c>
      <c r="G2693" s="24">
        <v>325</v>
      </c>
    </row>
    <row r="2694" spans="2:7">
      <c r="B2694" s="58">
        <v>63.82</v>
      </c>
      <c r="C2694" s="58">
        <v>43</v>
      </c>
      <c r="F2694" s="24">
        <v>63.8</v>
      </c>
      <c r="G2694" s="24">
        <v>272</v>
      </c>
    </row>
    <row r="2695" spans="2:7">
      <c r="B2695" s="58">
        <v>63.84</v>
      </c>
      <c r="C2695" s="58">
        <v>59</v>
      </c>
      <c r="F2695" s="24">
        <v>63.8</v>
      </c>
      <c r="G2695" s="24">
        <v>265</v>
      </c>
    </row>
    <row r="2696" spans="2:7">
      <c r="B2696" s="58">
        <v>63.86</v>
      </c>
      <c r="C2696" s="58">
        <v>94</v>
      </c>
      <c r="F2696" s="24">
        <v>63.9</v>
      </c>
      <c r="G2696" s="24">
        <v>223</v>
      </c>
    </row>
    <row r="2697" spans="2:7">
      <c r="B2697" s="58">
        <v>63.88</v>
      </c>
      <c r="C2697" s="58">
        <v>29</v>
      </c>
      <c r="F2697" s="24">
        <v>63.9</v>
      </c>
      <c r="G2697" s="24">
        <v>213</v>
      </c>
    </row>
    <row r="2698" spans="2:7">
      <c r="B2698" s="58">
        <v>63.9</v>
      </c>
      <c r="C2698" s="58">
        <v>40</v>
      </c>
      <c r="F2698" s="24">
        <v>63.9</v>
      </c>
      <c r="G2698" s="24">
        <v>137</v>
      </c>
    </row>
    <row r="2699" spans="2:7">
      <c r="B2699" s="58">
        <v>63.92</v>
      </c>
      <c r="C2699" s="58">
        <v>83</v>
      </c>
      <c r="F2699" s="24">
        <v>63.9</v>
      </c>
      <c r="G2699" s="24">
        <v>132</v>
      </c>
    </row>
    <row r="2700" spans="2:7">
      <c r="B2700" s="58">
        <v>63.94</v>
      </c>
      <c r="C2700" s="58">
        <v>110</v>
      </c>
      <c r="F2700" s="24">
        <v>63.9</v>
      </c>
      <c r="G2700" s="24">
        <v>128</v>
      </c>
    </row>
    <row r="2701" spans="2:7">
      <c r="B2701" s="58">
        <v>63.96</v>
      </c>
      <c r="C2701" s="58">
        <v>91</v>
      </c>
      <c r="F2701" s="24">
        <v>64</v>
      </c>
      <c r="G2701" s="24">
        <v>155</v>
      </c>
    </row>
    <row r="2702" spans="2:7">
      <c r="B2702" s="58">
        <v>63.98</v>
      </c>
      <c r="C2702" s="58">
        <v>102</v>
      </c>
      <c r="F2702" s="24">
        <v>64</v>
      </c>
      <c r="G2702" s="24">
        <v>123</v>
      </c>
    </row>
    <row r="2703" spans="2:7">
      <c r="B2703" s="58">
        <v>64</v>
      </c>
      <c r="C2703" s="58">
        <v>108</v>
      </c>
      <c r="F2703" s="24">
        <v>64</v>
      </c>
      <c r="G2703" s="24">
        <v>153</v>
      </c>
    </row>
    <row r="2704" spans="2:7">
      <c r="B2704" s="58">
        <v>64.02</v>
      </c>
      <c r="C2704" s="58">
        <v>119</v>
      </c>
      <c r="F2704" s="24">
        <v>64</v>
      </c>
      <c r="G2704" s="24">
        <v>135</v>
      </c>
    </row>
    <row r="2705" spans="2:7">
      <c r="B2705" s="58">
        <v>64.040000000000006</v>
      </c>
      <c r="C2705" s="58">
        <v>100</v>
      </c>
      <c r="F2705" s="24">
        <v>64</v>
      </c>
      <c r="G2705" s="24">
        <v>146</v>
      </c>
    </row>
    <row r="2706" spans="2:7">
      <c r="B2706" s="58">
        <v>64.06</v>
      </c>
      <c r="C2706" s="58">
        <v>117</v>
      </c>
      <c r="F2706" s="24">
        <v>64.099999999999994</v>
      </c>
      <c r="G2706" s="24">
        <v>140</v>
      </c>
    </row>
    <row r="2707" spans="2:7">
      <c r="B2707" s="58">
        <v>64.08</v>
      </c>
      <c r="C2707" s="58">
        <v>85</v>
      </c>
      <c r="F2707" s="24">
        <v>64.099999999999994</v>
      </c>
      <c r="G2707" s="24">
        <v>153</v>
      </c>
    </row>
    <row r="2708" spans="2:7">
      <c r="B2708" s="58">
        <v>64.099999999999994</v>
      </c>
      <c r="C2708" s="58">
        <v>102</v>
      </c>
      <c r="F2708" s="24">
        <v>64.099999999999994</v>
      </c>
      <c r="G2708" s="24">
        <v>178</v>
      </c>
    </row>
    <row r="2709" spans="2:7">
      <c r="B2709" s="58">
        <v>64.12</v>
      </c>
      <c r="C2709" s="58">
        <v>84</v>
      </c>
      <c r="F2709" s="24">
        <v>64.099999999999994</v>
      </c>
      <c r="G2709" s="24">
        <v>96.8</v>
      </c>
    </row>
    <row r="2710" spans="2:7">
      <c r="B2710" s="58">
        <v>64.14</v>
      </c>
      <c r="C2710" s="58">
        <v>93</v>
      </c>
      <c r="F2710" s="24">
        <v>64.099999999999994</v>
      </c>
      <c r="G2710" s="24">
        <v>136</v>
      </c>
    </row>
    <row r="2711" spans="2:7">
      <c r="B2711" s="58">
        <v>64.16</v>
      </c>
      <c r="C2711" s="58">
        <v>59</v>
      </c>
      <c r="F2711" s="24">
        <v>64.2</v>
      </c>
      <c r="G2711" s="24">
        <v>58.8</v>
      </c>
    </row>
    <row r="2712" spans="2:7">
      <c r="B2712" s="58">
        <v>64.180000000000007</v>
      </c>
      <c r="C2712" s="58">
        <v>27</v>
      </c>
      <c r="F2712" s="24">
        <v>64.2</v>
      </c>
      <c r="G2712" s="24">
        <v>118</v>
      </c>
    </row>
    <row r="2713" spans="2:7">
      <c r="B2713" s="58">
        <v>64.2</v>
      </c>
      <c r="C2713" s="58">
        <v>11</v>
      </c>
      <c r="F2713" s="24">
        <v>64.2</v>
      </c>
      <c r="G2713" s="24">
        <v>113</v>
      </c>
    </row>
    <row r="2714" spans="2:7">
      <c r="B2714" s="58">
        <v>64.22</v>
      </c>
      <c r="C2714" s="58">
        <v>89</v>
      </c>
      <c r="F2714" s="24">
        <v>64.2</v>
      </c>
      <c r="G2714" s="24">
        <v>105</v>
      </c>
    </row>
    <row r="2715" spans="2:7">
      <c r="B2715" s="58">
        <v>64.239999999999995</v>
      </c>
      <c r="C2715" s="58">
        <v>34</v>
      </c>
      <c r="F2715" s="24">
        <v>64.2</v>
      </c>
      <c r="G2715" s="24">
        <v>88.8</v>
      </c>
    </row>
    <row r="2716" spans="2:7">
      <c r="B2716" s="58">
        <v>64.260000000000005</v>
      </c>
      <c r="C2716" s="58">
        <v>50</v>
      </c>
      <c r="F2716" s="24">
        <v>64.3</v>
      </c>
      <c r="G2716" s="24">
        <v>59.8</v>
      </c>
    </row>
    <row r="2717" spans="2:7">
      <c r="B2717" s="58">
        <v>64.28</v>
      </c>
      <c r="C2717" s="58">
        <v>5</v>
      </c>
      <c r="F2717" s="24">
        <v>64.3</v>
      </c>
      <c r="G2717" s="24">
        <v>74.8</v>
      </c>
    </row>
    <row r="2718" spans="2:7">
      <c r="B2718" s="58">
        <v>64.3</v>
      </c>
      <c r="C2718" s="58">
        <v>0</v>
      </c>
      <c r="F2718" s="24">
        <v>64.3</v>
      </c>
      <c r="G2718" s="24">
        <v>47.8</v>
      </c>
    </row>
    <row r="2719" spans="2:7">
      <c r="B2719" s="58">
        <v>64.319999999999993</v>
      </c>
      <c r="C2719" s="58">
        <v>14</v>
      </c>
      <c r="F2719" s="24">
        <v>64.3</v>
      </c>
      <c r="G2719" s="24">
        <v>102</v>
      </c>
    </row>
    <row r="2720" spans="2:7">
      <c r="B2720" s="58">
        <v>64.34</v>
      </c>
      <c r="C2720" s="58">
        <v>10</v>
      </c>
      <c r="F2720" s="24">
        <v>64.3</v>
      </c>
      <c r="G2720" s="24">
        <v>4.8499999999999996</v>
      </c>
    </row>
    <row r="2721" spans="2:7">
      <c r="B2721" s="58">
        <v>64.36</v>
      </c>
      <c r="C2721" s="58">
        <v>31</v>
      </c>
      <c r="F2721" s="24">
        <v>64.400000000000006</v>
      </c>
      <c r="G2721" s="24">
        <v>30.9</v>
      </c>
    </row>
    <row r="2722" spans="2:7">
      <c r="B2722" s="58">
        <v>64.38</v>
      </c>
      <c r="C2722" s="58">
        <v>38</v>
      </c>
      <c r="F2722" s="24">
        <v>64.400000000000006</v>
      </c>
      <c r="G2722" s="24">
        <v>46.9</v>
      </c>
    </row>
    <row r="2723" spans="2:7">
      <c r="B2723" s="58">
        <v>64.400000000000006</v>
      </c>
      <c r="C2723" s="58">
        <v>0</v>
      </c>
      <c r="F2723" s="24">
        <v>64.400000000000006</v>
      </c>
      <c r="G2723" s="24">
        <v>-20.100000000000001</v>
      </c>
    </row>
    <row r="2724" spans="2:7">
      <c r="B2724" s="58">
        <v>64.42</v>
      </c>
      <c r="C2724" s="58">
        <v>0</v>
      </c>
      <c r="F2724" s="24">
        <v>64.400000000000006</v>
      </c>
      <c r="G2724" s="24">
        <v>-15.1</v>
      </c>
    </row>
    <row r="2725" spans="2:7">
      <c r="B2725" s="58">
        <v>64.44</v>
      </c>
      <c r="C2725" s="58">
        <v>20</v>
      </c>
      <c r="F2725" s="24">
        <v>64.400000000000006</v>
      </c>
      <c r="G2725" s="24">
        <v>-27.1</v>
      </c>
    </row>
    <row r="2726" spans="2:7">
      <c r="B2726" s="58">
        <v>64.459999999999994</v>
      </c>
      <c r="C2726" s="58">
        <v>42</v>
      </c>
      <c r="F2726" s="24">
        <v>64.5</v>
      </c>
      <c r="G2726" s="24">
        <v>-10.1</v>
      </c>
    </row>
    <row r="2727" spans="2:7">
      <c r="B2727" s="58">
        <v>64.48</v>
      </c>
      <c r="C2727" s="58">
        <v>15</v>
      </c>
      <c r="F2727" s="24">
        <v>64.5</v>
      </c>
      <c r="G2727" s="24">
        <v>-37</v>
      </c>
    </row>
    <row r="2728" spans="2:7">
      <c r="B2728" s="58">
        <v>64.5</v>
      </c>
      <c r="C2728" s="58">
        <v>11</v>
      </c>
      <c r="F2728" s="24">
        <v>64.5</v>
      </c>
      <c r="G2728" s="24">
        <v>3.97</v>
      </c>
    </row>
    <row r="2729" spans="2:7">
      <c r="B2729" s="58">
        <v>64.52</v>
      </c>
      <c r="C2729" s="58">
        <v>27</v>
      </c>
      <c r="F2729" s="24">
        <v>64.5</v>
      </c>
      <c r="G2729" s="24">
        <v>-28</v>
      </c>
    </row>
    <row r="2730" spans="2:7">
      <c r="B2730" s="58">
        <v>64.540000000000006</v>
      </c>
      <c r="C2730" s="58">
        <v>8</v>
      </c>
      <c r="F2730" s="24">
        <v>64.5</v>
      </c>
      <c r="G2730" s="24">
        <v>-31</v>
      </c>
    </row>
    <row r="2731" spans="2:7">
      <c r="B2731" s="58">
        <v>64.56</v>
      </c>
      <c r="C2731" s="58">
        <v>34</v>
      </c>
      <c r="F2731" s="24">
        <v>64.599999999999994</v>
      </c>
      <c r="G2731" s="24">
        <v>-19</v>
      </c>
    </row>
    <row r="2732" spans="2:7">
      <c r="B2732" s="58">
        <v>64.58</v>
      </c>
      <c r="C2732" s="58">
        <v>59</v>
      </c>
      <c r="F2732" s="24">
        <v>64.599999999999994</v>
      </c>
      <c r="G2732" s="24">
        <v>12</v>
      </c>
    </row>
    <row r="2733" spans="2:7">
      <c r="B2733" s="58">
        <v>64.599999999999994</v>
      </c>
      <c r="C2733" s="58">
        <v>64</v>
      </c>
      <c r="F2733" s="24">
        <v>64.599999999999994</v>
      </c>
      <c r="G2733" s="24">
        <v>2.06</v>
      </c>
    </row>
    <row r="2734" spans="2:7">
      <c r="B2734" s="58">
        <v>64.62</v>
      </c>
      <c r="C2734" s="58">
        <v>52</v>
      </c>
      <c r="F2734" s="24">
        <v>64.599999999999994</v>
      </c>
      <c r="G2734" s="24">
        <v>30.1</v>
      </c>
    </row>
    <row r="2735" spans="2:7">
      <c r="B2735" s="58">
        <v>64.64</v>
      </c>
      <c r="C2735" s="58">
        <v>24</v>
      </c>
      <c r="F2735" s="24">
        <v>64.599999999999994</v>
      </c>
      <c r="G2735" s="24">
        <v>-10.9</v>
      </c>
    </row>
    <row r="2736" spans="2:7">
      <c r="B2736" s="58">
        <v>64.66</v>
      </c>
      <c r="C2736" s="58">
        <v>76</v>
      </c>
      <c r="F2736" s="24">
        <v>64.7</v>
      </c>
      <c r="G2736" s="24">
        <v>11.1</v>
      </c>
    </row>
    <row r="2737" spans="2:7">
      <c r="B2737" s="58">
        <v>64.680000000000007</v>
      </c>
      <c r="C2737" s="58">
        <v>39</v>
      </c>
      <c r="F2737" s="24">
        <v>64.7</v>
      </c>
      <c r="G2737" s="24">
        <v>13.1</v>
      </c>
    </row>
    <row r="2738" spans="2:7">
      <c r="B2738" s="58">
        <v>64.7</v>
      </c>
      <c r="C2738" s="58">
        <v>9</v>
      </c>
      <c r="F2738" s="24">
        <v>64.7</v>
      </c>
      <c r="G2738" s="24">
        <v>3.17</v>
      </c>
    </row>
    <row r="2739" spans="2:7">
      <c r="B2739" s="58">
        <v>64.72</v>
      </c>
      <c r="C2739" s="58">
        <v>69</v>
      </c>
      <c r="F2739" s="24">
        <v>64.7</v>
      </c>
      <c r="G2739" s="24">
        <v>17.2</v>
      </c>
    </row>
    <row r="2740" spans="2:7">
      <c r="B2740" s="58">
        <v>64.739999999999995</v>
      </c>
      <c r="C2740" s="58">
        <v>41</v>
      </c>
      <c r="F2740" s="24">
        <v>64.7</v>
      </c>
      <c r="G2740" s="24">
        <v>38.200000000000003</v>
      </c>
    </row>
    <row r="2741" spans="2:7">
      <c r="B2741" s="58">
        <v>64.760000000000005</v>
      </c>
      <c r="C2741" s="58">
        <v>16</v>
      </c>
      <c r="F2741" s="24">
        <v>64.8</v>
      </c>
      <c r="G2741" s="24">
        <v>26.2</v>
      </c>
    </row>
    <row r="2742" spans="2:7">
      <c r="B2742" s="58">
        <v>64.78</v>
      </c>
      <c r="C2742" s="58">
        <v>32</v>
      </c>
      <c r="F2742" s="24">
        <v>64.8</v>
      </c>
      <c r="G2742" s="24">
        <v>52.3</v>
      </c>
    </row>
    <row r="2743" spans="2:7">
      <c r="B2743" s="58">
        <v>64.8</v>
      </c>
      <c r="C2743" s="58">
        <v>72</v>
      </c>
      <c r="F2743" s="24">
        <v>64.8</v>
      </c>
      <c r="G2743" s="24">
        <v>73.3</v>
      </c>
    </row>
    <row r="2744" spans="2:7">
      <c r="B2744" s="58">
        <v>64.819999999999993</v>
      </c>
      <c r="C2744" s="58">
        <v>139</v>
      </c>
      <c r="F2744" s="24">
        <v>64.8</v>
      </c>
      <c r="G2744" s="24">
        <v>91.3</v>
      </c>
    </row>
    <row r="2745" spans="2:7">
      <c r="B2745" s="58">
        <v>64.84</v>
      </c>
      <c r="C2745" s="58">
        <v>72</v>
      </c>
      <c r="F2745" s="24">
        <v>64.8</v>
      </c>
      <c r="G2745" s="24">
        <v>81.3</v>
      </c>
    </row>
    <row r="2746" spans="2:7">
      <c r="B2746" s="58">
        <v>64.86</v>
      </c>
      <c r="C2746" s="58">
        <v>145</v>
      </c>
      <c r="F2746" s="24">
        <v>64.900000000000006</v>
      </c>
      <c r="G2746" s="24">
        <v>100</v>
      </c>
    </row>
    <row r="2747" spans="2:7">
      <c r="B2747" s="58">
        <v>64.88</v>
      </c>
      <c r="C2747" s="58">
        <v>148</v>
      </c>
      <c r="F2747" s="24">
        <v>64.900000000000006</v>
      </c>
      <c r="G2747" s="24">
        <v>99.4</v>
      </c>
    </row>
    <row r="2748" spans="2:7">
      <c r="B2748" s="58">
        <v>64.900000000000006</v>
      </c>
      <c r="C2748" s="58">
        <v>77</v>
      </c>
      <c r="F2748" s="24">
        <v>64.900000000000006</v>
      </c>
      <c r="G2748" s="24">
        <v>149</v>
      </c>
    </row>
    <row r="2749" spans="2:7">
      <c r="B2749" s="58">
        <v>64.92</v>
      </c>
      <c r="C2749" s="58">
        <v>135</v>
      </c>
      <c r="F2749" s="24">
        <v>64.900000000000006</v>
      </c>
      <c r="G2749" s="24">
        <v>151</v>
      </c>
    </row>
    <row r="2750" spans="2:7">
      <c r="B2750" s="58">
        <v>64.94</v>
      </c>
      <c r="C2750" s="58">
        <v>182</v>
      </c>
      <c r="F2750" s="24">
        <v>64.900000000000006</v>
      </c>
      <c r="G2750" s="24">
        <v>119</v>
      </c>
    </row>
    <row r="2751" spans="2:7">
      <c r="B2751" s="58">
        <v>64.959999999999994</v>
      </c>
      <c r="C2751" s="58">
        <v>139</v>
      </c>
      <c r="F2751" s="24">
        <v>65</v>
      </c>
      <c r="G2751" s="24">
        <v>208</v>
      </c>
    </row>
    <row r="2752" spans="2:7">
      <c r="B2752" s="58">
        <v>64.98</v>
      </c>
      <c r="C2752" s="58">
        <v>90</v>
      </c>
      <c r="F2752" s="24">
        <v>65</v>
      </c>
      <c r="G2752" s="24">
        <v>180</v>
      </c>
    </row>
    <row r="2753" spans="2:7">
      <c r="B2753" s="58">
        <v>65</v>
      </c>
      <c r="C2753" s="58">
        <v>62</v>
      </c>
      <c r="F2753" s="24">
        <v>65</v>
      </c>
      <c r="G2753" s="24">
        <v>116</v>
      </c>
    </row>
    <row r="2754" spans="2:7">
      <c r="B2754" s="58">
        <v>65.02</v>
      </c>
      <c r="C2754" s="58">
        <v>132</v>
      </c>
      <c r="F2754" s="24">
        <v>65</v>
      </c>
      <c r="G2754" s="24">
        <v>143</v>
      </c>
    </row>
    <row r="2755" spans="2:7">
      <c r="B2755" s="58">
        <v>65.040000000000006</v>
      </c>
      <c r="C2755" s="58">
        <v>60</v>
      </c>
      <c r="F2755" s="24">
        <v>65</v>
      </c>
      <c r="G2755" s="24">
        <v>167</v>
      </c>
    </row>
    <row r="2756" spans="2:7">
      <c r="B2756" s="58">
        <v>65.06</v>
      </c>
      <c r="C2756" s="58">
        <v>42</v>
      </c>
      <c r="F2756" s="24">
        <v>65.099999999999994</v>
      </c>
      <c r="G2756" s="24">
        <v>192</v>
      </c>
    </row>
    <row r="2757" spans="2:7">
      <c r="B2757" s="58">
        <v>65.08</v>
      </c>
      <c r="C2757" s="58">
        <v>126</v>
      </c>
      <c r="F2757" s="24">
        <v>65.099999999999994</v>
      </c>
      <c r="G2757" s="24">
        <v>153</v>
      </c>
    </row>
    <row r="2758" spans="2:7">
      <c r="B2758" s="58">
        <v>65.099999999999994</v>
      </c>
      <c r="C2758" s="58">
        <v>64</v>
      </c>
      <c r="F2758" s="24">
        <v>65.099999999999994</v>
      </c>
      <c r="G2758" s="24">
        <v>123</v>
      </c>
    </row>
    <row r="2759" spans="2:7">
      <c r="B2759" s="58">
        <v>65.12</v>
      </c>
      <c r="C2759" s="58">
        <v>37</v>
      </c>
      <c r="F2759" s="24">
        <v>65.099999999999994</v>
      </c>
      <c r="G2759" s="24">
        <v>164</v>
      </c>
    </row>
    <row r="2760" spans="2:7">
      <c r="B2760" s="58">
        <v>65.14</v>
      </c>
      <c r="C2760" s="58">
        <v>48</v>
      </c>
      <c r="F2760" s="24">
        <v>65.099999999999994</v>
      </c>
      <c r="G2760" s="24">
        <v>101</v>
      </c>
    </row>
    <row r="2761" spans="2:7">
      <c r="B2761" s="58">
        <v>65.16</v>
      </c>
      <c r="C2761" s="58">
        <v>90</v>
      </c>
      <c r="F2761" s="24">
        <v>65.2</v>
      </c>
      <c r="G2761" s="24">
        <v>151</v>
      </c>
    </row>
    <row r="2762" spans="2:7">
      <c r="B2762" s="58">
        <v>65.180000000000007</v>
      </c>
      <c r="C2762" s="58">
        <v>114</v>
      </c>
      <c r="F2762" s="24">
        <v>65.2</v>
      </c>
      <c r="G2762" s="24">
        <v>141</v>
      </c>
    </row>
    <row r="2763" spans="2:7">
      <c r="B2763" s="58">
        <v>65.2</v>
      </c>
      <c r="C2763" s="58">
        <v>92</v>
      </c>
      <c r="F2763" s="24">
        <v>65.2</v>
      </c>
      <c r="G2763" s="24">
        <v>77</v>
      </c>
    </row>
    <row r="2764" spans="2:7">
      <c r="B2764" s="58">
        <v>65.22</v>
      </c>
      <c r="C2764" s="58">
        <v>130</v>
      </c>
      <c r="F2764" s="24">
        <v>65.2</v>
      </c>
      <c r="G2764" s="24">
        <v>169</v>
      </c>
    </row>
    <row r="2765" spans="2:7">
      <c r="B2765" s="58">
        <v>65.239999999999995</v>
      </c>
      <c r="C2765" s="58">
        <v>131</v>
      </c>
      <c r="F2765" s="24">
        <v>65.2</v>
      </c>
      <c r="G2765" s="24">
        <v>129</v>
      </c>
    </row>
    <row r="2766" spans="2:7">
      <c r="B2766" s="58">
        <v>65.260000000000005</v>
      </c>
      <c r="C2766" s="58">
        <v>107</v>
      </c>
      <c r="F2766" s="24">
        <v>65.3</v>
      </c>
      <c r="G2766" s="24">
        <v>151</v>
      </c>
    </row>
    <row r="2767" spans="2:7">
      <c r="B2767" s="58">
        <v>65.28</v>
      </c>
      <c r="C2767" s="58">
        <v>222</v>
      </c>
      <c r="F2767" s="24">
        <v>65.3</v>
      </c>
      <c r="G2767" s="24">
        <v>201</v>
      </c>
    </row>
    <row r="2768" spans="2:7">
      <c r="B2768" s="58">
        <v>65.3</v>
      </c>
      <c r="C2768" s="58">
        <v>278</v>
      </c>
      <c r="F2768" s="24">
        <v>65.3</v>
      </c>
      <c r="G2768" s="24">
        <v>288</v>
      </c>
    </row>
    <row r="2769" spans="2:7">
      <c r="B2769" s="58">
        <v>65.319999999999993</v>
      </c>
      <c r="C2769" s="58">
        <v>371</v>
      </c>
      <c r="F2769" s="24">
        <v>65.3</v>
      </c>
      <c r="G2769" s="24">
        <v>315</v>
      </c>
    </row>
    <row r="2770" spans="2:7">
      <c r="B2770" s="58">
        <v>65.34</v>
      </c>
      <c r="C2770" s="58">
        <v>393</v>
      </c>
      <c r="F2770" s="24">
        <v>65.3</v>
      </c>
      <c r="G2770" s="24">
        <v>423</v>
      </c>
    </row>
    <row r="2771" spans="2:7">
      <c r="B2771" s="58">
        <v>65.36</v>
      </c>
      <c r="C2771" s="58">
        <v>420</v>
      </c>
      <c r="F2771" s="24">
        <v>65.400000000000006</v>
      </c>
      <c r="G2771" s="24">
        <v>547</v>
      </c>
    </row>
    <row r="2772" spans="2:7">
      <c r="B2772" s="58">
        <v>65.38</v>
      </c>
      <c r="C2772" s="58">
        <v>556</v>
      </c>
      <c r="F2772" s="24">
        <v>65.400000000000006</v>
      </c>
      <c r="G2772" s="24">
        <v>623</v>
      </c>
    </row>
    <row r="2773" spans="2:7">
      <c r="B2773" s="58">
        <v>65.400000000000006</v>
      </c>
      <c r="C2773" s="58">
        <v>590</v>
      </c>
      <c r="F2773" s="24">
        <v>65.400000000000006</v>
      </c>
      <c r="G2773" s="24">
        <v>702</v>
      </c>
    </row>
    <row r="2774" spans="2:7">
      <c r="B2774" s="58">
        <v>65.42</v>
      </c>
      <c r="C2774" s="58">
        <v>609</v>
      </c>
      <c r="F2774" s="24">
        <v>65.400000000000006</v>
      </c>
      <c r="G2774" s="24">
        <v>738</v>
      </c>
    </row>
    <row r="2775" spans="2:7">
      <c r="B2775" s="58">
        <v>65.44</v>
      </c>
      <c r="C2775" s="58">
        <v>623</v>
      </c>
      <c r="F2775" s="24">
        <v>65.400000000000006</v>
      </c>
      <c r="G2775" s="24">
        <v>844</v>
      </c>
    </row>
    <row r="2776" spans="2:7">
      <c r="B2776" s="58">
        <v>65.459999999999994</v>
      </c>
      <c r="C2776" s="58">
        <v>598</v>
      </c>
      <c r="F2776" s="24">
        <v>65.5</v>
      </c>
      <c r="G2776" s="24">
        <v>897</v>
      </c>
    </row>
    <row r="2777" spans="2:7">
      <c r="B2777" s="58">
        <v>65.48</v>
      </c>
      <c r="C2777" s="58">
        <v>430</v>
      </c>
      <c r="F2777" s="24">
        <v>65.5</v>
      </c>
      <c r="G2777" s="24">
        <v>832</v>
      </c>
    </row>
    <row r="2778" spans="2:7">
      <c r="B2778" s="58">
        <v>65.5</v>
      </c>
      <c r="C2778" s="58">
        <v>290</v>
      </c>
      <c r="F2778" s="24">
        <v>65.5</v>
      </c>
      <c r="G2778" s="24">
        <v>768</v>
      </c>
    </row>
    <row r="2779" spans="2:7">
      <c r="B2779" s="58">
        <v>65.52</v>
      </c>
      <c r="C2779" s="58">
        <v>260</v>
      </c>
      <c r="F2779" s="24">
        <v>65.5</v>
      </c>
      <c r="G2779" s="24">
        <v>744</v>
      </c>
    </row>
    <row r="2780" spans="2:7">
      <c r="B2780" s="58">
        <v>65.540000000000006</v>
      </c>
      <c r="C2780" s="58">
        <v>225</v>
      </c>
      <c r="F2780" s="24">
        <v>65.5</v>
      </c>
      <c r="G2780" s="24">
        <v>695</v>
      </c>
    </row>
    <row r="2781" spans="2:7">
      <c r="B2781" s="58">
        <v>65.56</v>
      </c>
      <c r="C2781" s="58">
        <v>164</v>
      </c>
      <c r="F2781" s="24">
        <v>65.599999999999994</v>
      </c>
      <c r="G2781" s="24">
        <v>603</v>
      </c>
    </row>
    <row r="2782" spans="2:7">
      <c r="B2782" s="58">
        <v>65.58</v>
      </c>
      <c r="C2782" s="58">
        <v>54</v>
      </c>
      <c r="F2782" s="24">
        <v>65.599999999999994</v>
      </c>
      <c r="G2782" s="24">
        <v>583</v>
      </c>
    </row>
    <row r="2783" spans="2:7">
      <c r="B2783" s="58">
        <v>65.599999999999994</v>
      </c>
      <c r="C2783" s="58">
        <v>37</v>
      </c>
      <c r="F2783" s="24">
        <v>65.599999999999994</v>
      </c>
      <c r="G2783" s="24">
        <v>578</v>
      </c>
    </row>
    <row r="2784" spans="2:7">
      <c r="B2784" s="58">
        <v>65.62</v>
      </c>
      <c r="C2784" s="58">
        <v>107</v>
      </c>
      <c r="F2784" s="24">
        <v>65.599999999999994</v>
      </c>
      <c r="G2784" s="24">
        <v>472</v>
      </c>
    </row>
    <row r="2785" spans="2:7">
      <c r="B2785" s="58">
        <v>65.64</v>
      </c>
      <c r="C2785" s="58">
        <v>10</v>
      </c>
      <c r="F2785" s="24">
        <v>65.599999999999994</v>
      </c>
      <c r="G2785" s="24">
        <v>447</v>
      </c>
    </row>
    <row r="2786" spans="2:7">
      <c r="B2786" s="58">
        <v>65.66</v>
      </c>
      <c r="C2786" s="58">
        <v>89</v>
      </c>
      <c r="F2786" s="24">
        <v>65.7</v>
      </c>
      <c r="G2786" s="24">
        <v>359</v>
      </c>
    </row>
    <row r="2787" spans="2:7">
      <c r="B2787" s="58">
        <v>65.680000000000007</v>
      </c>
      <c r="C2787" s="58">
        <v>97</v>
      </c>
      <c r="F2787" s="24">
        <v>65.7</v>
      </c>
      <c r="G2787" s="24">
        <v>345</v>
      </c>
    </row>
    <row r="2788" spans="2:7">
      <c r="B2788" s="58">
        <v>65.7</v>
      </c>
      <c r="C2788" s="58">
        <v>50</v>
      </c>
      <c r="F2788" s="24">
        <v>65.7</v>
      </c>
      <c r="G2788" s="24">
        <v>324</v>
      </c>
    </row>
    <row r="2789" spans="2:7">
      <c r="B2789" s="58">
        <v>65.72</v>
      </c>
      <c r="C2789" s="58">
        <v>0</v>
      </c>
      <c r="F2789" s="24">
        <v>65.7</v>
      </c>
      <c r="G2789" s="24">
        <v>221</v>
      </c>
    </row>
    <row r="2790" spans="2:7">
      <c r="B2790" s="58">
        <v>65.739999999999995</v>
      </c>
      <c r="C2790" s="58">
        <v>0</v>
      </c>
      <c r="F2790" s="24">
        <v>65.7</v>
      </c>
      <c r="G2790" s="24">
        <v>140</v>
      </c>
    </row>
    <row r="2791" spans="2:7">
      <c r="B2791" s="58">
        <v>65.760000000000005</v>
      </c>
      <c r="C2791" s="58">
        <v>7</v>
      </c>
      <c r="F2791" s="24">
        <v>65.8</v>
      </c>
      <c r="G2791" s="24">
        <v>87.3</v>
      </c>
    </row>
    <row r="2792" spans="2:7">
      <c r="B2792" s="58">
        <v>65.78</v>
      </c>
      <c r="C2792" s="58">
        <v>24</v>
      </c>
      <c r="F2792" s="24">
        <v>65.8</v>
      </c>
      <c r="G2792" s="24">
        <v>32.4</v>
      </c>
    </row>
    <row r="2793" spans="2:7">
      <c r="B2793" s="58">
        <v>65.8</v>
      </c>
      <c r="C2793" s="58">
        <v>0</v>
      </c>
      <c r="F2793" s="24">
        <v>65.8</v>
      </c>
      <c r="G2793" s="24">
        <v>81.5</v>
      </c>
    </row>
    <row r="2794" spans="2:7">
      <c r="B2794" s="58">
        <v>65.819999999999993</v>
      </c>
      <c r="C2794" s="58">
        <v>45</v>
      </c>
      <c r="F2794" s="24">
        <v>65.8</v>
      </c>
      <c r="G2794" s="24">
        <v>12.5</v>
      </c>
    </row>
    <row r="2795" spans="2:7">
      <c r="B2795" s="58">
        <v>65.84</v>
      </c>
      <c r="C2795" s="58">
        <v>0</v>
      </c>
      <c r="F2795" s="24">
        <v>65.8</v>
      </c>
      <c r="G2795" s="24">
        <v>-6.42</v>
      </c>
    </row>
    <row r="2796" spans="2:7">
      <c r="B2796" s="58">
        <v>65.86</v>
      </c>
      <c r="C2796" s="58">
        <v>0</v>
      </c>
      <c r="F2796" s="24">
        <v>65.900000000000006</v>
      </c>
      <c r="G2796" s="24">
        <v>-21.4</v>
      </c>
    </row>
    <row r="2797" spans="2:7">
      <c r="B2797" s="58">
        <v>65.88</v>
      </c>
      <c r="C2797" s="58">
        <v>31</v>
      </c>
      <c r="F2797" s="24">
        <v>65.900000000000006</v>
      </c>
      <c r="G2797" s="24">
        <v>5.71</v>
      </c>
    </row>
    <row r="2798" spans="2:7">
      <c r="B2798" s="58">
        <v>65.900000000000006</v>
      </c>
      <c r="C2798" s="58">
        <v>16</v>
      </c>
      <c r="F2798" s="24">
        <v>65.900000000000006</v>
      </c>
      <c r="G2798" s="24">
        <v>-5.23</v>
      </c>
    </row>
    <row r="2799" spans="2:7">
      <c r="B2799" s="58">
        <v>65.92</v>
      </c>
      <c r="C2799" s="58">
        <v>0</v>
      </c>
      <c r="F2799" s="24">
        <v>65.900000000000006</v>
      </c>
      <c r="G2799" s="24">
        <v>-40.200000000000003</v>
      </c>
    </row>
    <row r="2800" spans="2:7">
      <c r="B2800" s="58">
        <v>65.94</v>
      </c>
      <c r="C2800" s="58">
        <v>37</v>
      </c>
      <c r="F2800" s="24">
        <v>65.900000000000006</v>
      </c>
      <c r="G2800" s="24">
        <v>-5.0999999999999996</v>
      </c>
    </row>
    <row r="2801" spans="2:7">
      <c r="B2801" s="58">
        <v>65.959999999999994</v>
      </c>
      <c r="C2801" s="58">
        <v>0</v>
      </c>
      <c r="F2801" s="24">
        <v>66</v>
      </c>
      <c r="G2801" s="24">
        <v>-60</v>
      </c>
    </row>
    <row r="2802" spans="2:7">
      <c r="B2802" s="58">
        <v>65.98</v>
      </c>
      <c r="C2802" s="58">
        <v>10</v>
      </c>
      <c r="F2802" s="24">
        <v>66</v>
      </c>
      <c r="G2802" s="24">
        <v>-32</v>
      </c>
    </row>
    <row r="2803" spans="2:7">
      <c r="B2803" s="58">
        <v>66</v>
      </c>
      <c r="C2803" s="58">
        <v>0</v>
      </c>
      <c r="F2803" s="24">
        <v>66</v>
      </c>
      <c r="G2803" s="24">
        <v>-13.9</v>
      </c>
    </row>
    <row r="2804" spans="2:7">
      <c r="B2804" s="58">
        <v>66.02</v>
      </c>
      <c r="C2804" s="58">
        <v>19</v>
      </c>
      <c r="F2804" s="24">
        <v>66</v>
      </c>
      <c r="G2804" s="24">
        <v>-59.8</v>
      </c>
    </row>
    <row r="2805" spans="2:7">
      <c r="B2805" s="58">
        <v>66.040000000000006</v>
      </c>
      <c r="C2805" s="58">
        <v>5</v>
      </c>
      <c r="F2805" s="24">
        <v>66</v>
      </c>
      <c r="G2805" s="24">
        <v>-9.76</v>
      </c>
    </row>
    <row r="2806" spans="2:7">
      <c r="B2806" s="58">
        <v>66.06</v>
      </c>
      <c r="C2806" s="58">
        <v>0</v>
      </c>
      <c r="F2806" s="24">
        <v>66.099999999999994</v>
      </c>
      <c r="G2806" s="24">
        <v>-29.7</v>
      </c>
    </row>
    <row r="2807" spans="2:7">
      <c r="B2807" s="58">
        <v>66.08</v>
      </c>
      <c r="C2807" s="58">
        <v>0</v>
      </c>
      <c r="F2807" s="24">
        <v>66.099999999999994</v>
      </c>
      <c r="G2807" s="24">
        <v>-51.6</v>
      </c>
    </row>
    <row r="2808" spans="2:7">
      <c r="B2808" s="58">
        <v>66.099999999999994</v>
      </c>
      <c r="C2808" s="58">
        <v>0</v>
      </c>
      <c r="F2808" s="24">
        <v>66.099999999999994</v>
      </c>
      <c r="G2808" s="24">
        <v>-30.5</v>
      </c>
    </row>
    <row r="2809" spans="2:7">
      <c r="B2809" s="58">
        <v>66.12</v>
      </c>
      <c r="C2809" s="58">
        <v>37</v>
      </c>
      <c r="F2809" s="24">
        <v>66.099999999999994</v>
      </c>
      <c r="G2809" s="24">
        <v>-43.5</v>
      </c>
    </row>
    <row r="2810" spans="2:7">
      <c r="B2810" s="58">
        <v>66.14</v>
      </c>
      <c r="C2810" s="58">
        <v>4</v>
      </c>
      <c r="F2810" s="24">
        <v>66.099999999999994</v>
      </c>
      <c r="G2810" s="24">
        <v>-58.4</v>
      </c>
    </row>
    <row r="2811" spans="2:7">
      <c r="B2811" s="58">
        <v>66.16</v>
      </c>
      <c r="C2811" s="58">
        <v>32</v>
      </c>
      <c r="F2811" s="24">
        <v>66.2</v>
      </c>
      <c r="G2811" s="24">
        <v>-25.3</v>
      </c>
    </row>
    <row r="2812" spans="2:7">
      <c r="B2812" s="58">
        <v>66.180000000000007</v>
      </c>
      <c r="C2812" s="58">
        <v>65</v>
      </c>
      <c r="F2812" s="24">
        <v>66.2</v>
      </c>
      <c r="G2812" s="24">
        <v>-50.2</v>
      </c>
    </row>
    <row r="2813" spans="2:7">
      <c r="B2813" s="58">
        <v>66.2</v>
      </c>
      <c r="C2813" s="58">
        <v>12</v>
      </c>
      <c r="F2813" s="24">
        <v>66.2</v>
      </c>
      <c r="G2813" s="24">
        <v>-16.2</v>
      </c>
    </row>
    <row r="2814" spans="2:7">
      <c r="B2814" s="58">
        <v>66.22</v>
      </c>
      <c r="C2814" s="58">
        <v>0</v>
      </c>
      <c r="F2814" s="24">
        <v>66.2</v>
      </c>
      <c r="G2814" s="24">
        <v>-51.1</v>
      </c>
    </row>
    <row r="2815" spans="2:7">
      <c r="B2815" s="58">
        <v>66.239999999999995</v>
      </c>
      <c r="C2815" s="58">
        <v>57</v>
      </c>
      <c r="F2815" s="24">
        <v>66.2</v>
      </c>
      <c r="G2815" s="24">
        <v>-73</v>
      </c>
    </row>
    <row r="2816" spans="2:7">
      <c r="B2816" s="58">
        <v>66.260000000000005</v>
      </c>
      <c r="C2816" s="58">
        <v>0</v>
      </c>
      <c r="F2816" s="24">
        <v>66.3</v>
      </c>
      <c r="G2816" s="24">
        <v>-64.900000000000006</v>
      </c>
    </row>
    <row r="2817" spans="2:7">
      <c r="B2817" s="58">
        <v>66.28</v>
      </c>
      <c r="C2817" s="58">
        <v>44</v>
      </c>
      <c r="F2817" s="24">
        <v>66.3</v>
      </c>
      <c r="G2817" s="24">
        <v>19.100000000000001</v>
      </c>
    </row>
    <row r="2818" spans="2:7">
      <c r="B2818" s="58">
        <v>66.3</v>
      </c>
      <c r="C2818" s="58">
        <v>0</v>
      </c>
      <c r="F2818" s="24">
        <v>66.3</v>
      </c>
      <c r="G2818" s="24">
        <v>-45.8</v>
      </c>
    </row>
    <row r="2819" spans="2:7">
      <c r="B2819" s="58">
        <v>66.319999999999993</v>
      </c>
      <c r="C2819" s="58">
        <v>14</v>
      </c>
      <c r="F2819" s="24">
        <v>66.3</v>
      </c>
      <c r="G2819" s="24">
        <v>-44.7</v>
      </c>
    </row>
    <row r="2820" spans="2:7">
      <c r="B2820" s="58">
        <v>66.34</v>
      </c>
      <c r="C2820" s="58">
        <v>58</v>
      </c>
      <c r="F2820" s="24">
        <v>66.3</v>
      </c>
      <c r="G2820" s="24">
        <v>-53.6</v>
      </c>
    </row>
    <row r="2821" spans="2:7">
      <c r="B2821" s="58">
        <v>66.36</v>
      </c>
      <c r="C2821" s="58">
        <v>30</v>
      </c>
      <c r="F2821" s="24">
        <v>66.400000000000006</v>
      </c>
      <c r="G2821" s="24">
        <v>-20.5</v>
      </c>
    </row>
    <row r="2822" spans="2:7">
      <c r="B2822" s="58">
        <v>66.38</v>
      </c>
      <c r="C2822" s="58">
        <v>20</v>
      </c>
      <c r="F2822" s="24">
        <v>66.400000000000006</v>
      </c>
      <c r="G2822" s="24">
        <v>-26.5</v>
      </c>
    </row>
    <row r="2823" spans="2:7">
      <c r="B2823" s="58">
        <v>66.400000000000006</v>
      </c>
      <c r="C2823" s="58">
        <v>104</v>
      </c>
      <c r="F2823" s="24">
        <v>66.400000000000006</v>
      </c>
      <c r="G2823" s="24">
        <v>13.6</v>
      </c>
    </row>
    <row r="2824" spans="2:7">
      <c r="B2824" s="58">
        <v>66.42</v>
      </c>
      <c r="C2824" s="58">
        <v>66</v>
      </c>
      <c r="F2824" s="24">
        <v>66.400000000000006</v>
      </c>
      <c r="G2824" s="24">
        <v>8.7100000000000009</v>
      </c>
    </row>
    <row r="2825" spans="2:7">
      <c r="B2825" s="58">
        <v>66.44</v>
      </c>
      <c r="C2825" s="58">
        <v>31</v>
      </c>
      <c r="F2825" s="24">
        <v>66.400000000000006</v>
      </c>
      <c r="G2825" s="24">
        <v>-10.199999999999999</v>
      </c>
    </row>
    <row r="2826" spans="2:7">
      <c r="B2826" s="58">
        <v>66.459999999999994</v>
      </c>
      <c r="C2826" s="58">
        <v>27</v>
      </c>
      <c r="F2826" s="24">
        <v>66.5</v>
      </c>
      <c r="G2826" s="24">
        <v>45.9</v>
      </c>
    </row>
    <row r="2827" spans="2:7">
      <c r="B2827" s="58">
        <v>66.48</v>
      </c>
      <c r="C2827" s="58">
        <v>34</v>
      </c>
      <c r="F2827" s="24">
        <v>66.5</v>
      </c>
      <c r="G2827" s="24">
        <v>0.96699999999999997</v>
      </c>
    </row>
    <row r="2828" spans="2:7">
      <c r="B2828" s="58">
        <v>66.5</v>
      </c>
      <c r="C2828" s="58">
        <v>79</v>
      </c>
      <c r="F2828" s="24">
        <v>66.5</v>
      </c>
      <c r="G2828" s="24">
        <v>2.0499999999999998</v>
      </c>
    </row>
    <row r="2829" spans="2:7">
      <c r="B2829" s="58">
        <v>66.52</v>
      </c>
      <c r="C2829" s="58">
        <v>54</v>
      </c>
      <c r="F2829" s="24">
        <v>66.5</v>
      </c>
      <c r="G2829" s="24">
        <v>-10.9</v>
      </c>
    </row>
    <row r="2830" spans="2:7">
      <c r="B2830" s="58">
        <v>66.540000000000006</v>
      </c>
      <c r="C2830" s="58">
        <v>55</v>
      </c>
      <c r="F2830" s="24">
        <v>66.5</v>
      </c>
      <c r="G2830" s="24">
        <v>61.2</v>
      </c>
    </row>
    <row r="2831" spans="2:7">
      <c r="B2831" s="58">
        <v>66.56</v>
      </c>
      <c r="C2831" s="58">
        <v>75</v>
      </c>
      <c r="F2831" s="24">
        <v>66.599999999999994</v>
      </c>
      <c r="G2831" s="24">
        <v>5.32</v>
      </c>
    </row>
    <row r="2832" spans="2:7">
      <c r="B2832" s="58">
        <v>66.58</v>
      </c>
      <c r="C2832" s="58">
        <v>30</v>
      </c>
      <c r="F2832" s="24">
        <v>66.599999999999994</v>
      </c>
      <c r="G2832" s="24">
        <v>69.400000000000006</v>
      </c>
    </row>
    <row r="2833" spans="2:7">
      <c r="B2833" s="58">
        <v>66.599999999999994</v>
      </c>
      <c r="C2833" s="58">
        <v>47</v>
      </c>
      <c r="F2833" s="24">
        <v>66.599999999999994</v>
      </c>
      <c r="G2833" s="24">
        <v>20.5</v>
      </c>
    </row>
    <row r="2834" spans="2:7">
      <c r="B2834" s="58">
        <v>66.62</v>
      </c>
      <c r="C2834" s="58">
        <v>68</v>
      </c>
      <c r="F2834" s="24">
        <v>66.599999999999994</v>
      </c>
      <c r="G2834" s="24">
        <v>68.599999999999994</v>
      </c>
    </row>
    <row r="2835" spans="2:7">
      <c r="B2835" s="58">
        <v>66.64</v>
      </c>
      <c r="C2835" s="58">
        <v>43</v>
      </c>
      <c r="F2835" s="24">
        <v>66.599999999999994</v>
      </c>
      <c r="G2835" s="24">
        <v>27.7</v>
      </c>
    </row>
    <row r="2836" spans="2:7">
      <c r="B2836" s="58">
        <v>66.66</v>
      </c>
      <c r="C2836" s="58">
        <v>61</v>
      </c>
      <c r="F2836" s="24">
        <v>66.7</v>
      </c>
      <c r="G2836" s="24">
        <v>37.799999999999997</v>
      </c>
    </row>
    <row r="2837" spans="2:7">
      <c r="B2837" s="58">
        <v>66.680000000000007</v>
      </c>
      <c r="C2837" s="58">
        <v>43</v>
      </c>
      <c r="F2837" s="24">
        <v>66.7</v>
      </c>
      <c r="G2837" s="24">
        <v>48.9</v>
      </c>
    </row>
    <row r="2838" spans="2:7">
      <c r="B2838" s="58">
        <v>66.7</v>
      </c>
      <c r="C2838" s="58">
        <v>55</v>
      </c>
      <c r="F2838" s="24">
        <v>66.7</v>
      </c>
      <c r="G2838" s="24">
        <v>87</v>
      </c>
    </row>
    <row r="2839" spans="2:7">
      <c r="B2839" s="58">
        <v>66.72</v>
      </c>
      <c r="C2839" s="58">
        <v>47</v>
      </c>
      <c r="F2839" s="24">
        <v>66.7</v>
      </c>
      <c r="G2839" s="24">
        <v>14.1</v>
      </c>
    </row>
    <row r="2840" spans="2:7">
      <c r="B2840" s="58">
        <v>66.739999999999995</v>
      </c>
      <c r="C2840" s="58">
        <v>28</v>
      </c>
      <c r="F2840" s="24">
        <v>66.7</v>
      </c>
      <c r="G2840" s="24">
        <v>52.2</v>
      </c>
    </row>
    <row r="2841" spans="2:7">
      <c r="B2841" s="58">
        <v>66.760000000000005</v>
      </c>
      <c r="C2841" s="58">
        <v>148</v>
      </c>
      <c r="F2841" s="24">
        <v>66.8</v>
      </c>
      <c r="G2841" s="24">
        <v>81.3</v>
      </c>
    </row>
    <row r="2842" spans="2:7">
      <c r="B2842" s="58">
        <v>66.78</v>
      </c>
      <c r="C2842" s="58">
        <v>85</v>
      </c>
      <c r="F2842" s="24">
        <v>66.8</v>
      </c>
      <c r="G2842" s="24">
        <v>84.4</v>
      </c>
    </row>
    <row r="2843" spans="2:7">
      <c r="B2843" s="58">
        <v>66.8</v>
      </c>
      <c r="C2843" s="58">
        <v>60</v>
      </c>
      <c r="F2843" s="24">
        <v>66.8</v>
      </c>
      <c r="G2843" s="24">
        <v>39.5</v>
      </c>
    </row>
    <row r="2844" spans="2:7">
      <c r="B2844" s="58">
        <v>66.819999999999993</v>
      </c>
      <c r="C2844" s="58">
        <v>78</v>
      </c>
      <c r="F2844" s="24">
        <v>66.8</v>
      </c>
      <c r="G2844" s="24">
        <v>41.6</v>
      </c>
    </row>
    <row r="2845" spans="2:7">
      <c r="B2845" s="58">
        <v>66.84</v>
      </c>
      <c r="C2845" s="58">
        <v>112</v>
      </c>
      <c r="F2845" s="24">
        <v>66.8</v>
      </c>
      <c r="G2845" s="24">
        <v>61.7</v>
      </c>
    </row>
    <row r="2846" spans="2:7">
      <c r="B2846" s="58">
        <v>66.86</v>
      </c>
      <c r="C2846" s="58">
        <v>93</v>
      </c>
      <c r="F2846" s="24">
        <v>66.900000000000006</v>
      </c>
      <c r="G2846" s="24">
        <v>77.8</v>
      </c>
    </row>
    <row r="2847" spans="2:7">
      <c r="B2847" s="58">
        <v>66.88</v>
      </c>
      <c r="C2847" s="58">
        <v>87</v>
      </c>
      <c r="F2847" s="24">
        <v>66.900000000000006</v>
      </c>
      <c r="G2847" s="24">
        <v>77.900000000000006</v>
      </c>
    </row>
    <row r="2848" spans="2:7">
      <c r="B2848" s="58">
        <v>66.900000000000006</v>
      </c>
      <c r="C2848" s="58">
        <v>60</v>
      </c>
      <c r="F2848" s="24">
        <v>66.900000000000006</v>
      </c>
      <c r="G2848" s="24">
        <v>45</v>
      </c>
    </row>
    <row r="2849" spans="2:7">
      <c r="B2849" s="58">
        <v>66.92</v>
      </c>
      <c r="C2849" s="58">
        <v>165</v>
      </c>
      <c r="F2849" s="24">
        <v>66.900000000000006</v>
      </c>
      <c r="G2849" s="24">
        <v>113</v>
      </c>
    </row>
    <row r="2850" spans="2:7">
      <c r="B2850" s="58">
        <v>66.94</v>
      </c>
      <c r="C2850" s="58">
        <v>105</v>
      </c>
      <c r="F2850" s="24">
        <v>66.900000000000006</v>
      </c>
      <c r="G2850" s="24">
        <v>125</v>
      </c>
    </row>
    <row r="2851" spans="2:7">
      <c r="B2851" s="58">
        <v>66.959999999999994</v>
      </c>
      <c r="C2851" s="58">
        <v>48</v>
      </c>
      <c r="F2851" s="24">
        <v>67</v>
      </c>
      <c r="G2851" s="24">
        <v>133</v>
      </c>
    </row>
    <row r="2852" spans="2:7">
      <c r="B2852" s="58">
        <v>66.98</v>
      </c>
      <c r="C2852" s="58">
        <v>68</v>
      </c>
      <c r="F2852" s="24">
        <v>67</v>
      </c>
      <c r="G2852" s="24">
        <v>150</v>
      </c>
    </row>
    <row r="2853" spans="2:7">
      <c r="B2853" s="58">
        <v>67</v>
      </c>
      <c r="C2853" s="58">
        <v>189</v>
      </c>
      <c r="F2853" s="24">
        <v>67</v>
      </c>
      <c r="G2853" s="24">
        <v>184</v>
      </c>
    </row>
    <row r="2854" spans="2:7">
      <c r="B2854" s="58">
        <v>67.02</v>
      </c>
      <c r="C2854" s="58">
        <v>134</v>
      </c>
      <c r="F2854" s="24">
        <v>67</v>
      </c>
      <c r="G2854" s="24">
        <v>152</v>
      </c>
    </row>
    <row r="2855" spans="2:7">
      <c r="B2855" s="58">
        <v>67.040000000000006</v>
      </c>
      <c r="C2855" s="58">
        <v>139</v>
      </c>
      <c r="F2855" s="24">
        <v>67</v>
      </c>
      <c r="G2855" s="24">
        <v>197</v>
      </c>
    </row>
    <row r="2856" spans="2:7">
      <c r="B2856" s="58">
        <v>67.06</v>
      </c>
      <c r="C2856" s="58">
        <v>153</v>
      </c>
      <c r="F2856" s="24">
        <v>67.099999999999994</v>
      </c>
      <c r="G2856" s="24">
        <v>228</v>
      </c>
    </row>
    <row r="2857" spans="2:7">
      <c r="B2857" s="58">
        <v>67.08</v>
      </c>
      <c r="C2857" s="58">
        <v>215</v>
      </c>
      <c r="F2857" s="24">
        <v>67.099999999999994</v>
      </c>
      <c r="G2857" s="24">
        <v>287</v>
      </c>
    </row>
    <row r="2858" spans="2:7">
      <c r="B2858" s="58">
        <v>67.099999999999994</v>
      </c>
      <c r="C2858" s="58">
        <v>137</v>
      </c>
      <c r="F2858" s="24">
        <v>67.099999999999994</v>
      </c>
      <c r="G2858" s="24">
        <v>278</v>
      </c>
    </row>
    <row r="2859" spans="2:7">
      <c r="B2859" s="58">
        <v>67.12</v>
      </c>
      <c r="C2859" s="58">
        <v>159</v>
      </c>
      <c r="F2859" s="24">
        <v>67.099999999999994</v>
      </c>
      <c r="G2859" s="24">
        <v>278</v>
      </c>
    </row>
    <row r="2860" spans="2:7">
      <c r="B2860" s="58">
        <v>67.14</v>
      </c>
      <c r="C2860" s="58">
        <v>178</v>
      </c>
      <c r="F2860" s="24">
        <v>67.099999999999994</v>
      </c>
      <c r="G2860" s="24">
        <v>275</v>
      </c>
    </row>
    <row r="2861" spans="2:7">
      <c r="B2861" s="58">
        <v>67.16</v>
      </c>
      <c r="C2861" s="58">
        <v>150</v>
      </c>
      <c r="F2861" s="24">
        <v>67.2</v>
      </c>
      <c r="G2861" s="24">
        <v>213</v>
      </c>
    </row>
    <row r="2862" spans="2:7">
      <c r="B2862" s="58">
        <v>67.180000000000007</v>
      </c>
      <c r="C2862" s="58">
        <v>150</v>
      </c>
      <c r="F2862" s="24">
        <v>67.2</v>
      </c>
      <c r="G2862" s="24">
        <v>215</v>
      </c>
    </row>
    <row r="2863" spans="2:7">
      <c r="B2863" s="58">
        <v>67.2</v>
      </c>
      <c r="C2863" s="58">
        <v>90</v>
      </c>
      <c r="F2863" s="24">
        <v>67.2</v>
      </c>
      <c r="G2863" s="24">
        <v>220</v>
      </c>
    </row>
    <row r="2864" spans="2:7">
      <c r="B2864" s="58">
        <v>67.22</v>
      </c>
      <c r="C2864" s="58">
        <v>100</v>
      </c>
      <c r="F2864" s="24">
        <v>67.2</v>
      </c>
      <c r="G2864" s="24">
        <v>271</v>
      </c>
    </row>
    <row r="2865" spans="2:7">
      <c r="B2865" s="58">
        <v>67.239999999999995</v>
      </c>
      <c r="C2865" s="58">
        <v>82</v>
      </c>
      <c r="F2865" s="24">
        <v>67.2</v>
      </c>
      <c r="G2865" s="24">
        <v>210</v>
      </c>
    </row>
    <row r="2866" spans="2:7">
      <c r="B2866" s="58">
        <v>67.260000000000005</v>
      </c>
      <c r="C2866" s="58">
        <v>54</v>
      </c>
      <c r="F2866" s="24">
        <v>67.3</v>
      </c>
      <c r="G2866" s="24">
        <v>170</v>
      </c>
    </row>
    <row r="2867" spans="2:7">
      <c r="B2867" s="58">
        <v>67.28</v>
      </c>
      <c r="C2867" s="58">
        <v>67</v>
      </c>
      <c r="F2867" s="24">
        <v>67.3</v>
      </c>
      <c r="G2867" s="24">
        <v>177</v>
      </c>
    </row>
    <row r="2868" spans="2:7">
      <c r="B2868" s="58">
        <v>67.3</v>
      </c>
      <c r="C2868" s="58">
        <v>67</v>
      </c>
      <c r="F2868" s="24">
        <v>67.3</v>
      </c>
      <c r="G2868" s="24">
        <v>141</v>
      </c>
    </row>
    <row r="2869" spans="2:7">
      <c r="B2869" s="58">
        <v>67.319999999999993</v>
      </c>
      <c r="C2869" s="58">
        <v>28</v>
      </c>
      <c r="F2869" s="24">
        <v>67.3</v>
      </c>
      <c r="G2869" s="24">
        <v>142</v>
      </c>
    </row>
    <row r="2870" spans="2:7">
      <c r="B2870" s="58">
        <v>67.34</v>
      </c>
      <c r="C2870" s="58">
        <v>0</v>
      </c>
      <c r="F2870" s="24">
        <v>67.3</v>
      </c>
      <c r="G2870" s="24">
        <v>156</v>
      </c>
    </row>
    <row r="2871" spans="2:7">
      <c r="B2871" s="58">
        <v>67.36</v>
      </c>
      <c r="C2871" s="58">
        <v>36</v>
      </c>
      <c r="F2871" s="24">
        <v>67.400000000000006</v>
      </c>
      <c r="G2871" s="24">
        <v>68.599999999999994</v>
      </c>
    </row>
    <row r="2872" spans="2:7">
      <c r="B2872" s="58">
        <v>67.38</v>
      </c>
      <c r="C2872" s="58">
        <v>37</v>
      </c>
      <c r="F2872" s="24">
        <v>67.400000000000006</v>
      </c>
      <c r="G2872" s="24">
        <v>118</v>
      </c>
    </row>
    <row r="2873" spans="2:7">
      <c r="B2873" s="58">
        <v>67.400000000000006</v>
      </c>
      <c r="C2873" s="58">
        <v>55</v>
      </c>
      <c r="F2873" s="24">
        <v>67.400000000000006</v>
      </c>
      <c r="G2873" s="24">
        <v>115</v>
      </c>
    </row>
    <row r="2874" spans="2:7">
      <c r="B2874" s="58">
        <v>67.42</v>
      </c>
      <c r="C2874" s="58">
        <v>75</v>
      </c>
      <c r="F2874" s="24">
        <v>67.400000000000006</v>
      </c>
      <c r="G2874" s="24">
        <v>170</v>
      </c>
    </row>
    <row r="2875" spans="2:7">
      <c r="B2875" s="58">
        <v>67.44</v>
      </c>
      <c r="C2875" s="58">
        <v>63</v>
      </c>
      <c r="F2875" s="24">
        <v>67.400000000000006</v>
      </c>
      <c r="G2875" s="24">
        <v>111</v>
      </c>
    </row>
    <row r="2876" spans="2:7">
      <c r="B2876" s="58">
        <v>67.459999999999994</v>
      </c>
      <c r="C2876" s="58">
        <v>76</v>
      </c>
      <c r="F2876" s="24">
        <v>67.5</v>
      </c>
      <c r="G2876" s="24">
        <v>89.2</v>
      </c>
    </row>
    <row r="2877" spans="2:7">
      <c r="B2877" s="58">
        <v>67.48</v>
      </c>
      <c r="C2877" s="58">
        <v>120</v>
      </c>
      <c r="F2877" s="24">
        <v>67.5</v>
      </c>
      <c r="G2877" s="24">
        <v>135</v>
      </c>
    </row>
    <row r="2878" spans="2:7">
      <c r="B2878" s="58">
        <v>67.5</v>
      </c>
      <c r="C2878" s="58">
        <v>44</v>
      </c>
      <c r="F2878" s="24">
        <v>67.5</v>
      </c>
      <c r="G2878" s="24">
        <v>118</v>
      </c>
    </row>
    <row r="2879" spans="2:7">
      <c r="B2879" s="58">
        <v>67.52</v>
      </c>
      <c r="C2879" s="58">
        <v>68</v>
      </c>
      <c r="F2879" s="24">
        <v>67.5</v>
      </c>
      <c r="G2879" s="24">
        <v>61.6</v>
      </c>
    </row>
    <row r="2880" spans="2:7">
      <c r="B2880" s="58">
        <v>67.540000000000006</v>
      </c>
      <c r="C2880" s="58">
        <v>28</v>
      </c>
      <c r="F2880" s="24">
        <v>67.5</v>
      </c>
      <c r="G2880" s="24">
        <v>83.7</v>
      </c>
    </row>
    <row r="2881" spans="2:7">
      <c r="B2881" s="58">
        <v>67.56</v>
      </c>
      <c r="C2881" s="58">
        <v>8</v>
      </c>
      <c r="F2881" s="24">
        <v>67.599999999999994</v>
      </c>
      <c r="G2881" s="24">
        <v>12.9</v>
      </c>
    </row>
    <row r="2882" spans="2:7">
      <c r="B2882" s="58">
        <v>67.58</v>
      </c>
      <c r="C2882" s="58">
        <v>39</v>
      </c>
      <c r="F2882" s="24">
        <v>67.599999999999994</v>
      </c>
      <c r="G2882" s="24">
        <v>34</v>
      </c>
    </row>
    <row r="2883" spans="2:7">
      <c r="B2883" s="58">
        <v>67.599999999999994</v>
      </c>
      <c r="C2883" s="58">
        <v>76</v>
      </c>
      <c r="F2883" s="24">
        <v>67.599999999999994</v>
      </c>
      <c r="G2883" s="24">
        <v>45.1</v>
      </c>
    </row>
    <row r="2884" spans="2:7">
      <c r="B2884" s="58">
        <v>67.62</v>
      </c>
      <c r="C2884" s="58">
        <v>29</v>
      </c>
      <c r="F2884" s="24">
        <v>67.599999999999994</v>
      </c>
      <c r="G2884" s="24">
        <v>2.2599999999999998</v>
      </c>
    </row>
    <row r="2885" spans="2:7">
      <c r="B2885" s="58">
        <v>67.64</v>
      </c>
      <c r="C2885" s="58">
        <v>23</v>
      </c>
      <c r="F2885" s="24">
        <v>67.599999999999994</v>
      </c>
      <c r="G2885" s="24">
        <v>61.4</v>
      </c>
    </row>
    <row r="2886" spans="2:7">
      <c r="B2886" s="58">
        <v>67.66</v>
      </c>
      <c r="C2886" s="58">
        <v>0</v>
      </c>
      <c r="F2886" s="24">
        <v>67.7</v>
      </c>
      <c r="G2886" s="24">
        <v>29.5</v>
      </c>
    </row>
    <row r="2887" spans="2:7">
      <c r="B2887" s="58">
        <v>67.680000000000007</v>
      </c>
      <c r="C2887" s="58">
        <v>48</v>
      </c>
      <c r="F2887" s="24">
        <v>67.7</v>
      </c>
      <c r="G2887" s="24">
        <v>32.700000000000003</v>
      </c>
    </row>
    <row r="2888" spans="2:7">
      <c r="B2888" s="58">
        <v>67.7</v>
      </c>
      <c r="C2888" s="58">
        <v>18</v>
      </c>
      <c r="F2888" s="24">
        <v>67.7</v>
      </c>
      <c r="G2888" s="24">
        <v>2.81</v>
      </c>
    </row>
    <row r="2889" spans="2:7">
      <c r="B2889" s="58">
        <v>67.72</v>
      </c>
      <c r="C2889" s="58">
        <v>28</v>
      </c>
      <c r="F2889" s="24">
        <v>67.7</v>
      </c>
      <c r="G2889" s="24">
        <v>11.9</v>
      </c>
    </row>
    <row r="2890" spans="2:7">
      <c r="B2890" s="58">
        <v>67.739999999999995</v>
      </c>
      <c r="C2890" s="58">
        <v>38</v>
      </c>
      <c r="F2890" s="24">
        <v>67.7</v>
      </c>
      <c r="G2890" s="24">
        <v>11.1</v>
      </c>
    </row>
    <row r="2891" spans="2:7">
      <c r="B2891" s="58">
        <v>67.760000000000005</v>
      </c>
      <c r="C2891" s="58">
        <v>18</v>
      </c>
      <c r="F2891" s="24">
        <v>67.8</v>
      </c>
      <c r="G2891" s="24">
        <v>8.23</v>
      </c>
    </row>
    <row r="2892" spans="2:7">
      <c r="B2892" s="58">
        <v>67.78</v>
      </c>
      <c r="C2892" s="58">
        <v>22</v>
      </c>
      <c r="F2892" s="24">
        <v>67.8</v>
      </c>
      <c r="G2892" s="24">
        <v>-22.6</v>
      </c>
    </row>
    <row r="2893" spans="2:7">
      <c r="B2893" s="58">
        <v>67.8</v>
      </c>
      <c r="C2893" s="58">
        <v>2</v>
      </c>
      <c r="F2893" s="24">
        <v>67.8</v>
      </c>
      <c r="G2893" s="24">
        <v>-32.5</v>
      </c>
    </row>
    <row r="2894" spans="2:7">
      <c r="B2894" s="58">
        <v>67.819999999999993</v>
      </c>
      <c r="C2894" s="58">
        <v>14</v>
      </c>
      <c r="F2894" s="24">
        <v>67.8</v>
      </c>
      <c r="G2894" s="24">
        <v>-45.3</v>
      </c>
    </row>
    <row r="2895" spans="2:7">
      <c r="B2895" s="58">
        <v>67.84</v>
      </c>
      <c r="C2895" s="58">
        <v>1</v>
      </c>
      <c r="F2895" s="24">
        <v>67.8</v>
      </c>
      <c r="G2895" s="24">
        <v>-19.2</v>
      </c>
    </row>
    <row r="2896" spans="2:7">
      <c r="B2896" s="58">
        <v>67.86</v>
      </c>
      <c r="C2896" s="58">
        <v>0</v>
      </c>
      <c r="F2896" s="24">
        <v>67.900000000000006</v>
      </c>
      <c r="G2896" s="24">
        <v>-47.1</v>
      </c>
    </row>
    <row r="2897" spans="2:7">
      <c r="B2897" s="58">
        <v>67.88</v>
      </c>
      <c r="C2897" s="58">
        <v>24</v>
      </c>
      <c r="F2897" s="24">
        <v>67.900000000000006</v>
      </c>
      <c r="G2897" s="24">
        <v>8.8400000000000006E-2</v>
      </c>
    </row>
    <row r="2898" spans="2:7">
      <c r="B2898" s="58">
        <v>67.900000000000006</v>
      </c>
      <c r="C2898" s="58">
        <v>42</v>
      </c>
      <c r="F2898" s="24">
        <v>67.900000000000006</v>
      </c>
      <c r="G2898" s="24">
        <v>-20.8</v>
      </c>
    </row>
    <row r="2899" spans="2:7">
      <c r="B2899" s="58">
        <v>67.92</v>
      </c>
      <c r="C2899" s="58">
        <v>23</v>
      </c>
      <c r="F2899" s="24">
        <v>67.900000000000006</v>
      </c>
      <c r="G2899" s="24">
        <v>-2.62</v>
      </c>
    </row>
    <row r="2900" spans="2:7">
      <c r="B2900" s="58">
        <v>67.94</v>
      </c>
      <c r="C2900" s="58">
        <v>21</v>
      </c>
      <c r="F2900" s="24">
        <v>67.900000000000006</v>
      </c>
      <c r="G2900" s="24">
        <v>12.5</v>
      </c>
    </row>
    <row r="2901" spans="2:7">
      <c r="B2901" s="58">
        <v>67.959999999999994</v>
      </c>
      <c r="C2901" s="58">
        <v>107</v>
      </c>
      <c r="F2901" s="24">
        <v>68</v>
      </c>
      <c r="G2901" s="24">
        <v>48.7</v>
      </c>
    </row>
    <row r="2902" spans="2:7">
      <c r="B2902" s="58">
        <v>67.98</v>
      </c>
      <c r="C2902" s="58">
        <v>74</v>
      </c>
      <c r="F2902" s="24">
        <v>68</v>
      </c>
      <c r="G2902" s="24">
        <v>28.8</v>
      </c>
    </row>
    <row r="2903" spans="2:7">
      <c r="B2903" s="58">
        <v>68</v>
      </c>
      <c r="C2903" s="58">
        <v>95</v>
      </c>
      <c r="F2903" s="24">
        <v>68</v>
      </c>
      <c r="G2903" s="24">
        <v>60</v>
      </c>
    </row>
    <row r="2904" spans="2:7">
      <c r="B2904" s="58">
        <v>68.02</v>
      </c>
      <c r="C2904" s="58">
        <v>108</v>
      </c>
      <c r="F2904" s="24">
        <v>68</v>
      </c>
      <c r="G2904" s="24">
        <v>35.1</v>
      </c>
    </row>
    <row r="2905" spans="2:7">
      <c r="B2905" s="58">
        <v>68.040000000000006</v>
      </c>
      <c r="C2905" s="58">
        <v>127</v>
      </c>
      <c r="F2905" s="24">
        <v>68</v>
      </c>
      <c r="G2905" s="24">
        <v>72.3</v>
      </c>
    </row>
    <row r="2906" spans="2:7">
      <c r="B2906" s="58">
        <v>68.06</v>
      </c>
      <c r="C2906" s="58">
        <v>151</v>
      </c>
      <c r="F2906" s="24">
        <v>68.099999999999994</v>
      </c>
      <c r="G2906" s="24">
        <v>92.4</v>
      </c>
    </row>
    <row r="2907" spans="2:7">
      <c r="B2907" s="58">
        <v>68.08</v>
      </c>
      <c r="C2907" s="58">
        <v>83</v>
      </c>
      <c r="F2907" s="24">
        <v>68.099999999999994</v>
      </c>
      <c r="G2907" s="24">
        <v>138</v>
      </c>
    </row>
    <row r="2908" spans="2:7">
      <c r="B2908" s="58">
        <v>68.099999999999994</v>
      </c>
      <c r="C2908" s="58">
        <v>158</v>
      </c>
      <c r="F2908" s="24">
        <v>68.099999999999994</v>
      </c>
      <c r="G2908" s="24">
        <v>114</v>
      </c>
    </row>
    <row r="2909" spans="2:7">
      <c r="B2909" s="58">
        <v>68.12</v>
      </c>
      <c r="C2909" s="58">
        <v>147</v>
      </c>
      <c r="F2909" s="24">
        <v>68.099999999999994</v>
      </c>
      <c r="G2909" s="24">
        <v>152</v>
      </c>
    </row>
    <row r="2910" spans="2:7">
      <c r="B2910" s="58">
        <v>68.14</v>
      </c>
      <c r="C2910" s="58">
        <v>147</v>
      </c>
      <c r="F2910" s="24">
        <v>68.099999999999994</v>
      </c>
      <c r="G2910" s="24">
        <v>87.1</v>
      </c>
    </row>
    <row r="2911" spans="2:7">
      <c r="B2911" s="58">
        <v>68.16</v>
      </c>
      <c r="C2911" s="58">
        <v>132</v>
      </c>
      <c r="F2911" s="24">
        <v>68.2</v>
      </c>
      <c r="G2911" s="24">
        <v>108</v>
      </c>
    </row>
    <row r="2912" spans="2:7">
      <c r="B2912" s="58">
        <v>68.180000000000007</v>
      </c>
      <c r="C2912" s="58">
        <v>103</v>
      </c>
      <c r="F2912" s="24">
        <v>68.2</v>
      </c>
      <c r="G2912" s="24">
        <v>106</v>
      </c>
    </row>
    <row r="2913" spans="2:7">
      <c r="B2913" s="58">
        <v>68.2</v>
      </c>
      <c r="C2913" s="58">
        <v>54</v>
      </c>
      <c r="F2913" s="24">
        <v>68.2</v>
      </c>
      <c r="G2913" s="24">
        <v>137</v>
      </c>
    </row>
    <row r="2914" spans="2:7">
      <c r="B2914" s="58">
        <v>68.22</v>
      </c>
      <c r="C2914" s="58">
        <v>55</v>
      </c>
      <c r="F2914" s="24">
        <v>68.2</v>
      </c>
      <c r="G2914" s="24">
        <v>102</v>
      </c>
    </row>
    <row r="2915" spans="2:7">
      <c r="B2915" s="58">
        <v>68.239999999999995</v>
      </c>
      <c r="C2915" s="58">
        <v>90</v>
      </c>
      <c r="F2915" s="24">
        <v>68.2</v>
      </c>
      <c r="G2915" s="24">
        <v>86.9</v>
      </c>
    </row>
    <row r="2916" spans="2:7">
      <c r="B2916" s="58">
        <v>68.260000000000005</v>
      </c>
      <c r="C2916" s="58">
        <v>65</v>
      </c>
      <c r="F2916" s="24">
        <v>68.3</v>
      </c>
      <c r="G2916" s="24">
        <v>47</v>
      </c>
    </row>
    <row r="2917" spans="2:7">
      <c r="B2917" s="58">
        <v>68.28</v>
      </c>
      <c r="C2917" s="58">
        <v>33</v>
      </c>
      <c r="F2917" s="24">
        <v>68.3</v>
      </c>
      <c r="G2917" s="24">
        <v>89.2</v>
      </c>
    </row>
    <row r="2918" spans="2:7">
      <c r="B2918" s="58">
        <v>68.3</v>
      </c>
      <c r="C2918" s="58">
        <v>0</v>
      </c>
      <c r="F2918" s="24">
        <v>68.3</v>
      </c>
      <c r="G2918" s="24">
        <v>33.4</v>
      </c>
    </row>
    <row r="2919" spans="2:7">
      <c r="B2919" s="58">
        <v>68.319999999999993</v>
      </c>
      <c r="C2919" s="58">
        <v>45</v>
      </c>
      <c r="F2919" s="24">
        <v>68.3</v>
      </c>
      <c r="G2919" s="24">
        <v>28.5</v>
      </c>
    </row>
    <row r="2920" spans="2:7">
      <c r="B2920" s="58">
        <v>68.34</v>
      </c>
      <c r="C2920" s="58">
        <v>18</v>
      </c>
      <c r="F2920" s="24">
        <v>68.3</v>
      </c>
      <c r="G2920" s="24">
        <v>37.700000000000003</v>
      </c>
    </row>
    <row r="2921" spans="2:7">
      <c r="B2921" s="58">
        <v>68.36</v>
      </c>
      <c r="C2921" s="58">
        <v>10</v>
      </c>
      <c r="F2921" s="24">
        <v>68.400000000000006</v>
      </c>
      <c r="G2921" s="24">
        <v>0.874</v>
      </c>
    </row>
    <row r="2922" spans="2:7">
      <c r="B2922" s="58">
        <v>68.38</v>
      </c>
      <c r="C2922" s="58">
        <v>3</v>
      </c>
      <c r="F2922" s="24">
        <v>68.400000000000006</v>
      </c>
      <c r="G2922" s="24">
        <v>3.04</v>
      </c>
    </row>
    <row r="2923" spans="2:7">
      <c r="B2923" s="58">
        <v>68.400000000000006</v>
      </c>
      <c r="C2923" s="58">
        <v>20</v>
      </c>
      <c r="F2923" s="24">
        <v>68.400000000000006</v>
      </c>
      <c r="G2923" s="24">
        <v>-13.8</v>
      </c>
    </row>
    <row r="2924" spans="2:7">
      <c r="B2924" s="58">
        <v>68.42</v>
      </c>
      <c r="C2924" s="58">
        <v>10</v>
      </c>
      <c r="F2924" s="24">
        <v>68.400000000000006</v>
      </c>
      <c r="G2924" s="24">
        <v>8.39</v>
      </c>
    </row>
    <row r="2925" spans="2:7">
      <c r="B2925" s="58">
        <v>68.44</v>
      </c>
      <c r="C2925" s="58">
        <v>23</v>
      </c>
      <c r="F2925" s="24">
        <v>68.400000000000006</v>
      </c>
      <c r="G2925" s="24">
        <v>16.600000000000001</v>
      </c>
    </row>
    <row r="2926" spans="2:7">
      <c r="B2926" s="58">
        <v>68.459999999999994</v>
      </c>
      <c r="C2926" s="58">
        <v>0</v>
      </c>
      <c r="F2926" s="24">
        <v>68.5</v>
      </c>
      <c r="G2926" s="24">
        <v>-32.299999999999997</v>
      </c>
    </row>
    <row r="2927" spans="2:7">
      <c r="B2927" s="58">
        <v>68.48</v>
      </c>
      <c r="C2927" s="58">
        <v>0</v>
      </c>
      <c r="F2927" s="24">
        <v>68.5</v>
      </c>
      <c r="G2927" s="24">
        <v>-22.1</v>
      </c>
    </row>
    <row r="2928" spans="2:7">
      <c r="B2928" s="58">
        <v>68.5</v>
      </c>
      <c r="C2928" s="58">
        <v>0</v>
      </c>
      <c r="F2928" s="24">
        <v>68.5</v>
      </c>
      <c r="G2928" s="24">
        <v>-21.9</v>
      </c>
    </row>
    <row r="2929" spans="2:7">
      <c r="B2929" s="58">
        <v>68.52</v>
      </c>
      <c r="C2929" s="58">
        <v>0</v>
      </c>
      <c r="F2929" s="24">
        <v>68.5</v>
      </c>
      <c r="G2929" s="24">
        <v>-73.7</v>
      </c>
    </row>
    <row r="2930" spans="2:7">
      <c r="B2930" s="58">
        <v>68.540000000000006</v>
      </c>
      <c r="C2930" s="58">
        <v>0</v>
      </c>
      <c r="F2930" s="24">
        <v>68.5</v>
      </c>
      <c r="G2930" s="24">
        <v>-72.599999999999994</v>
      </c>
    </row>
    <row r="2931" spans="2:7">
      <c r="B2931" s="58">
        <v>68.56</v>
      </c>
      <c r="C2931" s="58">
        <v>52</v>
      </c>
      <c r="F2931" s="24">
        <v>68.599999999999994</v>
      </c>
      <c r="G2931" s="24">
        <v>-44.4</v>
      </c>
    </row>
    <row r="2932" spans="2:7">
      <c r="B2932" s="58">
        <v>68.58</v>
      </c>
      <c r="C2932" s="58">
        <v>0</v>
      </c>
      <c r="F2932" s="24">
        <v>68.599999999999994</v>
      </c>
      <c r="G2932" s="24">
        <v>-38.200000000000003</v>
      </c>
    </row>
    <row r="2933" spans="2:7">
      <c r="B2933" s="58">
        <v>68.599999999999994</v>
      </c>
      <c r="C2933" s="58">
        <v>1</v>
      </c>
      <c r="F2933" s="24">
        <v>68.599999999999994</v>
      </c>
      <c r="G2933" s="24">
        <v>-52</v>
      </c>
    </row>
    <row r="2934" spans="2:7">
      <c r="B2934" s="58">
        <v>68.62</v>
      </c>
      <c r="C2934" s="58">
        <v>0</v>
      </c>
      <c r="F2934" s="24">
        <v>68.599999999999994</v>
      </c>
      <c r="G2934" s="24">
        <v>-55.8</v>
      </c>
    </row>
    <row r="2935" spans="2:7">
      <c r="B2935" s="58">
        <v>68.64</v>
      </c>
      <c r="C2935" s="58">
        <v>0</v>
      </c>
      <c r="F2935" s="24">
        <v>68.599999999999994</v>
      </c>
      <c r="G2935" s="24">
        <v>-28.7</v>
      </c>
    </row>
    <row r="2936" spans="2:7">
      <c r="B2936" s="58">
        <v>68.66</v>
      </c>
      <c r="C2936" s="58">
        <v>26</v>
      </c>
      <c r="F2936" s="24">
        <v>68.7</v>
      </c>
      <c r="G2936" s="24">
        <v>-70.5</v>
      </c>
    </row>
    <row r="2937" spans="2:7">
      <c r="B2937" s="58">
        <v>68.680000000000007</v>
      </c>
      <c r="C2937" s="58">
        <v>49</v>
      </c>
      <c r="F2937" s="24">
        <v>68.7</v>
      </c>
      <c r="G2937" s="24">
        <v>-69.3</v>
      </c>
    </row>
    <row r="2938" spans="2:7">
      <c r="B2938" s="58">
        <v>68.7</v>
      </c>
      <c r="C2938" s="58">
        <v>15</v>
      </c>
      <c r="F2938" s="24">
        <v>68.7</v>
      </c>
      <c r="G2938" s="24">
        <v>-38.1</v>
      </c>
    </row>
    <row r="2939" spans="2:7">
      <c r="B2939" s="58">
        <v>68.72</v>
      </c>
      <c r="C2939" s="58">
        <v>1</v>
      </c>
      <c r="F2939" s="24">
        <v>68.7</v>
      </c>
      <c r="G2939" s="24">
        <v>-76.900000000000006</v>
      </c>
    </row>
    <row r="2940" spans="2:7">
      <c r="B2940" s="58">
        <v>68.739999999999995</v>
      </c>
      <c r="C2940" s="58">
        <v>0</v>
      </c>
      <c r="F2940" s="24">
        <v>68.7</v>
      </c>
      <c r="G2940" s="24">
        <v>-58.7</v>
      </c>
    </row>
    <row r="2941" spans="2:7">
      <c r="B2941" s="58">
        <v>68.760000000000005</v>
      </c>
      <c r="C2941" s="58">
        <v>0</v>
      </c>
      <c r="F2941" s="24">
        <v>68.8</v>
      </c>
      <c r="G2941" s="24">
        <v>-93.6</v>
      </c>
    </row>
    <row r="2942" spans="2:7">
      <c r="B2942" s="58">
        <v>68.78</v>
      </c>
      <c r="C2942" s="58">
        <v>2</v>
      </c>
      <c r="F2942" s="24">
        <v>68.8</v>
      </c>
      <c r="G2942" s="24">
        <v>-99.4</v>
      </c>
    </row>
    <row r="2943" spans="2:7">
      <c r="B2943" s="58">
        <v>68.8</v>
      </c>
      <c r="C2943" s="58">
        <v>57</v>
      </c>
      <c r="F2943" s="24">
        <v>68.8</v>
      </c>
      <c r="G2943" s="24">
        <v>-73.2</v>
      </c>
    </row>
    <row r="2944" spans="2:7">
      <c r="B2944" s="58">
        <v>68.819999999999993</v>
      </c>
      <c r="C2944" s="58">
        <v>0</v>
      </c>
      <c r="F2944" s="24">
        <v>68.8</v>
      </c>
      <c r="G2944" s="24">
        <v>-75</v>
      </c>
    </row>
    <row r="2945" spans="2:7">
      <c r="B2945" s="58">
        <v>68.84</v>
      </c>
      <c r="C2945" s="58">
        <v>1</v>
      </c>
      <c r="F2945" s="24">
        <v>68.8</v>
      </c>
      <c r="G2945" s="24">
        <v>-67.8</v>
      </c>
    </row>
    <row r="2946" spans="2:7">
      <c r="B2946" s="58">
        <v>68.86</v>
      </c>
      <c r="C2946" s="58">
        <v>0</v>
      </c>
      <c r="F2946" s="24">
        <v>68.900000000000006</v>
      </c>
      <c r="G2946" s="24">
        <v>-35.6</v>
      </c>
    </row>
    <row r="2947" spans="2:7">
      <c r="B2947" s="58">
        <v>68.88</v>
      </c>
      <c r="C2947" s="58">
        <v>0</v>
      </c>
      <c r="F2947" s="24">
        <v>68.900000000000006</v>
      </c>
      <c r="G2947" s="24">
        <v>-68.400000000000006</v>
      </c>
    </row>
    <row r="2948" spans="2:7">
      <c r="B2948" s="58">
        <v>68.900000000000006</v>
      </c>
      <c r="C2948" s="58">
        <v>0</v>
      </c>
      <c r="F2948" s="24">
        <v>68.900000000000006</v>
      </c>
      <c r="G2948" s="24">
        <v>-90.2</v>
      </c>
    </row>
    <row r="2949" spans="2:7">
      <c r="B2949" s="58">
        <v>68.92</v>
      </c>
      <c r="C2949" s="58">
        <v>0</v>
      </c>
      <c r="F2949" s="24">
        <v>68.900000000000006</v>
      </c>
      <c r="G2949" s="24">
        <v>-52</v>
      </c>
    </row>
    <row r="2950" spans="2:7">
      <c r="B2950" s="58">
        <v>68.94</v>
      </c>
      <c r="C2950" s="58">
        <v>0</v>
      </c>
      <c r="F2950" s="24">
        <v>68.900000000000006</v>
      </c>
      <c r="G2950" s="24">
        <v>-24.8</v>
      </c>
    </row>
    <row r="2951" spans="2:7">
      <c r="B2951" s="58">
        <v>68.959999999999994</v>
      </c>
      <c r="C2951" s="58">
        <v>22</v>
      </c>
      <c r="F2951" s="24">
        <v>69</v>
      </c>
      <c r="G2951" s="24">
        <v>-89.6</v>
      </c>
    </row>
    <row r="2952" spans="2:7">
      <c r="B2952" s="58">
        <v>68.98</v>
      </c>
      <c r="C2952" s="58">
        <v>2</v>
      </c>
      <c r="F2952" s="24">
        <v>69</v>
      </c>
      <c r="G2952" s="24">
        <v>-42.4</v>
      </c>
    </row>
    <row r="2953" spans="2:7">
      <c r="B2953" s="58">
        <v>69</v>
      </c>
      <c r="C2953" s="58">
        <v>0</v>
      </c>
      <c r="F2953" s="24">
        <v>69</v>
      </c>
      <c r="G2953" s="24">
        <v>-67.2</v>
      </c>
    </row>
    <row r="2954" spans="2:7">
      <c r="B2954" s="58">
        <v>69.02</v>
      </c>
      <c r="C2954" s="58">
        <v>0</v>
      </c>
      <c r="F2954" s="24">
        <v>69</v>
      </c>
      <c r="G2954" s="24">
        <v>-73</v>
      </c>
    </row>
    <row r="2955" spans="2:7">
      <c r="B2955" s="58">
        <v>69.040000000000006</v>
      </c>
      <c r="C2955" s="58">
        <v>25</v>
      </c>
      <c r="F2955" s="24">
        <v>69</v>
      </c>
      <c r="G2955" s="24">
        <v>-61.8</v>
      </c>
    </row>
    <row r="2956" spans="2:7">
      <c r="B2956" s="58">
        <v>69.06</v>
      </c>
      <c r="C2956" s="58">
        <v>0</v>
      </c>
      <c r="F2956" s="24">
        <v>69.099999999999994</v>
      </c>
      <c r="G2956" s="24">
        <v>-65.599999999999994</v>
      </c>
    </row>
    <row r="2957" spans="2:7">
      <c r="B2957" s="58">
        <v>69.08</v>
      </c>
      <c r="C2957" s="58">
        <v>0</v>
      </c>
      <c r="F2957" s="24">
        <v>69.099999999999994</v>
      </c>
      <c r="G2957" s="24">
        <v>-61.4</v>
      </c>
    </row>
    <row r="2958" spans="2:7">
      <c r="B2958" s="58">
        <v>69.099999999999994</v>
      </c>
      <c r="C2958" s="58">
        <v>26</v>
      </c>
      <c r="F2958" s="24">
        <v>69.099999999999994</v>
      </c>
      <c r="G2958" s="24">
        <v>-63.2</v>
      </c>
    </row>
    <row r="2959" spans="2:7">
      <c r="B2959" s="58">
        <v>69.12</v>
      </c>
      <c r="C2959" s="58">
        <v>18</v>
      </c>
      <c r="F2959" s="24">
        <v>69.099999999999994</v>
      </c>
      <c r="G2959" s="24">
        <v>-97</v>
      </c>
    </row>
    <row r="2960" spans="2:7">
      <c r="B2960" s="58">
        <v>69.14</v>
      </c>
      <c r="C2960" s="58">
        <v>0</v>
      </c>
      <c r="F2960" s="24">
        <v>69.099999999999994</v>
      </c>
      <c r="G2960" s="24">
        <v>-40.799999999999997</v>
      </c>
    </row>
    <row r="2961" spans="2:7">
      <c r="B2961" s="58">
        <v>69.16</v>
      </c>
      <c r="C2961" s="58">
        <v>0</v>
      </c>
      <c r="F2961" s="24">
        <v>69.2</v>
      </c>
      <c r="G2961" s="24">
        <v>-57.6</v>
      </c>
    </row>
    <row r="2962" spans="2:7">
      <c r="B2962" s="58">
        <v>69.180000000000007</v>
      </c>
      <c r="C2962" s="58">
        <v>18</v>
      </c>
      <c r="F2962" s="24">
        <v>69.2</v>
      </c>
      <c r="G2962" s="24">
        <v>-76.400000000000006</v>
      </c>
    </row>
    <row r="2963" spans="2:7">
      <c r="B2963" s="58">
        <v>69.2</v>
      </c>
      <c r="C2963" s="58">
        <v>26</v>
      </c>
      <c r="F2963" s="24">
        <v>69.2</v>
      </c>
      <c r="G2963" s="24">
        <v>-26.2</v>
      </c>
    </row>
    <row r="2964" spans="2:7">
      <c r="B2964" s="58">
        <v>69.22</v>
      </c>
      <c r="C2964" s="58">
        <v>17</v>
      </c>
      <c r="F2964" s="24">
        <v>69.2</v>
      </c>
      <c r="G2964" s="24">
        <v>-19.899999999999999</v>
      </c>
    </row>
    <row r="2965" spans="2:7">
      <c r="B2965" s="58">
        <v>69.239999999999995</v>
      </c>
      <c r="C2965" s="58">
        <v>15</v>
      </c>
      <c r="F2965" s="24">
        <v>69.2</v>
      </c>
      <c r="G2965" s="24">
        <v>-49.7</v>
      </c>
    </row>
    <row r="2966" spans="2:7">
      <c r="B2966" s="58">
        <v>69.260000000000005</v>
      </c>
      <c r="C2966" s="58">
        <v>18</v>
      </c>
      <c r="F2966" s="24">
        <v>69.3</v>
      </c>
      <c r="G2966" s="24">
        <v>-51.5</v>
      </c>
    </row>
    <row r="2967" spans="2:7">
      <c r="B2967" s="58">
        <v>69.28</v>
      </c>
      <c r="C2967" s="58">
        <v>11</v>
      </c>
      <c r="F2967" s="24">
        <v>69.3</v>
      </c>
      <c r="G2967" s="24">
        <v>14.7</v>
      </c>
    </row>
    <row r="2968" spans="2:7">
      <c r="B2968" s="58">
        <v>69.3</v>
      </c>
      <c r="C2968" s="58">
        <v>21</v>
      </c>
      <c r="F2968" s="24">
        <v>69.3</v>
      </c>
      <c r="G2968" s="24">
        <v>-40.1</v>
      </c>
    </row>
    <row r="2969" spans="2:7">
      <c r="B2969" s="58">
        <v>69.319999999999993</v>
      </c>
      <c r="C2969" s="58">
        <v>37</v>
      </c>
      <c r="F2969" s="24">
        <v>69.3</v>
      </c>
      <c r="G2969" s="24">
        <v>-32.9</v>
      </c>
    </row>
    <row r="2970" spans="2:7">
      <c r="B2970" s="58">
        <v>69.34</v>
      </c>
      <c r="C2970" s="58">
        <v>81</v>
      </c>
      <c r="F2970" s="24">
        <v>69.3</v>
      </c>
      <c r="G2970" s="24">
        <v>-14.7</v>
      </c>
    </row>
    <row r="2971" spans="2:7">
      <c r="B2971" s="58">
        <v>69.36</v>
      </c>
      <c r="C2971" s="58">
        <v>77</v>
      </c>
      <c r="F2971" s="24">
        <v>69.400000000000006</v>
      </c>
      <c r="G2971" s="24">
        <v>5.56</v>
      </c>
    </row>
    <row r="2972" spans="2:7">
      <c r="B2972" s="58">
        <v>69.38</v>
      </c>
      <c r="C2972" s="58">
        <v>109</v>
      </c>
      <c r="F2972" s="24">
        <v>69.400000000000006</v>
      </c>
      <c r="G2972" s="24">
        <v>15.8</v>
      </c>
    </row>
    <row r="2973" spans="2:7">
      <c r="B2973" s="58">
        <v>69.400000000000006</v>
      </c>
      <c r="C2973" s="58">
        <v>67</v>
      </c>
      <c r="F2973" s="24">
        <v>69.400000000000006</v>
      </c>
      <c r="G2973" s="24">
        <v>38</v>
      </c>
    </row>
    <row r="2974" spans="2:7">
      <c r="B2974" s="58">
        <v>69.42</v>
      </c>
      <c r="C2974" s="58">
        <v>138</v>
      </c>
      <c r="F2974" s="24">
        <v>69.400000000000006</v>
      </c>
      <c r="G2974" s="24">
        <v>61.2</v>
      </c>
    </row>
    <row r="2975" spans="2:7">
      <c r="B2975" s="58">
        <v>69.44</v>
      </c>
      <c r="C2975" s="58">
        <v>120</v>
      </c>
      <c r="F2975" s="24">
        <v>69.400000000000006</v>
      </c>
      <c r="G2975" s="24">
        <v>117</v>
      </c>
    </row>
    <row r="2976" spans="2:7">
      <c r="B2976" s="58">
        <v>69.459999999999994</v>
      </c>
      <c r="C2976" s="58">
        <v>92</v>
      </c>
      <c r="F2976" s="24">
        <v>69.5</v>
      </c>
      <c r="G2976" s="24">
        <v>134</v>
      </c>
    </row>
    <row r="2977" spans="2:7">
      <c r="B2977" s="58">
        <v>69.48</v>
      </c>
      <c r="C2977" s="58">
        <v>130</v>
      </c>
      <c r="F2977" s="24">
        <v>69.5</v>
      </c>
      <c r="G2977" s="24">
        <v>137</v>
      </c>
    </row>
    <row r="2978" spans="2:7">
      <c r="B2978" s="58">
        <v>69.5</v>
      </c>
      <c r="C2978" s="58">
        <v>145</v>
      </c>
      <c r="F2978" s="24">
        <v>69.5</v>
      </c>
      <c r="G2978" s="24">
        <v>111</v>
      </c>
    </row>
    <row r="2979" spans="2:7">
      <c r="B2979" s="58">
        <v>69.52</v>
      </c>
      <c r="C2979" s="58">
        <v>162</v>
      </c>
      <c r="F2979" s="24">
        <v>69.5</v>
      </c>
      <c r="G2979" s="24">
        <v>109</v>
      </c>
    </row>
    <row r="2980" spans="2:7">
      <c r="B2980" s="58">
        <v>69.540000000000006</v>
      </c>
      <c r="C2980" s="58">
        <v>121</v>
      </c>
      <c r="F2980" s="24">
        <v>69.5</v>
      </c>
      <c r="G2980" s="24">
        <v>134</v>
      </c>
    </row>
    <row r="2981" spans="2:7">
      <c r="B2981" s="58">
        <v>69.56</v>
      </c>
      <c r="C2981" s="58">
        <v>90</v>
      </c>
      <c r="F2981" s="24">
        <v>69.599999999999994</v>
      </c>
      <c r="G2981" s="24">
        <v>143</v>
      </c>
    </row>
    <row r="2982" spans="2:7">
      <c r="B2982" s="58">
        <v>69.58</v>
      </c>
      <c r="C2982" s="58">
        <v>86</v>
      </c>
      <c r="F2982" s="24">
        <v>69.599999999999994</v>
      </c>
      <c r="G2982" s="24">
        <v>129</v>
      </c>
    </row>
    <row r="2983" spans="2:7">
      <c r="B2983" s="58">
        <v>69.599999999999994</v>
      </c>
      <c r="C2983" s="58">
        <v>110</v>
      </c>
      <c r="F2983" s="24">
        <v>69.599999999999994</v>
      </c>
      <c r="G2983" s="24">
        <v>187</v>
      </c>
    </row>
    <row r="2984" spans="2:7">
      <c r="B2984" s="58">
        <v>69.62</v>
      </c>
      <c r="C2984" s="58">
        <v>78</v>
      </c>
      <c r="F2984" s="24">
        <v>69.599999999999994</v>
      </c>
      <c r="G2984" s="24">
        <v>108</v>
      </c>
    </row>
    <row r="2985" spans="2:7">
      <c r="B2985" s="58">
        <v>69.64</v>
      </c>
      <c r="C2985" s="58">
        <v>128</v>
      </c>
      <c r="F2985" s="24">
        <v>69.599999999999994</v>
      </c>
      <c r="G2985" s="24">
        <v>113</v>
      </c>
    </row>
    <row r="2986" spans="2:7">
      <c r="B2986" s="58">
        <v>69.66</v>
      </c>
      <c r="C2986" s="58">
        <v>73</v>
      </c>
      <c r="F2986" s="24">
        <v>69.7</v>
      </c>
      <c r="G2986" s="24">
        <v>110</v>
      </c>
    </row>
    <row r="2987" spans="2:7">
      <c r="B2987" s="58">
        <v>69.680000000000007</v>
      </c>
      <c r="C2987" s="58">
        <v>75</v>
      </c>
      <c r="F2987" s="24">
        <v>69.7</v>
      </c>
      <c r="G2987" s="24">
        <v>149</v>
      </c>
    </row>
    <row r="2988" spans="2:7">
      <c r="B2988" s="58">
        <v>69.7</v>
      </c>
      <c r="C2988" s="58">
        <v>39</v>
      </c>
      <c r="F2988" s="24">
        <v>69.7</v>
      </c>
      <c r="G2988" s="24">
        <v>107</v>
      </c>
    </row>
    <row r="2989" spans="2:7">
      <c r="B2989" s="58">
        <v>69.72</v>
      </c>
      <c r="C2989" s="58">
        <v>23</v>
      </c>
      <c r="F2989" s="24">
        <v>69.7</v>
      </c>
      <c r="G2989" s="24">
        <v>104</v>
      </c>
    </row>
    <row r="2990" spans="2:7">
      <c r="B2990" s="58">
        <v>69.739999999999995</v>
      </c>
      <c r="C2990" s="58">
        <v>41</v>
      </c>
      <c r="F2990" s="24">
        <v>69.7</v>
      </c>
      <c r="G2990" s="24">
        <v>102</v>
      </c>
    </row>
    <row r="2991" spans="2:7">
      <c r="B2991" s="58">
        <v>69.760000000000005</v>
      </c>
      <c r="C2991" s="58">
        <v>40</v>
      </c>
      <c r="F2991" s="24">
        <v>69.8</v>
      </c>
      <c r="G2991" s="24">
        <v>82.2</v>
      </c>
    </row>
    <row r="2992" spans="2:7">
      <c r="B2992" s="58">
        <v>69.78</v>
      </c>
      <c r="C2992" s="58">
        <v>57</v>
      </c>
      <c r="F2992" s="24">
        <v>69.8</v>
      </c>
      <c r="G2992" s="24">
        <v>47.4</v>
      </c>
    </row>
    <row r="2993" spans="2:7">
      <c r="B2993" s="58">
        <v>69.8</v>
      </c>
      <c r="C2993" s="58">
        <v>0</v>
      </c>
      <c r="F2993" s="24">
        <v>69.8</v>
      </c>
      <c r="G2993" s="24">
        <v>86.6</v>
      </c>
    </row>
    <row r="2994" spans="2:7">
      <c r="B2994" s="58">
        <v>69.819999999999993</v>
      </c>
      <c r="C2994" s="58">
        <v>23</v>
      </c>
      <c r="F2994" s="24">
        <v>69.8</v>
      </c>
      <c r="G2994" s="24">
        <v>29.9</v>
      </c>
    </row>
    <row r="2995" spans="2:7">
      <c r="B2995" s="58">
        <v>69.84</v>
      </c>
      <c r="C2995" s="58">
        <v>3</v>
      </c>
      <c r="F2995" s="24">
        <v>69.8</v>
      </c>
      <c r="G2995" s="24">
        <v>54.1</v>
      </c>
    </row>
    <row r="2996" spans="2:7">
      <c r="B2996" s="58">
        <v>69.86</v>
      </c>
      <c r="C2996" s="58">
        <v>14</v>
      </c>
      <c r="F2996" s="24">
        <v>69.900000000000006</v>
      </c>
      <c r="G2996" s="24">
        <v>24.4</v>
      </c>
    </row>
    <row r="2997" spans="2:7">
      <c r="B2997" s="58">
        <v>69.88</v>
      </c>
      <c r="C2997" s="58">
        <v>0</v>
      </c>
      <c r="F2997" s="24">
        <v>69.900000000000006</v>
      </c>
      <c r="G2997" s="24">
        <v>5.61</v>
      </c>
    </row>
    <row r="2998" spans="2:7">
      <c r="B2998" s="58">
        <v>69.900000000000006</v>
      </c>
      <c r="C2998" s="58">
        <v>33</v>
      </c>
      <c r="F2998" s="24">
        <v>69.900000000000006</v>
      </c>
      <c r="G2998" s="24">
        <v>41.9</v>
      </c>
    </row>
    <row r="2999" spans="2:7">
      <c r="B2999" s="58">
        <v>69.92</v>
      </c>
      <c r="C2999" s="58">
        <v>20</v>
      </c>
      <c r="F2999" s="24">
        <v>69.900000000000006</v>
      </c>
      <c r="G2999" s="24">
        <v>52.1</v>
      </c>
    </row>
    <row r="3000" spans="2:7">
      <c r="B3000" s="58">
        <v>69.94</v>
      </c>
      <c r="C3000" s="58">
        <v>0</v>
      </c>
      <c r="F3000" s="24">
        <v>69.900000000000006</v>
      </c>
      <c r="G3000" s="24">
        <v>-3.64</v>
      </c>
    </row>
    <row r="3001" spans="2:7">
      <c r="B3001" s="58">
        <v>69.959999999999994</v>
      </c>
      <c r="C3001" s="58">
        <v>8</v>
      </c>
      <c r="F3001" s="24">
        <v>70</v>
      </c>
      <c r="G3001" s="24">
        <v>-39.4</v>
      </c>
    </row>
    <row r="3002" spans="2:7">
      <c r="B3002" s="58">
        <v>69.98</v>
      </c>
      <c r="C3002" s="58">
        <v>0</v>
      </c>
      <c r="F3002" s="24">
        <v>70</v>
      </c>
      <c r="G3002" s="24">
        <v>-39.1</v>
      </c>
    </row>
    <row r="3003" spans="2:7">
      <c r="B3003" s="58">
        <v>70</v>
      </c>
      <c r="C3003" s="58">
        <v>36</v>
      </c>
      <c r="F3003" s="24">
        <v>70</v>
      </c>
      <c r="G3003" s="24">
        <v>-23.9</v>
      </c>
    </row>
    <row r="3004" spans="2:7">
      <c r="B3004" s="58">
        <v>70.02</v>
      </c>
      <c r="C3004" s="58">
        <v>0</v>
      </c>
      <c r="F3004" s="24">
        <v>70</v>
      </c>
      <c r="G3004" s="24">
        <v>-42.6</v>
      </c>
    </row>
    <row r="3005" spans="2:7">
      <c r="B3005" s="58">
        <v>70.040000000000006</v>
      </c>
      <c r="C3005" s="58">
        <v>19</v>
      </c>
      <c r="F3005" s="24">
        <v>70</v>
      </c>
      <c r="G3005" s="24">
        <v>-69.400000000000006</v>
      </c>
    </row>
    <row r="3006" spans="2:7">
      <c r="B3006" s="58">
        <v>70.06</v>
      </c>
      <c r="C3006" s="58">
        <v>4</v>
      </c>
      <c r="F3006" s="24">
        <v>70.099999999999994</v>
      </c>
      <c r="G3006" s="24">
        <v>-63.1</v>
      </c>
    </row>
    <row r="3007" spans="2:7">
      <c r="B3007" s="58">
        <v>70.08</v>
      </c>
      <c r="C3007" s="58">
        <v>5</v>
      </c>
      <c r="F3007" s="24">
        <v>70.099999999999994</v>
      </c>
      <c r="G3007" s="24">
        <v>-48.9</v>
      </c>
    </row>
    <row r="3008" spans="2:7">
      <c r="B3008" s="58">
        <v>70.099999999999994</v>
      </c>
      <c r="C3008" s="58">
        <v>7</v>
      </c>
      <c r="F3008" s="24">
        <v>70.099999999999994</v>
      </c>
      <c r="G3008" s="24">
        <v>-54.6</v>
      </c>
    </row>
    <row r="3009" spans="2:7">
      <c r="B3009" s="58">
        <v>70.12</v>
      </c>
      <c r="C3009" s="58">
        <v>19</v>
      </c>
      <c r="F3009" s="24">
        <v>70.099999999999994</v>
      </c>
      <c r="G3009" s="24">
        <v>-67.3</v>
      </c>
    </row>
    <row r="3010" spans="2:7">
      <c r="B3010" s="58">
        <v>70.14</v>
      </c>
      <c r="C3010" s="58">
        <v>33</v>
      </c>
      <c r="F3010" s="24">
        <v>70.099999999999994</v>
      </c>
      <c r="G3010" s="24">
        <v>-38.1</v>
      </c>
    </row>
    <row r="3011" spans="2:7">
      <c r="B3011" s="58">
        <v>70.16</v>
      </c>
      <c r="C3011" s="58">
        <v>0</v>
      </c>
      <c r="F3011" s="24">
        <v>70.2</v>
      </c>
      <c r="G3011" s="24">
        <v>-13.8</v>
      </c>
    </row>
    <row r="3012" spans="2:7">
      <c r="B3012" s="58">
        <v>70.180000000000007</v>
      </c>
      <c r="C3012" s="58">
        <v>26</v>
      </c>
      <c r="F3012" s="24">
        <v>70.2</v>
      </c>
      <c r="G3012" s="24">
        <v>-55.6</v>
      </c>
    </row>
    <row r="3013" spans="2:7">
      <c r="B3013" s="58">
        <v>70.2</v>
      </c>
      <c r="C3013" s="58">
        <v>21</v>
      </c>
      <c r="F3013" s="24">
        <v>70.2</v>
      </c>
      <c r="G3013" s="24">
        <v>-47.3</v>
      </c>
    </row>
    <row r="3014" spans="2:7">
      <c r="B3014" s="58">
        <v>70.22</v>
      </c>
      <c r="C3014" s="58">
        <v>17</v>
      </c>
      <c r="F3014" s="24">
        <v>70.2</v>
      </c>
      <c r="G3014" s="24">
        <v>-48</v>
      </c>
    </row>
    <row r="3015" spans="2:7">
      <c r="B3015" s="58">
        <v>70.239999999999995</v>
      </c>
      <c r="C3015" s="58">
        <v>0</v>
      </c>
      <c r="F3015" s="24">
        <v>70.2</v>
      </c>
      <c r="G3015" s="24">
        <v>-34.799999999999997</v>
      </c>
    </row>
    <row r="3016" spans="2:7">
      <c r="B3016" s="58">
        <v>70.260000000000005</v>
      </c>
      <c r="C3016" s="58">
        <v>29</v>
      </c>
      <c r="F3016" s="24">
        <v>70.3</v>
      </c>
      <c r="G3016" s="24">
        <v>-59.5</v>
      </c>
    </row>
    <row r="3017" spans="2:7">
      <c r="B3017" s="58">
        <v>70.28</v>
      </c>
      <c r="C3017" s="58">
        <v>41</v>
      </c>
      <c r="F3017" s="24">
        <v>70.3</v>
      </c>
      <c r="G3017" s="24">
        <v>-16.2</v>
      </c>
    </row>
    <row r="3018" spans="2:7">
      <c r="B3018" s="58">
        <v>70.3</v>
      </c>
      <c r="C3018" s="58">
        <v>7</v>
      </c>
      <c r="F3018" s="24">
        <v>70.3</v>
      </c>
      <c r="G3018" s="24">
        <v>-91</v>
      </c>
    </row>
    <row r="3019" spans="2:7">
      <c r="B3019" s="58">
        <v>70.319999999999993</v>
      </c>
      <c r="C3019" s="58">
        <v>31</v>
      </c>
      <c r="F3019" s="24">
        <v>70.3</v>
      </c>
      <c r="G3019" s="24">
        <v>-21.7</v>
      </c>
    </row>
    <row r="3020" spans="2:7">
      <c r="B3020" s="58">
        <v>70.34</v>
      </c>
      <c r="C3020" s="58">
        <v>7</v>
      </c>
      <c r="F3020" s="24">
        <v>70.3</v>
      </c>
      <c r="G3020" s="24">
        <v>9.58</v>
      </c>
    </row>
    <row r="3021" spans="2:7">
      <c r="B3021" s="58">
        <v>70.36</v>
      </c>
      <c r="C3021" s="58">
        <v>68</v>
      </c>
      <c r="F3021" s="24">
        <v>70.400000000000006</v>
      </c>
      <c r="G3021" s="24">
        <v>-18.100000000000001</v>
      </c>
    </row>
    <row r="3022" spans="2:7">
      <c r="B3022" s="58">
        <v>70.38</v>
      </c>
      <c r="C3022" s="58">
        <v>2</v>
      </c>
      <c r="F3022" s="24">
        <v>70.400000000000006</v>
      </c>
      <c r="G3022" s="24">
        <v>-2.87</v>
      </c>
    </row>
    <row r="3023" spans="2:7">
      <c r="B3023" s="58">
        <v>70.400000000000006</v>
      </c>
      <c r="C3023" s="58">
        <v>75</v>
      </c>
      <c r="F3023" s="24">
        <v>70.400000000000006</v>
      </c>
      <c r="G3023" s="24">
        <v>25.4</v>
      </c>
    </row>
    <row r="3024" spans="2:7">
      <c r="B3024" s="58">
        <v>70.42</v>
      </c>
      <c r="C3024" s="58">
        <v>4</v>
      </c>
      <c r="F3024" s="24">
        <v>70.400000000000006</v>
      </c>
      <c r="G3024" s="24">
        <v>72.7</v>
      </c>
    </row>
    <row r="3025" spans="2:7">
      <c r="B3025" s="58">
        <v>70.44</v>
      </c>
      <c r="C3025" s="58">
        <v>111</v>
      </c>
      <c r="F3025" s="24">
        <v>70.400000000000006</v>
      </c>
      <c r="G3025" s="24">
        <v>-8.0399999999999991</v>
      </c>
    </row>
    <row r="3026" spans="2:7">
      <c r="B3026" s="58">
        <v>70.459999999999994</v>
      </c>
      <c r="C3026" s="58">
        <v>25</v>
      </c>
      <c r="F3026" s="24">
        <v>70.5</v>
      </c>
      <c r="G3026" s="24">
        <v>34.200000000000003</v>
      </c>
    </row>
    <row r="3027" spans="2:7">
      <c r="B3027" s="58">
        <v>70.48</v>
      </c>
      <c r="C3027" s="58">
        <v>54</v>
      </c>
      <c r="F3027" s="24">
        <v>70.5</v>
      </c>
      <c r="G3027" s="24">
        <v>46.5</v>
      </c>
    </row>
    <row r="3028" spans="2:7">
      <c r="B3028" s="58">
        <v>70.5</v>
      </c>
      <c r="C3028" s="58">
        <v>12</v>
      </c>
      <c r="F3028" s="24">
        <v>70.5</v>
      </c>
      <c r="G3028" s="24">
        <v>7.8</v>
      </c>
    </row>
    <row r="3029" spans="2:7">
      <c r="B3029" s="58">
        <v>70.52</v>
      </c>
      <c r="C3029" s="58">
        <v>53</v>
      </c>
      <c r="F3029" s="24">
        <v>70.5</v>
      </c>
      <c r="G3029" s="24">
        <v>66.099999999999994</v>
      </c>
    </row>
    <row r="3030" spans="2:7">
      <c r="B3030" s="58">
        <v>70.540000000000006</v>
      </c>
      <c r="C3030" s="58">
        <v>64</v>
      </c>
      <c r="F3030" s="24">
        <v>70.5</v>
      </c>
      <c r="G3030" s="24">
        <v>57.4</v>
      </c>
    </row>
    <row r="3031" spans="2:7">
      <c r="B3031" s="58">
        <v>70.56</v>
      </c>
      <c r="C3031" s="58">
        <v>65</v>
      </c>
      <c r="F3031" s="24">
        <v>70.599999999999994</v>
      </c>
      <c r="G3031" s="24">
        <v>70.599999999999994</v>
      </c>
    </row>
    <row r="3032" spans="2:7">
      <c r="B3032" s="58">
        <v>70.58</v>
      </c>
      <c r="C3032" s="58">
        <v>65</v>
      </c>
      <c r="F3032" s="24">
        <v>70.599999999999994</v>
      </c>
      <c r="G3032" s="24">
        <v>80.900000000000006</v>
      </c>
    </row>
    <row r="3033" spans="2:7">
      <c r="B3033" s="58">
        <v>70.599999999999994</v>
      </c>
      <c r="C3033" s="58">
        <v>44</v>
      </c>
      <c r="F3033" s="24">
        <v>70.599999999999994</v>
      </c>
      <c r="G3033" s="24">
        <v>46.2</v>
      </c>
    </row>
    <row r="3034" spans="2:7">
      <c r="B3034" s="58">
        <v>70.62</v>
      </c>
      <c r="C3034" s="58">
        <v>66</v>
      </c>
      <c r="F3034" s="24">
        <v>70.599999999999994</v>
      </c>
      <c r="G3034" s="24">
        <v>-6.49</v>
      </c>
    </row>
    <row r="3035" spans="2:7">
      <c r="B3035" s="58">
        <v>70.64</v>
      </c>
      <c r="C3035" s="58">
        <v>59</v>
      </c>
      <c r="F3035" s="24">
        <v>70.599999999999994</v>
      </c>
      <c r="G3035" s="24">
        <v>35.799999999999997</v>
      </c>
    </row>
    <row r="3036" spans="2:7">
      <c r="B3036" s="58">
        <v>70.66</v>
      </c>
      <c r="C3036" s="58">
        <v>29</v>
      </c>
      <c r="F3036" s="24">
        <v>70.7</v>
      </c>
      <c r="G3036" s="24">
        <v>91.1</v>
      </c>
    </row>
    <row r="3037" spans="2:7">
      <c r="B3037" s="58">
        <v>70.680000000000007</v>
      </c>
      <c r="C3037" s="58">
        <v>35</v>
      </c>
      <c r="F3037" s="24">
        <v>70.7</v>
      </c>
      <c r="G3037" s="24">
        <v>41.4</v>
      </c>
    </row>
    <row r="3038" spans="2:7">
      <c r="B3038" s="58">
        <v>70.7</v>
      </c>
      <c r="C3038" s="58">
        <v>51</v>
      </c>
      <c r="F3038" s="24">
        <v>70.7</v>
      </c>
      <c r="G3038" s="24">
        <v>55.7</v>
      </c>
    </row>
    <row r="3039" spans="2:7">
      <c r="B3039" s="58">
        <v>70.72</v>
      </c>
      <c r="C3039" s="58">
        <v>69</v>
      </c>
      <c r="F3039" s="24">
        <v>70.7</v>
      </c>
      <c r="G3039" s="24">
        <v>31</v>
      </c>
    </row>
    <row r="3040" spans="2:7">
      <c r="B3040" s="58">
        <v>70.739999999999995</v>
      </c>
      <c r="C3040" s="58">
        <v>21</v>
      </c>
      <c r="F3040" s="24">
        <v>70.7</v>
      </c>
      <c r="G3040" s="24">
        <v>45.3</v>
      </c>
    </row>
    <row r="3041" spans="2:7">
      <c r="B3041" s="58">
        <v>70.760000000000005</v>
      </c>
      <c r="C3041" s="58">
        <v>0</v>
      </c>
      <c r="F3041" s="24">
        <v>70.8</v>
      </c>
      <c r="G3041" s="24">
        <v>20.6</v>
      </c>
    </row>
    <row r="3042" spans="2:7">
      <c r="B3042" s="58">
        <v>70.78</v>
      </c>
      <c r="C3042" s="58">
        <v>0</v>
      </c>
      <c r="F3042" s="24">
        <v>70.8</v>
      </c>
      <c r="G3042" s="24">
        <v>40.799999999999997</v>
      </c>
    </row>
    <row r="3043" spans="2:7">
      <c r="B3043" s="58">
        <v>70.8</v>
      </c>
      <c r="C3043" s="58">
        <v>30</v>
      </c>
      <c r="F3043" s="24">
        <v>70.8</v>
      </c>
      <c r="G3043" s="24">
        <v>0.14699999999999999</v>
      </c>
    </row>
    <row r="3044" spans="2:7">
      <c r="B3044" s="58">
        <v>70.819999999999993</v>
      </c>
      <c r="C3044" s="58">
        <v>29</v>
      </c>
      <c r="F3044" s="24">
        <v>70.8</v>
      </c>
      <c r="G3044" s="24">
        <v>3.45</v>
      </c>
    </row>
    <row r="3045" spans="2:7">
      <c r="B3045" s="58">
        <v>70.84</v>
      </c>
      <c r="C3045" s="58">
        <v>5</v>
      </c>
      <c r="F3045" s="24">
        <v>70.8</v>
      </c>
      <c r="G3045" s="24">
        <v>27.7</v>
      </c>
    </row>
    <row r="3046" spans="2:7">
      <c r="B3046" s="58">
        <v>70.86</v>
      </c>
      <c r="C3046" s="58">
        <v>0</v>
      </c>
      <c r="F3046" s="24">
        <v>70.900000000000006</v>
      </c>
      <c r="G3046" s="24">
        <v>-0.95099999999999996</v>
      </c>
    </row>
    <row r="3047" spans="2:7">
      <c r="B3047" s="58">
        <v>70.88</v>
      </c>
      <c r="C3047" s="58">
        <v>7</v>
      </c>
      <c r="F3047" s="24">
        <v>70.900000000000006</v>
      </c>
      <c r="G3047" s="24">
        <v>31.4</v>
      </c>
    </row>
    <row r="3048" spans="2:7">
      <c r="B3048" s="58">
        <v>70.900000000000006</v>
      </c>
      <c r="C3048" s="58">
        <v>0</v>
      </c>
      <c r="F3048" s="24">
        <v>70.900000000000006</v>
      </c>
      <c r="G3048" s="24">
        <v>-16.3</v>
      </c>
    </row>
    <row r="3049" spans="2:7">
      <c r="B3049" s="58">
        <v>70.92</v>
      </c>
      <c r="C3049" s="58">
        <v>0</v>
      </c>
      <c r="F3049" s="24">
        <v>70.900000000000006</v>
      </c>
      <c r="G3049" s="24">
        <v>-54</v>
      </c>
    </row>
    <row r="3050" spans="2:7">
      <c r="B3050" s="58">
        <v>70.94</v>
      </c>
      <c r="C3050" s="58">
        <v>0</v>
      </c>
      <c r="F3050" s="24">
        <v>70.900000000000006</v>
      </c>
      <c r="G3050" s="24">
        <v>-29.7</v>
      </c>
    </row>
    <row r="3051" spans="2:7">
      <c r="B3051" s="58">
        <v>70.959999999999994</v>
      </c>
      <c r="C3051" s="58">
        <v>9</v>
      </c>
      <c r="F3051" s="24">
        <v>71</v>
      </c>
      <c r="G3051" s="24">
        <v>-82.4</v>
      </c>
    </row>
    <row r="3052" spans="2:7">
      <c r="B3052" s="58">
        <v>70.98</v>
      </c>
      <c r="C3052" s="58">
        <v>0</v>
      </c>
      <c r="F3052" s="24">
        <v>71</v>
      </c>
      <c r="G3052" s="24">
        <v>-46.1</v>
      </c>
    </row>
    <row r="3053" spans="2:7">
      <c r="B3053" s="58">
        <v>71</v>
      </c>
      <c r="C3053" s="58">
        <v>17</v>
      </c>
      <c r="F3053" s="24">
        <v>71</v>
      </c>
      <c r="G3053" s="24">
        <v>-39.799999999999997</v>
      </c>
    </row>
    <row r="3054" spans="2:7">
      <c r="B3054" s="58">
        <v>71.02</v>
      </c>
      <c r="C3054" s="58">
        <v>23</v>
      </c>
      <c r="F3054" s="24">
        <v>71</v>
      </c>
      <c r="G3054" s="24">
        <v>-40.5</v>
      </c>
    </row>
    <row r="3055" spans="2:7">
      <c r="B3055" s="58">
        <v>71.040000000000006</v>
      </c>
      <c r="C3055" s="58">
        <v>6</v>
      </c>
      <c r="F3055" s="24">
        <v>71</v>
      </c>
      <c r="G3055" s="24">
        <v>-84.2</v>
      </c>
    </row>
    <row r="3056" spans="2:7">
      <c r="B3056" s="58">
        <v>71.06</v>
      </c>
      <c r="C3056" s="58">
        <v>10</v>
      </c>
      <c r="F3056" s="24">
        <v>71.099999999999994</v>
      </c>
      <c r="G3056" s="24">
        <v>-58.9</v>
      </c>
    </row>
    <row r="3057" spans="2:7">
      <c r="B3057" s="58">
        <v>71.08</v>
      </c>
      <c r="C3057" s="58">
        <v>14</v>
      </c>
      <c r="F3057" s="24">
        <v>71.099999999999994</v>
      </c>
      <c r="G3057" s="24">
        <v>-22.6</v>
      </c>
    </row>
    <row r="3058" spans="2:7">
      <c r="B3058" s="58">
        <v>71.099999999999994</v>
      </c>
      <c r="C3058" s="58">
        <v>25</v>
      </c>
      <c r="F3058" s="24">
        <v>71.099999999999994</v>
      </c>
      <c r="G3058" s="24">
        <v>-7.24</v>
      </c>
    </row>
    <row r="3059" spans="2:7">
      <c r="B3059" s="58">
        <v>71.12</v>
      </c>
      <c r="C3059" s="58">
        <v>0</v>
      </c>
      <c r="F3059" s="24">
        <v>71.099999999999994</v>
      </c>
      <c r="G3059" s="24">
        <v>-78.900000000000006</v>
      </c>
    </row>
    <row r="3060" spans="2:7">
      <c r="B3060" s="58">
        <v>71.14</v>
      </c>
      <c r="C3060" s="58">
        <v>17</v>
      </c>
      <c r="F3060" s="24">
        <v>71.099999999999994</v>
      </c>
      <c r="G3060" s="24">
        <v>-45.6</v>
      </c>
    </row>
    <row r="3061" spans="2:7">
      <c r="B3061" s="58">
        <v>71.16</v>
      </c>
      <c r="C3061" s="58">
        <v>0</v>
      </c>
      <c r="F3061" s="24">
        <v>71.2</v>
      </c>
      <c r="G3061" s="24">
        <v>-46.3</v>
      </c>
    </row>
    <row r="3062" spans="2:7">
      <c r="B3062" s="58">
        <v>71.180000000000007</v>
      </c>
      <c r="C3062" s="58">
        <v>0</v>
      </c>
      <c r="F3062" s="24">
        <v>71.2</v>
      </c>
      <c r="G3062" s="24">
        <v>-38</v>
      </c>
    </row>
    <row r="3063" spans="2:7">
      <c r="B3063" s="58">
        <v>71.2</v>
      </c>
      <c r="C3063" s="58">
        <v>12</v>
      </c>
      <c r="F3063" s="24">
        <v>71.2</v>
      </c>
      <c r="G3063" s="24">
        <v>-55.6</v>
      </c>
    </row>
    <row r="3064" spans="2:7">
      <c r="B3064" s="58">
        <v>71.22</v>
      </c>
      <c r="C3064" s="58">
        <v>14</v>
      </c>
      <c r="F3064" s="24">
        <v>71.2</v>
      </c>
      <c r="G3064" s="24">
        <v>-62.3</v>
      </c>
    </row>
    <row r="3065" spans="2:7">
      <c r="B3065" s="58">
        <v>71.239999999999995</v>
      </c>
      <c r="C3065" s="58">
        <v>17</v>
      </c>
      <c r="F3065" s="24">
        <v>71.2</v>
      </c>
      <c r="G3065" s="24">
        <v>-44</v>
      </c>
    </row>
    <row r="3066" spans="2:7">
      <c r="B3066" s="58">
        <v>71.260000000000005</v>
      </c>
      <c r="C3066" s="58">
        <v>0</v>
      </c>
      <c r="F3066" s="24">
        <v>71.3</v>
      </c>
      <c r="G3066" s="24">
        <v>-25.7</v>
      </c>
    </row>
    <row r="3067" spans="2:7">
      <c r="B3067" s="58">
        <v>71.28</v>
      </c>
      <c r="C3067" s="58">
        <v>9</v>
      </c>
      <c r="F3067" s="24">
        <v>71.3</v>
      </c>
      <c r="G3067" s="24">
        <v>-58.3</v>
      </c>
    </row>
    <row r="3068" spans="2:7">
      <c r="B3068" s="58">
        <v>71.3</v>
      </c>
      <c r="C3068" s="58">
        <v>0</v>
      </c>
      <c r="F3068" s="24">
        <v>71.3</v>
      </c>
      <c r="G3068" s="24">
        <v>-45</v>
      </c>
    </row>
    <row r="3069" spans="2:7">
      <c r="B3069" s="58">
        <v>71.319999999999993</v>
      </c>
      <c r="C3069" s="58">
        <v>36</v>
      </c>
      <c r="F3069" s="24">
        <v>71.3</v>
      </c>
      <c r="G3069" s="24">
        <v>-43.7</v>
      </c>
    </row>
    <row r="3070" spans="2:7">
      <c r="B3070" s="58">
        <v>71.34</v>
      </c>
      <c r="C3070" s="58">
        <v>17</v>
      </c>
      <c r="F3070" s="24">
        <v>71.3</v>
      </c>
      <c r="G3070" s="24">
        <v>-18.399999999999999</v>
      </c>
    </row>
    <row r="3071" spans="2:7">
      <c r="B3071" s="58">
        <v>71.36</v>
      </c>
      <c r="C3071" s="58">
        <v>32</v>
      </c>
      <c r="F3071" s="24">
        <v>71.400000000000006</v>
      </c>
      <c r="G3071" s="24">
        <v>-32</v>
      </c>
    </row>
    <row r="3072" spans="2:7">
      <c r="B3072" s="58">
        <v>71.38</v>
      </c>
      <c r="C3072" s="58">
        <v>12</v>
      </c>
      <c r="F3072" s="24">
        <v>71.400000000000006</v>
      </c>
      <c r="G3072" s="24">
        <v>-28.7</v>
      </c>
    </row>
    <row r="3073" spans="2:7">
      <c r="B3073" s="58">
        <v>71.400000000000006</v>
      </c>
      <c r="C3073" s="58">
        <v>40</v>
      </c>
      <c r="F3073" s="24">
        <v>71.400000000000006</v>
      </c>
      <c r="G3073" s="24">
        <v>-39.4</v>
      </c>
    </row>
    <row r="3074" spans="2:7">
      <c r="B3074" s="58">
        <v>71.42</v>
      </c>
      <c r="C3074" s="58">
        <v>6</v>
      </c>
      <c r="F3074" s="24">
        <v>71.400000000000006</v>
      </c>
      <c r="G3074" s="24">
        <v>-69</v>
      </c>
    </row>
    <row r="3075" spans="2:7">
      <c r="B3075" s="58">
        <v>71.44</v>
      </c>
      <c r="C3075" s="58">
        <v>30</v>
      </c>
      <c r="F3075" s="24">
        <v>71.400000000000006</v>
      </c>
      <c r="G3075" s="24">
        <v>-46.7</v>
      </c>
    </row>
    <row r="3076" spans="2:7">
      <c r="B3076" s="58">
        <v>71.459999999999994</v>
      </c>
      <c r="C3076" s="58">
        <v>0</v>
      </c>
      <c r="F3076" s="24">
        <v>71.5</v>
      </c>
      <c r="G3076" s="24">
        <v>-35.299999999999997</v>
      </c>
    </row>
    <row r="3077" spans="2:7">
      <c r="B3077" s="58">
        <v>71.48</v>
      </c>
      <c r="C3077" s="58">
        <v>0</v>
      </c>
      <c r="F3077" s="24">
        <v>71.5</v>
      </c>
      <c r="G3077" s="24">
        <v>-55</v>
      </c>
    </row>
    <row r="3078" spans="2:7">
      <c r="B3078" s="58">
        <v>71.5</v>
      </c>
      <c r="C3078" s="58">
        <v>30</v>
      </c>
      <c r="F3078" s="24">
        <v>71.5</v>
      </c>
      <c r="G3078" s="24">
        <v>-38.700000000000003</v>
      </c>
    </row>
    <row r="3079" spans="2:7">
      <c r="B3079" s="58">
        <v>71.52</v>
      </c>
      <c r="C3079" s="58">
        <v>12</v>
      </c>
      <c r="F3079" s="24">
        <v>71.5</v>
      </c>
      <c r="G3079" s="24">
        <v>-13.3</v>
      </c>
    </row>
    <row r="3080" spans="2:7">
      <c r="B3080" s="58">
        <v>71.540000000000006</v>
      </c>
      <c r="C3080" s="58">
        <v>36</v>
      </c>
      <c r="F3080" s="24">
        <v>71.5</v>
      </c>
      <c r="G3080" s="24">
        <v>-42</v>
      </c>
    </row>
    <row r="3081" spans="2:7">
      <c r="B3081" s="58">
        <v>71.56</v>
      </c>
      <c r="C3081" s="58">
        <v>6</v>
      </c>
      <c r="F3081" s="24">
        <v>71.599999999999994</v>
      </c>
      <c r="G3081" s="24">
        <v>-25.6</v>
      </c>
    </row>
    <row r="3082" spans="2:7">
      <c r="B3082" s="58">
        <v>71.58</v>
      </c>
      <c r="C3082" s="58">
        <v>47</v>
      </c>
      <c r="F3082" s="24">
        <v>71.599999999999994</v>
      </c>
      <c r="G3082" s="24">
        <v>-4.29</v>
      </c>
    </row>
    <row r="3083" spans="2:7">
      <c r="B3083" s="58">
        <v>71.599999999999994</v>
      </c>
      <c r="C3083" s="58">
        <v>11</v>
      </c>
      <c r="F3083" s="24">
        <v>71.599999999999994</v>
      </c>
      <c r="G3083" s="24">
        <v>8.0500000000000007</v>
      </c>
    </row>
    <row r="3084" spans="2:7">
      <c r="B3084" s="58">
        <v>71.62</v>
      </c>
      <c r="C3084" s="58">
        <v>51</v>
      </c>
      <c r="F3084" s="24">
        <v>71.599999999999994</v>
      </c>
      <c r="G3084" s="24">
        <v>14.4</v>
      </c>
    </row>
    <row r="3085" spans="2:7">
      <c r="B3085" s="58">
        <v>71.64</v>
      </c>
      <c r="C3085" s="58">
        <v>14</v>
      </c>
      <c r="F3085" s="24">
        <v>71.599999999999994</v>
      </c>
      <c r="G3085" s="24">
        <v>-19.3</v>
      </c>
    </row>
    <row r="3086" spans="2:7">
      <c r="B3086" s="58">
        <v>71.66</v>
      </c>
      <c r="C3086" s="58">
        <v>98</v>
      </c>
      <c r="F3086" s="24">
        <v>71.7</v>
      </c>
      <c r="G3086" s="24">
        <v>36.1</v>
      </c>
    </row>
    <row r="3087" spans="2:7">
      <c r="B3087" s="58">
        <v>71.680000000000007</v>
      </c>
      <c r="C3087" s="58">
        <v>150</v>
      </c>
      <c r="F3087" s="24">
        <v>71.7</v>
      </c>
      <c r="G3087" s="24">
        <v>70.5</v>
      </c>
    </row>
    <row r="3088" spans="2:7">
      <c r="B3088" s="58">
        <v>71.7</v>
      </c>
      <c r="C3088" s="58">
        <v>139</v>
      </c>
      <c r="F3088" s="24">
        <v>71.7</v>
      </c>
      <c r="G3088" s="24">
        <v>94.8</v>
      </c>
    </row>
    <row r="3089" spans="2:7">
      <c r="B3089" s="58">
        <v>71.72</v>
      </c>
      <c r="C3089" s="58">
        <v>139</v>
      </c>
      <c r="F3089" s="24">
        <v>71.7</v>
      </c>
      <c r="G3089" s="24">
        <v>95.2</v>
      </c>
    </row>
    <row r="3090" spans="2:7">
      <c r="B3090" s="58">
        <v>71.739999999999995</v>
      </c>
      <c r="C3090" s="58">
        <v>161</v>
      </c>
      <c r="F3090" s="24">
        <v>71.7</v>
      </c>
      <c r="G3090" s="24">
        <v>133</v>
      </c>
    </row>
    <row r="3091" spans="2:7">
      <c r="B3091" s="58">
        <v>71.760000000000005</v>
      </c>
      <c r="C3091" s="58">
        <v>160</v>
      </c>
      <c r="F3091" s="24">
        <v>71.8</v>
      </c>
      <c r="G3091" s="24">
        <v>165</v>
      </c>
    </row>
    <row r="3092" spans="2:7">
      <c r="B3092" s="58">
        <v>71.78</v>
      </c>
      <c r="C3092" s="58">
        <v>156</v>
      </c>
      <c r="F3092" s="24">
        <v>71.8</v>
      </c>
      <c r="G3092" s="24">
        <v>208</v>
      </c>
    </row>
    <row r="3093" spans="2:7">
      <c r="B3093" s="58">
        <v>71.8</v>
      </c>
      <c r="C3093" s="58">
        <v>174</v>
      </c>
      <c r="F3093" s="24">
        <v>71.8</v>
      </c>
      <c r="G3093" s="24">
        <v>175</v>
      </c>
    </row>
    <row r="3094" spans="2:7">
      <c r="B3094" s="58">
        <v>71.819999999999993</v>
      </c>
      <c r="C3094" s="58">
        <v>169</v>
      </c>
      <c r="F3094" s="24">
        <v>71.8</v>
      </c>
      <c r="G3094" s="24">
        <v>206</v>
      </c>
    </row>
    <row r="3095" spans="2:7">
      <c r="B3095" s="58">
        <v>71.84</v>
      </c>
      <c r="C3095" s="58">
        <v>233</v>
      </c>
      <c r="F3095" s="24">
        <v>71.8</v>
      </c>
      <c r="G3095" s="24">
        <v>245</v>
      </c>
    </row>
    <row r="3096" spans="2:7">
      <c r="B3096" s="58">
        <v>71.86</v>
      </c>
      <c r="C3096" s="58">
        <v>151</v>
      </c>
      <c r="F3096" s="24">
        <v>71.900000000000006</v>
      </c>
      <c r="G3096" s="24">
        <v>155</v>
      </c>
    </row>
    <row r="3097" spans="2:7">
      <c r="B3097" s="58">
        <v>71.88</v>
      </c>
      <c r="C3097" s="58">
        <v>147</v>
      </c>
      <c r="F3097" s="24">
        <v>71.900000000000006</v>
      </c>
      <c r="G3097" s="24">
        <v>294</v>
      </c>
    </row>
    <row r="3098" spans="2:7">
      <c r="B3098" s="58">
        <v>71.900000000000006</v>
      </c>
      <c r="C3098" s="58">
        <v>107</v>
      </c>
      <c r="F3098" s="24">
        <v>71.900000000000006</v>
      </c>
      <c r="G3098" s="24">
        <v>230</v>
      </c>
    </row>
    <row r="3099" spans="2:7">
      <c r="B3099" s="58">
        <v>71.92</v>
      </c>
      <c r="C3099" s="58">
        <v>159</v>
      </c>
      <c r="F3099" s="24">
        <v>71.900000000000006</v>
      </c>
      <c r="G3099" s="24">
        <v>221</v>
      </c>
    </row>
    <row r="3100" spans="2:7">
      <c r="B3100" s="58">
        <v>71.94</v>
      </c>
      <c r="C3100" s="58">
        <v>142</v>
      </c>
      <c r="F3100" s="24">
        <v>71.900000000000006</v>
      </c>
      <c r="G3100" s="24">
        <v>242</v>
      </c>
    </row>
    <row r="3101" spans="2:7">
      <c r="B3101" s="58">
        <v>71.959999999999994</v>
      </c>
      <c r="C3101" s="58">
        <v>36</v>
      </c>
      <c r="F3101" s="24">
        <v>72</v>
      </c>
      <c r="G3101" s="24">
        <v>210</v>
      </c>
    </row>
    <row r="3102" spans="2:7">
      <c r="B3102" s="58">
        <v>71.98</v>
      </c>
      <c r="C3102" s="58">
        <v>52</v>
      </c>
      <c r="F3102" s="24">
        <v>72</v>
      </c>
      <c r="G3102" s="24">
        <v>159</v>
      </c>
    </row>
    <row r="3103" spans="2:7">
      <c r="B3103" s="58">
        <v>72</v>
      </c>
      <c r="C3103" s="58">
        <v>92</v>
      </c>
      <c r="F3103" s="24">
        <v>72</v>
      </c>
      <c r="G3103" s="24">
        <v>151</v>
      </c>
    </row>
    <row r="3104" spans="2:7">
      <c r="B3104" s="58">
        <v>72.02</v>
      </c>
      <c r="C3104" s="58">
        <v>67</v>
      </c>
      <c r="F3104" s="24">
        <v>72</v>
      </c>
      <c r="G3104" s="24">
        <v>160</v>
      </c>
    </row>
    <row r="3105" spans="2:7">
      <c r="B3105" s="58">
        <v>72.040000000000006</v>
      </c>
      <c r="C3105" s="58">
        <v>13</v>
      </c>
      <c r="F3105" s="24">
        <v>72</v>
      </c>
      <c r="G3105" s="24">
        <v>139</v>
      </c>
    </row>
    <row r="3106" spans="2:7">
      <c r="B3106" s="58">
        <v>72.06</v>
      </c>
      <c r="C3106" s="58">
        <v>93</v>
      </c>
      <c r="F3106" s="24">
        <v>72.099999999999994</v>
      </c>
      <c r="G3106" s="24">
        <v>207</v>
      </c>
    </row>
    <row r="3107" spans="2:7">
      <c r="B3107" s="58">
        <v>72.08</v>
      </c>
      <c r="C3107" s="58">
        <v>82</v>
      </c>
      <c r="F3107" s="24">
        <v>72.099999999999994</v>
      </c>
      <c r="G3107" s="24">
        <v>167</v>
      </c>
    </row>
    <row r="3108" spans="2:7">
      <c r="B3108" s="58">
        <v>72.099999999999994</v>
      </c>
      <c r="C3108" s="58">
        <v>55</v>
      </c>
      <c r="F3108" s="24">
        <v>72.099999999999994</v>
      </c>
      <c r="G3108" s="24">
        <v>113</v>
      </c>
    </row>
    <row r="3109" spans="2:7">
      <c r="B3109" s="58">
        <v>72.12</v>
      </c>
      <c r="C3109" s="58">
        <v>77</v>
      </c>
      <c r="F3109" s="24">
        <v>72.099999999999994</v>
      </c>
      <c r="G3109" s="24">
        <v>104</v>
      </c>
    </row>
    <row r="3110" spans="2:7">
      <c r="B3110" s="58">
        <v>72.14</v>
      </c>
      <c r="C3110" s="58">
        <v>35</v>
      </c>
      <c r="F3110" s="24">
        <v>72.099999999999994</v>
      </c>
      <c r="G3110" s="24">
        <v>123</v>
      </c>
    </row>
    <row r="3111" spans="2:7">
      <c r="B3111" s="58">
        <v>72.16</v>
      </c>
      <c r="C3111" s="58">
        <v>78</v>
      </c>
      <c r="F3111" s="24">
        <v>72.2</v>
      </c>
      <c r="G3111" s="24">
        <v>113</v>
      </c>
    </row>
    <row r="3112" spans="2:7">
      <c r="B3112" s="58">
        <v>72.180000000000007</v>
      </c>
      <c r="C3112" s="58">
        <v>63</v>
      </c>
      <c r="F3112" s="24">
        <v>72.2</v>
      </c>
      <c r="G3112" s="24">
        <v>78.599999999999994</v>
      </c>
    </row>
    <row r="3113" spans="2:7">
      <c r="B3113" s="58">
        <v>72.2</v>
      </c>
      <c r="C3113" s="58">
        <v>12</v>
      </c>
      <c r="F3113" s="24">
        <v>72.2</v>
      </c>
      <c r="G3113" s="24">
        <v>86</v>
      </c>
    </row>
    <row r="3114" spans="2:7">
      <c r="B3114" s="58">
        <v>72.22</v>
      </c>
      <c r="C3114" s="58">
        <v>47</v>
      </c>
      <c r="F3114" s="24">
        <v>72.2</v>
      </c>
      <c r="G3114" s="24">
        <v>101</v>
      </c>
    </row>
    <row r="3115" spans="2:7">
      <c r="B3115" s="58">
        <v>72.239999999999995</v>
      </c>
      <c r="C3115" s="58">
        <v>71</v>
      </c>
      <c r="F3115" s="24">
        <v>72.2</v>
      </c>
      <c r="G3115" s="24">
        <v>132</v>
      </c>
    </row>
    <row r="3116" spans="2:7">
      <c r="B3116" s="58">
        <v>72.260000000000005</v>
      </c>
      <c r="C3116" s="58">
        <v>58</v>
      </c>
      <c r="F3116" s="24">
        <v>72.3</v>
      </c>
      <c r="G3116" s="24">
        <v>92.2</v>
      </c>
    </row>
    <row r="3117" spans="2:7">
      <c r="B3117" s="58">
        <v>72.28</v>
      </c>
      <c r="C3117" s="58">
        <v>57</v>
      </c>
      <c r="F3117" s="24">
        <v>72.3</v>
      </c>
      <c r="G3117" s="24">
        <v>47.6</v>
      </c>
    </row>
    <row r="3118" spans="2:7">
      <c r="B3118" s="58">
        <v>72.3</v>
      </c>
      <c r="C3118" s="58">
        <v>42</v>
      </c>
      <c r="F3118" s="24">
        <v>72.3</v>
      </c>
      <c r="G3118" s="24">
        <v>85</v>
      </c>
    </row>
    <row r="3119" spans="2:7">
      <c r="B3119" s="58">
        <v>72.319999999999993</v>
      </c>
      <c r="C3119" s="58">
        <v>66</v>
      </c>
      <c r="F3119" s="24">
        <v>72.3</v>
      </c>
      <c r="G3119" s="24">
        <v>80.400000000000006</v>
      </c>
    </row>
    <row r="3120" spans="2:7">
      <c r="B3120" s="58">
        <v>72.34</v>
      </c>
      <c r="C3120" s="58">
        <v>71</v>
      </c>
      <c r="F3120" s="24">
        <v>72.3</v>
      </c>
      <c r="G3120" s="24">
        <v>84.8</v>
      </c>
    </row>
    <row r="3121" spans="2:7">
      <c r="B3121" s="58">
        <v>72.36</v>
      </c>
      <c r="C3121" s="58">
        <v>8</v>
      </c>
      <c r="F3121" s="24">
        <v>72.400000000000006</v>
      </c>
      <c r="G3121" s="24">
        <v>56.1</v>
      </c>
    </row>
    <row r="3122" spans="2:7">
      <c r="B3122" s="58">
        <v>72.38</v>
      </c>
      <c r="C3122" s="58">
        <v>38</v>
      </c>
      <c r="F3122" s="24">
        <v>72.400000000000006</v>
      </c>
      <c r="G3122" s="24">
        <v>43.5</v>
      </c>
    </row>
    <row r="3123" spans="2:7">
      <c r="B3123" s="58">
        <v>72.400000000000006</v>
      </c>
      <c r="C3123" s="58">
        <v>67</v>
      </c>
      <c r="F3123" s="24">
        <v>72.400000000000006</v>
      </c>
      <c r="G3123" s="24">
        <v>76.900000000000006</v>
      </c>
    </row>
    <row r="3124" spans="2:7">
      <c r="B3124" s="58">
        <v>72.42</v>
      </c>
      <c r="C3124" s="58">
        <v>15</v>
      </c>
      <c r="F3124" s="24">
        <v>72.400000000000006</v>
      </c>
      <c r="G3124" s="24">
        <v>70.3</v>
      </c>
    </row>
    <row r="3125" spans="2:7">
      <c r="B3125" s="58">
        <v>72.44</v>
      </c>
      <c r="C3125" s="58">
        <v>60</v>
      </c>
      <c r="F3125" s="24">
        <v>72.400000000000006</v>
      </c>
      <c r="G3125" s="24">
        <v>16.7</v>
      </c>
    </row>
    <row r="3126" spans="2:7">
      <c r="B3126" s="58">
        <v>72.459999999999994</v>
      </c>
      <c r="C3126" s="58">
        <v>42</v>
      </c>
      <c r="F3126" s="24">
        <v>72.5</v>
      </c>
      <c r="G3126" s="24">
        <v>51.1</v>
      </c>
    </row>
    <row r="3127" spans="2:7">
      <c r="B3127" s="58">
        <v>72.48</v>
      </c>
      <c r="C3127" s="58">
        <v>37</v>
      </c>
      <c r="F3127" s="24">
        <v>72.5</v>
      </c>
      <c r="G3127" s="24">
        <v>19.5</v>
      </c>
    </row>
    <row r="3128" spans="2:7">
      <c r="B3128" s="58">
        <v>72.5</v>
      </c>
      <c r="C3128" s="58">
        <v>28</v>
      </c>
      <c r="F3128" s="24">
        <v>72.5</v>
      </c>
      <c r="G3128" s="24">
        <v>46.9</v>
      </c>
    </row>
    <row r="3129" spans="2:7">
      <c r="B3129" s="58">
        <v>72.52</v>
      </c>
      <c r="C3129" s="58">
        <v>8</v>
      </c>
      <c r="F3129" s="24">
        <v>72.5</v>
      </c>
      <c r="G3129" s="24">
        <v>38.4</v>
      </c>
    </row>
    <row r="3130" spans="2:7">
      <c r="B3130" s="58">
        <v>72.540000000000006</v>
      </c>
      <c r="C3130" s="58">
        <v>3</v>
      </c>
      <c r="F3130" s="24">
        <v>72.5</v>
      </c>
      <c r="G3130" s="24">
        <v>16.8</v>
      </c>
    </row>
    <row r="3131" spans="2:7">
      <c r="B3131" s="58">
        <v>72.56</v>
      </c>
      <c r="C3131" s="58">
        <v>61</v>
      </c>
      <c r="F3131" s="24">
        <v>72.599999999999994</v>
      </c>
      <c r="G3131" s="24">
        <v>50.2</v>
      </c>
    </row>
    <row r="3132" spans="2:7">
      <c r="B3132" s="58">
        <v>72.58</v>
      </c>
      <c r="C3132" s="58">
        <v>58</v>
      </c>
      <c r="F3132" s="24">
        <v>72.599999999999994</v>
      </c>
      <c r="G3132" s="24">
        <v>23.6</v>
      </c>
    </row>
    <row r="3133" spans="2:7">
      <c r="B3133" s="58">
        <v>72.599999999999994</v>
      </c>
      <c r="C3133" s="58">
        <v>29</v>
      </c>
      <c r="F3133" s="24">
        <v>72.599999999999994</v>
      </c>
      <c r="G3133" s="24">
        <v>72</v>
      </c>
    </row>
    <row r="3134" spans="2:7">
      <c r="B3134" s="58">
        <v>72.62</v>
      </c>
      <c r="C3134" s="58">
        <v>33</v>
      </c>
      <c r="F3134" s="24">
        <v>72.599999999999994</v>
      </c>
      <c r="G3134" s="24">
        <v>9.4</v>
      </c>
    </row>
    <row r="3135" spans="2:7">
      <c r="B3135" s="58">
        <v>72.64</v>
      </c>
      <c r="C3135" s="58">
        <v>36</v>
      </c>
      <c r="F3135" s="24">
        <v>72.599999999999994</v>
      </c>
      <c r="G3135" s="24">
        <v>-23.2</v>
      </c>
    </row>
    <row r="3136" spans="2:7">
      <c r="B3136" s="58">
        <v>72.66</v>
      </c>
      <c r="C3136" s="58">
        <v>19</v>
      </c>
      <c r="F3136" s="24">
        <v>72.7</v>
      </c>
      <c r="G3136" s="24">
        <v>4.2300000000000004</v>
      </c>
    </row>
    <row r="3137" spans="2:7">
      <c r="B3137" s="58">
        <v>72.680000000000007</v>
      </c>
      <c r="C3137" s="58">
        <v>52</v>
      </c>
      <c r="F3137" s="24">
        <v>72.7</v>
      </c>
      <c r="G3137" s="24">
        <v>17.600000000000001</v>
      </c>
    </row>
    <row r="3138" spans="2:7">
      <c r="B3138" s="58">
        <v>72.7</v>
      </c>
      <c r="C3138" s="58">
        <v>35</v>
      </c>
      <c r="F3138" s="24">
        <v>72.7</v>
      </c>
      <c r="G3138" s="24">
        <v>-13.9</v>
      </c>
    </row>
    <row r="3139" spans="2:7">
      <c r="B3139" s="58">
        <v>72.72</v>
      </c>
      <c r="C3139" s="58">
        <v>26</v>
      </c>
      <c r="F3139" s="24">
        <v>72.7</v>
      </c>
      <c r="G3139" s="24">
        <v>-47.5</v>
      </c>
    </row>
    <row r="3140" spans="2:7">
      <c r="B3140" s="58">
        <v>72.739999999999995</v>
      </c>
      <c r="C3140" s="58">
        <v>19</v>
      </c>
      <c r="F3140" s="24">
        <v>72.7</v>
      </c>
      <c r="G3140" s="24">
        <v>-17.100000000000001</v>
      </c>
    </row>
    <row r="3141" spans="2:7">
      <c r="B3141" s="58">
        <v>72.760000000000005</v>
      </c>
      <c r="C3141" s="58">
        <v>15</v>
      </c>
      <c r="F3141" s="24">
        <v>72.8</v>
      </c>
      <c r="G3141" s="24">
        <v>-2.68</v>
      </c>
    </row>
    <row r="3142" spans="2:7">
      <c r="B3142" s="58">
        <v>72.78</v>
      </c>
      <c r="C3142" s="58">
        <v>11</v>
      </c>
      <c r="F3142" s="24">
        <v>72.8</v>
      </c>
      <c r="G3142" s="24">
        <v>-47.3</v>
      </c>
    </row>
    <row r="3143" spans="2:7">
      <c r="B3143" s="58">
        <v>72.8</v>
      </c>
      <c r="C3143" s="58">
        <v>8</v>
      </c>
      <c r="F3143" s="24">
        <v>72.8</v>
      </c>
      <c r="G3143" s="24">
        <v>-11.8</v>
      </c>
    </row>
    <row r="3144" spans="2:7">
      <c r="B3144" s="58">
        <v>72.819999999999993</v>
      </c>
      <c r="C3144" s="58">
        <v>3</v>
      </c>
      <c r="F3144" s="24">
        <v>72.8</v>
      </c>
      <c r="G3144" s="24">
        <v>5.59</v>
      </c>
    </row>
    <row r="3145" spans="2:7">
      <c r="B3145" s="58">
        <v>72.84</v>
      </c>
      <c r="C3145" s="58">
        <v>10</v>
      </c>
      <c r="F3145" s="24">
        <v>72.8</v>
      </c>
      <c r="G3145" s="24">
        <v>-9.98</v>
      </c>
    </row>
    <row r="3146" spans="2:7">
      <c r="B3146" s="58">
        <v>72.86</v>
      </c>
      <c r="C3146" s="58">
        <v>21</v>
      </c>
      <c r="F3146" s="24">
        <v>72.900000000000006</v>
      </c>
      <c r="G3146" s="24">
        <v>-56.6</v>
      </c>
    </row>
    <row r="3147" spans="2:7">
      <c r="B3147" s="58">
        <v>72.88</v>
      </c>
      <c r="C3147" s="58">
        <v>16</v>
      </c>
      <c r="F3147" s="24">
        <v>72.900000000000006</v>
      </c>
      <c r="G3147" s="24">
        <v>-4.13</v>
      </c>
    </row>
    <row r="3148" spans="2:7">
      <c r="B3148" s="58">
        <v>72.900000000000006</v>
      </c>
      <c r="C3148" s="58">
        <v>33</v>
      </c>
      <c r="F3148" s="24">
        <v>72.900000000000006</v>
      </c>
      <c r="G3148" s="24">
        <v>-13.7</v>
      </c>
    </row>
    <row r="3149" spans="2:7">
      <c r="B3149" s="58">
        <v>72.92</v>
      </c>
      <c r="C3149" s="58">
        <v>25</v>
      </c>
      <c r="F3149" s="24">
        <v>72.900000000000006</v>
      </c>
      <c r="G3149" s="24">
        <v>-51.3</v>
      </c>
    </row>
    <row r="3150" spans="2:7">
      <c r="B3150" s="58">
        <v>72.94</v>
      </c>
      <c r="C3150" s="58">
        <v>10</v>
      </c>
      <c r="F3150" s="24">
        <v>72.900000000000006</v>
      </c>
      <c r="G3150" s="24">
        <v>-6.83</v>
      </c>
    </row>
    <row r="3151" spans="2:7">
      <c r="B3151" s="58">
        <v>72.959999999999994</v>
      </c>
      <c r="C3151" s="58">
        <v>43</v>
      </c>
      <c r="F3151" s="24">
        <v>73</v>
      </c>
      <c r="G3151" s="24">
        <v>20.6</v>
      </c>
    </row>
    <row r="3152" spans="2:7">
      <c r="B3152" s="58">
        <v>72.98</v>
      </c>
      <c r="C3152" s="58">
        <v>1</v>
      </c>
      <c r="F3152" s="24">
        <v>73</v>
      </c>
      <c r="G3152" s="24">
        <v>4.04</v>
      </c>
    </row>
    <row r="3153" spans="2:7">
      <c r="B3153" s="58">
        <v>73</v>
      </c>
      <c r="C3153" s="58">
        <v>29</v>
      </c>
      <c r="F3153" s="24">
        <v>73</v>
      </c>
      <c r="G3153" s="24">
        <v>-13.5</v>
      </c>
    </row>
    <row r="3154" spans="2:7">
      <c r="B3154" s="58">
        <v>73.02</v>
      </c>
      <c r="C3154" s="58">
        <v>77</v>
      </c>
      <c r="F3154" s="24">
        <v>73</v>
      </c>
      <c r="G3154" s="24">
        <v>-31.1</v>
      </c>
    </row>
    <row r="3155" spans="2:7">
      <c r="B3155" s="58">
        <v>73.040000000000006</v>
      </c>
      <c r="C3155" s="58">
        <v>32</v>
      </c>
      <c r="F3155" s="24">
        <v>73</v>
      </c>
      <c r="G3155" s="24">
        <v>-1.64</v>
      </c>
    </row>
    <row r="3156" spans="2:7">
      <c r="B3156" s="58">
        <v>73.06</v>
      </c>
      <c r="C3156" s="58">
        <v>32</v>
      </c>
      <c r="F3156" s="24">
        <v>73.099999999999994</v>
      </c>
      <c r="G3156" s="24">
        <v>-26.2</v>
      </c>
    </row>
    <row r="3157" spans="2:7">
      <c r="B3157" s="58">
        <v>73.08</v>
      </c>
      <c r="C3157" s="58">
        <v>37</v>
      </c>
      <c r="F3157" s="24">
        <v>73.099999999999994</v>
      </c>
      <c r="G3157" s="24">
        <v>18.2</v>
      </c>
    </row>
    <row r="3158" spans="2:7">
      <c r="B3158" s="58">
        <v>73.099999999999994</v>
      </c>
      <c r="C3158" s="58">
        <v>44</v>
      </c>
      <c r="F3158" s="24">
        <v>73.099999999999994</v>
      </c>
      <c r="G3158" s="24">
        <v>-14.3</v>
      </c>
    </row>
    <row r="3159" spans="2:7">
      <c r="B3159" s="58">
        <v>73.12</v>
      </c>
      <c r="C3159" s="58">
        <v>23</v>
      </c>
      <c r="F3159" s="24">
        <v>73.099999999999994</v>
      </c>
      <c r="G3159" s="24">
        <v>-32.9</v>
      </c>
    </row>
    <row r="3160" spans="2:7">
      <c r="B3160" s="58">
        <v>73.14</v>
      </c>
      <c r="C3160" s="58">
        <v>36</v>
      </c>
      <c r="F3160" s="24">
        <v>73.099999999999994</v>
      </c>
      <c r="G3160" s="24">
        <v>-0.42299999999999999</v>
      </c>
    </row>
    <row r="3161" spans="2:7">
      <c r="B3161" s="58">
        <v>73.16</v>
      </c>
      <c r="C3161" s="58">
        <v>34</v>
      </c>
      <c r="F3161" s="24">
        <v>73.2</v>
      </c>
      <c r="G3161" s="24">
        <v>18</v>
      </c>
    </row>
    <row r="3162" spans="2:7">
      <c r="B3162" s="58">
        <v>73.180000000000007</v>
      </c>
      <c r="C3162" s="58">
        <v>55</v>
      </c>
      <c r="F3162" s="24">
        <v>73.2</v>
      </c>
      <c r="G3162" s="24">
        <v>-23.5</v>
      </c>
    </row>
    <row r="3163" spans="2:7">
      <c r="B3163" s="58">
        <v>73.2</v>
      </c>
      <c r="C3163" s="58">
        <v>29</v>
      </c>
      <c r="F3163" s="24">
        <v>73.2</v>
      </c>
      <c r="G3163" s="24">
        <v>11.9</v>
      </c>
    </row>
    <row r="3164" spans="2:7">
      <c r="B3164" s="58">
        <v>73.22</v>
      </c>
      <c r="C3164" s="58">
        <v>20</v>
      </c>
      <c r="F3164" s="24">
        <v>73.2</v>
      </c>
      <c r="G3164" s="24">
        <v>12.4</v>
      </c>
    </row>
    <row r="3165" spans="2:7">
      <c r="B3165" s="58">
        <v>73.239999999999995</v>
      </c>
      <c r="C3165" s="58">
        <v>13</v>
      </c>
      <c r="F3165" s="24">
        <v>73.2</v>
      </c>
      <c r="G3165" s="24">
        <v>23.8</v>
      </c>
    </row>
    <row r="3166" spans="2:7">
      <c r="B3166" s="58">
        <v>73.260000000000005</v>
      </c>
      <c r="C3166" s="58">
        <v>16</v>
      </c>
      <c r="F3166" s="24">
        <v>73.3</v>
      </c>
      <c r="G3166" s="24">
        <v>21.3</v>
      </c>
    </row>
    <row r="3167" spans="2:7">
      <c r="B3167" s="58">
        <v>73.28</v>
      </c>
      <c r="C3167" s="58">
        <v>0</v>
      </c>
      <c r="F3167" s="24">
        <v>73.3</v>
      </c>
      <c r="G3167" s="24">
        <v>14.7</v>
      </c>
    </row>
    <row r="3168" spans="2:7">
      <c r="B3168" s="58">
        <v>73.3</v>
      </c>
      <c r="C3168" s="58">
        <v>28</v>
      </c>
      <c r="F3168" s="24">
        <v>73.3</v>
      </c>
      <c r="G3168" s="24">
        <v>1.2</v>
      </c>
    </row>
    <row r="3169" spans="2:7">
      <c r="B3169" s="58">
        <v>73.319999999999993</v>
      </c>
      <c r="C3169" s="58">
        <v>13</v>
      </c>
      <c r="F3169" s="24">
        <v>73.3</v>
      </c>
      <c r="G3169" s="24">
        <v>23.7</v>
      </c>
    </row>
    <row r="3170" spans="2:7">
      <c r="B3170" s="58">
        <v>73.34</v>
      </c>
      <c r="C3170" s="58">
        <v>23</v>
      </c>
      <c r="F3170" s="24">
        <v>73.3</v>
      </c>
      <c r="G3170" s="24">
        <v>10.1</v>
      </c>
    </row>
    <row r="3171" spans="2:7">
      <c r="B3171" s="58">
        <v>73.36</v>
      </c>
      <c r="C3171" s="58">
        <v>27</v>
      </c>
      <c r="F3171" s="24">
        <v>73.400000000000006</v>
      </c>
      <c r="G3171" s="24">
        <v>20.6</v>
      </c>
    </row>
    <row r="3172" spans="2:7">
      <c r="B3172" s="58">
        <v>73.38</v>
      </c>
      <c r="C3172" s="58">
        <v>21</v>
      </c>
      <c r="F3172" s="24">
        <v>73.400000000000006</v>
      </c>
      <c r="G3172" s="24">
        <v>30</v>
      </c>
    </row>
    <row r="3173" spans="2:7">
      <c r="B3173" s="58">
        <v>73.400000000000006</v>
      </c>
      <c r="C3173" s="58">
        <v>64</v>
      </c>
      <c r="F3173" s="24">
        <v>73.400000000000006</v>
      </c>
      <c r="G3173" s="24">
        <v>17.5</v>
      </c>
    </row>
    <row r="3174" spans="2:7">
      <c r="B3174" s="58">
        <v>73.42</v>
      </c>
      <c r="C3174" s="58">
        <v>12</v>
      </c>
      <c r="F3174" s="24">
        <v>73.400000000000006</v>
      </c>
      <c r="G3174" s="24">
        <v>42</v>
      </c>
    </row>
    <row r="3175" spans="2:7">
      <c r="B3175" s="58">
        <v>73.44</v>
      </c>
      <c r="C3175" s="58">
        <v>84</v>
      </c>
      <c r="F3175" s="24">
        <v>73.400000000000006</v>
      </c>
      <c r="G3175" s="24">
        <v>69.400000000000006</v>
      </c>
    </row>
    <row r="3176" spans="2:7">
      <c r="B3176" s="58">
        <v>73.459999999999994</v>
      </c>
      <c r="C3176" s="58">
        <v>69</v>
      </c>
      <c r="F3176" s="24">
        <v>73.5</v>
      </c>
      <c r="G3176" s="24">
        <v>54.9</v>
      </c>
    </row>
    <row r="3177" spans="2:7">
      <c r="B3177" s="58">
        <v>73.48</v>
      </c>
      <c r="C3177" s="58">
        <v>97</v>
      </c>
      <c r="F3177" s="24">
        <v>73.5</v>
      </c>
      <c r="G3177" s="24">
        <v>19.399999999999999</v>
      </c>
    </row>
    <row r="3178" spans="2:7">
      <c r="B3178" s="58">
        <v>73.5</v>
      </c>
      <c r="C3178" s="58">
        <v>70</v>
      </c>
      <c r="F3178" s="24">
        <v>73.5</v>
      </c>
      <c r="G3178" s="24">
        <v>38.9</v>
      </c>
    </row>
    <row r="3179" spans="2:7">
      <c r="B3179" s="58">
        <v>73.52</v>
      </c>
      <c r="C3179" s="58">
        <v>86</v>
      </c>
      <c r="F3179" s="24">
        <v>73.5</v>
      </c>
      <c r="G3179" s="24">
        <v>34.299999999999997</v>
      </c>
    </row>
    <row r="3180" spans="2:7">
      <c r="B3180" s="58">
        <v>73.540000000000006</v>
      </c>
      <c r="C3180" s="58">
        <v>56</v>
      </c>
      <c r="F3180" s="24">
        <v>73.5</v>
      </c>
      <c r="G3180" s="24">
        <v>121</v>
      </c>
    </row>
    <row r="3181" spans="2:7">
      <c r="B3181" s="58">
        <v>73.56</v>
      </c>
      <c r="C3181" s="58">
        <v>135</v>
      </c>
      <c r="F3181" s="24">
        <v>73.599999999999994</v>
      </c>
      <c r="G3181" s="24">
        <v>84.3</v>
      </c>
    </row>
    <row r="3182" spans="2:7">
      <c r="B3182" s="58">
        <v>73.58</v>
      </c>
      <c r="C3182" s="58">
        <v>108</v>
      </c>
      <c r="F3182" s="24">
        <v>73.599999999999994</v>
      </c>
      <c r="G3182" s="24">
        <v>97.8</v>
      </c>
    </row>
    <row r="3183" spans="2:7">
      <c r="B3183" s="58">
        <v>73.599999999999994</v>
      </c>
      <c r="C3183" s="58">
        <v>163</v>
      </c>
      <c r="F3183" s="24">
        <v>73.599999999999994</v>
      </c>
      <c r="G3183" s="24">
        <v>140</v>
      </c>
    </row>
    <row r="3184" spans="2:7">
      <c r="B3184" s="58">
        <v>73.62</v>
      </c>
      <c r="C3184" s="58">
        <v>129</v>
      </c>
      <c r="F3184" s="24">
        <v>73.599999999999994</v>
      </c>
      <c r="G3184" s="24">
        <v>160</v>
      </c>
    </row>
    <row r="3185" spans="2:7">
      <c r="B3185" s="58">
        <v>73.64</v>
      </c>
      <c r="C3185" s="58">
        <v>192</v>
      </c>
      <c r="F3185" s="24">
        <v>73.599999999999994</v>
      </c>
      <c r="G3185" s="24">
        <v>179</v>
      </c>
    </row>
    <row r="3186" spans="2:7">
      <c r="B3186" s="58">
        <v>73.66</v>
      </c>
      <c r="C3186" s="58">
        <v>140</v>
      </c>
      <c r="F3186" s="24">
        <v>73.7</v>
      </c>
      <c r="G3186" s="24">
        <v>171</v>
      </c>
    </row>
    <row r="3187" spans="2:7">
      <c r="B3187" s="58">
        <v>73.680000000000007</v>
      </c>
      <c r="C3187" s="58">
        <v>181</v>
      </c>
      <c r="F3187" s="24">
        <v>73.7</v>
      </c>
      <c r="G3187" s="24">
        <v>214</v>
      </c>
    </row>
    <row r="3188" spans="2:7">
      <c r="B3188" s="58">
        <v>73.7</v>
      </c>
      <c r="C3188" s="58">
        <v>196</v>
      </c>
      <c r="F3188" s="24">
        <v>73.7</v>
      </c>
      <c r="G3188" s="24">
        <v>239</v>
      </c>
    </row>
    <row r="3189" spans="2:7">
      <c r="B3189" s="58">
        <v>73.72</v>
      </c>
      <c r="C3189" s="58">
        <v>242</v>
      </c>
      <c r="F3189" s="24">
        <v>73.7</v>
      </c>
      <c r="G3189" s="24">
        <v>303</v>
      </c>
    </row>
    <row r="3190" spans="2:7">
      <c r="B3190" s="58">
        <v>73.739999999999995</v>
      </c>
      <c r="C3190" s="58">
        <v>237</v>
      </c>
      <c r="F3190" s="24">
        <v>73.7</v>
      </c>
      <c r="G3190" s="24">
        <v>382</v>
      </c>
    </row>
    <row r="3191" spans="2:7">
      <c r="B3191" s="58">
        <v>73.760000000000005</v>
      </c>
      <c r="C3191" s="58">
        <v>231</v>
      </c>
      <c r="F3191" s="24">
        <v>73.8</v>
      </c>
      <c r="G3191" s="24">
        <v>312</v>
      </c>
    </row>
    <row r="3192" spans="2:7">
      <c r="B3192" s="58">
        <v>73.78</v>
      </c>
      <c r="C3192" s="58">
        <v>265</v>
      </c>
      <c r="F3192" s="24">
        <v>73.8</v>
      </c>
      <c r="G3192" s="24">
        <v>343</v>
      </c>
    </row>
    <row r="3193" spans="2:7">
      <c r="B3193" s="58">
        <v>73.8</v>
      </c>
      <c r="C3193" s="58">
        <v>213</v>
      </c>
      <c r="F3193" s="24">
        <v>73.8</v>
      </c>
      <c r="G3193" s="24">
        <v>345</v>
      </c>
    </row>
    <row r="3194" spans="2:7">
      <c r="B3194" s="58">
        <v>73.819999999999993</v>
      </c>
      <c r="C3194" s="58">
        <v>207</v>
      </c>
      <c r="F3194" s="24">
        <v>73.8</v>
      </c>
      <c r="G3194" s="24">
        <v>376</v>
      </c>
    </row>
    <row r="3195" spans="2:7">
      <c r="B3195" s="58">
        <v>73.84</v>
      </c>
      <c r="C3195" s="58">
        <v>203</v>
      </c>
      <c r="F3195" s="24">
        <v>73.8</v>
      </c>
      <c r="G3195" s="24">
        <v>374</v>
      </c>
    </row>
    <row r="3196" spans="2:7">
      <c r="B3196" s="58">
        <v>73.86</v>
      </c>
      <c r="C3196" s="58">
        <v>168</v>
      </c>
      <c r="F3196" s="24">
        <v>73.900000000000006</v>
      </c>
      <c r="G3196" s="24">
        <v>330</v>
      </c>
    </row>
    <row r="3197" spans="2:7">
      <c r="B3197" s="58">
        <v>73.88</v>
      </c>
      <c r="C3197" s="58">
        <v>219</v>
      </c>
      <c r="F3197" s="24">
        <v>73.900000000000006</v>
      </c>
      <c r="G3197" s="24">
        <v>342</v>
      </c>
    </row>
    <row r="3198" spans="2:7">
      <c r="B3198" s="58">
        <v>73.900000000000006</v>
      </c>
      <c r="C3198" s="58">
        <v>295</v>
      </c>
      <c r="F3198" s="24">
        <v>73.900000000000006</v>
      </c>
      <c r="G3198" s="24">
        <v>472</v>
      </c>
    </row>
    <row r="3199" spans="2:7">
      <c r="B3199" s="58">
        <v>73.92</v>
      </c>
      <c r="C3199" s="58">
        <v>320</v>
      </c>
      <c r="F3199" s="24">
        <v>73.900000000000006</v>
      </c>
      <c r="G3199" s="24">
        <v>459</v>
      </c>
    </row>
    <row r="3200" spans="2:7">
      <c r="B3200" s="58">
        <v>73.94</v>
      </c>
      <c r="C3200" s="58">
        <v>308</v>
      </c>
      <c r="F3200" s="24">
        <v>73.900000000000006</v>
      </c>
      <c r="G3200" s="24">
        <v>472</v>
      </c>
    </row>
    <row r="3201" spans="2:7">
      <c r="B3201" s="58">
        <v>73.959999999999994</v>
      </c>
      <c r="C3201" s="58">
        <v>353</v>
      </c>
      <c r="F3201" s="24">
        <v>74</v>
      </c>
      <c r="G3201" s="24">
        <v>589</v>
      </c>
    </row>
    <row r="3202" spans="2:7">
      <c r="B3202" s="58">
        <v>73.98</v>
      </c>
      <c r="C3202" s="58">
        <v>364</v>
      </c>
      <c r="F3202" s="24">
        <v>74</v>
      </c>
      <c r="G3202" s="24">
        <v>642</v>
      </c>
    </row>
    <row r="3203" spans="2:7">
      <c r="B3203" s="58">
        <v>74</v>
      </c>
      <c r="C3203" s="58">
        <v>385</v>
      </c>
      <c r="F3203" s="24">
        <v>74</v>
      </c>
      <c r="G3203" s="24">
        <v>706</v>
      </c>
    </row>
    <row r="3204" spans="2:7">
      <c r="B3204" s="58">
        <v>74.02</v>
      </c>
      <c r="C3204" s="58">
        <v>392</v>
      </c>
      <c r="F3204" s="24">
        <v>74</v>
      </c>
      <c r="G3204" s="24">
        <v>726</v>
      </c>
    </row>
    <row r="3205" spans="2:7">
      <c r="B3205" s="58">
        <v>74.040000000000006</v>
      </c>
      <c r="C3205" s="58">
        <v>353</v>
      </c>
      <c r="F3205" s="24">
        <v>74</v>
      </c>
      <c r="G3205" s="24">
        <v>700</v>
      </c>
    </row>
    <row r="3206" spans="2:7">
      <c r="B3206" s="58">
        <v>74.06</v>
      </c>
      <c r="C3206" s="58">
        <v>346</v>
      </c>
      <c r="F3206" s="24">
        <v>74.099999999999994</v>
      </c>
      <c r="G3206" s="24">
        <v>640</v>
      </c>
    </row>
    <row r="3207" spans="2:7">
      <c r="B3207" s="58">
        <v>74.08</v>
      </c>
      <c r="C3207" s="58">
        <v>339</v>
      </c>
      <c r="F3207" s="24">
        <v>74.099999999999994</v>
      </c>
      <c r="G3207" s="24">
        <v>553</v>
      </c>
    </row>
    <row r="3208" spans="2:7">
      <c r="B3208" s="58">
        <v>74.099999999999994</v>
      </c>
      <c r="C3208" s="58">
        <v>252</v>
      </c>
      <c r="F3208" s="24">
        <v>74.099999999999994</v>
      </c>
      <c r="G3208" s="24">
        <v>590</v>
      </c>
    </row>
    <row r="3209" spans="2:7">
      <c r="B3209" s="58">
        <v>74.12</v>
      </c>
      <c r="C3209" s="58">
        <v>186</v>
      </c>
      <c r="F3209" s="24">
        <v>74.099999999999994</v>
      </c>
      <c r="G3209" s="24">
        <v>546</v>
      </c>
    </row>
    <row r="3210" spans="2:7">
      <c r="B3210" s="58">
        <v>74.14</v>
      </c>
      <c r="C3210" s="58">
        <v>172</v>
      </c>
      <c r="F3210" s="24">
        <v>74.099999999999994</v>
      </c>
      <c r="G3210" s="24">
        <v>452</v>
      </c>
    </row>
    <row r="3211" spans="2:7">
      <c r="B3211" s="58">
        <v>74.16</v>
      </c>
      <c r="C3211" s="58">
        <v>195</v>
      </c>
      <c r="F3211" s="24">
        <v>74.2</v>
      </c>
      <c r="G3211" s="24">
        <v>385</v>
      </c>
    </row>
    <row r="3212" spans="2:7">
      <c r="B3212" s="58">
        <v>74.180000000000007</v>
      </c>
      <c r="C3212" s="58">
        <v>123</v>
      </c>
      <c r="F3212" s="24">
        <v>74.2</v>
      </c>
      <c r="G3212" s="24">
        <v>388</v>
      </c>
    </row>
    <row r="3213" spans="2:7">
      <c r="B3213" s="58">
        <v>74.2</v>
      </c>
      <c r="C3213" s="58">
        <v>136</v>
      </c>
      <c r="F3213" s="24">
        <v>74.2</v>
      </c>
      <c r="G3213" s="24">
        <v>418</v>
      </c>
    </row>
    <row r="3214" spans="2:7">
      <c r="B3214" s="58">
        <v>74.22</v>
      </c>
      <c r="C3214" s="58">
        <v>159</v>
      </c>
      <c r="F3214" s="24">
        <v>74.2</v>
      </c>
      <c r="G3214" s="24">
        <v>450</v>
      </c>
    </row>
    <row r="3215" spans="2:7">
      <c r="B3215" s="58">
        <v>74.239999999999995</v>
      </c>
      <c r="C3215" s="58">
        <v>87</v>
      </c>
      <c r="F3215" s="24">
        <v>74.2</v>
      </c>
      <c r="G3215" s="24">
        <v>397</v>
      </c>
    </row>
    <row r="3216" spans="2:7">
      <c r="B3216" s="58">
        <v>74.260000000000005</v>
      </c>
      <c r="C3216" s="58">
        <v>52</v>
      </c>
      <c r="F3216" s="24">
        <v>74.3</v>
      </c>
      <c r="G3216" s="24">
        <v>357</v>
      </c>
    </row>
    <row r="3217" spans="2:7">
      <c r="B3217" s="58">
        <v>74.28</v>
      </c>
      <c r="C3217" s="58">
        <v>27</v>
      </c>
      <c r="F3217" s="24">
        <v>74.3</v>
      </c>
      <c r="G3217" s="24">
        <v>357</v>
      </c>
    </row>
    <row r="3218" spans="2:7">
      <c r="B3218" s="58">
        <v>74.3</v>
      </c>
      <c r="C3218" s="58">
        <v>47</v>
      </c>
      <c r="F3218" s="24">
        <v>74.3</v>
      </c>
      <c r="G3218" s="24">
        <v>322</v>
      </c>
    </row>
    <row r="3219" spans="2:7">
      <c r="B3219" s="58">
        <v>74.319999999999993</v>
      </c>
      <c r="C3219" s="58">
        <v>22</v>
      </c>
      <c r="F3219" s="24">
        <v>74.3</v>
      </c>
      <c r="G3219" s="24">
        <v>206</v>
      </c>
    </row>
    <row r="3220" spans="2:7">
      <c r="B3220" s="58">
        <v>74.34</v>
      </c>
      <c r="C3220" s="58">
        <v>45</v>
      </c>
      <c r="F3220" s="24">
        <v>74.3</v>
      </c>
      <c r="G3220" s="24">
        <v>215</v>
      </c>
    </row>
    <row r="3221" spans="2:7">
      <c r="B3221" s="58">
        <v>74.36</v>
      </c>
      <c r="C3221" s="58">
        <v>12</v>
      </c>
      <c r="F3221" s="24">
        <v>74.400000000000006</v>
      </c>
      <c r="G3221" s="24">
        <v>148</v>
      </c>
    </row>
    <row r="3222" spans="2:7">
      <c r="B3222" s="58">
        <v>74.38</v>
      </c>
      <c r="C3222" s="58">
        <v>15</v>
      </c>
      <c r="F3222" s="24">
        <v>74.400000000000006</v>
      </c>
      <c r="G3222" s="24">
        <v>178</v>
      </c>
    </row>
    <row r="3223" spans="2:7">
      <c r="B3223" s="58">
        <v>74.400000000000006</v>
      </c>
      <c r="C3223" s="58">
        <v>49</v>
      </c>
      <c r="F3223" s="24">
        <v>74.400000000000006</v>
      </c>
      <c r="G3223" s="24">
        <v>130</v>
      </c>
    </row>
    <row r="3224" spans="2:7">
      <c r="B3224" s="58">
        <v>74.42</v>
      </c>
      <c r="C3224" s="58">
        <v>23</v>
      </c>
      <c r="F3224" s="24">
        <v>74.400000000000006</v>
      </c>
      <c r="G3224" s="24">
        <v>51.1</v>
      </c>
    </row>
    <row r="3225" spans="2:7">
      <c r="B3225" s="58">
        <v>74.44</v>
      </c>
      <c r="C3225" s="58">
        <v>2</v>
      </c>
      <c r="F3225" s="24">
        <v>74.400000000000006</v>
      </c>
      <c r="G3225" s="24">
        <v>111</v>
      </c>
    </row>
    <row r="3226" spans="2:7">
      <c r="B3226" s="58">
        <v>74.459999999999994</v>
      </c>
      <c r="C3226" s="58">
        <v>51</v>
      </c>
      <c r="F3226" s="24">
        <v>74.5</v>
      </c>
      <c r="G3226" s="24">
        <v>86.2</v>
      </c>
    </row>
    <row r="3227" spans="2:7">
      <c r="B3227" s="58">
        <v>74.48</v>
      </c>
      <c r="C3227" s="58">
        <v>71</v>
      </c>
      <c r="F3227" s="24">
        <v>74.5</v>
      </c>
      <c r="G3227" s="24">
        <v>70.7</v>
      </c>
    </row>
    <row r="3228" spans="2:7">
      <c r="B3228" s="58">
        <v>74.5</v>
      </c>
      <c r="C3228" s="58">
        <v>29</v>
      </c>
      <c r="F3228" s="24">
        <v>74.5</v>
      </c>
      <c r="G3228" s="24">
        <v>80.3</v>
      </c>
    </row>
    <row r="3229" spans="2:7">
      <c r="B3229" s="58">
        <v>74.52</v>
      </c>
      <c r="C3229" s="58">
        <v>44</v>
      </c>
      <c r="F3229" s="24">
        <v>74.5</v>
      </c>
      <c r="G3229" s="24">
        <v>22.8</v>
      </c>
    </row>
    <row r="3230" spans="2:7">
      <c r="B3230" s="58">
        <v>74.540000000000006</v>
      </c>
      <c r="C3230" s="58">
        <v>43</v>
      </c>
      <c r="F3230" s="24">
        <v>74.5</v>
      </c>
      <c r="G3230" s="24">
        <v>48.4</v>
      </c>
    </row>
    <row r="3231" spans="2:7">
      <c r="B3231" s="58">
        <v>74.56</v>
      </c>
      <c r="C3231" s="58">
        <v>43</v>
      </c>
      <c r="F3231" s="24">
        <v>74.599999999999994</v>
      </c>
      <c r="G3231" s="24">
        <v>37.9</v>
      </c>
    </row>
    <row r="3232" spans="2:7">
      <c r="B3232" s="58">
        <v>74.58</v>
      </c>
      <c r="C3232" s="58">
        <v>62</v>
      </c>
      <c r="F3232" s="24">
        <v>74.599999999999994</v>
      </c>
      <c r="G3232" s="24">
        <v>89.5</v>
      </c>
    </row>
    <row r="3233" spans="2:7">
      <c r="B3233" s="58">
        <v>74.599999999999994</v>
      </c>
      <c r="C3233" s="58">
        <v>19</v>
      </c>
      <c r="F3233" s="24">
        <v>74.599999999999994</v>
      </c>
      <c r="G3233" s="24">
        <v>58</v>
      </c>
    </row>
    <row r="3234" spans="2:7">
      <c r="B3234" s="58">
        <v>74.62</v>
      </c>
      <c r="C3234" s="58">
        <v>27</v>
      </c>
      <c r="F3234" s="24">
        <v>74.599999999999994</v>
      </c>
      <c r="G3234" s="24">
        <v>12.6</v>
      </c>
    </row>
    <row r="3235" spans="2:7">
      <c r="B3235" s="58">
        <v>74.64</v>
      </c>
      <c r="C3235" s="58">
        <v>19</v>
      </c>
      <c r="F3235" s="24">
        <v>74.599999999999994</v>
      </c>
      <c r="G3235" s="24">
        <v>66.099999999999994</v>
      </c>
    </row>
    <row r="3236" spans="2:7">
      <c r="B3236" s="58">
        <v>74.66</v>
      </c>
      <c r="C3236" s="58">
        <v>15</v>
      </c>
      <c r="F3236" s="24">
        <v>74.7</v>
      </c>
      <c r="G3236" s="24">
        <v>23.7</v>
      </c>
    </row>
    <row r="3237" spans="2:7">
      <c r="B3237" s="58">
        <v>74.680000000000007</v>
      </c>
      <c r="C3237" s="58">
        <v>27</v>
      </c>
      <c r="F3237" s="24">
        <v>74.7</v>
      </c>
      <c r="G3237" s="24">
        <v>37.200000000000003</v>
      </c>
    </row>
    <row r="3238" spans="2:7">
      <c r="B3238" s="58">
        <v>74.7</v>
      </c>
      <c r="C3238" s="58">
        <v>51</v>
      </c>
      <c r="F3238" s="24">
        <v>74.7</v>
      </c>
      <c r="G3238" s="24">
        <v>74.8</v>
      </c>
    </row>
    <row r="3239" spans="2:7">
      <c r="B3239" s="58">
        <v>74.72</v>
      </c>
      <c r="C3239" s="58">
        <v>32</v>
      </c>
      <c r="F3239" s="24">
        <v>74.7</v>
      </c>
      <c r="G3239" s="24">
        <v>22.4</v>
      </c>
    </row>
    <row r="3240" spans="2:7">
      <c r="B3240" s="58">
        <v>74.739999999999995</v>
      </c>
      <c r="C3240" s="58">
        <v>52</v>
      </c>
      <c r="F3240" s="24">
        <v>74.7</v>
      </c>
      <c r="G3240" s="24">
        <v>80.900000000000006</v>
      </c>
    </row>
    <row r="3241" spans="2:7">
      <c r="B3241" s="58">
        <v>74.760000000000005</v>
      </c>
      <c r="C3241" s="58">
        <v>36</v>
      </c>
      <c r="F3241" s="24">
        <v>74.8</v>
      </c>
      <c r="G3241" s="24">
        <v>97.5</v>
      </c>
    </row>
    <row r="3242" spans="2:7">
      <c r="B3242" s="58">
        <v>74.78</v>
      </c>
      <c r="C3242" s="58">
        <v>57</v>
      </c>
      <c r="F3242" s="24">
        <v>74.8</v>
      </c>
      <c r="G3242" s="24">
        <v>48.1</v>
      </c>
    </row>
    <row r="3243" spans="2:7">
      <c r="B3243" s="58">
        <v>74.8</v>
      </c>
      <c r="C3243" s="58">
        <v>55</v>
      </c>
      <c r="F3243" s="24">
        <v>74.8</v>
      </c>
      <c r="G3243" s="24">
        <v>82.6</v>
      </c>
    </row>
    <row r="3244" spans="2:7">
      <c r="B3244" s="58">
        <v>74.819999999999993</v>
      </c>
      <c r="C3244" s="58">
        <v>111</v>
      </c>
      <c r="F3244" s="24">
        <v>74.8</v>
      </c>
      <c r="G3244" s="24">
        <v>84.2</v>
      </c>
    </row>
    <row r="3245" spans="2:7">
      <c r="B3245" s="58">
        <v>74.84</v>
      </c>
      <c r="C3245" s="58">
        <v>103</v>
      </c>
      <c r="F3245" s="24">
        <v>74.8</v>
      </c>
      <c r="G3245" s="24">
        <v>102</v>
      </c>
    </row>
    <row r="3246" spans="2:7">
      <c r="B3246" s="58">
        <v>74.86</v>
      </c>
      <c r="C3246" s="58">
        <v>162</v>
      </c>
      <c r="F3246" s="24">
        <v>74.900000000000006</v>
      </c>
      <c r="G3246" s="24">
        <v>213</v>
      </c>
    </row>
    <row r="3247" spans="2:7">
      <c r="B3247" s="58">
        <v>74.88</v>
      </c>
      <c r="C3247" s="58">
        <v>211</v>
      </c>
      <c r="F3247" s="24">
        <v>74.900000000000006</v>
      </c>
      <c r="G3247" s="24">
        <v>213</v>
      </c>
    </row>
    <row r="3248" spans="2:7">
      <c r="B3248" s="58">
        <v>74.900000000000006</v>
      </c>
      <c r="C3248" s="58">
        <v>236</v>
      </c>
      <c r="F3248" s="24">
        <v>74.900000000000006</v>
      </c>
      <c r="G3248" s="24">
        <v>242</v>
      </c>
    </row>
    <row r="3249" spans="2:7">
      <c r="B3249" s="58">
        <v>74.92</v>
      </c>
      <c r="C3249" s="58">
        <v>294</v>
      </c>
      <c r="F3249" s="24">
        <v>74.900000000000006</v>
      </c>
      <c r="G3249" s="24">
        <v>271</v>
      </c>
    </row>
    <row r="3250" spans="2:7">
      <c r="B3250" s="58">
        <v>74.94</v>
      </c>
      <c r="C3250" s="58">
        <v>272</v>
      </c>
      <c r="F3250" s="24">
        <v>74.900000000000006</v>
      </c>
      <c r="G3250" s="24">
        <v>358</v>
      </c>
    </row>
    <row r="3251" spans="2:7">
      <c r="B3251" s="58">
        <v>74.959999999999994</v>
      </c>
      <c r="C3251" s="58">
        <v>360</v>
      </c>
      <c r="F3251" s="24">
        <v>75</v>
      </c>
      <c r="G3251" s="24">
        <v>414</v>
      </c>
    </row>
    <row r="3252" spans="2:7">
      <c r="B3252" s="58">
        <v>74.98</v>
      </c>
      <c r="C3252" s="58">
        <v>387</v>
      </c>
      <c r="F3252" s="24">
        <v>75</v>
      </c>
      <c r="G3252" s="24">
        <v>531</v>
      </c>
    </row>
    <row r="3253" spans="2:7">
      <c r="B3253" s="58">
        <v>75</v>
      </c>
      <c r="C3253" s="58">
        <v>335</v>
      </c>
      <c r="F3253" s="24">
        <v>75</v>
      </c>
      <c r="G3253" s="24">
        <v>575</v>
      </c>
    </row>
    <row r="3254" spans="2:7">
      <c r="B3254" s="58">
        <v>75.02</v>
      </c>
      <c r="C3254" s="58">
        <v>368</v>
      </c>
      <c r="F3254" s="24">
        <v>75</v>
      </c>
      <c r="G3254" s="24">
        <v>556</v>
      </c>
    </row>
    <row r="3255" spans="2:7">
      <c r="B3255" s="58">
        <v>75.040000000000006</v>
      </c>
      <c r="C3255" s="58">
        <v>350</v>
      </c>
      <c r="F3255" s="24">
        <v>75</v>
      </c>
      <c r="G3255" s="24">
        <v>568</v>
      </c>
    </row>
    <row r="3256" spans="2:7">
      <c r="B3256" s="58">
        <v>75.06</v>
      </c>
      <c r="C3256" s="58">
        <v>364</v>
      </c>
      <c r="F3256" s="24">
        <v>75.099999999999994</v>
      </c>
      <c r="G3256" s="24">
        <v>606</v>
      </c>
    </row>
    <row r="3257" spans="2:7">
      <c r="B3257" s="58">
        <v>75.08</v>
      </c>
      <c r="C3257" s="58">
        <v>239</v>
      </c>
      <c r="F3257" s="24">
        <v>75.099999999999994</v>
      </c>
      <c r="G3257" s="24">
        <v>519</v>
      </c>
    </row>
    <row r="3258" spans="2:7">
      <c r="B3258" s="58">
        <v>75.099999999999994</v>
      </c>
      <c r="C3258" s="58">
        <v>204</v>
      </c>
      <c r="F3258" s="24">
        <v>75.099999999999994</v>
      </c>
      <c r="G3258" s="24">
        <v>499</v>
      </c>
    </row>
    <row r="3259" spans="2:7">
      <c r="B3259" s="58">
        <v>75.12</v>
      </c>
      <c r="C3259" s="58">
        <v>164</v>
      </c>
      <c r="F3259" s="24">
        <v>75.099999999999994</v>
      </c>
      <c r="G3259" s="24">
        <v>422</v>
      </c>
    </row>
    <row r="3260" spans="2:7">
      <c r="B3260" s="58">
        <v>75.14</v>
      </c>
      <c r="C3260" s="58">
        <v>207</v>
      </c>
      <c r="F3260" s="24">
        <v>75.099999999999994</v>
      </c>
      <c r="G3260" s="24">
        <v>425</v>
      </c>
    </row>
    <row r="3261" spans="2:7">
      <c r="B3261" s="58">
        <v>75.16</v>
      </c>
      <c r="C3261" s="58">
        <v>183</v>
      </c>
      <c r="F3261" s="24">
        <v>75.2</v>
      </c>
      <c r="G3261" s="24">
        <v>371</v>
      </c>
    </row>
    <row r="3262" spans="2:7">
      <c r="B3262" s="58">
        <v>75.180000000000007</v>
      </c>
      <c r="C3262" s="58">
        <v>121</v>
      </c>
      <c r="F3262" s="24">
        <v>75.2</v>
      </c>
      <c r="G3262" s="24">
        <v>454</v>
      </c>
    </row>
    <row r="3263" spans="2:7">
      <c r="B3263" s="58">
        <v>75.2</v>
      </c>
      <c r="C3263" s="58">
        <v>88</v>
      </c>
      <c r="F3263" s="24">
        <v>75.2</v>
      </c>
      <c r="G3263" s="24">
        <v>411</v>
      </c>
    </row>
    <row r="3264" spans="2:7">
      <c r="B3264" s="58">
        <v>75.22</v>
      </c>
      <c r="C3264" s="58">
        <v>129</v>
      </c>
      <c r="F3264" s="24">
        <v>75.2</v>
      </c>
      <c r="G3264" s="24">
        <v>371</v>
      </c>
    </row>
    <row r="3265" spans="2:7">
      <c r="B3265" s="58">
        <v>75.239999999999995</v>
      </c>
      <c r="C3265" s="58">
        <v>105</v>
      </c>
      <c r="F3265" s="24">
        <v>75.2</v>
      </c>
      <c r="G3265" s="24">
        <v>407</v>
      </c>
    </row>
    <row r="3266" spans="2:7">
      <c r="B3266" s="58">
        <v>75.260000000000005</v>
      </c>
      <c r="C3266" s="58">
        <v>138</v>
      </c>
      <c r="F3266" s="24">
        <v>75.3</v>
      </c>
      <c r="G3266" s="24">
        <v>382</v>
      </c>
    </row>
    <row r="3267" spans="2:7">
      <c r="B3267" s="58">
        <v>75.28</v>
      </c>
      <c r="C3267" s="58">
        <v>44</v>
      </c>
      <c r="F3267" s="24">
        <v>75.3</v>
      </c>
      <c r="G3267" s="24">
        <v>374</v>
      </c>
    </row>
    <row r="3268" spans="2:7">
      <c r="B3268" s="58">
        <v>75.3</v>
      </c>
      <c r="C3268" s="58">
        <v>94</v>
      </c>
      <c r="F3268" s="24">
        <v>75.3</v>
      </c>
      <c r="G3268" s="24">
        <v>347</v>
      </c>
    </row>
    <row r="3269" spans="2:7">
      <c r="B3269" s="58">
        <v>75.319999999999993</v>
      </c>
      <c r="C3269" s="58">
        <v>117</v>
      </c>
      <c r="F3269" s="24">
        <v>75.3</v>
      </c>
      <c r="G3269" s="24">
        <v>378</v>
      </c>
    </row>
    <row r="3270" spans="2:7">
      <c r="B3270" s="58">
        <v>75.34</v>
      </c>
      <c r="C3270" s="58">
        <v>124</v>
      </c>
      <c r="F3270" s="24">
        <v>75.3</v>
      </c>
      <c r="G3270" s="24">
        <v>344</v>
      </c>
    </row>
    <row r="3271" spans="2:7">
      <c r="B3271" s="58">
        <v>75.36</v>
      </c>
      <c r="C3271" s="58">
        <v>81</v>
      </c>
      <c r="F3271" s="24">
        <v>75.400000000000006</v>
      </c>
      <c r="G3271" s="24">
        <v>235</v>
      </c>
    </row>
    <row r="3272" spans="2:7">
      <c r="B3272" s="58">
        <v>75.38</v>
      </c>
      <c r="C3272" s="58">
        <v>52</v>
      </c>
      <c r="F3272" s="24">
        <v>75.400000000000006</v>
      </c>
      <c r="G3272" s="24">
        <v>242</v>
      </c>
    </row>
    <row r="3273" spans="2:7">
      <c r="B3273" s="58">
        <v>75.400000000000006</v>
      </c>
      <c r="C3273" s="58">
        <v>128</v>
      </c>
      <c r="F3273" s="24">
        <v>75.400000000000006</v>
      </c>
      <c r="G3273" s="24">
        <v>249</v>
      </c>
    </row>
    <row r="3274" spans="2:7">
      <c r="B3274" s="58">
        <v>75.42</v>
      </c>
      <c r="C3274" s="58">
        <v>104</v>
      </c>
      <c r="F3274" s="24">
        <v>75.400000000000006</v>
      </c>
      <c r="G3274" s="24">
        <v>250</v>
      </c>
    </row>
    <row r="3275" spans="2:7">
      <c r="B3275" s="58">
        <v>75.44</v>
      </c>
      <c r="C3275" s="58">
        <v>57</v>
      </c>
      <c r="F3275" s="24">
        <v>75.400000000000006</v>
      </c>
      <c r="G3275" s="24">
        <v>220</v>
      </c>
    </row>
    <row r="3276" spans="2:7">
      <c r="B3276" s="58">
        <v>75.459999999999994</v>
      </c>
      <c r="C3276" s="58">
        <v>98</v>
      </c>
      <c r="F3276" s="24">
        <v>75.5</v>
      </c>
      <c r="G3276" s="24">
        <v>187</v>
      </c>
    </row>
    <row r="3277" spans="2:7">
      <c r="B3277" s="58">
        <v>75.48</v>
      </c>
      <c r="C3277" s="58">
        <v>92</v>
      </c>
      <c r="F3277" s="24">
        <v>75.5</v>
      </c>
      <c r="G3277" s="24">
        <v>160</v>
      </c>
    </row>
    <row r="3278" spans="2:7">
      <c r="B3278" s="58">
        <v>75.5</v>
      </c>
      <c r="C3278" s="58">
        <v>116</v>
      </c>
      <c r="F3278" s="24">
        <v>75.5</v>
      </c>
      <c r="G3278" s="24">
        <v>210</v>
      </c>
    </row>
    <row r="3279" spans="2:7">
      <c r="B3279" s="58">
        <v>75.52</v>
      </c>
      <c r="C3279" s="58">
        <v>91</v>
      </c>
      <c r="F3279" s="24">
        <v>75.5</v>
      </c>
      <c r="G3279" s="24">
        <v>192</v>
      </c>
    </row>
    <row r="3280" spans="2:7">
      <c r="B3280" s="58">
        <v>75.540000000000006</v>
      </c>
      <c r="C3280" s="58">
        <v>89</v>
      </c>
      <c r="F3280" s="24">
        <v>75.5</v>
      </c>
      <c r="G3280" s="24">
        <v>181</v>
      </c>
    </row>
    <row r="3281" spans="2:7">
      <c r="B3281" s="58">
        <v>75.56</v>
      </c>
      <c r="C3281" s="58">
        <v>41</v>
      </c>
      <c r="F3281" s="24">
        <v>75.599999999999994</v>
      </c>
      <c r="G3281" s="24">
        <v>185</v>
      </c>
    </row>
    <row r="3282" spans="2:7">
      <c r="B3282" s="58">
        <v>75.58</v>
      </c>
      <c r="C3282" s="58">
        <v>63</v>
      </c>
      <c r="F3282" s="24">
        <v>75.599999999999994</v>
      </c>
      <c r="G3282" s="24">
        <v>178</v>
      </c>
    </row>
    <row r="3283" spans="2:7">
      <c r="B3283" s="58">
        <v>75.599999999999994</v>
      </c>
      <c r="C3283" s="58">
        <v>72</v>
      </c>
      <c r="F3283" s="24">
        <v>75.599999999999994</v>
      </c>
      <c r="G3283" s="24">
        <v>159</v>
      </c>
    </row>
    <row r="3284" spans="2:7">
      <c r="B3284" s="58">
        <v>75.62</v>
      </c>
      <c r="C3284" s="58">
        <v>57</v>
      </c>
      <c r="F3284" s="24">
        <v>75.599999999999994</v>
      </c>
      <c r="G3284" s="24">
        <v>198</v>
      </c>
    </row>
    <row r="3285" spans="2:7">
      <c r="B3285" s="58">
        <v>75.64</v>
      </c>
      <c r="C3285" s="58">
        <v>80</v>
      </c>
      <c r="F3285" s="24">
        <v>75.599999999999994</v>
      </c>
      <c r="G3285" s="24">
        <v>154</v>
      </c>
    </row>
    <row r="3286" spans="2:7">
      <c r="B3286" s="58">
        <v>75.66</v>
      </c>
      <c r="C3286" s="58">
        <v>72</v>
      </c>
      <c r="F3286" s="24">
        <v>75.7</v>
      </c>
      <c r="G3286" s="24">
        <v>100</v>
      </c>
    </row>
    <row r="3287" spans="2:7">
      <c r="B3287" s="58">
        <v>75.680000000000007</v>
      </c>
      <c r="C3287" s="58">
        <v>27</v>
      </c>
      <c r="F3287" s="24">
        <v>75.7</v>
      </c>
      <c r="G3287" s="24">
        <v>118</v>
      </c>
    </row>
    <row r="3288" spans="2:7">
      <c r="B3288" s="58">
        <v>75.7</v>
      </c>
      <c r="C3288" s="58">
        <v>54</v>
      </c>
      <c r="F3288" s="24">
        <v>75.7</v>
      </c>
      <c r="G3288" s="24">
        <v>133</v>
      </c>
    </row>
    <row r="3289" spans="2:7">
      <c r="B3289" s="58">
        <v>75.72</v>
      </c>
      <c r="C3289" s="58">
        <v>43</v>
      </c>
      <c r="F3289" s="24">
        <v>75.7</v>
      </c>
      <c r="G3289" s="24">
        <v>152</v>
      </c>
    </row>
    <row r="3290" spans="2:7">
      <c r="B3290" s="58">
        <v>75.739999999999995</v>
      </c>
      <c r="C3290" s="58">
        <v>47</v>
      </c>
      <c r="F3290" s="24">
        <v>75.7</v>
      </c>
      <c r="G3290" s="24">
        <v>100</v>
      </c>
    </row>
    <row r="3291" spans="2:7">
      <c r="B3291" s="58">
        <v>75.760000000000005</v>
      </c>
      <c r="C3291" s="58">
        <v>53</v>
      </c>
      <c r="F3291" s="24">
        <v>75.8</v>
      </c>
      <c r="G3291" s="24">
        <v>110</v>
      </c>
    </row>
    <row r="3292" spans="2:7">
      <c r="B3292" s="58">
        <v>75.78</v>
      </c>
      <c r="C3292" s="58">
        <v>60</v>
      </c>
      <c r="F3292" s="24">
        <v>75.8</v>
      </c>
      <c r="G3292" s="24">
        <v>103</v>
      </c>
    </row>
    <row r="3293" spans="2:7">
      <c r="B3293" s="58">
        <v>75.8</v>
      </c>
      <c r="C3293" s="58">
        <v>74</v>
      </c>
      <c r="F3293" s="24">
        <v>75.8</v>
      </c>
      <c r="G3293" s="24">
        <v>125</v>
      </c>
    </row>
    <row r="3294" spans="2:7">
      <c r="B3294" s="58">
        <v>75.819999999999993</v>
      </c>
      <c r="C3294" s="58">
        <v>54</v>
      </c>
      <c r="F3294" s="24">
        <v>75.8</v>
      </c>
      <c r="G3294" s="24">
        <v>117</v>
      </c>
    </row>
    <row r="3295" spans="2:7">
      <c r="B3295" s="58">
        <v>75.84</v>
      </c>
      <c r="C3295" s="58">
        <v>11</v>
      </c>
      <c r="F3295" s="24">
        <v>75.8</v>
      </c>
      <c r="G3295" s="24">
        <v>100</v>
      </c>
    </row>
    <row r="3296" spans="2:7">
      <c r="B3296" s="58">
        <v>75.86</v>
      </c>
      <c r="C3296" s="58">
        <v>30</v>
      </c>
      <c r="F3296" s="24">
        <v>75.900000000000006</v>
      </c>
      <c r="G3296" s="24">
        <v>69.900000000000006</v>
      </c>
    </row>
    <row r="3297" spans="2:7">
      <c r="B3297" s="58">
        <v>75.88</v>
      </c>
      <c r="C3297" s="58">
        <v>47</v>
      </c>
      <c r="F3297" s="24">
        <v>75.900000000000006</v>
      </c>
      <c r="G3297" s="24">
        <v>26.5</v>
      </c>
    </row>
    <row r="3298" spans="2:7">
      <c r="B3298" s="58">
        <v>75.900000000000006</v>
      </c>
      <c r="C3298" s="58">
        <v>73</v>
      </c>
      <c r="F3298" s="24">
        <v>75.900000000000006</v>
      </c>
      <c r="G3298" s="24">
        <v>111</v>
      </c>
    </row>
    <row r="3299" spans="2:7">
      <c r="B3299" s="58">
        <v>75.92</v>
      </c>
      <c r="C3299" s="58">
        <v>47</v>
      </c>
      <c r="F3299" s="24">
        <v>75.900000000000006</v>
      </c>
      <c r="G3299" s="24">
        <v>76.900000000000006</v>
      </c>
    </row>
    <row r="3300" spans="2:7">
      <c r="B3300" s="58">
        <v>75.94</v>
      </c>
      <c r="C3300" s="58">
        <v>49</v>
      </c>
      <c r="F3300" s="24">
        <v>75.900000000000006</v>
      </c>
      <c r="G3300" s="24">
        <v>90.5</v>
      </c>
    </row>
    <row r="3301" spans="2:7">
      <c r="B3301" s="58">
        <v>75.959999999999994</v>
      </c>
      <c r="C3301" s="58">
        <v>72</v>
      </c>
      <c r="F3301" s="24">
        <v>76</v>
      </c>
      <c r="G3301" s="24">
        <v>94.2</v>
      </c>
    </row>
    <row r="3302" spans="2:7">
      <c r="B3302" s="58">
        <v>75.98</v>
      </c>
      <c r="C3302" s="58">
        <v>39</v>
      </c>
      <c r="F3302" s="24">
        <v>76</v>
      </c>
      <c r="G3302" s="24">
        <v>83.8</v>
      </c>
    </row>
    <row r="3303" spans="2:7">
      <c r="B3303" s="58">
        <v>76</v>
      </c>
      <c r="C3303" s="58">
        <v>38</v>
      </c>
      <c r="F3303" s="24">
        <v>76</v>
      </c>
      <c r="G3303" s="24">
        <v>43.5</v>
      </c>
    </row>
    <row r="3304" spans="2:7">
      <c r="B3304" s="58">
        <v>76.02</v>
      </c>
      <c r="C3304" s="58">
        <v>28</v>
      </c>
      <c r="F3304" s="24">
        <v>76</v>
      </c>
      <c r="G3304" s="24">
        <v>69.2</v>
      </c>
    </row>
    <row r="3305" spans="2:7">
      <c r="B3305" s="58">
        <v>76.040000000000006</v>
      </c>
      <c r="C3305" s="58">
        <v>0</v>
      </c>
      <c r="F3305" s="24">
        <v>76</v>
      </c>
      <c r="G3305" s="24">
        <v>45.8</v>
      </c>
    </row>
    <row r="3306" spans="2:7">
      <c r="B3306" s="58">
        <v>76.06</v>
      </c>
      <c r="C3306" s="58">
        <v>34</v>
      </c>
      <c r="F3306" s="24">
        <v>76.099999999999994</v>
      </c>
      <c r="G3306" s="24">
        <v>71.5</v>
      </c>
    </row>
    <row r="3307" spans="2:7">
      <c r="B3307" s="58">
        <v>76.08</v>
      </c>
      <c r="C3307" s="58">
        <v>2</v>
      </c>
      <c r="F3307" s="24">
        <v>76.099999999999994</v>
      </c>
      <c r="G3307" s="24">
        <v>56.1</v>
      </c>
    </row>
    <row r="3308" spans="2:7">
      <c r="B3308" s="58">
        <v>76.099999999999994</v>
      </c>
      <c r="C3308" s="58">
        <v>20</v>
      </c>
      <c r="F3308" s="24">
        <v>76.099999999999994</v>
      </c>
      <c r="G3308" s="24">
        <v>19.8</v>
      </c>
    </row>
    <row r="3309" spans="2:7">
      <c r="B3309" s="58">
        <v>76.12</v>
      </c>
      <c r="C3309" s="58">
        <v>19</v>
      </c>
      <c r="F3309" s="24">
        <v>76.099999999999994</v>
      </c>
      <c r="G3309" s="24">
        <v>54.5</v>
      </c>
    </row>
    <row r="3310" spans="2:7">
      <c r="B3310" s="58">
        <v>76.14</v>
      </c>
      <c r="C3310" s="58">
        <v>62</v>
      </c>
      <c r="F3310" s="24">
        <v>76.099999999999994</v>
      </c>
      <c r="G3310" s="24">
        <v>44.2</v>
      </c>
    </row>
    <row r="3311" spans="2:7">
      <c r="B3311" s="58">
        <v>76.16</v>
      </c>
      <c r="C3311" s="58">
        <v>55</v>
      </c>
      <c r="F3311" s="24">
        <v>76.2</v>
      </c>
      <c r="G3311" s="24">
        <v>76.8</v>
      </c>
    </row>
    <row r="3312" spans="2:7">
      <c r="B3312" s="58">
        <v>76.180000000000007</v>
      </c>
      <c r="C3312" s="58">
        <v>38</v>
      </c>
      <c r="F3312" s="24">
        <v>76.2</v>
      </c>
      <c r="G3312" s="24">
        <v>91.5</v>
      </c>
    </row>
    <row r="3313" spans="2:7">
      <c r="B3313" s="58">
        <v>76.2</v>
      </c>
      <c r="C3313" s="58">
        <v>18</v>
      </c>
      <c r="F3313" s="24">
        <v>76.2</v>
      </c>
      <c r="G3313" s="24">
        <v>46.2</v>
      </c>
    </row>
    <row r="3314" spans="2:7">
      <c r="B3314" s="58">
        <v>76.22</v>
      </c>
      <c r="C3314" s="58">
        <v>39</v>
      </c>
      <c r="F3314" s="24">
        <v>76.2</v>
      </c>
      <c r="G3314" s="24">
        <v>64.900000000000006</v>
      </c>
    </row>
    <row r="3315" spans="2:7">
      <c r="B3315" s="58">
        <v>76.239999999999995</v>
      </c>
      <c r="C3315" s="58">
        <v>51</v>
      </c>
      <c r="F3315" s="24">
        <v>76.2</v>
      </c>
      <c r="G3315" s="24">
        <v>84.5</v>
      </c>
    </row>
    <row r="3316" spans="2:7">
      <c r="B3316" s="58">
        <v>76.260000000000005</v>
      </c>
      <c r="C3316" s="58">
        <v>63</v>
      </c>
      <c r="F3316" s="24">
        <v>76.3</v>
      </c>
      <c r="G3316" s="24">
        <v>56.2</v>
      </c>
    </row>
    <row r="3317" spans="2:7">
      <c r="B3317" s="58">
        <v>76.28</v>
      </c>
      <c r="C3317" s="58">
        <v>39</v>
      </c>
      <c r="F3317" s="24">
        <v>76.3</v>
      </c>
      <c r="G3317" s="24">
        <v>60.9</v>
      </c>
    </row>
    <row r="3318" spans="2:7">
      <c r="B3318" s="58">
        <v>76.3</v>
      </c>
      <c r="C3318" s="58">
        <v>78</v>
      </c>
      <c r="F3318" s="24">
        <v>76.3</v>
      </c>
      <c r="G3318" s="24">
        <v>44.6</v>
      </c>
    </row>
    <row r="3319" spans="2:7">
      <c r="B3319" s="58">
        <v>76.319999999999993</v>
      </c>
      <c r="C3319" s="58">
        <v>60</v>
      </c>
      <c r="F3319" s="24">
        <v>76.3</v>
      </c>
      <c r="G3319" s="24">
        <v>79.3</v>
      </c>
    </row>
    <row r="3320" spans="2:7">
      <c r="B3320" s="58">
        <v>76.34</v>
      </c>
      <c r="C3320" s="58">
        <v>62</v>
      </c>
      <c r="F3320" s="24">
        <v>76.3</v>
      </c>
      <c r="G3320" s="24">
        <v>77</v>
      </c>
    </row>
    <row r="3321" spans="2:7">
      <c r="B3321" s="58">
        <v>76.36</v>
      </c>
      <c r="C3321" s="58">
        <v>33</v>
      </c>
      <c r="F3321" s="24">
        <v>76.400000000000006</v>
      </c>
      <c r="G3321" s="24">
        <v>90.7</v>
      </c>
    </row>
    <row r="3322" spans="2:7">
      <c r="B3322" s="58">
        <v>76.38</v>
      </c>
      <c r="C3322" s="58">
        <v>15</v>
      </c>
      <c r="F3322" s="24">
        <v>76.400000000000006</v>
      </c>
      <c r="G3322" s="24">
        <v>74.400000000000006</v>
      </c>
    </row>
    <row r="3323" spans="2:7">
      <c r="B3323" s="58">
        <v>76.400000000000006</v>
      </c>
      <c r="C3323" s="58">
        <v>44</v>
      </c>
      <c r="F3323" s="24">
        <v>76.400000000000006</v>
      </c>
      <c r="G3323" s="24">
        <v>49.1</v>
      </c>
    </row>
    <row r="3324" spans="2:7">
      <c r="B3324" s="58">
        <v>76.42</v>
      </c>
      <c r="C3324" s="58">
        <v>37</v>
      </c>
      <c r="F3324" s="24">
        <v>76.400000000000006</v>
      </c>
      <c r="G3324" s="24">
        <v>103</v>
      </c>
    </row>
    <row r="3325" spans="2:7">
      <c r="B3325" s="58">
        <v>76.44</v>
      </c>
      <c r="C3325" s="58">
        <v>39</v>
      </c>
      <c r="F3325" s="24">
        <v>76.400000000000006</v>
      </c>
      <c r="G3325" s="24">
        <v>38.4</v>
      </c>
    </row>
    <row r="3326" spans="2:7">
      <c r="B3326" s="58">
        <v>76.459999999999994</v>
      </c>
      <c r="C3326" s="58">
        <v>38</v>
      </c>
      <c r="F3326" s="24">
        <v>76.5</v>
      </c>
      <c r="G3326" s="24">
        <v>72.099999999999994</v>
      </c>
    </row>
    <row r="3327" spans="2:7">
      <c r="B3327" s="58">
        <v>76.48</v>
      </c>
      <c r="C3327" s="58">
        <v>9</v>
      </c>
      <c r="F3327" s="24">
        <v>76.5</v>
      </c>
      <c r="G3327" s="24">
        <v>61.8</v>
      </c>
    </row>
    <row r="3328" spans="2:7">
      <c r="B3328" s="58">
        <v>76.5</v>
      </c>
      <c r="C3328" s="58">
        <v>44</v>
      </c>
      <c r="F3328" s="24">
        <v>76.5</v>
      </c>
      <c r="G3328" s="24">
        <v>32.6</v>
      </c>
    </row>
    <row r="3329" spans="2:7">
      <c r="B3329" s="58">
        <v>76.52</v>
      </c>
      <c r="C3329" s="58">
        <v>27</v>
      </c>
      <c r="F3329" s="24">
        <v>76.5</v>
      </c>
      <c r="G3329" s="24">
        <v>32.299999999999997</v>
      </c>
    </row>
    <row r="3330" spans="2:7">
      <c r="B3330" s="58">
        <v>76.540000000000006</v>
      </c>
      <c r="C3330" s="58">
        <v>65</v>
      </c>
      <c r="F3330" s="24">
        <v>76.5</v>
      </c>
      <c r="G3330" s="24">
        <v>84</v>
      </c>
    </row>
    <row r="3331" spans="2:7">
      <c r="B3331" s="58">
        <v>76.56</v>
      </c>
      <c r="C3331" s="58">
        <v>11</v>
      </c>
      <c r="F3331" s="24">
        <v>76.599999999999994</v>
      </c>
      <c r="G3331" s="24">
        <v>80.7</v>
      </c>
    </row>
    <row r="3332" spans="2:7">
      <c r="B3332" s="58">
        <v>76.58</v>
      </c>
      <c r="C3332" s="58">
        <v>27</v>
      </c>
      <c r="F3332" s="24">
        <v>76.599999999999994</v>
      </c>
      <c r="G3332" s="24">
        <v>49.4</v>
      </c>
    </row>
    <row r="3333" spans="2:7">
      <c r="B3333" s="58">
        <v>76.599999999999994</v>
      </c>
      <c r="C3333" s="58">
        <v>0</v>
      </c>
      <c r="F3333" s="24">
        <v>76.599999999999994</v>
      </c>
      <c r="G3333" s="24">
        <v>48.1</v>
      </c>
    </row>
    <row r="3334" spans="2:7">
      <c r="B3334" s="58">
        <v>76.62</v>
      </c>
      <c r="C3334" s="58">
        <v>0</v>
      </c>
      <c r="F3334" s="24">
        <v>76.599999999999994</v>
      </c>
      <c r="G3334" s="24">
        <v>55.8</v>
      </c>
    </row>
    <row r="3335" spans="2:7">
      <c r="B3335" s="58">
        <v>76.64</v>
      </c>
      <c r="C3335" s="58">
        <v>2</v>
      </c>
      <c r="F3335" s="24">
        <v>76.599999999999994</v>
      </c>
      <c r="G3335" s="24">
        <v>97.5</v>
      </c>
    </row>
    <row r="3336" spans="2:7">
      <c r="B3336" s="58">
        <v>76.66</v>
      </c>
      <c r="C3336" s="58">
        <v>45</v>
      </c>
      <c r="F3336" s="24">
        <v>76.7</v>
      </c>
      <c r="G3336" s="24">
        <v>74.2</v>
      </c>
    </row>
    <row r="3337" spans="2:7">
      <c r="B3337" s="58">
        <v>76.680000000000007</v>
      </c>
      <c r="C3337" s="58">
        <v>3</v>
      </c>
      <c r="F3337" s="24">
        <v>76.7</v>
      </c>
      <c r="G3337" s="24">
        <v>52.9</v>
      </c>
    </row>
    <row r="3338" spans="2:7">
      <c r="B3338" s="58">
        <v>76.7</v>
      </c>
      <c r="C3338" s="58">
        <v>15</v>
      </c>
      <c r="F3338" s="24">
        <v>76.7</v>
      </c>
      <c r="G3338" s="24">
        <v>69.7</v>
      </c>
    </row>
    <row r="3339" spans="2:7">
      <c r="B3339" s="58">
        <v>76.72</v>
      </c>
      <c r="C3339" s="58">
        <v>29</v>
      </c>
      <c r="F3339" s="24">
        <v>76.7</v>
      </c>
      <c r="G3339" s="24">
        <v>68.400000000000006</v>
      </c>
    </row>
    <row r="3340" spans="2:7">
      <c r="B3340" s="58">
        <v>76.739999999999995</v>
      </c>
      <c r="C3340" s="58">
        <v>12</v>
      </c>
      <c r="F3340" s="24">
        <v>76.7</v>
      </c>
      <c r="G3340" s="24">
        <v>66.099999999999994</v>
      </c>
    </row>
    <row r="3341" spans="2:7">
      <c r="B3341" s="58">
        <v>76.760000000000005</v>
      </c>
      <c r="C3341" s="58">
        <v>6</v>
      </c>
      <c r="F3341" s="24">
        <v>76.8</v>
      </c>
      <c r="G3341" s="24">
        <v>35.799999999999997</v>
      </c>
    </row>
    <row r="3342" spans="2:7">
      <c r="B3342" s="58">
        <v>76.78</v>
      </c>
      <c r="C3342" s="58">
        <v>51</v>
      </c>
      <c r="F3342" s="24">
        <v>76.8</v>
      </c>
      <c r="G3342" s="24">
        <v>92.6</v>
      </c>
    </row>
    <row r="3343" spans="2:7">
      <c r="B3343" s="58">
        <v>76.8</v>
      </c>
      <c r="C3343" s="58">
        <v>41</v>
      </c>
      <c r="F3343" s="24">
        <v>76.8</v>
      </c>
      <c r="G3343" s="24">
        <v>77.3</v>
      </c>
    </row>
    <row r="3344" spans="2:7">
      <c r="B3344" s="58">
        <v>76.819999999999993</v>
      </c>
      <c r="C3344" s="58">
        <v>54</v>
      </c>
      <c r="F3344" s="24">
        <v>76.8</v>
      </c>
      <c r="G3344" s="24">
        <v>50</v>
      </c>
    </row>
    <row r="3345" spans="2:7">
      <c r="B3345" s="58">
        <v>76.84</v>
      </c>
      <c r="C3345" s="58">
        <v>18</v>
      </c>
      <c r="F3345" s="24">
        <v>76.8</v>
      </c>
      <c r="G3345" s="24">
        <v>68.7</v>
      </c>
    </row>
    <row r="3346" spans="2:7">
      <c r="B3346" s="58">
        <v>76.86</v>
      </c>
      <c r="C3346" s="58">
        <v>37</v>
      </c>
      <c r="F3346" s="24">
        <v>76.900000000000006</v>
      </c>
      <c r="G3346" s="24">
        <v>71.5</v>
      </c>
    </row>
    <row r="3347" spans="2:7">
      <c r="B3347" s="58">
        <v>76.88</v>
      </c>
      <c r="C3347" s="58">
        <v>0</v>
      </c>
      <c r="F3347" s="24">
        <v>76.900000000000006</v>
      </c>
      <c r="G3347" s="24">
        <v>52.2</v>
      </c>
    </row>
    <row r="3348" spans="2:7">
      <c r="B3348" s="58">
        <v>76.900000000000006</v>
      </c>
      <c r="C3348" s="58">
        <v>57</v>
      </c>
      <c r="F3348" s="24">
        <v>76.900000000000006</v>
      </c>
      <c r="G3348" s="24">
        <v>56.9</v>
      </c>
    </row>
    <row r="3349" spans="2:7">
      <c r="B3349" s="58">
        <v>76.92</v>
      </c>
      <c r="C3349" s="58">
        <v>61</v>
      </c>
      <c r="F3349" s="24">
        <v>76.900000000000006</v>
      </c>
      <c r="G3349" s="24">
        <v>33.700000000000003</v>
      </c>
    </row>
    <row r="3350" spans="2:7">
      <c r="B3350" s="58">
        <v>76.94</v>
      </c>
      <c r="C3350" s="58">
        <v>40</v>
      </c>
      <c r="F3350" s="24">
        <v>76.900000000000006</v>
      </c>
      <c r="G3350" s="24">
        <v>61.4</v>
      </c>
    </row>
    <row r="3351" spans="2:7">
      <c r="B3351" s="58">
        <v>76.959999999999994</v>
      </c>
      <c r="C3351" s="58">
        <v>64</v>
      </c>
      <c r="F3351" s="24">
        <v>77</v>
      </c>
      <c r="G3351" s="24">
        <v>55.2</v>
      </c>
    </row>
    <row r="3352" spans="2:7">
      <c r="B3352" s="58">
        <v>76.98</v>
      </c>
      <c r="C3352" s="58">
        <v>35</v>
      </c>
      <c r="F3352" s="24">
        <v>77</v>
      </c>
      <c r="G3352" s="24">
        <v>95.9</v>
      </c>
    </row>
    <row r="3353" spans="2:7">
      <c r="B3353" s="58">
        <v>77</v>
      </c>
      <c r="C3353" s="58">
        <v>14</v>
      </c>
      <c r="F3353" s="24">
        <v>77</v>
      </c>
      <c r="G3353" s="24">
        <v>56.7</v>
      </c>
    </row>
    <row r="3354" spans="2:7">
      <c r="B3354" s="58">
        <v>77.02</v>
      </c>
      <c r="C3354" s="58">
        <v>36</v>
      </c>
      <c r="F3354" s="24">
        <v>77</v>
      </c>
      <c r="G3354" s="24">
        <v>86.4</v>
      </c>
    </row>
    <row r="3355" spans="2:7">
      <c r="B3355" s="58">
        <v>77.040000000000006</v>
      </c>
      <c r="C3355" s="58">
        <v>46</v>
      </c>
      <c r="F3355" s="24">
        <v>77</v>
      </c>
      <c r="G3355" s="24">
        <v>101</v>
      </c>
    </row>
    <row r="3356" spans="2:7">
      <c r="B3356" s="58">
        <v>77.06</v>
      </c>
      <c r="C3356" s="58">
        <v>39</v>
      </c>
      <c r="F3356" s="24">
        <v>77.099999999999994</v>
      </c>
      <c r="G3356" s="24">
        <v>75.900000000000006</v>
      </c>
    </row>
    <row r="3357" spans="2:7">
      <c r="B3357" s="58">
        <v>77.08</v>
      </c>
      <c r="C3357" s="58">
        <v>55</v>
      </c>
      <c r="F3357" s="24">
        <v>77.099999999999994</v>
      </c>
      <c r="G3357" s="24">
        <v>66.7</v>
      </c>
    </row>
    <row r="3358" spans="2:7">
      <c r="B3358" s="58">
        <v>77.099999999999994</v>
      </c>
      <c r="C3358" s="58">
        <v>24</v>
      </c>
      <c r="F3358" s="24">
        <v>77.099999999999994</v>
      </c>
      <c r="G3358" s="24">
        <v>126</v>
      </c>
    </row>
    <row r="3359" spans="2:7">
      <c r="B3359" s="58">
        <v>77.12</v>
      </c>
      <c r="C3359" s="58">
        <v>49</v>
      </c>
      <c r="F3359" s="24">
        <v>77.099999999999994</v>
      </c>
      <c r="G3359" s="24">
        <v>84.2</v>
      </c>
    </row>
    <row r="3360" spans="2:7">
      <c r="B3360" s="58">
        <v>77.14</v>
      </c>
      <c r="C3360" s="58">
        <v>27</v>
      </c>
      <c r="F3360" s="24">
        <v>77.099999999999994</v>
      </c>
      <c r="G3360" s="24">
        <v>126</v>
      </c>
    </row>
    <row r="3361" spans="2:7">
      <c r="B3361" s="58">
        <v>77.16</v>
      </c>
      <c r="C3361" s="58">
        <v>49</v>
      </c>
      <c r="F3361" s="24">
        <v>77.2</v>
      </c>
      <c r="G3361" s="24">
        <v>116</v>
      </c>
    </row>
    <row r="3362" spans="2:7">
      <c r="B3362" s="58">
        <v>77.180000000000007</v>
      </c>
      <c r="C3362" s="58">
        <v>53</v>
      </c>
      <c r="F3362" s="24">
        <v>77.2</v>
      </c>
      <c r="G3362" s="24">
        <v>109</v>
      </c>
    </row>
    <row r="3363" spans="2:7">
      <c r="B3363" s="58">
        <v>77.2</v>
      </c>
      <c r="C3363" s="58">
        <v>27</v>
      </c>
      <c r="F3363" s="24">
        <v>77.2</v>
      </c>
      <c r="G3363" s="24">
        <v>104</v>
      </c>
    </row>
    <row r="3364" spans="2:7">
      <c r="B3364" s="58">
        <v>77.22</v>
      </c>
      <c r="C3364" s="58">
        <v>58</v>
      </c>
      <c r="F3364" s="24">
        <v>77.2</v>
      </c>
      <c r="G3364" s="24">
        <v>150</v>
      </c>
    </row>
    <row r="3365" spans="2:7">
      <c r="B3365" s="58">
        <v>77.239999999999995</v>
      </c>
      <c r="C3365" s="58">
        <v>87</v>
      </c>
      <c r="F3365" s="24">
        <v>77.2</v>
      </c>
      <c r="G3365" s="24">
        <v>138</v>
      </c>
    </row>
    <row r="3366" spans="2:7">
      <c r="B3366" s="58">
        <v>77.260000000000005</v>
      </c>
      <c r="C3366" s="58">
        <v>76</v>
      </c>
      <c r="F3366" s="24">
        <v>77.3</v>
      </c>
      <c r="G3366" s="24">
        <v>127</v>
      </c>
    </row>
    <row r="3367" spans="2:7">
      <c r="B3367" s="58">
        <v>77.28</v>
      </c>
      <c r="C3367" s="58">
        <v>88</v>
      </c>
      <c r="F3367" s="24">
        <v>77.3</v>
      </c>
      <c r="G3367" s="24">
        <v>130</v>
      </c>
    </row>
    <row r="3368" spans="2:7">
      <c r="B3368" s="58">
        <v>77.3</v>
      </c>
      <c r="C3368" s="58">
        <v>64</v>
      </c>
      <c r="F3368" s="24">
        <v>77.3</v>
      </c>
      <c r="G3368" s="24">
        <v>154</v>
      </c>
    </row>
    <row r="3369" spans="2:7">
      <c r="B3369" s="58">
        <v>77.319999999999993</v>
      </c>
      <c r="C3369" s="58">
        <v>90</v>
      </c>
      <c r="F3369" s="24">
        <v>77.3</v>
      </c>
      <c r="G3369" s="24">
        <v>176</v>
      </c>
    </row>
    <row r="3370" spans="2:7">
      <c r="B3370" s="58">
        <v>77.34</v>
      </c>
      <c r="C3370" s="58">
        <v>77</v>
      </c>
      <c r="F3370" s="24">
        <v>77.3</v>
      </c>
      <c r="G3370" s="24">
        <v>192</v>
      </c>
    </row>
    <row r="3371" spans="2:7">
      <c r="B3371" s="58">
        <v>77.36</v>
      </c>
      <c r="C3371" s="58">
        <v>98</v>
      </c>
      <c r="F3371" s="24">
        <v>77.400000000000006</v>
      </c>
      <c r="G3371" s="24">
        <v>190</v>
      </c>
    </row>
    <row r="3372" spans="2:7">
      <c r="B3372" s="58">
        <v>77.38</v>
      </c>
      <c r="C3372" s="58">
        <v>126</v>
      </c>
      <c r="F3372" s="24">
        <v>77.400000000000006</v>
      </c>
      <c r="G3372" s="24">
        <v>149</v>
      </c>
    </row>
    <row r="3373" spans="2:7">
      <c r="B3373" s="58">
        <v>77.400000000000006</v>
      </c>
      <c r="C3373" s="58">
        <v>70</v>
      </c>
      <c r="F3373" s="24">
        <v>77.400000000000006</v>
      </c>
      <c r="G3373" s="24">
        <v>188</v>
      </c>
    </row>
    <row r="3374" spans="2:7">
      <c r="B3374" s="58">
        <v>77.42</v>
      </c>
      <c r="C3374" s="58">
        <v>93</v>
      </c>
      <c r="F3374" s="24">
        <v>77.400000000000006</v>
      </c>
      <c r="G3374" s="24">
        <v>141</v>
      </c>
    </row>
    <row r="3375" spans="2:7">
      <c r="B3375" s="58">
        <v>77.44</v>
      </c>
      <c r="C3375" s="58">
        <v>56</v>
      </c>
      <c r="F3375" s="24">
        <v>77.400000000000006</v>
      </c>
      <c r="G3375" s="24">
        <v>160</v>
      </c>
    </row>
    <row r="3376" spans="2:7">
      <c r="B3376" s="58">
        <v>77.459999999999994</v>
      </c>
      <c r="C3376" s="58">
        <v>32</v>
      </c>
      <c r="F3376" s="24">
        <v>77.5</v>
      </c>
      <c r="G3376" s="24">
        <v>224</v>
      </c>
    </row>
    <row r="3377" spans="2:7">
      <c r="B3377" s="58">
        <v>77.48</v>
      </c>
      <c r="C3377" s="58">
        <v>86</v>
      </c>
      <c r="F3377" s="24">
        <v>77.5</v>
      </c>
      <c r="G3377" s="24">
        <v>165</v>
      </c>
    </row>
    <row r="3378" spans="2:7">
      <c r="B3378" s="58">
        <v>77.5</v>
      </c>
      <c r="C3378" s="58">
        <v>84</v>
      </c>
      <c r="F3378" s="24">
        <v>77.5</v>
      </c>
      <c r="G3378" s="24">
        <v>229</v>
      </c>
    </row>
    <row r="3379" spans="2:7">
      <c r="B3379" s="58">
        <v>77.52</v>
      </c>
      <c r="C3379" s="58">
        <v>59</v>
      </c>
      <c r="F3379" s="24">
        <v>77.5</v>
      </c>
      <c r="G3379" s="24">
        <v>221</v>
      </c>
    </row>
    <row r="3380" spans="2:7">
      <c r="B3380" s="58">
        <v>77.540000000000006</v>
      </c>
      <c r="C3380" s="58">
        <v>36</v>
      </c>
      <c r="F3380" s="24">
        <v>77.5</v>
      </c>
      <c r="G3380" s="24">
        <v>227</v>
      </c>
    </row>
    <row r="3381" spans="2:7">
      <c r="B3381" s="58">
        <v>77.56</v>
      </c>
      <c r="C3381" s="58">
        <v>39</v>
      </c>
      <c r="F3381" s="24">
        <v>77.599999999999994</v>
      </c>
      <c r="G3381" s="24">
        <v>189</v>
      </c>
    </row>
    <row r="3382" spans="2:7">
      <c r="B3382" s="58">
        <v>77.58</v>
      </c>
      <c r="C3382" s="58">
        <v>17</v>
      </c>
      <c r="F3382" s="24">
        <v>77.599999999999994</v>
      </c>
      <c r="G3382" s="24">
        <v>196</v>
      </c>
    </row>
    <row r="3383" spans="2:7">
      <c r="B3383" s="58">
        <v>77.599999999999994</v>
      </c>
      <c r="C3383" s="58">
        <v>41</v>
      </c>
      <c r="F3383" s="24">
        <v>77.599999999999994</v>
      </c>
      <c r="G3383" s="24">
        <v>165</v>
      </c>
    </row>
    <row r="3384" spans="2:7">
      <c r="B3384" s="58">
        <v>77.62</v>
      </c>
      <c r="C3384" s="58">
        <v>20</v>
      </c>
      <c r="F3384" s="24">
        <v>77.599999999999994</v>
      </c>
      <c r="G3384" s="24">
        <v>200</v>
      </c>
    </row>
    <row r="3385" spans="2:7">
      <c r="B3385" s="58">
        <v>77.64</v>
      </c>
      <c r="C3385" s="58">
        <v>109</v>
      </c>
      <c r="F3385" s="24">
        <v>77.599999999999994</v>
      </c>
      <c r="G3385" s="24">
        <v>134</v>
      </c>
    </row>
    <row r="3386" spans="2:7">
      <c r="B3386" s="58">
        <v>77.66</v>
      </c>
      <c r="C3386" s="58">
        <v>42</v>
      </c>
      <c r="F3386" s="24">
        <v>77.7</v>
      </c>
      <c r="G3386" s="24">
        <v>175</v>
      </c>
    </row>
    <row r="3387" spans="2:7">
      <c r="B3387" s="58">
        <v>77.680000000000007</v>
      </c>
      <c r="C3387" s="58">
        <v>70</v>
      </c>
      <c r="F3387" s="24">
        <v>77.7</v>
      </c>
      <c r="G3387" s="24">
        <v>186</v>
      </c>
    </row>
    <row r="3388" spans="2:7">
      <c r="B3388" s="58">
        <v>77.7</v>
      </c>
      <c r="C3388" s="58">
        <v>62</v>
      </c>
      <c r="F3388" s="24">
        <v>77.7</v>
      </c>
      <c r="G3388" s="24">
        <v>163</v>
      </c>
    </row>
    <row r="3389" spans="2:7">
      <c r="B3389" s="58">
        <v>77.72</v>
      </c>
      <c r="C3389" s="58">
        <v>43</v>
      </c>
      <c r="F3389" s="24">
        <v>77.7</v>
      </c>
      <c r="G3389" s="24">
        <v>171</v>
      </c>
    </row>
    <row r="3390" spans="2:7">
      <c r="B3390" s="58">
        <v>77.739999999999995</v>
      </c>
      <c r="C3390" s="58">
        <v>47</v>
      </c>
      <c r="F3390" s="24">
        <v>77.7</v>
      </c>
      <c r="G3390" s="24">
        <v>145</v>
      </c>
    </row>
    <row r="3391" spans="2:7">
      <c r="B3391" s="58">
        <v>77.760000000000005</v>
      </c>
      <c r="C3391" s="58">
        <v>78</v>
      </c>
      <c r="F3391" s="24">
        <v>77.8</v>
      </c>
      <c r="G3391" s="24">
        <v>168</v>
      </c>
    </row>
    <row r="3392" spans="2:7">
      <c r="B3392" s="58">
        <v>77.78</v>
      </c>
      <c r="C3392" s="58">
        <v>85</v>
      </c>
      <c r="F3392" s="24">
        <v>77.8</v>
      </c>
      <c r="G3392" s="24">
        <v>156</v>
      </c>
    </row>
    <row r="3393" spans="2:7">
      <c r="B3393" s="58">
        <v>77.8</v>
      </c>
      <c r="C3393" s="58">
        <v>61</v>
      </c>
      <c r="F3393" s="24">
        <v>77.8</v>
      </c>
      <c r="G3393" s="24">
        <v>139</v>
      </c>
    </row>
    <row r="3394" spans="2:7">
      <c r="B3394" s="58">
        <v>77.819999999999993</v>
      </c>
      <c r="C3394" s="58">
        <v>39</v>
      </c>
      <c r="F3394" s="24">
        <v>77.8</v>
      </c>
      <c r="G3394" s="24">
        <v>96.7</v>
      </c>
    </row>
    <row r="3395" spans="2:7">
      <c r="B3395" s="58">
        <v>77.84</v>
      </c>
      <c r="C3395" s="58">
        <v>18</v>
      </c>
      <c r="F3395" s="24">
        <v>77.8</v>
      </c>
      <c r="G3395" s="24">
        <v>154</v>
      </c>
    </row>
    <row r="3396" spans="2:7">
      <c r="B3396" s="58">
        <v>77.86</v>
      </c>
      <c r="C3396" s="58">
        <v>21</v>
      </c>
      <c r="F3396" s="24">
        <v>77.900000000000006</v>
      </c>
      <c r="G3396" s="24">
        <v>112</v>
      </c>
    </row>
    <row r="3397" spans="2:7">
      <c r="B3397" s="58">
        <v>77.88</v>
      </c>
      <c r="C3397" s="58">
        <v>52</v>
      </c>
      <c r="F3397" s="24">
        <v>77.900000000000006</v>
      </c>
      <c r="G3397" s="24">
        <v>119</v>
      </c>
    </row>
    <row r="3398" spans="2:7">
      <c r="B3398" s="58">
        <v>77.900000000000006</v>
      </c>
      <c r="C3398" s="58">
        <v>3</v>
      </c>
      <c r="F3398" s="24">
        <v>77.900000000000006</v>
      </c>
      <c r="G3398" s="24">
        <v>147</v>
      </c>
    </row>
    <row r="3399" spans="2:7">
      <c r="B3399" s="58">
        <v>77.92</v>
      </c>
      <c r="C3399" s="58">
        <v>2</v>
      </c>
      <c r="F3399" s="24">
        <v>77.900000000000006</v>
      </c>
      <c r="G3399" s="24">
        <v>129</v>
      </c>
    </row>
    <row r="3400" spans="2:7">
      <c r="B3400" s="58">
        <v>77.94</v>
      </c>
      <c r="C3400" s="58">
        <v>27</v>
      </c>
      <c r="F3400" s="24">
        <v>77.900000000000006</v>
      </c>
      <c r="G3400" s="24">
        <v>92.6</v>
      </c>
    </row>
    <row r="3401" spans="2:7">
      <c r="B3401" s="58">
        <v>77.959999999999994</v>
      </c>
      <c r="C3401" s="58">
        <v>93</v>
      </c>
      <c r="F3401" s="24">
        <v>78</v>
      </c>
      <c r="G3401" s="24">
        <v>115</v>
      </c>
    </row>
    <row r="3402" spans="2:7">
      <c r="B3402" s="58">
        <v>77.98</v>
      </c>
      <c r="C3402" s="58">
        <v>45</v>
      </c>
      <c r="F3402" s="24">
        <v>78</v>
      </c>
      <c r="G3402" s="24">
        <v>127</v>
      </c>
    </row>
    <row r="3403" spans="2:7">
      <c r="B3403" s="58">
        <v>78</v>
      </c>
      <c r="C3403" s="58">
        <v>16</v>
      </c>
      <c r="F3403" s="24">
        <v>78</v>
      </c>
      <c r="G3403" s="24">
        <v>122</v>
      </c>
    </row>
    <row r="3404" spans="2:7">
      <c r="B3404" s="58">
        <v>78.02</v>
      </c>
      <c r="C3404" s="58">
        <v>7</v>
      </c>
      <c r="F3404" s="24">
        <v>78</v>
      </c>
      <c r="G3404" s="24">
        <v>139</v>
      </c>
    </row>
    <row r="3405" spans="2:7">
      <c r="B3405" s="58">
        <v>78.040000000000006</v>
      </c>
      <c r="C3405" s="58">
        <v>42</v>
      </c>
      <c r="F3405" s="24">
        <v>78</v>
      </c>
      <c r="G3405" s="24">
        <v>131</v>
      </c>
    </row>
    <row r="3406" spans="2:7">
      <c r="B3406" s="58">
        <v>78.06</v>
      </c>
      <c r="C3406" s="58">
        <v>49</v>
      </c>
      <c r="F3406" s="24">
        <v>78.099999999999994</v>
      </c>
      <c r="G3406" s="24">
        <v>132</v>
      </c>
    </row>
    <row r="3407" spans="2:7">
      <c r="B3407" s="58">
        <v>78.08</v>
      </c>
      <c r="C3407" s="58">
        <v>35</v>
      </c>
      <c r="F3407" s="24">
        <v>78.099999999999994</v>
      </c>
      <c r="G3407" s="24">
        <v>86.4</v>
      </c>
    </row>
    <row r="3408" spans="2:7">
      <c r="B3408" s="58">
        <v>78.099999999999994</v>
      </c>
      <c r="C3408" s="58">
        <v>14</v>
      </c>
      <c r="F3408" s="24">
        <v>78.099999999999994</v>
      </c>
      <c r="G3408" s="24">
        <v>97.3</v>
      </c>
    </row>
    <row r="3409" spans="2:7">
      <c r="B3409" s="58">
        <v>78.12</v>
      </c>
      <c r="C3409" s="58">
        <v>26</v>
      </c>
      <c r="F3409" s="24">
        <v>78.099999999999994</v>
      </c>
      <c r="G3409" s="24">
        <v>92.1</v>
      </c>
    </row>
    <row r="3410" spans="2:7">
      <c r="B3410" s="58">
        <v>78.14</v>
      </c>
      <c r="C3410" s="58">
        <v>21</v>
      </c>
      <c r="F3410" s="24">
        <v>78.099999999999994</v>
      </c>
      <c r="G3410" s="24">
        <v>67</v>
      </c>
    </row>
    <row r="3411" spans="2:7">
      <c r="B3411" s="58">
        <v>78.16</v>
      </c>
      <c r="C3411" s="58">
        <v>77</v>
      </c>
      <c r="F3411" s="24">
        <v>78.2</v>
      </c>
      <c r="G3411" s="24">
        <v>126</v>
      </c>
    </row>
    <row r="3412" spans="2:7">
      <c r="B3412" s="58">
        <v>78.180000000000007</v>
      </c>
      <c r="C3412" s="58">
        <v>4</v>
      </c>
      <c r="F3412" s="24">
        <v>78.2</v>
      </c>
      <c r="G3412" s="24">
        <v>123</v>
      </c>
    </row>
    <row r="3413" spans="2:7">
      <c r="B3413" s="58">
        <v>78.2</v>
      </c>
      <c r="C3413" s="58">
        <v>0</v>
      </c>
      <c r="F3413" s="24">
        <v>78.2</v>
      </c>
      <c r="G3413" s="24">
        <v>85.5</v>
      </c>
    </row>
    <row r="3414" spans="2:7">
      <c r="B3414" s="58">
        <v>78.22</v>
      </c>
      <c r="C3414" s="58">
        <v>9</v>
      </c>
      <c r="F3414" s="24">
        <v>78.2</v>
      </c>
      <c r="G3414" s="24">
        <v>135</v>
      </c>
    </row>
    <row r="3415" spans="2:7">
      <c r="B3415" s="58">
        <v>78.239999999999995</v>
      </c>
      <c r="C3415" s="58">
        <v>0</v>
      </c>
      <c r="F3415" s="24">
        <v>78.2</v>
      </c>
      <c r="G3415" s="24">
        <v>104</v>
      </c>
    </row>
    <row r="3416" spans="2:7">
      <c r="B3416" s="58">
        <v>78.260000000000005</v>
      </c>
      <c r="C3416" s="58">
        <v>35</v>
      </c>
      <c r="F3416" s="24">
        <v>78.3</v>
      </c>
      <c r="G3416" s="24">
        <v>118</v>
      </c>
    </row>
    <row r="3417" spans="2:7">
      <c r="B3417" s="58">
        <v>78.28</v>
      </c>
      <c r="C3417" s="58">
        <v>12</v>
      </c>
      <c r="F3417" s="24">
        <v>78.3</v>
      </c>
      <c r="G3417" s="24">
        <v>132</v>
      </c>
    </row>
    <row r="3418" spans="2:7">
      <c r="B3418" s="58">
        <v>78.3</v>
      </c>
      <c r="C3418" s="58">
        <v>10</v>
      </c>
      <c r="F3418" s="24">
        <v>78.3</v>
      </c>
      <c r="G3418" s="24">
        <v>120</v>
      </c>
    </row>
    <row r="3419" spans="2:7">
      <c r="B3419" s="58">
        <v>78.319999999999993</v>
      </c>
      <c r="C3419" s="58">
        <v>56</v>
      </c>
      <c r="F3419" s="24">
        <v>78.3</v>
      </c>
      <c r="G3419" s="24">
        <v>124</v>
      </c>
    </row>
    <row r="3420" spans="2:7">
      <c r="B3420" s="58">
        <v>78.34</v>
      </c>
      <c r="C3420" s="58">
        <v>29</v>
      </c>
      <c r="F3420" s="24">
        <v>78.3</v>
      </c>
      <c r="G3420" s="24">
        <v>121</v>
      </c>
    </row>
    <row r="3421" spans="2:7">
      <c r="B3421" s="58">
        <v>78.36</v>
      </c>
      <c r="C3421" s="58">
        <v>22</v>
      </c>
      <c r="F3421" s="24">
        <v>78.400000000000006</v>
      </c>
      <c r="G3421" s="24">
        <v>155</v>
      </c>
    </row>
    <row r="3422" spans="2:7">
      <c r="B3422" s="58">
        <v>78.38</v>
      </c>
      <c r="C3422" s="58">
        <v>3</v>
      </c>
      <c r="F3422" s="24">
        <v>78.400000000000006</v>
      </c>
      <c r="G3422" s="24">
        <v>88.3</v>
      </c>
    </row>
    <row r="3423" spans="2:7">
      <c r="B3423" s="58">
        <v>78.400000000000006</v>
      </c>
      <c r="C3423" s="58">
        <v>35</v>
      </c>
      <c r="F3423" s="24">
        <v>78.400000000000006</v>
      </c>
      <c r="G3423" s="24">
        <v>106</v>
      </c>
    </row>
    <row r="3424" spans="2:7">
      <c r="B3424" s="58">
        <v>78.42</v>
      </c>
      <c r="C3424" s="58">
        <v>44</v>
      </c>
      <c r="F3424" s="24">
        <v>78.400000000000006</v>
      </c>
      <c r="G3424" s="24">
        <v>112</v>
      </c>
    </row>
    <row r="3425" spans="2:7">
      <c r="B3425" s="58">
        <v>78.44</v>
      </c>
      <c r="C3425" s="58">
        <v>5</v>
      </c>
      <c r="F3425" s="24">
        <v>78.400000000000006</v>
      </c>
      <c r="G3425" s="24">
        <v>114</v>
      </c>
    </row>
    <row r="3426" spans="2:7">
      <c r="B3426" s="58">
        <v>78.459999999999994</v>
      </c>
      <c r="C3426" s="58">
        <v>19</v>
      </c>
      <c r="F3426" s="24">
        <v>78.5</v>
      </c>
      <c r="G3426" s="24">
        <v>108</v>
      </c>
    </row>
    <row r="3427" spans="2:7">
      <c r="B3427" s="58">
        <v>78.48</v>
      </c>
      <c r="C3427" s="58">
        <v>19</v>
      </c>
      <c r="F3427" s="24">
        <v>78.5</v>
      </c>
      <c r="G3427" s="24">
        <v>117</v>
      </c>
    </row>
    <row r="3428" spans="2:7">
      <c r="B3428" s="58">
        <v>78.5</v>
      </c>
      <c r="C3428" s="58">
        <v>2</v>
      </c>
      <c r="F3428" s="24">
        <v>78.5</v>
      </c>
      <c r="G3428" s="24">
        <v>166</v>
      </c>
    </row>
    <row r="3429" spans="2:7">
      <c r="B3429" s="58">
        <v>78.52</v>
      </c>
      <c r="C3429" s="58">
        <v>64</v>
      </c>
      <c r="F3429" s="24">
        <v>78.5</v>
      </c>
      <c r="G3429" s="24">
        <v>80.400000000000006</v>
      </c>
    </row>
    <row r="3430" spans="2:7">
      <c r="B3430" s="58">
        <v>78.540000000000006</v>
      </c>
      <c r="C3430" s="58">
        <v>34</v>
      </c>
      <c r="F3430" s="24">
        <v>78.5</v>
      </c>
      <c r="G3430" s="24">
        <v>102</v>
      </c>
    </row>
    <row r="3431" spans="2:7">
      <c r="B3431" s="58">
        <v>78.56</v>
      </c>
      <c r="C3431" s="58">
        <v>11</v>
      </c>
      <c r="F3431" s="24">
        <v>78.599999999999994</v>
      </c>
      <c r="G3431" s="24">
        <v>136</v>
      </c>
    </row>
    <row r="3432" spans="2:7">
      <c r="B3432" s="58">
        <v>78.58</v>
      </c>
      <c r="C3432" s="58">
        <v>14</v>
      </c>
      <c r="F3432" s="24">
        <v>78.599999999999994</v>
      </c>
      <c r="G3432" s="24">
        <v>124</v>
      </c>
    </row>
    <row r="3433" spans="2:7">
      <c r="B3433" s="58">
        <v>78.599999999999994</v>
      </c>
      <c r="C3433" s="58">
        <v>42</v>
      </c>
      <c r="F3433" s="24">
        <v>78.599999999999994</v>
      </c>
      <c r="G3433" s="24">
        <v>103</v>
      </c>
    </row>
    <row r="3434" spans="2:7">
      <c r="B3434" s="58">
        <v>78.62</v>
      </c>
      <c r="C3434" s="58">
        <v>36</v>
      </c>
      <c r="F3434" s="24">
        <v>78.599999999999994</v>
      </c>
      <c r="G3434" s="24">
        <v>94.8</v>
      </c>
    </row>
    <row r="3435" spans="2:7">
      <c r="B3435" s="58">
        <v>78.64</v>
      </c>
      <c r="C3435" s="58">
        <v>29</v>
      </c>
      <c r="F3435" s="24">
        <v>78.599999999999994</v>
      </c>
      <c r="G3435" s="24">
        <v>103</v>
      </c>
    </row>
    <row r="3436" spans="2:7">
      <c r="B3436" s="58">
        <v>78.66</v>
      </c>
      <c r="C3436" s="58">
        <v>40</v>
      </c>
      <c r="F3436" s="24">
        <v>78.7</v>
      </c>
      <c r="G3436" s="24">
        <v>122</v>
      </c>
    </row>
    <row r="3437" spans="2:7">
      <c r="B3437" s="58">
        <v>78.680000000000007</v>
      </c>
      <c r="C3437" s="58">
        <v>21</v>
      </c>
      <c r="F3437" s="24">
        <v>78.7</v>
      </c>
      <c r="G3437" s="24">
        <v>155</v>
      </c>
    </row>
    <row r="3438" spans="2:7">
      <c r="B3438" s="58">
        <v>78.7</v>
      </c>
      <c r="C3438" s="58">
        <v>69</v>
      </c>
      <c r="F3438" s="24">
        <v>78.7</v>
      </c>
      <c r="G3438" s="24">
        <v>149</v>
      </c>
    </row>
    <row r="3439" spans="2:7">
      <c r="B3439" s="58">
        <v>78.72</v>
      </c>
      <c r="C3439" s="58">
        <v>78</v>
      </c>
      <c r="F3439" s="24">
        <v>78.7</v>
      </c>
      <c r="G3439" s="24">
        <v>174</v>
      </c>
    </row>
    <row r="3440" spans="2:7">
      <c r="B3440" s="58">
        <v>78.739999999999995</v>
      </c>
      <c r="C3440" s="58">
        <v>33</v>
      </c>
      <c r="F3440" s="24">
        <v>78.7</v>
      </c>
      <c r="G3440" s="24">
        <v>148</v>
      </c>
    </row>
    <row r="3441" spans="2:7">
      <c r="B3441" s="58">
        <v>78.760000000000005</v>
      </c>
      <c r="C3441" s="58">
        <v>19</v>
      </c>
      <c r="F3441" s="24">
        <v>78.8</v>
      </c>
      <c r="G3441" s="24">
        <v>200</v>
      </c>
    </row>
    <row r="3442" spans="2:7">
      <c r="B3442" s="58">
        <v>78.78</v>
      </c>
      <c r="C3442" s="58">
        <v>71</v>
      </c>
      <c r="F3442" s="24">
        <v>78.8</v>
      </c>
      <c r="G3442" s="24">
        <v>165</v>
      </c>
    </row>
    <row r="3443" spans="2:7">
      <c r="B3443" s="58">
        <v>78.8</v>
      </c>
      <c r="C3443" s="58">
        <v>54</v>
      </c>
      <c r="F3443" s="24">
        <v>78.8</v>
      </c>
      <c r="G3443" s="24">
        <v>143</v>
      </c>
    </row>
    <row r="3444" spans="2:7">
      <c r="B3444" s="58">
        <v>78.819999999999993</v>
      </c>
      <c r="C3444" s="58">
        <v>57</v>
      </c>
      <c r="F3444" s="24">
        <v>78.8</v>
      </c>
      <c r="G3444" s="24">
        <v>156</v>
      </c>
    </row>
    <row r="3445" spans="2:7">
      <c r="B3445" s="58">
        <v>78.84</v>
      </c>
      <c r="C3445" s="58">
        <v>32</v>
      </c>
      <c r="F3445" s="24">
        <v>78.8</v>
      </c>
      <c r="G3445" s="24">
        <v>147</v>
      </c>
    </row>
    <row r="3446" spans="2:7">
      <c r="B3446" s="58">
        <v>78.86</v>
      </c>
      <c r="C3446" s="58">
        <v>32</v>
      </c>
      <c r="F3446" s="24">
        <v>78.900000000000006</v>
      </c>
      <c r="G3446" s="24">
        <v>151</v>
      </c>
    </row>
    <row r="3447" spans="2:7">
      <c r="B3447" s="58">
        <v>78.88</v>
      </c>
      <c r="C3447" s="58">
        <v>44</v>
      </c>
      <c r="F3447" s="24">
        <v>78.900000000000006</v>
      </c>
      <c r="G3447" s="24">
        <v>166</v>
      </c>
    </row>
    <row r="3448" spans="2:7">
      <c r="B3448" s="58">
        <v>78.900000000000006</v>
      </c>
      <c r="C3448" s="58">
        <v>29</v>
      </c>
      <c r="F3448" s="24">
        <v>78.900000000000006</v>
      </c>
      <c r="G3448" s="24">
        <v>173</v>
      </c>
    </row>
    <row r="3449" spans="2:7">
      <c r="B3449" s="58">
        <v>78.92</v>
      </c>
      <c r="C3449" s="58">
        <v>9</v>
      </c>
      <c r="F3449" s="24">
        <v>78.900000000000006</v>
      </c>
      <c r="G3449" s="24">
        <v>111</v>
      </c>
    </row>
    <row r="3450" spans="2:7">
      <c r="B3450" s="58">
        <v>78.94</v>
      </c>
      <c r="C3450" s="58">
        <v>11</v>
      </c>
      <c r="F3450" s="24">
        <v>78.900000000000006</v>
      </c>
      <c r="G3450" s="24">
        <v>154</v>
      </c>
    </row>
    <row r="3451" spans="2:7">
      <c r="B3451" s="58">
        <v>78.959999999999994</v>
      </c>
      <c r="C3451" s="58">
        <v>6</v>
      </c>
      <c r="F3451" s="24">
        <v>79</v>
      </c>
      <c r="G3451" s="24">
        <v>167</v>
      </c>
    </row>
    <row r="3452" spans="2:7">
      <c r="B3452" s="58">
        <v>78.98</v>
      </c>
      <c r="C3452" s="58">
        <v>20</v>
      </c>
      <c r="F3452" s="24">
        <v>79</v>
      </c>
      <c r="G3452" s="24">
        <v>120</v>
      </c>
    </row>
    <row r="3453" spans="2:7">
      <c r="B3453" s="58">
        <v>79</v>
      </c>
      <c r="C3453" s="58">
        <v>12</v>
      </c>
      <c r="F3453" s="24">
        <v>79</v>
      </c>
      <c r="G3453" s="24">
        <v>155</v>
      </c>
    </row>
    <row r="3454" spans="2:7">
      <c r="B3454" s="58">
        <v>79.02</v>
      </c>
      <c r="C3454" s="58">
        <v>2</v>
      </c>
      <c r="F3454" s="24">
        <v>79</v>
      </c>
      <c r="G3454" s="24">
        <v>151</v>
      </c>
    </row>
    <row r="3455" spans="2:7">
      <c r="B3455" s="58">
        <v>79.040000000000006</v>
      </c>
      <c r="C3455" s="58">
        <v>25</v>
      </c>
      <c r="F3455" s="24">
        <v>79</v>
      </c>
      <c r="G3455" s="24">
        <v>146</v>
      </c>
    </row>
    <row r="3456" spans="2:7">
      <c r="B3456" s="58">
        <v>79.06</v>
      </c>
      <c r="C3456" s="58">
        <v>8</v>
      </c>
      <c r="F3456" s="24">
        <v>79.099999999999994</v>
      </c>
      <c r="G3456" s="24">
        <v>115</v>
      </c>
    </row>
    <row r="3457" spans="2:7">
      <c r="B3457" s="58">
        <v>79.08</v>
      </c>
      <c r="C3457" s="58">
        <v>4</v>
      </c>
      <c r="F3457" s="24">
        <v>79.099999999999994</v>
      </c>
      <c r="G3457" s="24">
        <v>130</v>
      </c>
    </row>
    <row r="3458" spans="2:7">
      <c r="B3458" s="58">
        <v>79.099999999999994</v>
      </c>
      <c r="C3458" s="58">
        <v>0</v>
      </c>
      <c r="F3458" s="24">
        <v>79.099999999999994</v>
      </c>
      <c r="G3458" s="24">
        <v>149</v>
      </c>
    </row>
    <row r="3459" spans="2:7">
      <c r="B3459" s="58">
        <v>79.12</v>
      </c>
      <c r="C3459" s="58">
        <v>53</v>
      </c>
      <c r="F3459" s="24">
        <v>79.099999999999994</v>
      </c>
      <c r="G3459" s="24">
        <v>156</v>
      </c>
    </row>
    <row r="3460" spans="2:7">
      <c r="B3460" s="58">
        <v>79.14</v>
      </c>
      <c r="C3460" s="58">
        <v>12</v>
      </c>
      <c r="F3460" s="24">
        <v>79.099999999999994</v>
      </c>
      <c r="G3460" s="24">
        <v>144</v>
      </c>
    </row>
    <row r="3461" spans="2:7">
      <c r="B3461" s="58">
        <v>79.16</v>
      </c>
      <c r="C3461" s="58">
        <v>38</v>
      </c>
      <c r="F3461" s="24">
        <v>79.2</v>
      </c>
      <c r="G3461" s="24">
        <v>139</v>
      </c>
    </row>
    <row r="3462" spans="2:7">
      <c r="B3462" s="58">
        <v>79.180000000000007</v>
      </c>
      <c r="C3462" s="58">
        <v>82</v>
      </c>
      <c r="F3462" s="24">
        <v>79.2</v>
      </c>
      <c r="G3462" s="24">
        <v>163</v>
      </c>
    </row>
    <row r="3463" spans="2:7">
      <c r="B3463" s="58">
        <v>79.2</v>
      </c>
      <c r="C3463" s="58">
        <v>40</v>
      </c>
      <c r="F3463" s="24">
        <v>79.2</v>
      </c>
      <c r="G3463" s="24">
        <v>123</v>
      </c>
    </row>
    <row r="3464" spans="2:7">
      <c r="B3464" s="58">
        <v>79.22</v>
      </c>
      <c r="C3464" s="58">
        <v>11</v>
      </c>
      <c r="F3464" s="24">
        <v>79.2</v>
      </c>
      <c r="G3464" s="24">
        <v>112</v>
      </c>
    </row>
    <row r="3465" spans="2:7">
      <c r="B3465" s="58">
        <v>79.239999999999995</v>
      </c>
      <c r="C3465" s="58">
        <v>25</v>
      </c>
      <c r="F3465" s="24">
        <v>79.2</v>
      </c>
      <c r="G3465" s="24">
        <v>123</v>
      </c>
    </row>
    <row r="3466" spans="2:7">
      <c r="B3466" s="58">
        <v>79.260000000000005</v>
      </c>
      <c r="C3466" s="58">
        <v>38</v>
      </c>
      <c r="F3466" s="24">
        <v>79.3</v>
      </c>
      <c r="G3466" s="24">
        <v>181</v>
      </c>
    </row>
    <row r="3467" spans="2:7">
      <c r="B3467" s="58">
        <v>79.28</v>
      </c>
      <c r="C3467" s="58">
        <v>22</v>
      </c>
      <c r="F3467" s="24">
        <v>79.3</v>
      </c>
      <c r="G3467" s="24">
        <v>162</v>
      </c>
    </row>
    <row r="3468" spans="2:7">
      <c r="B3468" s="58">
        <v>79.3</v>
      </c>
      <c r="C3468" s="58">
        <v>54</v>
      </c>
      <c r="F3468" s="24">
        <v>79.3</v>
      </c>
      <c r="G3468" s="24">
        <v>168</v>
      </c>
    </row>
    <row r="3469" spans="2:7">
      <c r="B3469" s="58">
        <v>79.319999999999993</v>
      </c>
      <c r="C3469" s="58">
        <v>11</v>
      </c>
      <c r="F3469" s="24">
        <v>79.3</v>
      </c>
      <c r="G3469" s="24">
        <v>119</v>
      </c>
    </row>
    <row r="3470" spans="2:7">
      <c r="B3470" s="58">
        <v>79.34</v>
      </c>
      <c r="C3470" s="58">
        <v>8</v>
      </c>
      <c r="F3470" s="24">
        <v>79.3</v>
      </c>
      <c r="G3470" s="24">
        <v>128</v>
      </c>
    </row>
    <row r="3471" spans="2:7">
      <c r="B3471" s="58">
        <v>79.36</v>
      </c>
      <c r="C3471" s="58">
        <v>5</v>
      </c>
      <c r="F3471" s="24">
        <v>79.400000000000006</v>
      </c>
      <c r="G3471" s="24">
        <v>136</v>
      </c>
    </row>
    <row r="3472" spans="2:7">
      <c r="B3472" s="58">
        <v>79.38</v>
      </c>
      <c r="C3472" s="58">
        <v>2</v>
      </c>
      <c r="F3472" s="24">
        <v>79.400000000000006</v>
      </c>
      <c r="G3472" s="24">
        <v>140</v>
      </c>
    </row>
    <row r="3473" spans="2:7">
      <c r="B3473" s="58">
        <v>79.400000000000006</v>
      </c>
      <c r="C3473" s="58">
        <v>1</v>
      </c>
      <c r="F3473" s="24">
        <v>79.400000000000006</v>
      </c>
      <c r="G3473" s="24">
        <v>119</v>
      </c>
    </row>
    <row r="3474" spans="2:7">
      <c r="B3474" s="58">
        <v>79.42</v>
      </c>
      <c r="C3474" s="58">
        <v>0</v>
      </c>
      <c r="F3474" s="24">
        <v>79.400000000000006</v>
      </c>
      <c r="G3474" s="24">
        <v>188</v>
      </c>
    </row>
    <row r="3475" spans="2:7">
      <c r="B3475" s="58">
        <v>79.44</v>
      </c>
      <c r="C3475" s="58">
        <v>10</v>
      </c>
      <c r="F3475" s="24">
        <v>79.400000000000006</v>
      </c>
      <c r="G3475" s="24">
        <v>162</v>
      </c>
    </row>
    <row r="3476" spans="2:7">
      <c r="B3476" s="58">
        <v>79.459999999999994</v>
      </c>
      <c r="C3476" s="58">
        <v>9</v>
      </c>
      <c r="F3476" s="24">
        <v>79.5</v>
      </c>
      <c r="G3476" s="24">
        <v>141</v>
      </c>
    </row>
    <row r="3477" spans="2:7">
      <c r="B3477" s="58">
        <v>79.48</v>
      </c>
      <c r="C3477" s="58">
        <v>24</v>
      </c>
      <c r="F3477" s="24">
        <v>79.5</v>
      </c>
      <c r="G3477" s="24">
        <v>161</v>
      </c>
    </row>
    <row r="3478" spans="2:7">
      <c r="B3478" s="58">
        <v>79.5</v>
      </c>
      <c r="C3478" s="58">
        <v>21</v>
      </c>
      <c r="F3478" s="24">
        <v>79.5</v>
      </c>
      <c r="G3478" s="24">
        <v>168</v>
      </c>
    </row>
    <row r="3479" spans="2:7">
      <c r="B3479" s="58">
        <v>79.52</v>
      </c>
      <c r="C3479" s="58">
        <v>9</v>
      </c>
      <c r="F3479" s="24">
        <v>79.5</v>
      </c>
      <c r="G3479" s="24">
        <v>154</v>
      </c>
    </row>
    <row r="3480" spans="2:7">
      <c r="B3480" s="58">
        <v>79.540000000000006</v>
      </c>
      <c r="C3480" s="58">
        <v>3</v>
      </c>
      <c r="F3480" s="24">
        <v>79.5</v>
      </c>
      <c r="G3480" s="24">
        <v>120</v>
      </c>
    </row>
    <row r="3481" spans="2:7">
      <c r="B3481" s="58">
        <v>79.56</v>
      </c>
      <c r="C3481" s="58">
        <v>25</v>
      </c>
      <c r="F3481" s="24">
        <v>79.599999999999994</v>
      </c>
      <c r="G3481" s="24">
        <v>187</v>
      </c>
    </row>
    <row r="3482" spans="2:7">
      <c r="B3482" s="58">
        <v>79.58</v>
      </c>
      <c r="C3482" s="58">
        <v>42</v>
      </c>
      <c r="F3482" s="24">
        <v>79.599999999999994</v>
      </c>
      <c r="G3482" s="24">
        <v>97.7</v>
      </c>
    </row>
    <row r="3483" spans="2:7">
      <c r="B3483" s="58">
        <v>79.599999999999994</v>
      </c>
      <c r="C3483" s="58">
        <v>57</v>
      </c>
      <c r="F3483" s="24">
        <v>79.599999999999994</v>
      </c>
      <c r="G3483" s="24">
        <v>163</v>
      </c>
    </row>
    <row r="3484" spans="2:7">
      <c r="B3484" s="58">
        <v>79.62</v>
      </c>
      <c r="C3484" s="58">
        <v>40</v>
      </c>
      <c r="F3484" s="24">
        <v>79.599999999999994</v>
      </c>
      <c r="G3484" s="24">
        <v>130</v>
      </c>
    </row>
    <row r="3485" spans="2:7">
      <c r="B3485" s="58">
        <v>79.64</v>
      </c>
      <c r="C3485" s="58">
        <v>42</v>
      </c>
      <c r="F3485" s="24">
        <v>79.599999999999994</v>
      </c>
      <c r="G3485" s="24">
        <v>159</v>
      </c>
    </row>
    <row r="3486" spans="2:7">
      <c r="B3486" s="58">
        <v>79.66</v>
      </c>
      <c r="C3486" s="58">
        <v>61</v>
      </c>
      <c r="F3486" s="24">
        <v>79.7</v>
      </c>
      <c r="G3486" s="24">
        <v>204</v>
      </c>
    </row>
    <row r="3487" spans="2:7">
      <c r="B3487" s="58">
        <v>79.680000000000007</v>
      </c>
      <c r="C3487" s="58">
        <v>0</v>
      </c>
      <c r="F3487" s="24">
        <v>79.7</v>
      </c>
      <c r="G3487" s="24">
        <v>145</v>
      </c>
    </row>
    <row r="3488" spans="2:7">
      <c r="B3488" s="58">
        <v>79.7</v>
      </c>
      <c r="C3488" s="58">
        <v>11</v>
      </c>
      <c r="F3488" s="24">
        <v>79.7</v>
      </c>
      <c r="G3488" s="24">
        <v>178</v>
      </c>
    </row>
    <row r="3489" spans="2:7">
      <c r="B3489" s="58">
        <v>79.72</v>
      </c>
      <c r="C3489" s="58">
        <v>10</v>
      </c>
      <c r="F3489" s="24">
        <v>79.7</v>
      </c>
      <c r="G3489" s="24">
        <v>121</v>
      </c>
    </row>
    <row r="3490" spans="2:7">
      <c r="B3490" s="58">
        <v>79.739999999999995</v>
      </c>
      <c r="C3490" s="58">
        <v>9</v>
      </c>
      <c r="F3490" s="24">
        <v>79.7</v>
      </c>
      <c r="G3490" s="24">
        <v>146</v>
      </c>
    </row>
    <row r="3491" spans="2:7">
      <c r="B3491" s="58">
        <v>79.760000000000005</v>
      </c>
      <c r="C3491" s="58">
        <v>46</v>
      </c>
      <c r="F3491" s="24">
        <v>79.8</v>
      </c>
      <c r="G3491" s="24">
        <v>145</v>
      </c>
    </row>
    <row r="3492" spans="2:7">
      <c r="B3492" s="58">
        <v>79.78</v>
      </c>
      <c r="C3492" s="58">
        <v>12</v>
      </c>
      <c r="F3492" s="24">
        <v>79.8</v>
      </c>
      <c r="G3492" s="24">
        <v>148</v>
      </c>
    </row>
    <row r="3493" spans="2:7">
      <c r="B3493" s="58">
        <v>79.8</v>
      </c>
      <c r="C3493" s="58">
        <v>21</v>
      </c>
      <c r="F3493" s="24">
        <v>79.8</v>
      </c>
      <c r="G3493" s="24">
        <v>149</v>
      </c>
    </row>
    <row r="3494" spans="2:7">
      <c r="B3494" s="58">
        <v>79.819999999999993</v>
      </c>
      <c r="C3494" s="58">
        <v>6</v>
      </c>
      <c r="F3494" s="24">
        <v>79.8</v>
      </c>
      <c r="G3494" s="24">
        <v>179</v>
      </c>
    </row>
    <row r="3495" spans="2:7">
      <c r="B3495" s="58">
        <v>79.84</v>
      </c>
      <c r="C3495" s="58">
        <v>23</v>
      </c>
      <c r="F3495" s="24">
        <v>79.8</v>
      </c>
      <c r="G3495" s="24">
        <v>195</v>
      </c>
    </row>
    <row r="3496" spans="2:7">
      <c r="B3496" s="58">
        <v>79.86</v>
      </c>
      <c r="C3496" s="58">
        <v>5</v>
      </c>
      <c r="F3496" s="24">
        <v>79.900000000000006</v>
      </c>
      <c r="G3496" s="24">
        <v>176</v>
      </c>
    </row>
    <row r="3497" spans="2:7">
      <c r="B3497" s="58">
        <v>79.88</v>
      </c>
      <c r="C3497" s="58">
        <v>4</v>
      </c>
      <c r="F3497" s="24">
        <v>79.900000000000006</v>
      </c>
      <c r="G3497" s="24">
        <v>174</v>
      </c>
    </row>
    <row r="3498" spans="2:7">
      <c r="B3498" s="58">
        <v>79.900000000000006</v>
      </c>
      <c r="C3498" s="58">
        <v>26</v>
      </c>
      <c r="F3498" s="24">
        <v>79.900000000000006</v>
      </c>
      <c r="G3498" s="24">
        <v>144</v>
      </c>
    </row>
    <row r="3499" spans="2:7">
      <c r="B3499" s="58">
        <v>79.92</v>
      </c>
      <c r="C3499" s="58">
        <v>0</v>
      </c>
      <c r="F3499" s="24">
        <v>79.900000000000006</v>
      </c>
      <c r="G3499" s="24">
        <v>125</v>
      </c>
    </row>
    <row r="3500" spans="2:7">
      <c r="B3500" s="58">
        <v>79.94</v>
      </c>
      <c r="C3500" s="58">
        <v>53</v>
      </c>
      <c r="F3500" s="24">
        <v>79.900000000000006</v>
      </c>
      <c r="G3500" s="24">
        <v>200</v>
      </c>
    </row>
    <row r="3501" spans="2:7">
      <c r="B3501" s="58">
        <v>79.959999999999994</v>
      </c>
      <c r="C3501" s="58">
        <v>15</v>
      </c>
      <c r="F3501" s="24">
        <v>80</v>
      </c>
      <c r="G3501" s="24">
        <v>163</v>
      </c>
    </row>
    <row r="3502" spans="2:7">
      <c r="B3502" s="58">
        <v>79.98</v>
      </c>
      <c r="C3502" s="58">
        <v>13</v>
      </c>
      <c r="F3502" s="24">
        <v>80</v>
      </c>
      <c r="G3502" s="24">
        <v>159</v>
      </c>
    </row>
    <row r="3503" spans="2:7">
      <c r="B3503" s="58">
        <v>80</v>
      </c>
      <c r="C3503" s="58">
        <v>14</v>
      </c>
      <c r="F3503" s="24">
        <v>80</v>
      </c>
      <c r="G3503" s="24">
        <v>167</v>
      </c>
    </row>
  </sheetData>
  <mergeCells count="2">
    <mergeCell ref="B1:C1"/>
    <mergeCell ref="F1:G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EC&amp;TOC</vt:lpstr>
      <vt:lpstr>pore size distribution</vt:lpstr>
      <vt:lpstr>model LIB pH effect</vt:lpstr>
      <vt:lpstr>model LIB pressure effect</vt:lpstr>
      <vt:lpstr>LIB leachate separation</vt:lpstr>
      <vt:lpstr>sedimentation</vt:lpstr>
      <vt:lpstr>zeta potential</vt:lpstr>
      <vt:lpstr>XPS</vt:lpstr>
      <vt:lpstr>XRD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小侠 墨</dc:creator>
  <cp:lastModifiedBy>小侠 墨</cp:lastModifiedBy>
  <dcterms:created xsi:type="dcterms:W3CDTF">2025-04-16T03:17:42Z</dcterms:created>
  <dcterms:modified xsi:type="dcterms:W3CDTF">2025-04-16T04:47:55Z</dcterms:modified>
</cp:coreProperties>
</file>