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RC control 06-26-24/Concrete and flexural/"/>
    </mc:Choice>
  </mc:AlternateContent>
  <xr:revisionPtr revIDLastSave="157" documentId="13_ncr:1_{816C2DD0-047E-40DA-8FE0-79DC7321A4D8}" xr6:coauthVersionLast="47" xr6:coauthVersionMax="47" xr10:uidLastSave="{3A87B034-768A-437A-B3BB-0EC75521ED84}"/>
  <bookViews>
    <workbookView xWindow="28680" yWindow="-120" windowWidth="29040" windowHeight="15840" activeTab="4" xr2:uid="{ECBA4534-FA4A-450A-8488-C211E778C108}"/>
  </bookViews>
  <sheets>
    <sheet name="rc+con_001a" sheetId="1" r:id="rId1"/>
    <sheet name="Sheet1" sheetId="2" r:id="rId2"/>
    <sheet name="Sheet2" sheetId="3" r:id="rId3"/>
    <sheet name="Sheet3" sheetId="4" r:id="rId4"/>
    <sheet name="Resume 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8" i="3"/>
  <c r="H9" i="3"/>
  <c r="I9" i="3" s="1"/>
  <c r="J9" i="3" s="1"/>
  <c r="H10" i="3"/>
  <c r="H11" i="3"/>
  <c r="H12" i="3"/>
  <c r="H13" i="3"/>
  <c r="H14" i="3"/>
  <c r="H15" i="3"/>
  <c r="H16" i="3"/>
  <c r="H17" i="3"/>
  <c r="I17" i="3" s="1"/>
  <c r="J17" i="3" s="1"/>
  <c r="H18" i="3"/>
  <c r="H19" i="3"/>
  <c r="H20" i="3"/>
  <c r="H21" i="3"/>
  <c r="H22" i="3"/>
  <c r="H23" i="3"/>
  <c r="H24" i="3"/>
  <c r="H25" i="3"/>
  <c r="I25" i="3" s="1"/>
  <c r="J25" i="3" s="1"/>
  <c r="H26" i="3"/>
  <c r="H27" i="3"/>
  <c r="H28" i="3"/>
  <c r="H29" i="3"/>
  <c r="H30" i="3"/>
  <c r="H31" i="3"/>
  <c r="H32" i="3"/>
  <c r="H33" i="3"/>
  <c r="I33" i="3" s="1"/>
  <c r="J33" i="3" s="1"/>
  <c r="H34" i="3"/>
  <c r="H35" i="3"/>
  <c r="H36" i="3"/>
  <c r="H37" i="3"/>
  <c r="H38" i="3"/>
  <c r="H39" i="3"/>
  <c r="H40" i="3"/>
  <c r="H41" i="3"/>
  <c r="I41" i="3" s="1"/>
  <c r="J41" i="3" s="1"/>
  <c r="H42" i="3"/>
  <c r="H43" i="3"/>
  <c r="H44" i="3"/>
  <c r="H45" i="3"/>
  <c r="H46" i="3"/>
  <c r="H47" i="3"/>
  <c r="H48" i="3"/>
  <c r="H49" i="3"/>
  <c r="I49" i="3" s="1"/>
  <c r="J49" i="3" s="1"/>
  <c r="H2" i="3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2" i="4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2" i="3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2" i="2"/>
  <c r="G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2" i="4"/>
  <c r="G38" i="4"/>
  <c r="G39" i="4"/>
  <c r="G40" i="4"/>
  <c r="G41" i="4"/>
  <c r="G42" i="4"/>
  <c r="G43" i="4"/>
  <c r="G44" i="4"/>
  <c r="G45" i="4"/>
  <c r="G46" i="4"/>
  <c r="G47" i="4"/>
  <c r="G48" i="4"/>
  <c r="G49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I3" i="3"/>
  <c r="J3" i="3" s="1"/>
  <c r="I4" i="3"/>
  <c r="J4" i="3" s="1"/>
  <c r="I5" i="3"/>
  <c r="J5" i="3" s="1"/>
  <c r="I6" i="3"/>
  <c r="J6" i="3" s="1"/>
  <c r="I7" i="3"/>
  <c r="J7" i="3" s="1"/>
  <c r="I8" i="3"/>
  <c r="J8" i="3" s="1"/>
  <c r="I11" i="3"/>
  <c r="J11" i="3" s="1"/>
  <c r="I12" i="3"/>
  <c r="J12" i="3" s="1"/>
  <c r="I13" i="3"/>
  <c r="J13" i="3" s="1"/>
  <c r="I14" i="3"/>
  <c r="J14" i="3" s="1"/>
  <c r="I15" i="3"/>
  <c r="J15" i="3" s="1"/>
  <c r="I16" i="3"/>
  <c r="J16" i="3" s="1"/>
  <c r="I19" i="3"/>
  <c r="J19" i="3" s="1"/>
  <c r="I20" i="3"/>
  <c r="J20" i="3" s="1"/>
  <c r="I21" i="3"/>
  <c r="J21" i="3" s="1"/>
  <c r="I22" i="3"/>
  <c r="J22" i="3" s="1"/>
  <c r="I23" i="3"/>
  <c r="J23" i="3" s="1"/>
  <c r="I24" i="3"/>
  <c r="J24" i="3" s="1"/>
  <c r="I27" i="3"/>
  <c r="J27" i="3" s="1"/>
  <c r="I28" i="3"/>
  <c r="J28" i="3" s="1"/>
  <c r="I29" i="3"/>
  <c r="J29" i="3" s="1"/>
  <c r="I30" i="3"/>
  <c r="J30" i="3" s="1"/>
  <c r="I31" i="3"/>
  <c r="J31" i="3" s="1"/>
  <c r="I32" i="3"/>
  <c r="J32" i="3" s="1"/>
  <c r="I35" i="3"/>
  <c r="J35" i="3" s="1"/>
  <c r="I36" i="3"/>
  <c r="J36" i="3" s="1"/>
  <c r="I37" i="3"/>
  <c r="J37" i="3" s="1"/>
  <c r="I38" i="3"/>
  <c r="J38" i="3" s="1"/>
  <c r="I39" i="3"/>
  <c r="J39" i="3" s="1"/>
  <c r="I40" i="3"/>
  <c r="J40" i="3" s="1"/>
  <c r="I43" i="3"/>
  <c r="J43" i="3" s="1"/>
  <c r="I44" i="3"/>
  <c r="J44" i="3" s="1"/>
  <c r="I45" i="3"/>
  <c r="J45" i="3" s="1"/>
  <c r="I46" i="3"/>
  <c r="J46" i="3" s="1"/>
  <c r="I47" i="3"/>
  <c r="J47" i="3" s="1"/>
  <c r="I48" i="3"/>
  <c r="J48" i="3" s="1"/>
  <c r="I2" i="3"/>
  <c r="J2" i="3" s="1"/>
  <c r="I21" i="5"/>
  <c r="G21" i="5"/>
  <c r="F22" i="5"/>
  <c r="F21" i="5"/>
  <c r="D22" i="5"/>
  <c r="D23" i="5"/>
  <c r="D21" i="5"/>
  <c r="E21" i="5"/>
  <c r="C21" i="5"/>
  <c r="B22" i="5"/>
  <c r="B23" i="5"/>
  <c r="B21" i="5"/>
  <c r="G10" i="5"/>
  <c r="H10" i="5" s="1"/>
  <c r="G9" i="5"/>
  <c r="H9" i="5" s="1"/>
  <c r="E4" i="5"/>
  <c r="D4" i="5"/>
  <c r="G4" i="5" s="1"/>
  <c r="E3" i="5"/>
  <c r="D3" i="5"/>
  <c r="G3" i="5" s="1"/>
  <c r="E2" i="5"/>
  <c r="D2" i="5"/>
  <c r="G2" i="5" s="1"/>
  <c r="I42" i="3" l="1"/>
  <c r="J42" i="3" s="1"/>
  <c r="I34" i="3"/>
  <c r="J34" i="3" s="1"/>
  <c r="I26" i="3"/>
  <c r="J26" i="3" s="1"/>
  <c r="I18" i="3"/>
  <c r="J18" i="3" s="1"/>
  <c r="I10" i="3"/>
  <c r="J10" i="3" s="1"/>
  <c r="I9" i="5"/>
  <c r="H2" i="5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2" i="2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2" i="3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2" i="4"/>
  <c r="B3" i="4"/>
  <c r="C3" i="4" s="1"/>
  <c r="B4" i="4"/>
  <c r="C4" i="4" s="1"/>
  <c r="B5" i="4"/>
  <c r="C5" i="4" s="1"/>
  <c r="B6" i="4"/>
  <c r="C6" i="4"/>
  <c r="B7" i="4"/>
  <c r="C7" i="4" s="1"/>
  <c r="B8" i="4"/>
  <c r="C8" i="4" s="1"/>
  <c r="B9" i="4"/>
  <c r="C9" i="4"/>
  <c r="B10" i="4"/>
  <c r="C10" i="4"/>
  <c r="B11" i="4"/>
  <c r="C11" i="4" s="1"/>
  <c r="B12" i="4"/>
  <c r="C12" i="4" s="1"/>
  <c r="B13" i="4"/>
  <c r="C13" i="4"/>
  <c r="B14" i="4"/>
  <c r="C14" i="4"/>
  <c r="B15" i="4"/>
  <c r="C15" i="4" s="1"/>
  <c r="B16" i="4"/>
  <c r="C16" i="4" s="1"/>
  <c r="B17" i="4"/>
  <c r="C17" i="4"/>
  <c r="B18" i="4"/>
  <c r="C18" i="4"/>
  <c r="B19" i="4"/>
  <c r="C19" i="4" s="1"/>
  <c r="B20" i="4"/>
  <c r="C20" i="4" s="1"/>
  <c r="B21" i="4"/>
  <c r="C21" i="4"/>
  <c r="B22" i="4"/>
  <c r="C22" i="4"/>
  <c r="B23" i="4"/>
  <c r="C23" i="4" s="1"/>
  <c r="B24" i="4"/>
  <c r="C24" i="4" s="1"/>
  <c r="B25" i="4"/>
  <c r="C25" i="4"/>
  <c r="B26" i="4"/>
  <c r="C26" i="4"/>
  <c r="B27" i="4"/>
  <c r="C27" i="4" s="1"/>
  <c r="B28" i="4"/>
  <c r="C28" i="4" s="1"/>
  <c r="B29" i="4"/>
  <c r="C29" i="4"/>
  <c r="B30" i="4"/>
  <c r="C30" i="4"/>
  <c r="B31" i="4"/>
  <c r="C31" i="4" s="1"/>
  <c r="B32" i="4"/>
  <c r="C32" i="4" s="1"/>
  <c r="B33" i="4"/>
  <c r="C33" i="4"/>
  <c r="B34" i="4"/>
  <c r="C34" i="4"/>
  <c r="B35" i="4"/>
  <c r="C35" i="4" s="1"/>
  <c r="B36" i="4"/>
  <c r="C36" i="4" s="1"/>
  <c r="B37" i="4"/>
  <c r="C37" i="4"/>
  <c r="B38" i="4"/>
  <c r="C38" i="4"/>
  <c r="B39" i="4"/>
  <c r="C39" i="4" s="1"/>
  <c r="B40" i="4"/>
  <c r="C40" i="4" s="1"/>
  <c r="B41" i="4"/>
  <c r="C41" i="4"/>
  <c r="B42" i="4"/>
  <c r="C42" i="4"/>
  <c r="B43" i="4"/>
  <c r="C43" i="4" s="1"/>
  <c r="B44" i="4"/>
  <c r="C44" i="4" s="1"/>
  <c r="B45" i="4"/>
  <c r="C45" i="4"/>
  <c r="B46" i="4"/>
  <c r="C46" i="4"/>
  <c r="B47" i="4"/>
  <c r="C47" i="4" s="1"/>
  <c r="B48" i="4"/>
  <c r="C48" i="4" s="1"/>
  <c r="B49" i="4"/>
  <c r="C49" i="4"/>
  <c r="B2" i="4"/>
  <c r="C2" i="4" s="1"/>
  <c r="B3" i="3"/>
  <c r="C3" i="3" s="1"/>
  <c r="B4" i="3"/>
  <c r="C4" i="3" s="1"/>
  <c r="B5" i="3"/>
  <c r="C5" i="3" s="1"/>
  <c r="B6" i="3"/>
  <c r="C6" i="3" s="1"/>
  <c r="B7" i="3"/>
  <c r="C7" i="3" s="1"/>
  <c r="B8" i="3"/>
  <c r="C8" i="3" s="1"/>
  <c r="B9" i="3"/>
  <c r="C9" i="3"/>
  <c r="B10" i="3"/>
  <c r="C10" i="3"/>
  <c r="B11" i="3"/>
  <c r="C11" i="3" s="1"/>
  <c r="B12" i="3"/>
  <c r="C12" i="3" s="1"/>
  <c r="B13" i="3"/>
  <c r="C13" i="3" s="1"/>
  <c r="B14" i="3"/>
  <c r="C14" i="3"/>
  <c r="B15" i="3"/>
  <c r="C15" i="3" s="1"/>
  <c r="B16" i="3"/>
  <c r="C16" i="3" s="1"/>
  <c r="B17" i="3"/>
  <c r="C17" i="3"/>
  <c r="B18" i="3"/>
  <c r="C18" i="3"/>
  <c r="B19" i="3"/>
  <c r="C19" i="3" s="1"/>
  <c r="B20" i="3"/>
  <c r="C20" i="3" s="1"/>
  <c r="B21" i="3"/>
  <c r="C21" i="3"/>
  <c r="B22" i="3"/>
  <c r="C22" i="3"/>
  <c r="B23" i="3"/>
  <c r="C23" i="3" s="1"/>
  <c r="B24" i="3"/>
  <c r="C24" i="3" s="1"/>
  <c r="B25" i="3"/>
  <c r="C25" i="3"/>
  <c r="B26" i="3"/>
  <c r="C26" i="3"/>
  <c r="B27" i="3"/>
  <c r="C27" i="3" s="1"/>
  <c r="B28" i="3"/>
  <c r="C28" i="3" s="1"/>
  <c r="B29" i="3"/>
  <c r="C29" i="3"/>
  <c r="B30" i="3"/>
  <c r="C30" i="3"/>
  <c r="B31" i="3"/>
  <c r="C31" i="3" s="1"/>
  <c r="B32" i="3"/>
  <c r="C32" i="3" s="1"/>
  <c r="B33" i="3"/>
  <c r="C33" i="3"/>
  <c r="B34" i="3"/>
  <c r="C34" i="3"/>
  <c r="B35" i="3"/>
  <c r="C35" i="3" s="1"/>
  <c r="B36" i="3"/>
  <c r="C36" i="3" s="1"/>
  <c r="B37" i="3"/>
  <c r="C37" i="3"/>
  <c r="B38" i="3"/>
  <c r="C38" i="3"/>
  <c r="B39" i="3"/>
  <c r="C39" i="3" s="1"/>
  <c r="B40" i="3"/>
  <c r="C40" i="3" s="1"/>
  <c r="B41" i="3"/>
  <c r="C41" i="3"/>
  <c r="B42" i="3"/>
  <c r="C42" i="3"/>
  <c r="B43" i="3"/>
  <c r="C43" i="3" s="1"/>
  <c r="B44" i="3"/>
  <c r="C44" i="3" s="1"/>
  <c r="B45" i="3"/>
  <c r="C45" i="3"/>
  <c r="B46" i="3"/>
  <c r="C46" i="3"/>
  <c r="B47" i="3"/>
  <c r="C47" i="3" s="1"/>
  <c r="B48" i="3"/>
  <c r="C48" i="3" s="1"/>
  <c r="B49" i="3"/>
  <c r="C49" i="3"/>
  <c r="B2" i="3"/>
  <c r="C2" i="3" s="1"/>
  <c r="C30" i="2"/>
  <c r="B3" i="2"/>
  <c r="C3" i="2" s="1"/>
  <c r="B4" i="2"/>
  <c r="C4" i="2" s="1"/>
  <c r="B5" i="2"/>
  <c r="C5" i="2" s="1"/>
  <c r="B6" i="2"/>
  <c r="C6" i="2" s="1"/>
  <c r="B7" i="2"/>
  <c r="C7" i="2" s="1"/>
  <c r="B8" i="2"/>
  <c r="C8" i="2" s="1"/>
  <c r="B9" i="2"/>
  <c r="C9" i="2" s="1"/>
  <c r="B10" i="2"/>
  <c r="C10" i="2" s="1"/>
  <c r="B11" i="2"/>
  <c r="C11" i="2" s="1"/>
  <c r="B12" i="2"/>
  <c r="C12" i="2" s="1"/>
  <c r="B13" i="2"/>
  <c r="C13" i="2" s="1"/>
  <c r="B14" i="2"/>
  <c r="C14" i="2" s="1"/>
  <c r="B15" i="2"/>
  <c r="C15" i="2" s="1"/>
  <c r="B16" i="2"/>
  <c r="C16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3" i="2"/>
  <c r="C23" i="2" s="1"/>
  <c r="B24" i="2"/>
  <c r="C24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B31" i="2"/>
  <c r="C31" i="2" s="1"/>
  <c r="B32" i="2"/>
  <c r="C32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  <c r="B39" i="2"/>
  <c r="C39" i="2" s="1"/>
  <c r="B40" i="2"/>
  <c r="C40" i="2" s="1"/>
  <c r="B41" i="2"/>
  <c r="C41" i="2" s="1"/>
  <c r="B42" i="2"/>
  <c r="C42" i="2" s="1"/>
  <c r="B43" i="2"/>
  <c r="C43" i="2" s="1"/>
  <c r="B44" i="2"/>
  <c r="C44" i="2" s="1"/>
  <c r="B45" i="2"/>
  <c r="C45" i="2" s="1"/>
  <c r="B46" i="2"/>
  <c r="C46" i="2" s="1"/>
  <c r="B2" i="2"/>
  <c r="C2" i="2" s="1"/>
</calcChain>
</file>

<file path=xl/sharedStrings.xml><?xml version="1.0" encoding="utf-8"?>
<sst xmlns="http://schemas.openxmlformats.org/spreadsheetml/2006/main" count="38" uniqueCount="26">
  <si>
    <t>Date Time</t>
  </si>
  <si>
    <t>CH000</t>
  </si>
  <si>
    <t>CH001</t>
  </si>
  <si>
    <t>CH002</t>
  </si>
  <si>
    <t>Average ]</t>
  </si>
  <si>
    <t xml:space="preserve">sample </t>
  </si>
  <si>
    <t>Weight (kg)</t>
  </si>
  <si>
    <t>Force (kgf)</t>
  </si>
  <si>
    <t>Force (kN)</t>
  </si>
  <si>
    <t>Density (g/cm3)</t>
  </si>
  <si>
    <t xml:space="preserve">Average </t>
  </si>
  <si>
    <t xml:space="preserve">Compressive strength (Mpa) </t>
  </si>
  <si>
    <t>Average</t>
  </si>
  <si>
    <t>Modulus elastic</t>
  </si>
  <si>
    <t xml:space="preserve">Flexural test </t>
  </si>
  <si>
    <t xml:space="preserve">Sample </t>
  </si>
  <si>
    <t>L</t>
  </si>
  <si>
    <t>L/3</t>
  </si>
  <si>
    <t>B</t>
  </si>
  <si>
    <t>H</t>
  </si>
  <si>
    <t>Flexural Strength (Mpa)</t>
  </si>
  <si>
    <t>Concrete Density (g/cm3)</t>
  </si>
  <si>
    <t>Compressive Strength (Mpa)</t>
  </si>
  <si>
    <t>Flexural (Mpa)</t>
  </si>
  <si>
    <t xml:space="preserve"> 4:27:01 PM</t>
  </si>
  <si>
    <t xml:space="preserve"> 4:27:19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</si>
</sst>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0"/>
    <numFmt numFmtId="166" formatCode="0.00000000000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8"/>
      <color rgb="FF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22" fontId="0" fillId="0" borderId="0" xfId="0" applyNumberFormat="1"/>
    <xf numFmtId="2" fontId="0" fillId="0" borderId="0" xfId="0" applyNumberFormat="1"/>
    <xf numFmtId="164" fontId="0" fillId="0" borderId="0" xfId="0" applyNumberFormat="1"/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18" fillId="0" borderId="11" xfId="0" applyFont="1" applyBorder="1" applyAlignment="1">
      <alignment horizontal="center" wrapText="1" readingOrder="1"/>
    </xf>
    <xf numFmtId="164" fontId="18" fillId="0" borderId="11" xfId="0" applyNumberFormat="1" applyFont="1" applyBorder="1" applyAlignment="1">
      <alignment horizontal="center" vertical="center" wrapText="1" readingOrder="1"/>
    </xf>
    <xf numFmtId="164" fontId="18" fillId="0" borderId="11" xfId="0" applyNumberFormat="1" applyFont="1" applyBorder="1" applyAlignment="1">
      <alignment horizontal="center" wrapText="1" readingOrder="1"/>
    </xf>
    <xf numFmtId="165" fontId="0" fillId="0" borderId="0" xfId="0" applyNumberFormat="1"/>
    <xf numFmtId="166" fontId="0" fillId="0" borderId="0" xfId="0" applyNumberFormat="1"/>
    <xf numFmtId="19" fontId="0" fillId="0" borderId="0" xfId="0" applyNumberFormat="1"/>
    <xf numFmtId="0" fontId="18" fillId="0" borderId="14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18" fillId="0" borderId="16" xfId="0" applyFont="1" applyBorder="1" applyAlignment="1">
      <alignment horizontal="center" vertical="center" wrapText="1" readingOrder="1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 readingOrder="1"/>
    </xf>
    <xf numFmtId="0" fontId="18" fillId="0" borderId="13" xfId="0" applyFont="1" applyBorder="1" applyAlignment="1">
      <alignment horizontal="center" vertical="center" wrapText="1" readingOrder="1"/>
    </xf>
    <xf numFmtId="164" fontId="18" fillId="0" borderId="14" xfId="0" applyNumberFormat="1" applyFont="1" applyBorder="1" applyAlignment="1">
      <alignment horizontal="center" vertical="center" wrapText="1" readingOrder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Sheet1!$G$2:$G$38</c:f>
              <c:numCache>
                <c:formatCode>General</c:formatCode>
                <c:ptCount val="37"/>
                <c:pt idx="0">
                  <c:v>0</c:v>
                </c:pt>
                <c:pt idx="1">
                  <c:v>7.9999999999999996E-6</c:v>
                </c:pt>
                <c:pt idx="2">
                  <c:v>1.1E-5</c:v>
                </c:pt>
                <c:pt idx="3">
                  <c:v>1.2E-5</c:v>
                </c:pt>
                <c:pt idx="4">
                  <c:v>1.2499999999999999E-5</c:v>
                </c:pt>
                <c:pt idx="5">
                  <c:v>1.3499999999999999E-5</c:v>
                </c:pt>
                <c:pt idx="6">
                  <c:v>1.5500000000000001E-5</c:v>
                </c:pt>
                <c:pt idx="7">
                  <c:v>2.05E-5</c:v>
                </c:pt>
                <c:pt idx="8">
                  <c:v>2.7499999999999998E-5</c:v>
                </c:pt>
                <c:pt idx="9">
                  <c:v>3.7999999999999995E-5</c:v>
                </c:pt>
                <c:pt idx="10">
                  <c:v>4.8000000000000001E-5</c:v>
                </c:pt>
                <c:pt idx="11">
                  <c:v>5.8499999999999999E-5</c:v>
                </c:pt>
                <c:pt idx="12">
                  <c:v>7.1500000000000003E-5</c:v>
                </c:pt>
                <c:pt idx="13">
                  <c:v>8.6500000000000002E-5</c:v>
                </c:pt>
                <c:pt idx="14">
                  <c:v>1.0399999999999999E-4</c:v>
                </c:pt>
                <c:pt idx="15">
                  <c:v>1.25E-4</c:v>
                </c:pt>
                <c:pt idx="16">
                  <c:v>1.4549999999999999E-4</c:v>
                </c:pt>
                <c:pt idx="17">
                  <c:v>1.66E-4</c:v>
                </c:pt>
                <c:pt idx="18">
                  <c:v>1.8199999999999998E-4</c:v>
                </c:pt>
                <c:pt idx="19">
                  <c:v>1.995E-4</c:v>
                </c:pt>
                <c:pt idx="20">
                  <c:v>2.175E-4</c:v>
                </c:pt>
                <c:pt idx="21">
                  <c:v>2.3699999999999999E-4</c:v>
                </c:pt>
                <c:pt idx="22">
                  <c:v>2.5749999999999997E-4</c:v>
                </c:pt>
                <c:pt idx="23">
                  <c:v>2.7949999999999996E-4</c:v>
                </c:pt>
                <c:pt idx="24">
                  <c:v>3.0249999999999998E-4</c:v>
                </c:pt>
                <c:pt idx="25">
                  <c:v>3.255E-4</c:v>
                </c:pt>
                <c:pt idx="26">
                  <c:v>3.5E-4</c:v>
                </c:pt>
                <c:pt idx="27">
                  <c:v>3.7549999999999997E-4</c:v>
                </c:pt>
                <c:pt idx="28">
                  <c:v>4.0249999999999997E-4</c:v>
                </c:pt>
                <c:pt idx="29">
                  <c:v>4.2999999999999999E-4</c:v>
                </c:pt>
                <c:pt idx="30">
                  <c:v>4.5899999999999999E-4</c:v>
                </c:pt>
                <c:pt idx="31">
                  <c:v>4.885E-4</c:v>
                </c:pt>
                <c:pt idx="32">
                  <c:v>5.195E-4</c:v>
                </c:pt>
                <c:pt idx="33">
                  <c:v>5.5150000000000002E-4</c:v>
                </c:pt>
                <c:pt idx="34">
                  <c:v>5.8399999999999999E-4</c:v>
                </c:pt>
                <c:pt idx="35">
                  <c:v>6.1799999999999995E-4</c:v>
                </c:pt>
                <c:pt idx="36">
                  <c:v>6.5449999999999992E-4</c:v>
                </c:pt>
              </c:numCache>
            </c:numRef>
          </c:xVal>
          <c:yVal>
            <c:numRef>
              <c:f>Sheet1!$C$2:$C$46</c:f>
              <c:numCache>
                <c:formatCode>0.00</c:formatCode>
                <c:ptCount val="45"/>
                <c:pt idx="0">
                  <c:v>0</c:v>
                </c:pt>
                <c:pt idx="1">
                  <c:v>0.29742420382165607</c:v>
                </c:pt>
                <c:pt idx="2">
                  <c:v>0.36115796178343951</c:v>
                </c:pt>
                <c:pt idx="3">
                  <c:v>0.42489171974522294</c:v>
                </c:pt>
                <c:pt idx="4">
                  <c:v>0.46738089171974523</c:v>
                </c:pt>
                <c:pt idx="5">
                  <c:v>0.48862547770700637</c:v>
                </c:pt>
                <c:pt idx="6">
                  <c:v>0.57360382165605095</c:v>
                </c:pt>
                <c:pt idx="7">
                  <c:v>0.74356050955414021</c:v>
                </c:pt>
                <c:pt idx="8">
                  <c:v>1.0622292993630573</c:v>
                </c:pt>
                <c:pt idx="9">
                  <c:v>1.4871210191082804</c:v>
                </c:pt>
                <c:pt idx="10">
                  <c:v>1.8907681528662421</c:v>
                </c:pt>
                <c:pt idx="11">
                  <c:v>2.3581490445859874</c:v>
                </c:pt>
                <c:pt idx="12">
                  <c:v>2.8680191082802549</c:v>
                </c:pt>
                <c:pt idx="13">
                  <c:v>3.4628675159235671</c:v>
                </c:pt>
                <c:pt idx="14">
                  <c:v>4.1426942675159237</c:v>
                </c:pt>
                <c:pt idx="15">
                  <c:v>4.9499885350318475</c:v>
                </c:pt>
                <c:pt idx="16">
                  <c:v>5.7360382165605097</c:v>
                </c:pt>
                <c:pt idx="17">
                  <c:v>6.5645770700636943</c:v>
                </c:pt>
                <c:pt idx="18">
                  <c:v>7.1381808917197453</c:v>
                </c:pt>
                <c:pt idx="19">
                  <c:v>7.7967630573248412</c:v>
                </c:pt>
                <c:pt idx="20">
                  <c:v>8.4341006369426754</c:v>
                </c:pt>
                <c:pt idx="21">
                  <c:v>9.1351719745222937</c:v>
                </c:pt>
                <c:pt idx="22">
                  <c:v>9.8787324840764335</c:v>
                </c:pt>
                <c:pt idx="23">
                  <c:v>10.664782165605097</c:v>
                </c:pt>
                <c:pt idx="24">
                  <c:v>11.472076433121019</c:v>
                </c:pt>
                <c:pt idx="25">
                  <c:v>12.321859872611466</c:v>
                </c:pt>
                <c:pt idx="26">
                  <c:v>13.15039872611465</c:v>
                </c:pt>
                <c:pt idx="27">
                  <c:v>14.042671337579618</c:v>
                </c:pt>
                <c:pt idx="28">
                  <c:v>14.956188535031847</c:v>
                </c:pt>
                <c:pt idx="29">
                  <c:v>15.848461146496817</c:v>
                </c:pt>
                <c:pt idx="30">
                  <c:v>16.783222929936308</c:v>
                </c:pt>
                <c:pt idx="31">
                  <c:v>17.73922929936306</c:v>
                </c:pt>
                <c:pt idx="32">
                  <c:v>18.673991082802551</c:v>
                </c:pt>
                <c:pt idx="33">
                  <c:v>19.672486624203824</c:v>
                </c:pt>
                <c:pt idx="34">
                  <c:v>20.649737579617835</c:v>
                </c:pt>
                <c:pt idx="35">
                  <c:v>21.605743949044587</c:v>
                </c:pt>
                <c:pt idx="36">
                  <c:v>22.60423949044586</c:v>
                </c:pt>
                <c:pt idx="37">
                  <c:v>23.560245859872616</c:v>
                </c:pt>
                <c:pt idx="38">
                  <c:v>24.495007643312103</c:v>
                </c:pt>
                <c:pt idx="39">
                  <c:v>25.451014012738856</c:v>
                </c:pt>
                <c:pt idx="40">
                  <c:v>26.343286624203824</c:v>
                </c:pt>
                <c:pt idx="41">
                  <c:v>27.214314649681533</c:v>
                </c:pt>
                <c:pt idx="42">
                  <c:v>28.021608917197455</c:v>
                </c:pt>
                <c:pt idx="43">
                  <c:v>28.637701910828028</c:v>
                </c:pt>
                <c:pt idx="44">
                  <c:v>26.215819108280257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45-4BDF-BF68-9269AC536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589215"/>
        <c:axId val="1187582975"/>
      </c:scatterChart>
      <c:valAx>
        <c:axId val="1187589215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(10^-6))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82975"/>
        <c:crosses val="autoZero"/>
        <c:crossBetween val="midCat"/>
      </c:valAx>
      <c:valAx>
        <c:axId val="11875829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Compresive strength (MPa)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89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Sheet2!$H$3:$H$35</c:f>
              <c:numCache>
                <c:formatCode>General</c:formatCode>
                <c:ptCount val="33"/>
                <c:pt idx="0">
                  <c:v>1.3499999999999999E-5</c:v>
                </c:pt>
                <c:pt idx="1">
                  <c:v>1.4E-5</c:v>
                </c:pt>
                <c:pt idx="2">
                  <c:v>1.7E-5</c:v>
                </c:pt>
                <c:pt idx="3">
                  <c:v>2.55E-5</c:v>
                </c:pt>
                <c:pt idx="4">
                  <c:v>2.9999999999999997E-5</c:v>
                </c:pt>
                <c:pt idx="5">
                  <c:v>3.2999999999999996E-5</c:v>
                </c:pt>
                <c:pt idx="6">
                  <c:v>3.7499999999999997E-5</c:v>
                </c:pt>
                <c:pt idx="7">
                  <c:v>4.35E-5</c:v>
                </c:pt>
                <c:pt idx="8">
                  <c:v>4.9499999999999997E-5</c:v>
                </c:pt>
                <c:pt idx="9">
                  <c:v>5.6999999999999996E-5</c:v>
                </c:pt>
                <c:pt idx="10">
                  <c:v>6.4999999999999994E-5</c:v>
                </c:pt>
                <c:pt idx="11">
                  <c:v>7.3999999999999996E-5</c:v>
                </c:pt>
                <c:pt idx="12">
                  <c:v>8.3999999999999995E-5</c:v>
                </c:pt>
                <c:pt idx="13">
                  <c:v>9.4499999999999993E-5</c:v>
                </c:pt>
                <c:pt idx="14">
                  <c:v>1.0499999999999999E-4</c:v>
                </c:pt>
                <c:pt idx="15">
                  <c:v>1.17E-4</c:v>
                </c:pt>
                <c:pt idx="16">
                  <c:v>1.2899999999999999E-4</c:v>
                </c:pt>
                <c:pt idx="17">
                  <c:v>1.4349999999999999E-4</c:v>
                </c:pt>
                <c:pt idx="18">
                  <c:v>1.5749999999999998E-4</c:v>
                </c:pt>
                <c:pt idx="19">
                  <c:v>1.7349999999999999E-4</c:v>
                </c:pt>
                <c:pt idx="20">
                  <c:v>1.905E-4</c:v>
                </c:pt>
                <c:pt idx="21">
                  <c:v>2.0899999999999998E-4</c:v>
                </c:pt>
                <c:pt idx="22">
                  <c:v>2.2899999999999998E-4</c:v>
                </c:pt>
                <c:pt idx="23">
                  <c:v>2.5049999999999996E-4</c:v>
                </c:pt>
                <c:pt idx="24">
                  <c:v>2.7250000000000001E-4</c:v>
                </c:pt>
                <c:pt idx="25">
                  <c:v>2.9549999999999997E-4</c:v>
                </c:pt>
                <c:pt idx="26">
                  <c:v>3.2049999999999998E-4</c:v>
                </c:pt>
                <c:pt idx="27">
                  <c:v>3.4649999999999997E-4</c:v>
                </c:pt>
                <c:pt idx="28">
                  <c:v>3.725E-4</c:v>
                </c:pt>
                <c:pt idx="29">
                  <c:v>4.0099999999999999E-4</c:v>
                </c:pt>
                <c:pt idx="30">
                  <c:v>4.2999999999999999E-4</c:v>
                </c:pt>
                <c:pt idx="31">
                  <c:v>4.6099999999999998E-4</c:v>
                </c:pt>
                <c:pt idx="32">
                  <c:v>4.9299999999999995E-4</c:v>
                </c:pt>
              </c:numCache>
            </c:numRef>
          </c:xVal>
          <c:yVal>
            <c:numRef>
              <c:f>Sheet2!$C$2:$C$49</c:f>
              <c:numCache>
                <c:formatCode>0.00</c:formatCode>
                <c:ptCount val="48"/>
                <c:pt idx="0">
                  <c:v>0</c:v>
                </c:pt>
                <c:pt idx="1">
                  <c:v>0.50987006369426757</c:v>
                </c:pt>
                <c:pt idx="2">
                  <c:v>0.53111464968152866</c:v>
                </c:pt>
                <c:pt idx="3">
                  <c:v>0.61609299363057324</c:v>
                </c:pt>
                <c:pt idx="4">
                  <c:v>0.97725095541401275</c:v>
                </c:pt>
                <c:pt idx="5">
                  <c:v>1.1684522292993631</c:v>
                </c:pt>
                <c:pt idx="6">
                  <c:v>1.2959197452229301</c:v>
                </c:pt>
                <c:pt idx="7">
                  <c:v>1.4658764331210192</c:v>
                </c:pt>
                <c:pt idx="8">
                  <c:v>1.6995668789808918</c:v>
                </c:pt>
                <c:pt idx="9">
                  <c:v>1.9757464968152867</c:v>
                </c:pt>
                <c:pt idx="10">
                  <c:v>2.2519261146496818</c:v>
                </c:pt>
                <c:pt idx="11">
                  <c:v>2.570594904458599</c:v>
                </c:pt>
                <c:pt idx="12">
                  <c:v>2.9105082802547773</c:v>
                </c:pt>
                <c:pt idx="13">
                  <c:v>3.292910828025478</c:v>
                </c:pt>
                <c:pt idx="14">
                  <c:v>3.6965579617834399</c:v>
                </c:pt>
                <c:pt idx="15">
                  <c:v>4.1002050955414013</c:v>
                </c:pt>
                <c:pt idx="16">
                  <c:v>4.5250968152866244</c:v>
                </c:pt>
                <c:pt idx="17">
                  <c:v>4.9924777070063699</c:v>
                </c:pt>
                <c:pt idx="18">
                  <c:v>5.502347770700637</c:v>
                </c:pt>
                <c:pt idx="19">
                  <c:v>6.0122178343949049</c:v>
                </c:pt>
                <c:pt idx="20">
                  <c:v>6.6070662420382167</c:v>
                </c:pt>
                <c:pt idx="21">
                  <c:v>7.2231592356687901</c:v>
                </c:pt>
                <c:pt idx="22">
                  <c:v>7.8604968152866244</c:v>
                </c:pt>
                <c:pt idx="23">
                  <c:v>8.5403235668789819</c:v>
                </c:pt>
                <c:pt idx="24">
                  <c:v>9.26263949044586</c:v>
                </c:pt>
                <c:pt idx="25">
                  <c:v>10.0062</c:v>
                </c:pt>
                <c:pt idx="26">
                  <c:v>10.792249681528663</c:v>
                </c:pt>
                <c:pt idx="27">
                  <c:v>11.578299363057326</c:v>
                </c:pt>
                <c:pt idx="28">
                  <c:v>12.385593630573249</c:v>
                </c:pt>
                <c:pt idx="29">
                  <c:v>13.214132484076433</c:v>
                </c:pt>
                <c:pt idx="30">
                  <c:v>14.06391592356688</c:v>
                </c:pt>
                <c:pt idx="31">
                  <c:v>14.956188535031847</c:v>
                </c:pt>
                <c:pt idx="32">
                  <c:v>15.848461146496817</c:v>
                </c:pt>
                <c:pt idx="33">
                  <c:v>16.740733757961785</c:v>
                </c:pt>
                <c:pt idx="34">
                  <c:v>17.675495541401276</c:v>
                </c:pt>
                <c:pt idx="35">
                  <c:v>18.589012738853505</c:v>
                </c:pt>
                <c:pt idx="36">
                  <c:v>19.523774522292996</c:v>
                </c:pt>
                <c:pt idx="37">
                  <c:v>20.394802547770702</c:v>
                </c:pt>
                <c:pt idx="38">
                  <c:v>21.202096815286627</c:v>
                </c:pt>
                <c:pt idx="39">
                  <c:v>22.073124840764333</c:v>
                </c:pt>
                <c:pt idx="40">
                  <c:v>22.922908280254781</c:v>
                </c:pt>
                <c:pt idx="41">
                  <c:v>23.70895796178344</c:v>
                </c:pt>
                <c:pt idx="42">
                  <c:v>24.558741401273885</c:v>
                </c:pt>
                <c:pt idx="43">
                  <c:v>25.323546496815286</c:v>
                </c:pt>
                <c:pt idx="44">
                  <c:v>26.067107006369429</c:v>
                </c:pt>
                <c:pt idx="45">
                  <c:v>26.980624203821659</c:v>
                </c:pt>
                <c:pt idx="46">
                  <c:v>27.894141401273888</c:v>
                </c:pt>
                <c:pt idx="47">
                  <c:v>27.851652229299365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26-4734-A0D4-A70B17A76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589215"/>
        <c:axId val="1187582975"/>
      </c:scatterChart>
      <c:valAx>
        <c:axId val="1187589215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(10^-6))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82975"/>
        <c:crosses val="autoZero"/>
        <c:crossBetween val="midCat"/>
      </c:valAx>
      <c:valAx>
        <c:axId val="11875829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Compresive strength (MPa)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89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98554999003992E-2"/>
          <c:y val="2.5485078459198059E-2"/>
          <c:w val="0.86118759775197218"/>
          <c:h val="0.87182556166139358"/>
        </c:manualLayout>
      </c:layout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Sheet3!$I$3:$I$22</c:f>
              <c:numCache>
                <c:formatCode>General</c:formatCode>
                <c:ptCount val="20"/>
                <c:pt idx="0">
                  <c:v>4.9999999999999996E-6</c:v>
                </c:pt>
                <c:pt idx="1">
                  <c:v>1.15E-5</c:v>
                </c:pt>
                <c:pt idx="2">
                  <c:v>1.15E-5</c:v>
                </c:pt>
                <c:pt idx="3">
                  <c:v>1.2E-5</c:v>
                </c:pt>
                <c:pt idx="4">
                  <c:v>1.2999999999999999E-5</c:v>
                </c:pt>
                <c:pt idx="5">
                  <c:v>1.4E-5</c:v>
                </c:pt>
                <c:pt idx="6">
                  <c:v>2.3E-5</c:v>
                </c:pt>
                <c:pt idx="7">
                  <c:v>5.3999999999999998E-5</c:v>
                </c:pt>
                <c:pt idx="8">
                  <c:v>7.4999999999999993E-5</c:v>
                </c:pt>
                <c:pt idx="9">
                  <c:v>9.8999999999999994E-5</c:v>
                </c:pt>
                <c:pt idx="10">
                  <c:v>1.2850000000000001E-4</c:v>
                </c:pt>
                <c:pt idx="11">
                  <c:v>1.5999999999999999E-4</c:v>
                </c:pt>
                <c:pt idx="12">
                  <c:v>1.85E-4</c:v>
                </c:pt>
                <c:pt idx="13">
                  <c:v>2.04E-4</c:v>
                </c:pt>
                <c:pt idx="14">
                  <c:v>2.22E-4</c:v>
                </c:pt>
                <c:pt idx="15">
                  <c:v>2.4049999999999999E-4</c:v>
                </c:pt>
                <c:pt idx="16">
                  <c:v>2.5900000000000001E-4</c:v>
                </c:pt>
                <c:pt idx="17">
                  <c:v>2.7900000000000001E-4</c:v>
                </c:pt>
                <c:pt idx="18">
                  <c:v>2.9999999999999997E-4</c:v>
                </c:pt>
                <c:pt idx="19">
                  <c:v>3.2150000000000001E-4</c:v>
                </c:pt>
              </c:numCache>
            </c:numRef>
          </c:xVal>
          <c:yVal>
            <c:numRef>
              <c:f>Sheet3!$C$3:$C$49</c:f>
              <c:numCache>
                <c:formatCode>0.00</c:formatCode>
                <c:ptCount val="47"/>
                <c:pt idx="0">
                  <c:v>0.12746751592356689</c:v>
                </c:pt>
                <c:pt idx="1">
                  <c:v>0.4036471337579618</c:v>
                </c:pt>
                <c:pt idx="2">
                  <c:v>0.42489171974522294</c:v>
                </c:pt>
                <c:pt idx="3">
                  <c:v>0.44613630573248408</c:v>
                </c:pt>
                <c:pt idx="4">
                  <c:v>0.48862547770700637</c:v>
                </c:pt>
                <c:pt idx="5">
                  <c:v>0.53111464968152866</c:v>
                </c:pt>
                <c:pt idx="6">
                  <c:v>0.84978343949044588</c:v>
                </c:pt>
                <c:pt idx="7">
                  <c:v>2.1457031847133758</c:v>
                </c:pt>
                <c:pt idx="8">
                  <c:v>2.9954866242038216</c:v>
                </c:pt>
                <c:pt idx="9">
                  <c:v>3.9514929936305734</c:v>
                </c:pt>
                <c:pt idx="10">
                  <c:v>5.0987006369426755</c:v>
                </c:pt>
                <c:pt idx="11">
                  <c:v>6.2883974522293</c:v>
                </c:pt>
                <c:pt idx="12">
                  <c:v>7.2656484076433125</c:v>
                </c:pt>
                <c:pt idx="13">
                  <c:v>7.9667197452229299</c:v>
                </c:pt>
                <c:pt idx="14">
                  <c:v>8.604057324840765</c:v>
                </c:pt>
                <c:pt idx="15">
                  <c:v>9.26263949044586</c:v>
                </c:pt>
                <c:pt idx="16">
                  <c:v>9.9424662420382166</c:v>
                </c:pt>
                <c:pt idx="17">
                  <c:v>10.664782165605097</c:v>
                </c:pt>
                <c:pt idx="18">
                  <c:v>11.387098089171975</c:v>
                </c:pt>
                <c:pt idx="19">
                  <c:v>12.151903184713376</c:v>
                </c:pt>
                <c:pt idx="20">
                  <c:v>12.895463694267516</c:v>
                </c:pt>
                <c:pt idx="21">
                  <c:v>13.681513375796179</c:v>
                </c:pt>
                <c:pt idx="22">
                  <c:v>14.467563057324842</c:v>
                </c:pt>
                <c:pt idx="23">
                  <c:v>15.274857324840765</c:v>
                </c:pt>
                <c:pt idx="24">
                  <c:v>16.124640764331211</c:v>
                </c:pt>
                <c:pt idx="25">
                  <c:v>16.889445859872612</c:v>
                </c:pt>
                <c:pt idx="26">
                  <c:v>17.73922929936306</c:v>
                </c:pt>
                <c:pt idx="27">
                  <c:v>18.546523566878985</c:v>
                </c:pt>
                <c:pt idx="28">
                  <c:v>19.39630700636943</c:v>
                </c:pt>
                <c:pt idx="29">
                  <c:v>20.246090445859874</c:v>
                </c:pt>
                <c:pt idx="30">
                  <c:v>21.074629299363057</c:v>
                </c:pt>
                <c:pt idx="31">
                  <c:v>21.924412738853505</c:v>
                </c:pt>
                <c:pt idx="32">
                  <c:v>22.752951592356691</c:v>
                </c:pt>
                <c:pt idx="33">
                  <c:v>23.581490445859874</c:v>
                </c:pt>
                <c:pt idx="34">
                  <c:v>24.41002929936306</c:v>
                </c:pt>
                <c:pt idx="35">
                  <c:v>25.238568152866243</c:v>
                </c:pt>
                <c:pt idx="36">
                  <c:v>26.067107006369429</c:v>
                </c:pt>
                <c:pt idx="37">
                  <c:v>26.853156687898089</c:v>
                </c:pt>
                <c:pt idx="38">
                  <c:v>27.660450955414014</c:v>
                </c:pt>
                <c:pt idx="39">
                  <c:v>28.446500636942677</c:v>
                </c:pt>
                <c:pt idx="40">
                  <c:v>29.211305732484078</c:v>
                </c:pt>
                <c:pt idx="41">
                  <c:v>29.97611082802548</c:v>
                </c:pt>
                <c:pt idx="42">
                  <c:v>30.677182165605096</c:v>
                </c:pt>
                <c:pt idx="43">
                  <c:v>31.484476433121021</c:v>
                </c:pt>
                <c:pt idx="44">
                  <c:v>32.589194904458601</c:v>
                </c:pt>
                <c:pt idx="45">
                  <c:v>33.651424203821655</c:v>
                </c:pt>
                <c:pt idx="46">
                  <c:v>34.310006369426752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9E-4222-90C7-BAD844E26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589215"/>
        <c:axId val="1187582975"/>
      </c:scatterChart>
      <c:valAx>
        <c:axId val="1187589215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82975"/>
        <c:crosses val="autoZero"/>
        <c:crossBetween val="midCat"/>
      </c:valAx>
      <c:valAx>
        <c:axId val="11875829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Compresive strength (MPa)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89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sample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Sheet1!$F$2:$F$46</c:f>
              <c:numCache>
                <c:formatCode>0.0</c:formatCode>
                <c:ptCount val="45"/>
                <c:pt idx="0">
                  <c:v>0</c:v>
                </c:pt>
                <c:pt idx="1">
                  <c:v>8</c:v>
                </c:pt>
                <c:pt idx="2">
                  <c:v>11</c:v>
                </c:pt>
                <c:pt idx="3">
                  <c:v>12</c:v>
                </c:pt>
                <c:pt idx="4">
                  <c:v>12.5</c:v>
                </c:pt>
                <c:pt idx="5">
                  <c:v>13.5</c:v>
                </c:pt>
                <c:pt idx="6">
                  <c:v>15.5</c:v>
                </c:pt>
                <c:pt idx="7">
                  <c:v>20.5</c:v>
                </c:pt>
                <c:pt idx="8">
                  <c:v>27.5</c:v>
                </c:pt>
                <c:pt idx="9">
                  <c:v>38</c:v>
                </c:pt>
                <c:pt idx="10">
                  <c:v>48</c:v>
                </c:pt>
                <c:pt idx="11">
                  <c:v>58.5</c:v>
                </c:pt>
                <c:pt idx="12">
                  <c:v>71.5</c:v>
                </c:pt>
                <c:pt idx="13">
                  <c:v>86.5</c:v>
                </c:pt>
                <c:pt idx="14">
                  <c:v>104</c:v>
                </c:pt>
                <c:pt idx="15">
                  <c:v>125</c:v>
                </c:pt>
                <c:pt idx="16">
                  <c:v>145.5</c:v>
                </c:pt>
                <c:pt idx="17">
                  <c:v>166</c:v>
                </c:pt>
                <c:pt idx="18">
                  <c:v>182</c:v>
                </c:pt>
                <c:pt idx="19">
                  <c:v>199.5</c:v>
                </c:pt>
                <c:pt idx="20">
                  <c:v>217.5</c:v>
                </c:pt>
                <c:pt idx="21">
                  <c:v>237</c:v>
                </c:pt>
                <c:pt idx="22">
                  <c:v>257.5</c:v>
                </c:pt>
                <c:pt idx="23">
                  <c:v>279.5</c:v>
                </c:pt>
                <c:pt idx="24">
                  <c:v>302.5</c:v>
                </c:pt>
                <c:pt idx="25">
                  <c:v>325.5</c:v>
                </c:pt>
                <c:pt idx="26">
                  <c:v>350</c:v>
                </c:pt>
                <c:pt idx="27">
                  <c:v>375.5</c:v>
                </c:pt>
                <c:pt idx="28">
                  <c:v>402.5</c:v>
                </c:pt>
                <c:pt idx="29">
                  <c:v>430</c:v>
                </c:pt>
                <c:pt idx="30">
                  <c:v>459</c:v>
                </c:pt>
                <c:pt idx="31">
                  <c:v>488.5</c:v>
                </c:pt>
                <c:pt idx="32">
                  <c:v>519.5</c:v>
                </c:pt>
                <c:pt idx="33">
                  <c:v>551.5</c:v>
                </c:pt>
                <c:pt idx="34">
                  <c:v>584</c:v>
                </c:pt>
                <c:pt idx="35">
                  <c:v>618</c:v>
                </c:pt>
                <c:pt idx="36">
                  <c:v>654.5</c:v>
                </c:pt>
                <c:pt idx="37">
                  <c:v>691.5</c:v>
                </c:pt>
                <c:pt idx="38">
                  <c:v>729</c:v>
                </c:pt>
                <c:pt idx="39">
                  <c:v>772</c:v>
                </c:pt>
                <c:pt idx="40">
                  <c:v>814.5</c:v>
                </c:pt>
                <c:pt idx="41">
                  <c:v>863.5</c:v>
                </c:pt>
                <c:pt idx="42">
                  <c:v>917.5</c:v>
                </c:pt>
                <c:pt idx="43">
                  <c:v>986</c:v>
                </c:pt>
                <c:pt idx="44">
                  <c:v>1264</c:v>
                </c:pt>
              </c:numCache>
            </c:numRef>
          </c:xVal>
          <c:yVal>
            <c:numRef>
              <c:f>Sheet1!$C$2:$C$46</c:f>
              <c:numCache>
                <c:formatCode>0.00</c:formatCode>
                <c:ptCount val="45"/>
                <c:pt idx="0">
                  <c:v>0</c:v>
                </c:pt>
                <c:pt idx="1">
                  <c:v>0.29742420382165607</c:v>
                </c:pt>
                <c:pt idx="2">
                  <c:v>0.36115796178343951</c:v>
                </c:pt>
                <c:pt idx="3">
                  <c:v>0.42489171974522294</c:v>
                </c:pt>
                <c:pt idx="4">
                  <c:v>0.46738089171974523</c:v>
                </c:pt>
                <c:pt idx="5">
                  <c:v>0.48862547770700637</c:v>
                </c:pt>
                <c:pt idx="6">
                  <c:v>0.57360382165605095</c:v>
                </c:pt>
                <c:pt idx="7">
                  <c:v>0.74356050955414021</c:v>
                </c:pt>
                <c:pt idx="8">
                  <c:v>1.0622292993630573</c:v>
                </c:pt>
                <c:pt idx="9">
                  <c:v>1.4871210191082804</c:v>
                </c:pt>
                <c:pt idx="10">
                  <c:v>1.8907681528662421</c:v>
                </c:pt>
                <c:pt idx="11">
                  <c:v>2.3581490445859874</c:v>
                </c:pt>
                <c:pt idx="12">
                  <c:v>2.8680191082802549</c:v>
                </c:pt>
                <c:pt idx="13">
                  <c:v>3.4628675159235671</c:v>
                </c:pt>
                <c:pt idx="14">
                  <c:v>4.1426942675159237</c:v>
                </c:pt>
                <c:pt idx="15">
                  <c:v>4.9499885350318475</c:v>
                </c:pt>
                <c:pt idx="16">
                  <c:v>5.7360382165605097</c:v>
                </c:pt>
                <c:pt idx="17">
                  <c:v>6.5645770700636943</c:v>
                </c:pt>
                <c:pt idx="18">
                  <c:v>7.1381808917197453</c:v>
                </c:pt>
                <c:pt idx="19">
                  <c:v>7.7967630573248412</c:v>
                </c:pt>
                <c:pt idx="20">
                  <c:v>8.4341006369426754</c:v>
                </c:pt>
                <c:pt idx="21">
                  <c:v>9.1351719745222937</c:v>
                </c:pt>
                <c:pt idx="22">
                  <c:v>9.8787324840764335</c:v>
                </c:pt>
                <c:pt idx="23">
                  <c:v>10.664782165605097</c:v>
                </c:pt>
                <c:pt idx="24">
                  <c:v>11.472076433121019</c:v>
                </c:pt>
                <c:pt idx="25">
                  <c:v>12.321859872611466</c:v>
                </c:pt>
                <c:pt idx="26">
                  <c:v>13.15039872611465</c:v>
                </c:pt>
                <c:pt idx="27">
                  <c:v>14.042671337579618</c:v>
                </c:pt>
                <c:pt idx="28">
                  <c:v>14.956188535031847</c:v>
                </c:pt>
                <c:pt idx="29">
                  <c:v>15.848461146496817</c:v>
                </c:pt>
                <c:pt idx="30">
                  <c:v>16.783222929936308</c:v>
                </c:pt>
                <c:pt idx="31">
                  <c:v>17.73922929936306</c:v>
                </c:pt>
                <c:pt idx="32">
                  <c:v>18.673991082802551</c:v>
                </c:pt>
                <c:pt idx="33">
                  <c:v>19.672486624203824</c:v>
                </c:pt>
                <c:pt idx="34">
                  <c:v>20.649737579617835</c:v>
                </c:pt>
                <c:pt idx="35">
                  <c:v>21.605743949044587</c:v>
                </c:pt>
                <c:pt idx="36">
                  <c:v>22.60423949044586</c:v>
                </c:pt>
                <c:pt idx="37">
                  <c:v>23.560245859872616</c:v>
                </c:pt>
                <c:pt idx="38">
                  <c:v>24.495007643312103</c:v>
                </c:pt>
                <c:pt idx="39">
                  <c:v>25.451014012738856</c:v>
                </c:pt>
                <c:pt idx="40">
                  <c:v>26.343286624203824</c:v>
                </c:pt>
                <c:pt idx="41">
                  <c:v>27.214314649681533</c:v>
                </c:pt>
                <c:pt idx="42">
                  <c:v>28.021608917197455</c:v>
                </c:pt>
                <c:pt idx="43">
                  <c:v>28.637701910828028</c:v>
                </c:pt>
                <c:pt idx="44">
                  <c:v>26.215819108280257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E1-460D-905F-01D97D7D3AEE}"/>
            </c:ext>
          </c:extLst>
        </c:ser>
        <c:ser>
          <c:idx val="1"/>
          <c:order val="1"/>
          <c:tx>
            <c:v>Sample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Sheet2!$F$2:$F$49</c:f>
              <c:numCache>
                <c:formatCode>0.0</c:formatCode>
                <c:ptCount val="48"/>
                <c:pt idx="0">
                  <c:v>0</c:v>
                </c:pt>
                <c:pt idx="1">
                  <c:v>13.5</c:v>
                </c:pt>
                <c:pt idx="2">
                  <c:v>14</c:v>
                </c:pt>
                <c:pt idx="3">
                  <c:v>17</c:v>
                </c:pt>
                <c:pt idx="4">
                  <c:v>25.5</c:v>
                </c:pt>
                <c:pt idx="5">
                  <c:v>30</c:v>
                </c:pt>
                <c:pt idx="6">
                  <c:v>33</c:v>
                </c:pt>
                <c:pt idx="7">
                  <c:v>37.5</c:v>
                </c:pt>
                <c:pt idx="8">
                  <c:v>43.5</c:v>
                </c:pt>
                <c:pt idx="9">
                  <c:v>49.5</c:v>
                </c:pt>
                <c:pt idx="10">
                  <c:v>57</c:v>
                </c:pt>
                <c:pt idx="11">
                  <c:v>65</c:v>
                </c:pt>
                <c:pt idx="12">
                  <c:v>74</c:v>
                </c:pt>
                <c:pt idx="13">
                  <c:v>84</c:v>
                </c:pt>
                <c:pt idx="14">
                  <c:v>94.5</c:v>
                </c:pt>
                <c:pt idx="15">
                  <c:v>105</c:v>
                </c:pt>
                <c:pt idx="16">
                  <c:v>117</c:v>
                </c:pt>
                <c:pt idx="17">
                  <c:v>129</c:v>
                </c:pt>
                <c:pt idx="18">
                  <c:v>143.5</c:v>
                </c:pt>
                <c:pt idx="19">
                  <c:v>157.5</c:v>
                </c:pt>
                <c:pt idx="20">
                  <c:v>173.5</c:v>
                </c:pt>
                <c:pt idx="21">
                  <c:v>190.5</c:v>
                </c:pt>
                <c:pt idx="22">
                  <c:v>209</c:v>
                </c:pt>
                <c:pt idx="23">
                  <c:v>229</c:v>
                </c:pt>
                <c:pt idx="24">
                  <c:v>250.5</c:v>
                </c:pt>
                <c:pt idx="25">
                  <c:v>272.5</c:v>
                </c:pt>
                <c:pt idx="26">
                  <c:v>295.5</c:v>
                </c:pt>
                <c:pt idx="27">
                  <c:v>320.5</c:v>
                </c:pt>
                <c:pt idx="28">
                  <c:v>346.5</c:v>
                </c:pt>
                <c:pt idx="29">
                  <c:v>372.5</c:v>
                </c:pt>
                <c:pt idx="30">
                  <c:v>401</c:v>
                </c:pt>
                <c:pt idx="31">
                  <c:v>430</c:v>
                </c:pt>
                <c:pt idx="32">
                  <c:v>461</c:v>
                </c:pt>
                <c:pt idx="33">
                  <c:v>493</c:v>
                </c:pt>
                <c:pt idx="34">
                  <c:v>526</c:v>
                </c:pt>
                <c:pt idx="35">
                  <c:v>560</c:v>
                </c:pt>
                <c:pt idx="36">
                  <c:v>595</c:v>
                </c:pt>
                <c:pt idx="37">
                  <c:v>630.5</c:v>
                </c:pt>
                <c:pt idx="38">
                  <c:v>666</c:v>
                </c:pt>
                <c:pt idx="39">
                  <c:v>702.5</c:v>
                </c:pt>
                <c:pt idx="40">
                  <c:v>741.5</c:v>
                </c:pt>
                <c:pt idx="41">
                  <c:v>780.5</c:v>
                </c:pt>
                <c:pt idx="42">
                  <c:v>824</c:v>
                </c:pt>
                <c:pt idx="43">
                  <c:v>868</c:v>
                </c:pt>
                <c:pt idx="44">
                  <c:v>915</c:v>
                </c:pt>
                <c:pt idx="45">
                  <c:v>975</c:v>
                </c:pt>
                <c:pt idx="46">
                  <c:v>1059</c:v>
                </c:pt>
                <c:pt idx="47">
                  <c:v>1232.5</c:v>
                </c:pt>
              </c:numCache>
            </c:numRef>
          </c:xVal>
          <c:yVal>
            <c:numRef>
              <c:f>Sheet2!$C$2:$C$49</c:f>
              <c:numCache>
                <c:formatCode>0.00</c:formatCode>
                <c:ptCount val="48"/>
                <c:pt idx="0">
                  <c:v>0</c:v>
                </c:pt>
                <c:pt idx="1">
                  <c:v>0.50987006369426757</c:v>
                </c:pt>
                <c:pt idx="2">
                  <c:v>0.53111464968152866</c:v>
                </c:pt>
                <c:pt idx="3">
                  <c:v>0.61609299363057324</c:v>
                </c:pt>
                <c:pt idx="4">
                  <c:v>0.97725095541401275</c:v>
                </c:pt>
                <c:pt idx="5">
                  <c:v>1.1684522292993631</c:v>
                </c:pt>
                <c:pt idx="6">
                  <c:v>1.2959197452229301</c:v>
                </c:pt>
                <c:pt idx="7">
                  <c:v>1.4658764331210192</c:v>
                </c:pt>
                <c:pt idx="8">
                  <c:v>1.6995668789808918</c:v>
                </c:pt>
                <c:pt idx="9">
                  <c:v>1.9757464968152867</c:v>
                </c:pt>
                <c:pt idx="10">
                  <c:v>2.2519261146496818</c:v>
                </c:pt>
                <c:pt idx="11">
                  <c:v>2.570594904458599</c:v>
                </c:pt>
                <c:pt idx="12">
                  <c:v>2.9105082802547773</c:v>
                </c:pt>
                <c:pt idx="13">
                  <c:v>3.292910828025478</c:v>
                </c:pt>
                <c:pt idx="14">
                  <c:v>3.6965579617834399</c:v>
                </c:pt>
                <c:pt idx="15">
                  <c:v>4.1002050955414013</c:v>
                </c:pt>
                <c:pt idx="16">
                  <c:v>4.5250968152866244</c:v>
                </c:pt>
                <c:pt idx="17">
                  <c:v>4.9924777070063699</c:v>
                </c:pt>
                <c:pt idx="18">
                  <c:v>5.502347770700637</c:v>
                </c:pt>
                <c:pt idx="19">
                  <c:v>6.0122178343949049</c:v>
                </c:pt>
                <c:pt idx="20">
                  <c:v>6.6070662420382167</c:v>
                </c:pt>
                <c:pt idx="21">
                  <c:v>7.2231592356687901</c:v>
                </c:pt>
                <c:pt idx="22">
                  <c:v>7.8604968152866244</c:v>
                </c:pt>
                <c:pt idx="23">
                  <c:v>8.5403235668789819</c:v>
                </c:pt>
                <c:pt idx="24">
                  <c:v>9.26263949044586</c:v>
                </c:pt>
                <c:pt idx="25">
                  <c:v>10.0062</c:v>
                </c:pt>
                <c:pt idx="26">
                  <c:v>10.792249681528663</c:v>
                </c:pt>
                <c:pt idx="27">
                  <c:v>11.578299363057326</c:v>
                </c:pt>
                <c:pt idx="28">
                  <c:v>12.385593630573249</c:v>
                </c:pt>
                <c:pt idx="29">
                  <c:v>13.214132484076433</c:v>
                </c:pt>
                <c:pt idx="30">
                  <c:v>14.06391592356688</c:v>
                </c:pt>
                <c:pt idx="31">
                  <c:v>14.956188535031847</c:v>
                </c:pt>
                <c:pt idx="32">
                  <c:v>15.848461146496817</c:v>
                </c:pt>
                <c:pt idx="33">
                  <c:v>16.740733757961785</c:v>
                </c:pt>
                <c:pt idx="34">
                  <c:v>17.675495541401276</c:v>
                </c:pt>
                <c:pt idx="35">
                  <c:v>18.589012738853505</c:v>
                </c:pt>
                <c:pt idx="36">
                  <c:v>19.523774522292996</c:v>
                </c:pt>
                <c:pt idx="37">
                  <c:v>20.394802547770702</c:v>
                </c:pt>
                <c:pt idx="38">
                  <c:v>21.202096815286627</c:v>
                </c:pt>
                <c:pt idx="39">
                  <c:v>22.073124840764333</c:v>
                </c:pt>
                <c:pt idx="40">
                  <c:v>22.922908280254781</c:v>
                </c:pt>
                <c:pt idx="41">
                  <c:v>23.70895796178344</c:v>
                </c:pt>
                <c:pt idx="42">
                  <c:v>24.558741401273885</c:v>
                </c:pt>
                <c:pt idx="43">
                  <c:v>25.323546496815286</c:v>
                </c:pt>
                <c:pt idx="44">
                  <c:v>26.067107006369429</c:v>
                </c:pt>
                <c:pt idx="45">
                  <c:v>26.980624203821659</c:v>
                </c:pt>
                <c:pt idx="46">
                  <c:v>27.894141401273888</c:v>
                </c:pt>
                <c:pt idx="47">
                  <c:v>27.851652229299365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E1-460D-905F-01D97D7D3AEE}"/>
            </c:ext>
          </c:extLst>
        </c:ser>
        <c:ser>
          <c:idx val="2"/>
          <c:order val="2"/>
          <c:tx>
            <c:v>Sample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Sheet3!$F$2:$F$49</c:f>
              <c:numCache>
                <c:formatCode>0.0</c:formatCode>
                <c:ptCount val="48"/>
                <c:pt idx="0">
                  <c:v>0</c:v>
                </c:pt>
                <c:pt idx="1">
                  <c:v>5</c:v>
                </c:pt>
                <c:pt idx="2">
                  <c:v>11.5</c:v>
                </c:pt>
                <c:pt idx="3">
                  <c:v>11.5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23</c:v>
                </c:pt>
                <c:pt idx="8">
                  <c:v>54</c:v>
                </c:pt>
                <c:pt idx="9">
                  <c:v>75</c:v>
                </c:pt>
                <c:pt idx="10">
                  <c:v>99</c:v>
                </c:pt>
                <c:pt idx="11">
                  <c:v>128.5</c:v>
                </c:pt>
                <c:pt idx="12">
                  <c:v>160</c:v>
                </c:pt>
                <c:pt idx="13">
                  <c:v>185</c:v>
                </c:pt>
                <c:pt idx="14">
                  <c:v>204</c:v>
                </c:pt>
                <c:pt idx="15">
                  <c:v>222</c:v>
                </c:pt>
                <c:pt idx="16">
                  <c:v>240.5</c:v>
                </c:pt>
                <c:pt idx="17">
                  <c:v>259</c:v>
                </c:pt>
                <c:pt idx="18">
                  <c:v>279</c:v>
                </c:pt>
                <c:pt idx="19">
                  <c:v>300</c:v>
                </c:pt>
                <c:pt idx="20">
                  <c:v>321.5</c:v>
                </c:pt>
                <c:pt idx="21">
                  <c:v>343</c:v>
                </c:pt>
                <c:pt idx="22">
                  <c:v>365</c:v>
                </c:pt>
                <c:pt idx="23">
                  <c:v>388.5</c:v>
                </c:pt>
                <c:pt idx="24">
                  <c:v>412</c:v>
                </c:pt>
                <c:pt idx="25">
                  <c:v>438</c:v>
                </c:pt>
                <c:pt idx="26">
                  <c:v>461.5</c:v>
                </c:pt>
                <c:pt idx="27">
                  <c:v>486.5</c:v>
                </c:pt>
                <c:pt idx="28">
                  <c:v>512.5</c:v>
                </c:pt>
                <c:pt idx="29">
                  <c:v>540</c:v>
                </c:pt>
                <c:pt idx="30">
                  <c:v>567.5</c:v>
                </c:pt>
                <c:pt idx="31">
                  <c:v>595</c:v>
                </c:pt>
                <c:pt idx="32">
                  <c:v>623.5</c:v>
                </c:pt>
                <c:pt idx="33">
                  <c:v>653</c:v>
                </c:pt>
                <c:pt idx="34">
                  <c:v>683.5</c:v>
                </c:pt>
                <c:pt idx="35">
                  <c:v>714.5</c:v>
                </c:pt>
                <c:pt idx="36">
                  <c:v>746</c:v>
                </c:pt>
                <c:pt idx="37">
                  <c:v>778.5</c:v>
                </c:pt>
                <c:pt idx="38">
                  <c:v>811.5</c:v>
                </c:pt>
                <c:pt idx="39">
                  <c:v>845.5</c:v>
                </c:pt>
                <c:pt idx="40">
                  <c:v>881.5</c:v>
                </c:pt>
                <c:pt idx="41">
                  <c:v>919</c:v>
                </c:pt>
                <c:pt idx="42">
                  <c:v>958.5</c:v>
                </c:pt>
                <c:pt idx="43">
                  <c:v>998</c:v>
                </c:pt>
                <c:pt idx="44">
                  <c:v>1046</c:v>
                </c:pt>
                <c:pt idx="45">
                  <c:v>1110</c:v>
                </c:pt>
                <c:pt idx="46">
                  <c:v>1195</c:v>
                </c:pt>
                <c:pt idx="47">
                  <c:v>1319</c:v>
                </c:pt>
              </c:numCache>
            </c:numRef>
          </c:xVal>
          <c:yVal>
            <c:numRef>
              <c:f>Sheet3!$C$2:$C$49</c:f>
              <c:numCache>
                <c:formatCode>0.00</c:formatCode>
                <c:ptCount val="48"/>
                <c:pt idx="0">
                  <c:v>0</c:v>
                </c:pt>
                <c:pt idx="1">
                  <c:v>0.12746751592356689</c:v>
                </c:pt>
                <c:pt idx="2">
                  <c:v>0.4036471337579618</c:v>
                </c:pt>
                <c:pt idx="3">
                  <c:v>0.42489171974522294</c:v>
                </c:pt>
                <c:pt idx="4">
                  <c:v>0.44613630573248408</c:v>
                </c:pt>
                <c:pt idx="5">
                  <c:v>0.48862547770700637</c:v>
                </c:pt>
                <c:pt idx="6">
                  <c:v>0.53111464968152866</c:v>
                </c:pt>
                <c:pt idx="7">
                  <c:v>0.84978343949044588</c:v>
                </c:pt>
                <c:pt idx="8">
                  <c:v>2.1457031847133758</c:v>
                </c:pt>
                <c:pt idx="9">
                  <c:v>2.9954866242038216</c:v>
                </c:pt>
                <c:pt idx="10">
                  <c:v>3.9514929936305734</c:v>
                </c:pt>
                <c:pt idx="11">
                  <c:v>5.0987006369426755</c:v>
                </c:pt>
                <c:pt idx="12">
                  <c:v>6.2883974522293</c:v>
                </c:pt>
                <c:pt idx="13">
                  <c:v>7.2656484076433125</c:v>
                </c:pt>
                <c:pt idx="14">
                  <c:v>7.9667197452229299</c:v>
                </c:pt>
                <c:pt idx="15">
                  <c:v>8.604057324840765</c:v>
                </c:pt>
                <c:pt idx="16">
                  <c:v>9.26263949044586</c:v>
                </c:pt>
                <c:pt idx="17">
                  <c:v>9.9424662420382166</c:v>
                </c:pt>
                <c:pt idx="18">
                  <c:v>10.664782165605097</c:v>
                </c:pt>
                <c:pt idx="19">
                  <c:v>11.387098089171975</c:v>
                </c:pt>
                <c:pt idx="20">
                  <c:v>12.151903184713376</c:v>
                </c:pt>
                <c:pt idx="21">
                  <c:v>12.895463694267516</c:v>
                </c:pt>
                <c:pt idx="22">
                  <c:v>13.681513375796179</c:v>
                </c:pt>
                <c:pt idx="23">
                  <c:v>14.467563057324842</c:v>
                </c:pt>
                <c:pt idx="24">
                  <c:v>15.274857324840765</c:v>
                </c:pt>
                <c:pt idx="25">
                  <c:v>16.124640764331211</c:v>
                </c:pt>
                <c:pt idx="26">
                  <c:v>16.889445859872612</c:v>
                </c:pt>
                <c:pt idx="27">
                  <c:v>17.73922929936306</c:v>
                </c:pt>
                <c:pt idx="28">
                  <c:v>18.546523566878985</c:v>
                </c:pt>
                <c:pt idx="29">
                  <c:v>19.39630700636943</c:v>
                </c:pt>
                <c:pt idx="30">
                  <c:v>20.246090445859874</c:v>
                </c:pt>
                <c:pt idx="31">
                  <c:v>21.074629299363057</c:v>
                </c:pt>
                <c:pt idx="32">
                  <c:v>21.924412738853505</c:v>
                </c:pt>
                <c:pt idx="33">
                  <c:v>22.752951592356691</c:v>
                </c:pt>
                <c:pt idx="34">
                  <c:v>23.581490445859874</c:v>
                </c:pt>
                <c:pt idx="35">
                  <c:v>24.41002929936306</c:v>
                </c:pt>
                <c:pt idx="36">
                  <c:v>25.238568152866243</c:v>
                </c:pt>
                <c:pt idx="37">
                  <c:v>26.067107006369429</c:v>
                </c:pt>
                <c:pt idx="38">
                  <c:v>26.853156687898089</c:v>
                </c:pt>
                <c:pt idx="39">
                  <c:v>27.660450955414014</c:v>
                </c:pt>
                <c:pt idx="40">
                  <c:v>28.446500636942677</c:v>
                </c:pt>
                <c:pt idx="41">
                  <c:v>29.211305732484078</c:v>
                </c:pt>
                <c:pt idx="42">
                  <c:v>29.97611082802548</c:v>
                </c:pt>
                <c:pt idx="43">
                  <c:v>30.677182165605096</c:v>
                </c:pt>
                <c:pt idx="44">
                  <c:v>31.484476433121021</c:v>
                </c:pt>
                <c:pt idx="45">
                  <c:v>32.589194904458601</c:v>
                </c:pt>
                <c:pt idx="46">
                  <c:v>33.651424203821655</c:v>
                </c:pt>
                <c:pt idx="47">
                  <c:v>34.310006369426752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3E1-460D-905F-01D97D7D3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589215"/>
        <c:axId val="1187582975"/>
      </c:scatterChart>
      <c:valAx>
        <c:axId val="1187589215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(10^-6))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82975"/>
        <c:crosses val="autoZero"/>
        <c:crossBetween val="midCat"/>
      </c:valAx>
      <c:valAx>
        <c:axId val="11875829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Compresive strength (MPa)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89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171450</xdr:colOff>
      <xdr:row>5</xdr:row>
      <xdr:rowOff>171450</xdr:rowOff>
    </xdr:from>
    <xdr:to>
      <xdr:col>22</xdr:col>
      <xdr:colOff>190501</xdr:colOff>
      <xdr:row>34</xdr:row>
      <xdr:rowOff>128589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9F4B52B-C506-491C-80E2-E25CBF5F0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552450</xdr:colOff>
      <xdr:row>4</xdr:row>
      <xdr:rowOff>123825</xdr:rowOff>
    </xdr:from>
    <xdr:to>
      <xdr:col>25</xdr:col>
      <xdr:colOff>571501</xdr:colOff>
      <xdr:row>33</xdr:row>
      <xdr:rowOff>80964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398FA8-7403-4629-931A-0A0F08B3A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19</xdr:row>
      <xdr:rowOff>0</xdr:rowOff>
    </xdr:from>
    <xdr:to>
      <xdr:col>22</xdr:col>
      <xdr:colOff>19051</xdr:colOff>
      <xdr:row>47</xdr:row>
      <xdr:rowOff>147639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67F2CE-5081-4713-900A-5C60742CA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485774</xdr:colOff>
      <xdr:row>0</xdr:row>
      <xdr:rowOff>138111</xdr:rowOff>
    </xdr:from>
    <xdr:to>
      <xdr:col>23</xdr:col>
      <xdr:colOff>504825</xdr:colOff>
      <xdr:row>20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189293-F597-CE9C-1751-D5E39E27DB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627C8-6195-4A9A-B8C8-AFA7F71CD08C}">
  <dimension ref="A1:E174"/>
  <sheetViews>
    <sheetView topLeftCell="A5" workbookViewId="0">
      <selection activeCell="J45" sqref="J45"/>
    </sheetView>
  </sheetViews>
  <sheetFormatPr defaultRowHeight="15" x14ac:dyDescent="0.25"/>
  <cols>
    <col min="1" max="1" width="30.5703125" customWidth="1"/>
    <col min="5" max="5" width="13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</row>
    <row r="2" spans="1:5" x14ac:dyDescent="0.25">
      <c r="A2" s="1">
        <v>45470.685428240744</v>
      </c>
      <c r="B2">
        <v>17</v>
      </c>
      <c r="C2">
        <v>-1</v>
      </c>
      <c r="D2">
        <v>-1</v>
      </c>
      <c r="E2" t="s">
        <v>24</v>
      </c>
    </row>
    <row r="3" spans="1:5" x14ac:dyDescent="0.25">
      <c r="A3" s="1">
        <v>45470.685636574075</v>
      </c>
      <c r="B3">
        <v>17</v>
      </c>
      <c r="C3">
        <v>0</v>
      </c>
      <c r="D3">
        <v>-2</v>
      </c>
      <c r="E3" t="s">
        <v>25</v>
      </c>
    </row>
    <row r="4" spans="1:5" x14ac:dyDescent="0.25">
      <c r="A4" s="1">
        <v>45470.685798611114</v>
      </c>
      <c r="B4">
        <v>-238</v>
      </c>
      <c r="C4">
        <v>-6</v>
      </c>
      <c r="D4">
        <v>-10</v>
      </c>
      <c r="E4" s="14">
        <v>0.68579861111111107</v>
      </c>
    </row>
    <row r="5" spans="1:5" x14ac:dyDescent="0.25">
      <c r="A5" s="1">
        <v>45470.685810185183</v>
      </c>
      <c r="B5">
        <v>-221</v>
      </c>
      <c r="C5">
        <v>-6</v>
      </c>
      <c r="D5">
        <v>-10</v>
      </c>
      <c r="E5" s="14">
        <v>0.68581018518518522</v>
      </c>
    </row>
    <row r="6" spans="1:5" x14ac:dyDescent="0.25">
      <c r="A6" s="1">
        <v>45470.68582175926</v>
      </c>
      <c r="B6">
        <v>-221</v>
      </c>
      <c r="C6">
        <v>-6</v>
      </c>
      <c r="D6">
        <v>-10</v>
      </c>
      <c r="E6" s="14">
        <v>0.68582175925925903</v>
      </c>
    </row>
    <row r="7" spans="1:5" x14ac:dyDescent="0.25">
      <c r="A7" s="1">
        <v>45470.685833333337</v>
      </c>
      <c r="B7">
        <v>-289</v>
      </c>
      <c r="C7">
        <v>-9</v>
      </c>
      <c r="D7">
        <v>-13</v>
      </c>
      <c r="E7" s="14">
        <v>0.68583333333333396</v>
      </c>
    </row>
    <row r="8" spans="1:5" x14ac:dyDescent="0.25">
      <c r="A8" s="1">
        <v>45470.685844907406</v>
      </c>
      <c r="B8">
        <v>-340</v>
      </c>
      <c r="C8">
        <v>-10</v>
      </c>
      <c r="D8">
        <v>-14</v>
      </c>
      <c r="E8" s="14">
        <v>0.685844907407408</v>
      </c>
    </row>
    <row r="9" spans="1:5" x14ac:dyDescent="0.25">
      <c r="A9" s="1">
        <v>45470.685856481483</v>
      </c>
      <c r="B9">
        <v>-374</v>
      </c>
      <c r="C9">
        <v>-10</v>
      </c>
      <c r="D9">
        <v>-15</v>
      </c>
      <c r="E9" s="14">
        <v>0.68585648148148204</v>
      </c>
    </row>
    <row r="10" spans="1:5" x14ac:dyDescent="0.25">
      <c r="A10" s="1">
        <v>45470.685868055552</v>
      </c>
      <c r="B10">
        <v>-391</v>
      </c>
      <c r="C10">
        <v>-11</v>
      </c>
      <c r="D10">
        <v>-16</v>
      </c>
      <c r="E10" s="14">
        <v>0.68586805555555597</v>
      </c>
    </row>
    <row r="11" spans="1:5" x14ac:dyDescent="0.25">
      <c r="A11" s="1">
        <v>45470.685879629629</v>
      </c>
      <c r="B11">
        <v>-459</v>
      </c>
      <c r="C11">
        <v>-12</v>
      </c>
      <c r="D11">
        <v>-19</v>
      </c>
      <c r="E11" s="14">
        <v>0.68587962962963001</v>
      </c>
    </row>
    <row r="12" spans="1:5" x14ac:dyDescent="0.25">
      <c r="A12" s="1">
        <v>45470.685891203706</v>
      </c>
      <c r="B12">
        <v>-595</v>
      </c>
      <c r="C12">
        <v>-15</v>
      </c>
      <c r="D12">
        <v>-26</v>
      </c>
      <c r="E12" s="14">
        <v>0.68589120370370404</v>
      </c>
    </row>
    <row r="13" spans="1:5" x14ac:dyDescent="0.25">
      <c r="A13" s="1">
        <v>45470.685902777775</v>
      </c>
      <c r="B13">
        <v>-850</v>
      </c>
      <c r="C13">
        <v>-21</v>
      </c>
      <c r="D13">
        <v>-34</v>
      </c>
      <c r="E13" s="14">
        <v>0.68590277777777797</v>
      </c>
    </row>
    <row r="14" spans="1:5" x14ac:dyDescent="0.25">
      <c r="A14" s="1">
        <v>45470.685914351852</v>
      </c>
      <c r="B14">
        <v>-1190</v>
      </c>
      <c r="C14">
        <v>-28</v>
      </c>
      <c r="D14">
        <v>-48</v>
      </c>
      <c r="E14" s="14">
        <v>0.68591435185185301</v>
      </c>
    </row>
    <row r="15" spans="1:5" x14ac:dyDescent="0.25">
      <c r="A15" s="1">
        <v>45470.685925925929</v>
      </c>
      <c r="B15">
        <v>-1513</v>
      </c>
      <c r="C15">
        <v>-35</v>
      </c>
      <c r="D15">
        <v>-61</v>
      </c>
      <c r="E15" s="14">
        <v>0.68592592592592705</v>
      </c>
    </row>
    <row r="16" spans="1:5" x14ac:dyDescent="0.25">
      <c r="A16" s="1">
        <v>45470.685937499999</v>
      </c>
      <c r="B16">
        <v>-1887</v>
      </c>
      <c r="C16">
        <v>-42</v>
      </c>
      <c r="D16">
        <v>-75</v>
      </c>
      <c r="E16" s="14">
        <v>0.68593750000000098</v>
      </c>
    </row>
    <row r="17" spans="1:5" x14ac:dyDescent="0.25">
      <c r="A17" s="1">
        <v>45470.685949074075</v>
      </c>
      <c r="B17">
        <v>-2295</v>
      </c>
      <c r="C17">
        <v>-50</v>
      </c>
      <c r="D17">
        <v>-93</v>
      </c>
      <c r="E17" s="14">
        <v>0.68594907407407502</v>
      </c>
    </row>
    <row r="18" spans="1:5" x14ac:dyDescent="0.25">
      <c r="A18" s="1">
        <v>45470.685960648145</v>
      </c>
      <c r="B18">
        <v>-2771</v>
      </c>
      <c r="C18">
        <v>-61</v>
      </c>
      <c r="D18">
        <v>-112</v>
      </c>
      <c r="E18" s="14">
        <v>0.68596064814814905</v>
      </c>
    </row>
    <row r="19" spans="1:5" x14ac:dyDescent="0.25">
      <c r="A19" s="1">
        <v>45470.685972222222</v>
      </c>
      <c r="B19">
        <v>-3315</v>
      </c>
      <c r="C19">
        <v>-73</v>
      </c>
      <c r="D19">
        <v>-135</v>
      </c>
      <c r="E19" s="14">
        <v>0.68597222222222298</v>
      </c>
    </row>
    <row r="20" spans="1:5" x14ac:dyDescent="0.25">
      <c r="A20" s="1">
        <v>45470.685983796298</v>
      </c>
      <c r="B20">
        <v>-3961</v>
      </c>
      <c r="C20">
        <v>-88</v>
      </c>
      <c r="D20">
        <v>-162</v>
      </c>
      <c r="E20" s="14">
        <v>0.68598379629629702</v>
      </c>
    </row>
    <row r="21" spans="1:5" x14ac:dyDescent="0.25">
      <c r="A21" s="1">
        <v>45470.685995370368</v>
      </c>
      <c r="B21">
        <v>-4590</v>
      </c>
      <c r="C21">
        <v>-102</v>
      </c>
      <c r="D21">
        <v>-189</v>
      </c>
      <c r="E21" s="14">
        <v>0.68599537037037195</v>
      </c>
    </row>
    <row r="22" spans="1:5" x14ac:dyDescent="0.25">
      <c r="A22" s="1">
        <v>45470.686006944445</v>
      </c>
      <c r="B22">
        <v>-5253</v>
      </c>
      <c r="C22">
        <v>-116</v>
      </c>
      <c r="D22">
        <v>-216</v>
      </c>
      <c r="E22" s="14">
        <v>0.68600694444444599</v>
      </c>
    </row>
    <row r="23" spans="1:5" x14ac:dyDescent="0.25">
      <c r="A23" s="1">
        <v>45470.686018518521</v>
      </c>
      <c r="B23">
        <v>-5712</v>
      </c>
      <c r="C23">
        <v>-128</v>
      </c>
      <c r="D23">
        <v>-236</v>
      </c>
      <c r="E23" s="14">
        <v>0.68601851851852003</v>
      </c>
    </row>
    <row r="24" spans="1:5" x14ac:dyDescent="0.25">
      <c r="A24" s="1">
        <v>45470.686030092591</v>
      </c>
      <c r="B24">
        <v>-6239</v>
      </c>
      <c r="C24">
        <v>-140</v>
      </c>
      <c r="D24">
        <v>-259</v>
      </c>
      <c r="E24" s="14">
        <v>0.68603009259259395</v>
      </c>
    </row>
    <row r="25" spans="1:5" x14ac:dyDescent="0.25">
      <c r="A25" s="1">
        <v>45470.686041666668</v>
      </c>
      <c r="B25">
        <v>-6749</v>
      </c>
      <c r="C25">
        <v>-153</v>
      </c>
      <c r="D25">
        <v>-282</v>
      </c>
      <c r="E25" s="14">
        <v>0.68604166666666799</v>
      </c>
    </row>
    <row r="26" spans="1:5" x14ac:dyDescent="0.25">
      <c r="A26" s="1">
        <v>45470.686053240737</v>
      </c>
      <c r="B26">
        <v>-7310</v>
      </c>
      <c r="C26">
        <v>-167</v>
      </c>
      <c r="D26">
        <v>-307</v>
      </c>
      <c r="E26" s="14">
        <v>0.68605324074074203</v>
      </c>
    </row>
    <row r="27" spans="1:5" x14ac:dyDescent="0.25">
      <c r="A27" s="1">
        <v>45470.686064814814</v>
      </c>
      <c r="B27">
        <v>-7905</v>
      </c>
      <c r="C27">
        <v>-182</v>
      </c>
      <c r="D27">
        <v>-333</v>
      </c>
      <c r="E27" s="14">
        <v>0.68606481481481696</v>
      </c>
    </row>
    <row r="28" spans="1:5" x14ac:dyDescent="0.25">
      <c r="A28" s="1">
        <v>45470.686076388891</v>
      </c>
      <c r="B28">
        <v>-8534</v>
      </c>
      <c r="C28">
        <v>-198</v>
      </c>
      <c r="D28">
        <v>-361</v>
      </c>
      <c r="E28" s="14">
        <v>0.686076388888891</v>
      </c>
    </row>
    <row r="29" spans="1:5" x14ac:dyDescent="0.25">
      <c r="A29" s="1">
        <v>45470.68608796296</v>
      </c>
      <c r="B29">
        <v>-9180</v>
      </c>
      <c r="C29">
        <v>-215</v>
      </c>
      <c r="D29">
        <v>-390</v>
      </c>
      <c r="E29" s="14">
        <v>0.68608796296296504</v>
      </c>
    </row>
    <row r="30" spans="1:5" x14ac:dyDescent="0.25">
      <c r="A30" s="1">
        <v>45470.686099537037</v>
      </c>
      <c r="B30">
        <v>-9860</v>
      </c>
      <c r="C30">
        <v>-232</v>
      </c>
      <c r="D30">
        <v>-419</v>
      </c>
      <c r="E30" s="14">
        <v>0.68609953703703896</v>
      </c>
    </row>
    <row r="31" spans="1:5" x14ac:dyDescent="0.25">
      <c r="A31" s="1">
        <v>45470.686111111114</v>
      </c>
      <c r="B31">
        <v>-10523</v>
      </c>
      <c r="C31">
        <v>-250</v>
      </c>
      <c r="D31">
        <v>-450</v>
      </c>
      <c r="E31" s="14">
        <v>0.686111111111113</v>
      </c>
    </row>
    <row r="32" spans="1:5" x14ac:dyDescent="0.25">
      <c r="A32" s="1">
        <v>45470.686122685183</v>
      </c>
      <c r="B32">
        <v>-11237</v>
      </c>
      <c r="C32">
        <v>-270</v>
      </c>
      <c r="D32">
        <v>-481</v>
      </c>
      <c r="E32" s="14">
        <v>0.68612268518518704</v>
      </c>
    </row>
    <row r="33" spans="1:5" x14ac:dyDescent="0.25">
      <c r="A33" s="1">
        <v>45470.68613425926</v>
      </c>
      <c r="B33">
        <v>-11968</v>
      </c>
      <c r="C33">
        <v>-290</v>
      </c>
      <c r="D33">
        <v>-515</v>
      </c>
      <c r="E33" s="14">
        <v>0.68613425925926097</v>
      </c>
    </row>
    <row r="34" spans="1:5" x14ac:dyDescent="0.25">
      <c r="A34" s="1">
        <v>45470.686145833337</v>
      </c>
      <c r="B34">
        <v>-12682</v>
      </c>
      <c r="C34">
        <v>-312</v>
      </c>
      <c r="D34">
        <v>-548</v>
      </c>
      <c r="E34" s="14">
        <v>0.68614583333333601</v>
      </c>
    </row>
    <row r="35" spans="1:5" x14ac:dyDescent="0.25">
      <c r="A35" s="1">
        <v>45470.686157407406</v>
      </c>
      <c r="B35">
        <v>-13430</v>
      </c>
      <c r="C35">
        <v>-335</v>
      </c>
      <c r="D35">
        <v>-583</v>
      </c>
      <c r="E35" s="14">
        <v>0.68615740740741005</v>
      </c>
    </row>
    <row r="36" spans="1:5" x14ac:dyDescent="0.25">
      <c r="A36" s="1">
        <v>45470.686168981483</v>
      </c>
      <c r="B36">
        <v>-14195</v>
      </c>
      <c r="C36">
        <v>-358</v>
      </c>
      <c r="D36">
        <v>-619</v>
      </c>
      <c r="E36" s="14">
        <v>0.68616898148148397</v>
      </c>
    </row>
    <row r="37" spans="1:5" x14ac:dyDescent="0.25">
      <c r="A37" s="1">
        <v>45470.686180555553</v>
      </c>
      <c r="B37">
        <v>-14943</v>
      </c>
      <c r="C37">
        <v>-383</v>
      </c>
      <c r="D37">
        <v>-656</v>
      </c>
      <c r="E37" s="14">
        <v>0.68618055555555801</v>
      </c>
    </row>
    <row r="38" spans="1:5" x14ac:dyDescent="0.25">
      <c r="A38" s="1">
        <v>45470.686192129629</v>
      </c>
      <c r="B38">
        <v>-15742</v>
      </c>
      <c r="C38">
        <v>-409</v>
      </c>
      <c r="D38">
        <v>-694</v>
      </c>
      <c r="E38" s="14">
        <v>0.68619212962963205</v>
      </c>
    </row>
    <row r="39" spans="1:5" x14ac:dyDescent="0.25">
      <c r="A39" s="1">
        <v>45470.686203703706</v>
      </c>
      <c r="B39">
        <v>-16524</v>
      </c>
      <c r="C39">
        <v>-434</v>
      </c>
      <c r="D39">
        <v>-734</v>
      </c>
      <c r="E39" s="14">
        <v>0.68620370370370598</v>
      </c>
    </row>
    <row r="40" spans="1:5" x14ac:dyDescent="0.25">
      <c r="A40" s="1">
        <v>45470.686215277776</v>
      </c>
      <c r="B40">
        <v>-17289</v>
      </c>
      <c r="C40">
        <v>-461</v>
      </c>
      <c r="D40">
        <v>-775</v>
      </c>
      <c r="E40" s="14">
        <v>0.68621527777778002</v>
      </c>
    </row>
    <row r="41" spans="1:5" x14ac:dyDescent="0.25">
      <c r="A41" s="1">
        <v>45470.686226851853</v>
      </c>
      <c r="B41">
        <v>-18088</v>
      </c>
      <c r="C41">
        <v>-489</v>
      </c>
      <c r="D41">
        <v>-820</v>
      </c>
      <c r="E41" s="14">
        <v>0.68622685185185495</v>
      </c>
    </row>
    <row r="42" spans="1:5" x14ac:dyDescent="0.25">
      <c r="A42" s="1">
        <v>45470.686238425929</v>
      </c>
      <c r="B42">
        <v>-18853</v>
      </c>
      <c r="C42">
        <v>-518</v>
      </c>
      <c r="D42">
        <v>-865</v>
      </c>
      <c r="E42" s="14">
        <v>0.68623842592592899</v>
      </c>
    </row>
    <row r="43" spans="1:5" x14ac:dyDescent="0.25">
      <c r="A43" s="1">
        <v>45470.686249999999</v>
      </c>
      <c r="B43">
        <v>-19601</v>
      </c>
      <c r="C43">
        <v>-547</v>
      </c>
      <c r="D43">
        <v>-911</v>
      </c>
      <c r="E43" s="14">
        <v>0.68625000000000302</v>
      </c>
    </row>
    <row r="44" spans="1:5" x14ac:dyDescent="0.25">
      <c r="A44" s="1">
        <v>45470.686261574076</v>
      </c>
      <c r="B44">
        <v>-20366</v>
      </c>
      <c r="C44">
        <v>-579</v>
      </c>
      <c r="D44">
        <v>-965</v>
      </c>
      <c r="E44" s="14">
        <v>0.68626157407407695</v>
      </c>
    </row>
    <row r="45" spans="1:5" x14ac:dyDescent="0.25">
      <c r="A45" s="1">
        <v>45470.686273148145</v>
      </c>
      <c r="B45">
        <v>-21080</v>
      </c>
      <c r="C45">
        <v>-610</v>
      </c>
      <c r="D45">
        <v>-1019</v>
      </c>
      <c r="E45" s="14">
        <v>0.68627314814815099</v>
      </c>
    </row>
    <row r="46" spans="1:5" x14ac:dyDescent="0.25">
      <c r="A46" s="1">
        <v>45470.686284722222</v>
      </c>
      <c r="B46">
        <v>-21777</v>
      </c>
      <c r="C46">
        <v>-647</v>
      </c>
      <c r="D46">
        <v>-1080</v>
      </c>
      <c r="E46" s="14">
        <v>0.68628472222222503</v>
      </c>
    </row>
    <row r="47" spans="1:5" x14ac:dyDescent="0.25">
      <c r="A47" s="1">
        <v>45470.686296296299</v>
      </c>
      <c r="B47">
        <v>-22423</v>
      </c>
      <c r="C47">
        <v>-682</v>
      </c>
      <c r="D47">
        <v>-1153</v>
      </c>
      <c r="E47" s="14">
        <v>0.68629629629629996</v>
      </c>
    </row>
    <row r="48" spans="1:5" x14ac:dyDescent="0.25">
      <c r="A48" s="1">
        <v>45470.686307870368</v>
      </c>
      <c r="B48">
        <v>-22916</v>
      </c>
      <c r="C48">
        <v>-722</v>
      </c>
      <c r="D48">
        <v>-1250</v>
      </c>
      <c r="E48" s="14">
        <v>0.686307870370374</v>
      </c>
    </row>
    <row r="49" spans="1:5" x14ac:dyDescent="0.25">
      <c r="A49" s="1">
        <v>45470.686319444445</v>
      </c>
      <c r="B49">
        <v>-20978</v>
      </c>
      <c r="C49">
        <v>-695</v>
      </c>
      <c r="D49">
        <v>-1833</v>
      </c>
      <c r="E49" s="14">
        <v>0.68631944444444803</v>
      </c>
    </row>
    <row r="50" spans="1:5" x14ac:dyDescent="0.25">
      <c r="A50" s="1">
        <v>45470.686331018522</v>
      </c>
      <c r="B50">
        <v>17</v>
      </c>
      <c r="C50">
        <v>2072</v>
      </c>
      <c r="D50">
        <v>-587</v>
      </c>
      <c r="E50" s="14"/>
    </row>
    <row r="51" spans="1:5" x14ac:dyDescent="0.25">
      <c r="A51" s="1">
        <v>45470.686331018522</v>
      </c>
      <c r="B51">
        <v>17</v>
      </c>
      <c r="C51">
        <v>2064</v>
      </c>
      <c r="D51">
        <v>-562</v>
      </c>
      <c r="E51" s="14"/>
    </row>
    <row r="52" spans="1:5" x14ac:dyDescent="0.25">
      <c r="A52" s="1">
        <v>45470.686342592591</v>
      </c>
      <c r="B52">
        <v>17</v>
      </c>
      <c r="C52">
        <v>2061</v>
      </c>
      <c r="D52">
        <v>-555</v>
      </c>
      <c r="E52" s="14"/>
    </row>
    <row r="53" spans="1:5" x14ac:dyDescent="0.25">
      <c r="A53" s="1">
        <v>45470.686354166668</v>
      </c>
      <c r="B53">
        <v>17</v>
      </c>
      <c r="C53">
        <v>2061</v>
      </c>
      <c r="D53">
        <v>-551</v>
      </c>
      <c r="E53" s="14"/>
    </row>
    <row r="54" spans="1:5" x14ac:dyDescent="0.25">
      <c r="A54" s="1">
        <v>45470.686365740738</v>
      </c>
      <c r="B54">
        <v>17</v>
      </c>
      <c r="C54">
        <v>2059</v>
      </c>
      <c r="D54">
        <v>-546</v>
      </c>
      <c r="E54" s="14"/>
    </row>
    <row r="55" spans="1:5" x14ac:dyDescent="0.25">
      <c r="A55" s="1">
        <v>45470.688703703701</v>
      </c>
      <c r="B55">
        <v>0</v>
      </c>
      <c r="C55">
        <v>-1</v>
      </c>
      <c r="D55">
        <v>0</v>
      </c>
      <c r="E55" s="14"/>
    </row>
    <row r="56" spans="1:5" x14ac:dyDescent="0.25">
      <c r="A56" s="1">
        <v>45470.689201388886</v>
      </c>
      <c r="B56">
        <v>0</v>
      </c>
      <c r="C56">
        <v>-2</v>
      </c>
      <c r="D56">
        <v>-2</v>
      </c>
      <c r="E56" s="14"/>
    </row>
    <row r="57" spans="1:5" x14ac:dyDescent="0.25">
      <c r="A57" s="1">
        <v>45470.689467592594</v>
      </c>
      <c r="B57">
        <v>0</v>
      </c>
      <c r="C57">
        <v>-1</v>
      </c>
      <c r="D57">
        <v>-2</v>
      </c>
      <c r="E57" s="14"/>
    </row>
    <row r="58" spans="1:5" x14ac:dyDescent="0.25">
      <c r="A58" s="1">
        <v>45470.689618055556</v>
      </c>
      <c r="B58">
        <v>0</v>
      </c>
      <c r="C58">
        <v>-1</v>
      </c>
      <c r="D58">
        <v>-2</v>
      </c>
      <c r="E58" s="14"/>
    </row>
    <row r="59" spans="1:5" x14ac:dyDescent="0.25">
      <c r="A59" s="1">
        <v>45470.689641203702</v>
      </c>
      <c r="B59">
        <v>0</v>
      </c>
      <c r="C59">
        <v>-1</v>
      </c>
      <c r="D59">
        <v>-2</v>
      </c>
      <c r="E59" s="14"/>
    </row>
    <row r="60" spans="1:5" x14ac:dyDescent="0.25">
      <c r="A60" s="1">
        <v>45470.689687500002</v>
      </c>
      <c r="B60">
        <v>0</v>
      </c>
      <c r="C60">
        <v>-1</v>
      </c>
      <c r="D60">
        <v>-2</v>
      </c>
      <c r="E60" s="14"/>
    </row>
    <row r="61" spans="1:5" x14ac:dyDescent="0.25">
      <c r="A61" s="1">
        <v>45470.689710648148</v>
      </c>
      <c r="B61">
        <v>0</v>
      </c>
      <c r="C61">
        <v>-1</v>
      </c>
      <c r="D61">
        <v>-2</v>
      </c>
      <c r="E61" s="14"/>
    </row>
    <row r="62" spans="1:5" x14ac:dyDescent="0.25">
      <c r="A62" s="1">
        <v>45470.689745370371</v>
      </c>
      <c r="B62">
        <v>0</v>
      </c>
      <c r="C62">
        <v>-1</v>
      </c>
      <c r="D62">
        <v>-2</v>
      </c>
      <c r="E62" s="14"/>
    </row>
    <row r="63" spans="1:5" x14ac:dyDescent="0.25">
      <c r="A63" s="1">
        <v>45470.689849537041</v>
      </c>
      <c r="B63">
        <v>-408</v>
      </c>
      <c r="C63">
        <v>-15</v>
      </c>
      <c r="D63">
        <v>-12</v>
      </c>
      <c r="E63" s="14"/>
    </row>
    <row r="64" spans="1:5" x14ac:dyDescent="0.25">
      <c r="A64" s="1">
        <v>45470.68986111111</v>
      </c>
      <c r="B64">
        <v>-425</v>
      </c>
      <c r="C64">
        <v>-16</v>
      </c>
      <c r="D64">
        <v>-12</v>
      </c>
      <c r="E64" s="14"/>
    </row>
    <row r="65" spans="1:5" x14ac:dyDescent="0.25">
      <c r="A65" s="1">
        <v>45470.689872685187</v>
      </c>
      <c r="B65">
        <v>-493</v>
      </c>
      <c r="C65">
        <v>-19</v>
      </c>
      <c r="D65">
        <v>-15</v>
      </c>
      <c r="E65" s="14"/>
    </row>
    <row r="66" spans="1:5" x14ac:dyDescent="0.25">
      <c r="A66" s="1">
        <v>45470.689884259256</v>
      </c>
      <c r="B66">
        <v>-782</v>
      </c>
      <c r="C66">
        <v>-28</v>
      </c>
      <c r="D66">
        <v>-23</v>
      </c>
      <c r="E66" s="14"/>
    </row>
    <row r="67" spans="1:5" x14ac:dyDescent="0.25">
      <c r="A67" s="1">
        <v>45470.689895833333</v>
      </c>
      <c r="B67">
        <v>-935</v>
      </c>
      <c r="C67">
        <v>-32</v>
      </c>
      <c r="D67">
        <v>-28</v>
      </c>
      <c r="E67" s="14"/>
    </row>
    <row r="68" spans="1:5" x14ac:dyDescent="0.25">
      <c r="A68" s="1">
        <v>45470.68990740741</v>
      </c>
      <c r="B68">
        <v>-1037</v>
      </c>
      <c r="C68">
        <v>-36</v>
      </c>
      <c r="D68">
        <v>-30</v>
      </c>
      <c r="E68" s="14"/>
    </row>
    <row r="69" spans="1:5" x14ac:dyDescent="0.25">
      <c r="A69" s="1">
        <v>45470.689918981479</v>
      </c>
      <c r="B69">
        <v>-1173</v>
      </c>
      <c r="C69">
        <v>-41</v>
      </c>
      <c r="D69">
        <v>-34</v>
      </c>
      <c r="E69" s="14"/>
    </row>
    <row r="70" spans="1:5" x14ac:dyDescent="0.25">
      <c r="A70" s="1">
        <v>45470.689930555556</v>
      </c>
      <c r="B70">
        <v>-1360</v>
      </c>
      <c r="C70">
        <v>-47</v>
      </c>
      <c r="D70">
        <v>-40</v>
      </c>
      <c r="E70" s="14"/>
    </row>
    <row r="71" spans="1:5" x14ac:dyDescent="0.25">
      <c r="A71" s="1">
        <v>45470.689942129633</v>
      </c>
      <c r="B71">
        <v>-1581</v>
      </c>
      <c r="C71">
        <v>-53</v>
      </c>
      <c r="D71">
        <v>-46</v>
      </c>
      <c r="E71" s="14"/>
    </row>
    <row r="72" spans="1:5" x14ac:dyDescent="0.25">
      <c r="A72" s="1">
        <v>45470.689953703702</v>
      </c>
      <c r="B72">
        <v>-1802</v>
      </c>
      <c r="C72">
        <v>-62</v>
      </c>
      <c r="D72">
        <v>-52</v>
      </c>
      <c r="E72" s="14"/>
    </row>
    <row r="73" spans="1:5" x14ac:dyDescent="0.25">
      <c r="A73" s="1">
        <v>45470.689965277779</v>
      </c>
      <c r="B73">
        <v>-2057</v>
      </c>
      <c r="C73">
        <v>-70</v>
      </c>
      <c r="D73">
        <v>-60</v>
      </c>
      <c r="E73" s="14"/>
    </row>
    <row r="74" spans="1:5" x14ac:dyDescent="0.25">
      <c r="A74" s="1">
        <v>45470.689976851849</v>
      </c>
      <c r="B74">
        <v>-2329</v>
      </c>
      <c r="C74">
        <v>-80</v>
      </c>
      <c r="D74">
        <v>-68</v>
      </c>
      <c r="E74" s="14"/>
    </row>
    <row r="75" spans="1:5" x14ac:dyDescent="0.25">
      <c r="A75" s="1">
        <v>45470.689988425926</v>
      </c>
      <c r="B75">
        <v>-2635</v>
      </c>
      <c r="C75">
        <v>-91</v>
      </c>
      <c r="D75">
        <v>-77</v>
      </c>
      <c r="E75" s="14"/>
    </row>
    <row r="76" spans="1:5" x14ac:dyDescent="0.25">
      <c r="A76" s="1">
        <v>45470.69</v>
      </c>
      <c r="B76">
        <v>-2958</v>
      </c>
      <c r="C76">
        <v>-102</v>
      </c>
      <c r="D76">
        <v>-87</v>
      </c>
      <c r="E76" s="14"/>
    </row>
    <row r="77" spans="1:5" x14ac:dyDescent="0.25">
      <c r="A77" s="1">
        <v>45470.690011574072</v>
      </c>
      <c r="B77">
        <v>-3281</v>
      </c>
      <c r="C77">
        <v>-114</v>
      </c>
      <c r="D77">
        <v>-96</v>
      </c>
      <c r="E77" s="14"/>
    </row>
    <row r="78" spans="1:5" x14ac:dyDescent="0.25">
      <c r="A78" s="1">
        <v>45470.690023148149</v>
      </c>
      <c r="B78">
        <v>-3621</v>
      </c>
      <c r="C78">
        <v>-127</v>
      </c>
      <c r="D78">
        <v>-107</v>
      </c>
      <c r="E78" s="14"/>
    </row>
    <row r="79" spans="1:5" x14ac:dyDescent="0.25">
      <c r="A79" s="1">
        <v>45470.690034722225</v>
      </c>
      <c r="B79">
        <v>-3995</v>
      </c>
      <c r="C79">
        <v>-141</v>
      </c>
      <c r="D79">
        <v>-117</v>
      </c>
      <c r="E79" s="14"/>
    </row>
    <row r="80" spans="1:5" x14ac:dyDescent="0.25">
      <c r="A80" s="1">
        <v>45470.690046296295</v>
      </c>
      <c r="B80">
        <v>-4403</v>
      </c>
      <c r="C80">
        <v>-157</v>
      </c>
      <c r="D80">
        <v>-130</v>
      </c>
      <c r="E80" s="14"/>
    </row>
    <row r="81" spans="1:5" x14ac:dyDescent="0.25">
      <c r="A81" s="1">
        <v>45470.690057870372</v>
      </c>
      <c r="B81">
        <v>-4811</v>
      </c>
      <c r="C81">
        <v>-173</v>
      </c>
      <c r="D81">
        <v>-142</v>
      </c>
      <c r="E81" s="14"/>
    </row>
    <row r="82" spans="1:5" x14ac:dyDescent="0.25">
      <c r="A82" s="1">
        <v>45470.690069444441</v>
      </c>
      <c r="B82">
        <v>-5287</v>
      </c>
      <c r="C82">
        <v>-191</v>
      </c>
      <c r="D82">
        <v>-156</v>
      </c>
      <c r="E82" s="14"/>
    </row>
    <row r="83" spans="1:5" x14ac:dyDescent="0.25">
      <c r="A83" s="1">
        <v>45470.690081018518</v>
      </c>
      <c r="B83">
        <v>-5780</v>
      </c>
      <c r="C83">
        <v>-211</v>
      </c>
      <c r="D83">
        <v>-170</v>
      </c>
      <c r="E83" s="14"/>
    </row>
    <row r="84" spans="1:5" x14ac:dyDescent="0.25">
      <c r="A84" s="1">
        <v>45470.690092592595</v>
      </c>
      <c r="B84">
        <v>-6290</v>
      </c>
      <c r="C84">
        <v>-232</v>
      </c>
      <c r="D84">
        <v>-186</v>
      </c>
      <c r="E84" s="14"/>
    </row>
    <row r="85" spans="1:5" x14ac:dyDescent="0.25">
      <c r="A85" s="1">
        <v>45470.690104166664</v>
      </c>
      <c r="B85">
        <v>-6834</v>
      </c>
      <c r="C85">
        <v>-256</v>
      </c>
      <c r="D85">
        <v>-202</v>
      </c>
      <c r="E85" s="14"/>
    </row>
    <row r="86" spans="1:5" x14ac:dyDescent="0.25">
      <c r="A86" s="1">
        <v>45470.690115740741</v>
      </c>
      <c r="B86">
        <v>-7412</v>
      </c>
      <c r="C86">
        <v>-282</v>
      </c>
      <c r="D86">
        <v>-219</v>
      </c>
      <c r="E86" s="14"/>
    </row>
    <row r="87" spans="1:5" x14ac:dyDescent="0.25">
      <c r="A87" s="1">
        <v>45470.690127314818</v>
      </c>
      <c r="B87">
        <v>-8007</v>
      </c>
      <c r="C87">
        <v>-309</v>
      </c>
      <c r="D87">
        <v>-236</v>
      </c>
      <c r="E87" s="14"/>
    </row>
    <row r="88" spans="1:5" x14ac:dyDescent="0.25">
      <c r="A88" s="1">
        <v>45470.690138888887</v>
      </c>
      <c r="B88">
        <v>-8636</v>
      </c>
      <c r="C88">
        <v>-337</v>
      </c>
      <c r="D88">
        <v>-254</v>
      </c>
      <c r="E88" s="14"/>
    </row>
    <row r="89" spans="1:5" x14ac:dyDescent="0.25">
      <c r="A89" s="1">
        <v>45470.690150462964</v>
      </c>
      <c r="B89">
        <v>-9265</v>
      </c>
      <c r="C89">
        <v>-368</v>
      </c>
      <c r="D89">
        <v>-273</v>
      </c>
      <c r="E89" s="14"/>
    </row>
    <row r="90" spans="1:5" x14ac:dyDescent="0.25">
      <c r="A90" s="1">
        <v>45470.690162037034</v>
      </c>
      <c r="B90">
        <v>-9911</v>
      </c>
      <c r="C90">
        <v>-400</v>
      </c>
      <c r="D90">
        <v>-293</v>
      </c>
      <c r="E90" s="14"/>
    </row>
    <row r="91" spans="1:5" x14ac:dyDescent="0.25">
      <c r="A91" s="1">
        <v>45470.69017361111</v>
      </c>
      <c r="B91">
        <v>-10574</v>
      </c>
      <c r="C91">
        <v>-432</v>
      </c>
      <c r="D91">
        <v>-313</v>
      </c>
      <c r="E91" s="14"/>
    </row>
    <row r="92" spans="1:5" x14ac:dyDescent="0.25">
      <c r="A92" s="1">
        <v>45470.690185185187</v>
      </c>
      <c r="B92">
        <v>-11254</v>
      </c>
      <c r="C92">
        <v>-468</v>
      </c>
      <c r="D92">
        <v>-334</v>
      </c>
      <c r="E92" s="14"/>
    </row>
    <row r="93" spans="1:5" x14ac:dyDescent="0.25">
      <c r="A93" s="1">
        <v>45470.690196759257</v>
      </c>
      <c r="B93">
        <v>-11968</v>
      </c>
      <c r="C93">
        <v>-505</v>
      </c>
      <c r="D93">
        <v>-355</v>
      </c>
      <c r="E93" s="14"/>
    </row>
    <row r="94" spans="1:5" x14ac:dyDescent="0.25">
      <c r="A94" s="1">
        <v>45470.690208333333</v>
      </c>
      <c r="B94">
        <v>-12682</v>
      </c>
      <c r="C94">
        <v>-544</v>
      </c>
      <c r="D94">
        <v>-378</v>
      </c>
      <c r="E94" s="14"/>
    </row>
    <row r="95" spans="1:5" x14ac:dyDescent="0.25">
      <c r="A95" s="1">
        <v>45470.69021990741</v>
      </c>
      <c r="B95">
        <v>-13396</v>
      </c>
      <c r="C95">
        <v>-584</v>
      </c>
      <c r="D95">
        <v>-402</v>
      </c>
      <c r="E95" s="14"/>
    </row>
    <row r="96" spans="1:5" x14ac:dyDescent="0.25">
      <c r="A96" s="1">
        <v>45470.69023148148</v>
      </c>
      <c r="B96">
        <v>-14144</v>
      </c>
      <c r="C96">
        <v>-627</v>
      </c>
      <c r="D96">
        <v>-425</v>
      </c>
      <c r="E96" s="14"/>
    </row>
    <row r="97" spans="1:5" x14ac:dyDescent="0.25">
      <c r="A97" s="1">
        <v>45470.690243055556</v>
      </c>
      <c r="B97">
        <v>-14875</v>
      </c>
      <c r="C97">
        <v>-670</v>
      </c>
      <c r="D97">
        <v>-450</v>
      </c>
      <c r="E97" s="14"/>
    </row>
    <row r="98" spans="1:5" x14ac:dyDescent="0.25">
      <c r="A98" s="1">
        <v>45470.690254629626</v>
      </c>
      <c r="B98">
        <v>-15623</v>
      </c>
      <c r="C98">
        <v>-715</v>
      </c>
      <c r="D98">
        <v>-475</v>
      </c>
      <c r="E98" s="14"/>
    </row>
    <row r="99" spans="1:5" x14ac:dyDescent="0.25">
      <c r="A99" s="1">
        <v>45470.690266203703</v>
      </c>
      <c r="B99">
        <v>-16320</v>
      </c>
      <c r="C99">
        <v>-761</v>
      </c>
      <c r="D99">
        <v>-500</v>
      </c>
      <c r="E99" s="14"/>
    </row>
    <row r="100" spans="1:5" x14ac:dyDescent="0.25">
      <c r="A100" s="1">
        <v>45470.69027777778</v>
      </c>
      <c r="B100">
        <v>-16966</v>
      </c>
      <c r="C100">
        <v>-806</v>
      </c>
      <c r="D100">
        <v>-526</v>
      </c>
      <c r="E100" s="14"/>
    </row>
    <row r="101" spans="1:5" x14ac:dyDescent="0.25">
      <c r="A101" s="1">
        <v>45470.690289351849</v>
      </c>
      <c r="B101">
        <v>-17663</v>
      </c>
      <c r="C101">
        <v>-854</v>
      </c>
      <c r="D101">
        <v>-551</v>
      </c>
      <c r="E101" s="14"/>
    </row>
    <row r="102" spans="1:5" x14ac:dyDescent="0.25">
      <c r="A102" s="1">
        <v>45470.690300925926</v>
      </c>
      <c r="B102">
        <v>-18343</v>
      </c>
      <c r="C102">
        <v>-905</v>
      </c>
      <c r="D102">
        <v>-578</v>
      </c>
      <c r="E102" s="14"/>
    </row>
    <row r="103" spans="1:5" x14ac:dyDescent="0.25">
      <c r="A103" s="1">
        <v>45470.690312500003</v>
      </c>
      <c r="B103">
        <v>-18972</v>
      </c>
      <c r="C103">
        <v>-956</v>
      </c>
      <c r="D103">
        <v>-605</v>
      </c>
      <c r="E103" s="14"/>
    </row>
    <row r="104" spans="1:5" x14ac:dyDescent="0.25">
      <c r="A104" s="1">
        <v>45470.690324074072</v>
      </c>
      <c r="B104">
        <v>-19652</v>
      </c>
      <c r="C104">
        <v>-1014</v>
      </c>
      <c r="D104">
        <v>-634</v>
      </c>
      <c r="E104" s="14"/>
    </row>
    <row r="105" spans="1:5" x14ac:dyDescent="0.25">
      <c r="A105" s="1">
        <v>45470.690335648149</v>
      </c>
      <c r="B105">
        <v>-20264</v>
      </c>
      <c r="C105">
        <v>-1073</v>
      </c>
      <c r="D105">
        <v>-663</v>
      </c>
      <c r="E105" s="14"/>
    </row>
    <row r="106" spans="1:5" x14ac:dyDescent="0.25">
      <c r="A106" s="1">
        <v>45470.690347222226</v>
      </c>
      <c r="B106">
        <v>-20859</v>
      </c>
      <c r="C106">
        <v>-1138</v>
      </c>
      <c r="D106">
        <v>-692</v>
      </c>
      <c r="E106" s="14"/>
    </row>
    <row r="107" spans="1:5" x14ac:dyDescent="0.25">
      <c r="A107" s="1">
        <v>45470.690358796295</v>
      </c>
      <c r="B107">
        <v>-21590</v>
      </c>
      <c r="C107">
        <v>-1220</v>
      </c>
      <c r="D107">
        <v>-730</v>
      </c>
      <c r="E107" s="14"/>
    </row>
    <row r="108" spans="1:5" x14ac:dyDescent="0.25">
      <c r="A108" s="1">
        <v>45470.690370370372</v>
      </c>
      <c r="B108">
        <v>-22321</v>
      </c>
      <c r="C108">
        <v>-1340</v>
      </c>
      <c r="D108">
        <v>-778</v>
      </c>
      <c r="E108" s="14"/>
    </row>
    <row r="109" spans="1:5" x14ac:dyDescent="0.25">
      <c r="A109" s="1">
        <v>45470.690381944441</v>
      </c>
      <c r="B109">
        <v>-22287</v>
      </c>
      <c r="C109">
        <v>-1610</v>
      </c>
      <c r="D109">
        <v>-855</v>
      </c>
      <c r="E109" s="14"/>
    </row>
    <row r="110" spans="1:5" x14ac:dyDescent="0.25">
      <c r="A110" s="1">
        <v>45470.690393518518</v>
      </c>
      <c r="B110">
        <v>-4335</v>
      </c>
      <c r="C110">
        <v>-319</v>
      </c>
      <c r="D110">
        <v>1212</v>
      </c>
      <c r="E110" s="14"/>
    </row>
    <row r="111" spans="1:5" x14ac:dyDescent="0.25">
      <c r="A111" s="1">
        <v>45470.690393518518</v>
      </c>
      <c r="B111">
        <v>17</v>
      </c>
      <c r="C111">
        <v>-272</v>
      </c>
      <c r="D111">
        <v>1107</v>
      </c>
      <c r="E111" s="14"/>
    </row>
    <row r="112" spans="1:5" x14ac:dyDescent="0.25">
      <c r="A112" s="1">
        <v>45470.690405092595</v>
      </c>
      <c r="B112">
        <v>17</v>
      </c>
      <c r="C112">
        <v>-265</v>
      </c>
      <c r="D112">
        <v>1106</v>
      </c>
      <c r="E112" s="14"/>
    </row>
    <row r="113" spans="1:5" x14ac:dyDescent="0.25">
      <c r="A113" s="1">
        <v>45470.690416666665</v>
      </c>
      <c r="B113">
        <v>17</v>
      </c>
      <c r="C113">
        <v>-263</v>
      </c>
      <c r="D113">
        <v>1106</v>
      </c>
      <c r="E113" s="14"/>
    </row>
    <row r="114" spans="1:5" x14ac:dyDescent="0.25">
      <c r="A114" s="1">
        <v>45470.690428240741</v>
      </c>
      <c r="B114">
        <v>17</v>
      </c>
      <c r="C114">
        <v>-257</v>
      </c>
      <c r="D114">
        <v>1106</v>
      </c>
      <c r="E114" s="14"/>
    </row>
    <row r="115" spans="1:5" x14ac:dyDescent="0.25">
      <c r="A115" s="1">
        <v>45470.690439814818</v>
      </c>
      <c r="B115">
        <v>0</v>
      </c>
      <c r="C115">
        <v>-250</v>
      </c>
      <c r="D115">
        <v>1106</v>
      </c>
      <c r="E115" s="14"/>
    </row>
    <row r="116" spans="1:5" x14ac:dyDescent="0.25">
      <c r="A116" s="1">
        <v>45470.692604166667</v>
      </c>
      <c r="B116">
        <v>0</v>
      </c>
      <c r="C116">
        <v>0</v>
      </c>
      <c r="D116">
        <v>0</v>
      </c>
      <c r="E116" s="14"/>
    </row>
    <row r="117" spans="1:5" x14ac:dyDescent="0.25">
      <c r="A117" s="1">
        <v>45470.692627314813</v>
      </c>
      <c r="B117">
        <v>0</v>
      </c>
      <c r="C117">
        <v>0</v>
      </c>
      <c r="D117">
        <v>-1</v>
      </c>
      <c r="E117" s="14"/>
    </row>
    <row r="118" spans="1:5" x14ac:dyDescent="0.25">
      <c r="A118" s="1">
        <v>45470.692696759259</v>
      </c>
      <c r="B118">
        <v>-17</v>
      </c>
      <c r="C118">
        <v>0</v>
      </c>
      <c r="D118">
        <v>-1</v>
      </c>
      <c r="E118" s="14"/>
    </row>
    <row r="119" spans="1:5" x14ac:dyDescent="0.25">
      <c r="A119" s="1">
        <v>45470.692847222221</v>
      </c>
      <c r="B119">
        <v>0</v>
      </c>
      <c r="C119">
        <v>0</v>
      </c>
      <c r="D119">
        <v>-2</v>
      </c>
      <c r="E119" s="14"/>
    </row>
    <row r="120" spans="1:5" x14ac:dyDescent="0.25">
      <c r="A120" s="1">
        <v>45470.693148148152</v>
      </c>
      <c r="B120">
        <v>0</v>
      </c>
      <c r="C120">
        <v>-1</v>
      </c>
      <c r="D120">
        <v>-3</v>
      </c>
      <c r="E120" s="14"/>
    </row>
    <row r="121" spans="1:5" x14ac:dyDescent="0.25">
      <c r="A121" s="1">
        <v>45470.693229166667</v>
      </c>
      <c r="B121">
        <v>-102</v>
      </c>
      <c r="C121">
        <v>-5</v>
      </c>
      <c r="D121">
        <v>-5</v>
      </c>
      <c r="E121" s="14"/>
    </row>
    <row r="122" spans="1:5" x14ac:dyDescent="0.25">
      <c r="A122" s="1">
        <v>45470.693287037036</v>
      </c>
      <c r="B122">
        <v>-323</v>
      </c>
      <c r="C122">
        <v>-10</v>
      </c>
      <c r="D122">
        <v>-13</v>
      </c>
      <c r="E122" s="14"/>
    </row>
    <row r="123" spans="1:5" x14ac:dyDescent="0.25">
      <c r="A123" s="1">
        <v>45470.693298611113</v>
      </c>
      <c r="B123">
        <v>-340</v>
      </c>
      <c r="C123">
        <v>-10</v>
      </c>
      <c r="D123">
        <v>-13</v>
      </c>
      <c r="E123" s="14"/>
    </row>
    <row r="124" spans="1:5" x14ac:dyDescent="0.25">
      <c r="A124" s="1">
        <v>45470.693310185183</v>
      </c>
      <c r="B124">
        <v>-357</v>
      </c>
      <c r="C124">
        <v>-10</v>
      </c>
      <c r="D124">
        <v>-14</v>
      </c>
      <c r="E124" s="14"/>
    </row>
    <row r="125" spans="1:5" x14ac:dyDescent="0.25">
      <c r="A125" s="1">
        <v>45470.69332175926</v>
      </c>
      <c r="B125">
        <v>-391</v>
      </c>
      <c r="C125">
        <v>-12</v>
      </c>
      <c r="D125">
        <v>-14</v>
      </c>
      <c r="E125" s="14"/>
    </row>
    <row r="126" spans="1:5" x14ac:dyDescent="0.25">
      <c r="A126" s="1">
        <v>45470.693333333336</v>
      </c>
      <c r="B126">
        <v>-425</v>
      </c>
      <c r="C126">
        <v>-13</v>
      </c>
      <c r="D126">
        <v>-15</v>
      </c>
      <c r="E126" s="14"/>
    </row>
    <row r="127" spans="1:5" x14ac:dyDescent="0.25">
      <c r="A127" s="1">
        <v>45470.693344907406</v>
      </c>
      <c r="B127">
        <v>-680</v>
      </c>
      <c r="C127">
        <v>-19</v>
      </c>
      <c r="D127">
        <v>-27</v>
      </c>
      <c r="E127" s="14"/>
    </row>
    <row r="128" spans="1:5" x14ac:dyDescent="0.25">
      <c r="A128" s="1">
        <v>45470.693356481483</v>
      </c>
      <c r="B128">
        <v>-1717</v>
      </c>
      <c r="C128">
        <v>-46</v>
      </c>
      <c r="D128">
        <v>-62</v>
      </c>
      <c r="E128" s="14"/>
    </row>
    <row r="129" spans="1:5" x14ac:dyDescent="0.25">
      <c r="A129" s="1">
        <v>45470.693368055552</v>
      </c>
      <c r="B129">
        <v>-2397</v>
      </c>
      <c r="C129">
        <v>-63</v>
      </c>
      <c r="D129">
        <v>-87</v>
      </c>
      <c r="E129" s="14"/>
    </row>
    <row r="130" spans="1:5" x14ac:dyDescent="0.25">
      <c r="A130" s="1">
        <v>45470.693379629629</v>
      </c>
      <c r="B130">
        <v>-3162</v>
      </c>
      <c r="C130">
        <v>-82</v>
      </c>
      <c r="D130">
        <v>-116</v>
      </c>
      <c r="E130" s="14"/>
    </row>
    <row r="131" spans="1:5" x14ac:dyDescent="0.25">
      <c r="A131" s="1">
        <v>45470.693391203706</v>
      </c>
      <c r="B131">
        <v>-4080</v>
      </c>
      <c r="C131">
        <v>-104</v>
      </c>
      <c r="D131">
        <v>-153</v>
      </c>
      <c r="E131" s="14"/>
    </row>
    <row r="132" spans="1:5" x14ac:dyDescent="0.25">
      <c r="A132" s="1">
        <v>45470.693402777775</v>
      </c>
      <c r="B132">
        <v>-5032</v>
      </c>
      <c r="C132">
        <v>-127</v>
      </c>
      <c r="D132">
        <v>-193</v>
      </c>
      <c r="E132" s="14"/>
    </row>
    <row r="133" spans="1:5" x14ac:dyDescent="0.25">
      <c r="A133" s="1">
        <v>45470.693414351852</v>
      </c>
      <c r="B133">
        <v>-5814</v>
      </c>
      <c r="C133">
        <v>-143</v>
      </c>
      <c r="D133">
        <v>-227</v>
      </c>
      <c r="E133" s="14"/>
    </row>
    <row r="134" spans="1:5" x14ac:dyDescent="0.25">
      <c r="A134" s="1">
        <v>45470.693425925929</v>
      </c>
      <c r="B134">
        <v>-6375</v>
      </c>
      <c r="C134">
        <v>-156</v>
      </c>
      <c r="D134">
        <v>-252</v>
      </c>
      <c r="E134" s="14"/>
    </row>
    <row r="135" spans="1:5" x14ac:dyDescent="0.25">
      <c r="A135" s="1">
        <v>45470.693437499998</v>
      </c>
      <c r="B135">
        <v>-6885</v>
      </c>
      <c r="C135">
        <v>-168</v>
      </c>
      <c r="D135">
        <v>-276</v>
      </c>
      <c r="E135" s="14"/>
    </row>
    <row r="136" spans="1:5" x14ac:dyDescent="0.25">
      <c r="A136" s="1">
        <v>45470.693449074075</v>
      </c>
      <c r="B136">
        <v>-7412</v>
      </c>
      <c r="C136">
        <v>-179</v>
      </c>
      <c r="D136">
        <v>-302</v>
      </c>
      <c r="E136" s="14"/>
    </row>
    <row r="137" spans="1:5" x14ac:dyDescent="0.25">
      <c r="A137" s="1">
        <v>45470.693460648145</v>
      </c>
      <c r="B137">
        <v>-7956</v>
      </c>
      <c r="C137">
        <v>-190</v>
      </c>
      <c r="D137">
        <v>-328</v>
      </c>
      <c r="E137" s="14"/>
    </row>
    <row r="138" spans="1:5" x14ac:dyDescent="0.25">
      <c r="A138" s="1">
        <v>45470.693472222221</v>
      </c>
      <c r="B138">
        <v>-8534</v>
      </c>
      <c r="C138">
        <v>-202</v>
      </c>
      <c r="D138">
        <v>-356</v>
      </c>
      <c r="E138" s="14"/>
    </row>
    <row r="139" spans="1:5" x14ac:dyDescent="0.25">
      <c r="A139" s="1">
        <v>45470.693483796298</v>
      </c>
      <c r="B139">
        <v>-9112</v>
      </c>
      <c r="C139">
        <v>-214</v>
      </c>
      <c r="D139">
        <v>-386</v>
      </c>
      <c r="E139" s="14"/>
    </row>
    <row r="140" spans="1:5" x14ac:dyDescent="0.25">
      <c r="A140" s="1">
        <v>45470.693495370368</v>
      </c>
      <c r="B140">
        <v>-9724</v>
      </c>
      <c r="C140">
        <v>-227</v>
      </c>
      <c r="D140">
        <v>-416</v>
      </c>
      <c r="E140" s="14"/>
    </row>
    <row r="141" spans="1:5" x14ac:dyDescent="0.25">
      <c r="A141" s="1">
        <v>45470.693506944444</v>
      </c>
      <c r="B141">
        <v>-10319</v>
      </c>
      <c r="C141">
        <v>-238</v>
      </c>
      <c r="D141">
        <v>-448</v>
      </c>
      <c r="E141" s="14"/>
    </row>
    <row r="142" spans="1:5" x14ac:dyDescent="0.25">
      <c r="A142" s="1">
        <v>45470.693518518521</v>
      </c>
      <c r="B142">
        <v>-10948</v>
      </c>
      <c r="C142">
        <v>-250</v>
      </c>
      <c r="D142">
        <v>-480</v>
      </c>
      <c r="E142" s="14"/>
    </row>
    <row r="143" spans="1:5" x14ac:dyDescent="0.25">
      <c r="A143" s="1">
        <v>45470.693530092591</v>
      </c>
      <c r="B143">
        <v>-11577</v>
      </c>
      <c r="C143">
        <v>-263</v>
      </c>
      <c r="D143">
        <v>-514</v>
      </c>
      <c r="E143" s="14"/>
    </row>
    <row r="144" spans="1:5" x14ac:dyDescent="0.25">
      <c r="A144" s="1">
        <v>45470.693541666667</v>
      </c>
      <c r="B144">
        <v>-12223</v>
      </c>
      <c r="C144">
        <v>-275</v>
      </c>
      <c r="D144">
        <v>-549</v>
      </c>
      <c r="E144" s="14"/>
    </row>
    <row r="145" spans="1:5" x14ac:dyDescent="0.25">
      <c r="A145" s="1">
        <v>45470.693553240744</v>
      </c>
      <c r="B145">
        <v>-12903</v>
      </c>
      <c r="C145">
        <v>-289</v>
      </c>
      <c r="D145">
        <v>-587</v>
      </c>
      <c r="E145" s="14"/>
    </row>
    <row r="146" spans="1:5" x14ac:dyDescent="0.25">
      <c r="A146" s="1">
        <v>45470.693564814814</v>
      </c>
      <c r="B146">
        <v>-13515</v>
      </c>
      <c r="C146">
        <v>-301</v>
      </c>
      <c r="D146">
        <v>-622</v>
      </c>
      <c r="E146" s="14"/>
    </row>
    <row r="147" spans="1:5" x14ac:dyDescent="0.25">
      <c r="A147" s="1">
        <v>45470.693576388891</v>
      </c>
      <c r="B147">
        <v>-14195</v>
      </c>
      <c r="C147">
        <v>-312</v>
      </c>
      <c r="D147">
        <v>-661</v>
      </c>
      <c r="E147" s="14"/>
    </row>
    <row r="148" spans="1:5" x14ac:dyDescent="0.25">
      <c r="A148" s="1">
        <v>45470.69358796296</v>
      </c>
      <c r="B148">
        <v>-14841</v>
      </c>
      <c r="C148">
        <v>-325</v>
      </c>
      <c r="D148">
        <v>-700</v>
      </c>
      <c r="E148" s="14"/>
    </row>
    <row r="149" spans="1:5" x14ac:dyDescent="0.25">
      <c r="A149" s="1">
        <v>45470.693599537037</v>
      </c>
      <c r="B149">
        <v>-15521</v>
      </c>
      <c r="C149">
        <v>-338</v>
      </c>
      <c r="D149">
        <v>-742</v>
      </c>
      <c r="E149" s="14"/>
    </row>
    <row r="150" spans="1:5" x14ac:dyDescent="0.25">
      <c r="A150" s="1">
        <v>45470.693611111114</v>
      </c>
      <c r="B150">
        <v>-16201</v>
      </c>
      <c r="C150">
        <v>-350</v>
      </c>
      <c r="D150">
        <v>-785</v>
      </c>
      <c r="E150" s="14"/>
    </row>
    <row r="151" spans="1:5" x14ac:dyDescent="0.25">
      <c r="A151" s="1">
        <v>45470.693622685183</v>
      </c>
      <c r="B151">
        <v>-16864</v>
      </c>
      <c r="C151">
        <v>-361</v>
      </c>
      <c r="D151">
        <v>-829</v>
      </c>
      <c r="E151" s="14"/>
    </row>
    <row r="152" spans="1:5" x14ac:dyDescent="0.25">
      <c r="A152" s="1">
        <v>45470.69363425926</v>
      </c>
      <c r="B152">
        <v>-17544</v>
      </c>
      <c r="C152">
        <v>-372</v>
      </c>
      <c r="D152">
        <v>-875</v>
      </c>
      <c r="E152" s="14"/>
    </row>
    <row r="153" spans="1:5" x14ac:dyDescent="0.25">
      <c r="A153" s="1">
        <v>45470.693645833337</v>
      </c>
      <c r="B153">
        <v>-18207</v>
      </c>
      <c r="C153">
        <v>-384</v>
      </c>
      <c r="D153">
        <v>-922</v>
      </c>
      <c r="E153" s="14"/>
    </row>
    <row r="154" spans="1:5" x14ac:dyDescent="0.25">
      <c r="A154" s="1">
        <v>45470.693657407406</v>
      </c>
      <c r="B154">
        <v>-18870</v>
      </c>
      <c r="C154">
        <v>-396</v>
      </c>
      <c r="D154">
        <v>-971</v>
      </c>
      <c r="E154" s="14"/>
    </row>
    <row r="155" spans="1:5" x14ac:dyDescent="0.25">
      <c r="A155" s="1">
        <v>45470.693668981483</v>
      </c>
      <c r="B155">
        <v>-19533</v>
      </c>
      <c r="C155">
        <v>-407</v>
      </c>
      <c r="D155">
        <v>-1022</v>
      </c>
      <c r="E155" s="14"/>
    </row>
    <row r="156" spans="1:5" x14ac:dyDescent="0.25">
      <c r="A156" s="1">
        <v>45470.693680555552</v>
      </c>
      <c r="B156">
        <v>-20196</v>
      </c>
      <c r="C156">
        <v>-417</v>
      </c>
      <c r="D156">
        <v>-1075</v>
      </c>
      <c r="E156" s="14"/>
    </row>
    <row r="157" spans="1:5" x14ac:dyDescent="0.25">
      <c r="A157" s="1">
        <v>45470.693692129629</v>
      </c>
      <c r="B157">
        <v>-20859</v>
      </c>
      <c r="C157">
        <v>-427</v>
      </c>
      <c r="D157">
        <v>-1130</v>
      </c>
      <c r="E157" s="14"/>
    </row>
    <row r="158" spans="1:5" x14ac:dyDescent="0.25">
      <c r="A158" s="1">
        <v>45470.693703703706</v>
      </c>
      <c r="B158">
        <v>-21488</v>
      </c>
      <c r="C158">
        <v>-437</v>
      </c>
      <c r="D158">
        <v>-1186</v>
      </c>
      <c r="E158" s="14"/>
    </row>
    <row r="159" spans="1:5" x14ac:dyDescent="0.25">
      <c r="A159" s="1">
        <v>45470.693715277775</v>
      </c>
      <c r="B159">
        <v>-22134</v>
      </c>
      <c r="C159">
        <v>-446</v>
      </c>
      <c r="D159">
        <v>-1245</v>
      </c>
      <c r="E159" s="14"/>
    </row>
    <row r="160" spans="1:5" x14ac:dyDescent="0.25">
      <c r="A160" s="1">
        <v>45470.693726851852</v>
      </c>
      <c r="B160">
        <v>-22763</v>
      </c>
      <c r="C160">
        <v>-455</v>
      </c>
      <c r="D160">
        <v>-1308</v>
      </c>
      <c r="E160" s="14"/>
    </row>
    <row r="161" spans="1:5" x14ac:dyDescent="0.25">
      <c r="A161" s="1">
        <v>45470.693738425929</v>
      </c>
      <c r="B161">
        <v>-23375</v>
      </c>
      <c r="C161">
        <v>-463</v>
      </c>
      <c r="D161">
        <v>-1375</v>
      </c>
      <c r="E161" s="14"/>
    </row>
    <row r="162" spans="1:5" x14ac:dyDescent="0.25">
      <c r="A162" s="1">
        <v>45470.693749999999</v>
      </c>
      <c r="B162">
        <v>-23987</v>
      </c>
      <c r="C162">
        <v>-470</v>
      </c>
      <c r="D162">
        <v>-1447</v>
      </c>
      <c r="E162" s="14"/>
    </row>
    <row r="163" spans="1:5" x14ac:dyDescent="0.25">
      <c r="A163" s="1">
        <v>45470.693761574075</v>
      </c>
      <c r="B163">
        <v>-24548</v>
      </c>
      <c r="C163">
        <v>-475</v>
      </c>
      <c r="D163">
        <v>-1521</v>
      </c>
      <c r="E163" s="14"/>
    </row>
    <row r="164" spans="1:5" x14ac:dyDescent="0.25">
      <c r="A164" s="1">
        <v>45470.693773148145</v>
      </c>
      <c r="B164">
        <v>-25194</v>
      </c>
      <c r="C164">
        <v>-482</v>
      </c>
      <c r="D164">
        <v>-1610</v>
      </c>
      <c r="E164" s="14"/>
    </row>
    <row r="165" spans="1:5" x14ac:dyDescent="0.25">
      <c r="A165" s="1">
        <v>45470.693784722222</v>
      </c>
      <c r="B165">
        <v>-26078</v>
      </c>
      <c r="C165">
        <v>-487</v>
      </c>
      <c r="D165">
        <v>-1733</v>
      </c>
      <c r="E165" s="14"/>
    </row>
    <row r="166" spans="1:5" x14ac:dyDescent="0.25">
      <c r="A166" s="1">
        <v>45470.693796296298</v>
      </c>
      <c r="B166">
        <v>-26928</v>
      </c>
      <c r="C166">
        <v>-481</v>
      </c>
      <c r="D166">
        <v>-1909</v>
      </c>
      <c r="E166" s="14"/>
    </row>
    <row r="167" spans="1:5" x14ac:dyDescent="0.25">
      <c r="A167" s="1">
        <v>45470.693807870368</v>
      </c>
      <c r="B167">
        <v>-27455</v>
      </c>
      <c r="C167">
        <v>-435</v>
      </c>
      <c r="D167">
        <v>-2203</v>
      </c>
      <c r="E167" s="14"/>
    </row>
    <row r="168" spans="1:5" x14ac:dyDescent="0.25">
      <c r="A168" s="1">
        <v>45470.693819444445</v>
      </c>
      <c r="B168">
        <v>-8007</v>
      </c>
      <c r="C168">
        <v>13661</v>
      </c>
      <c r="D168">
        <v>-364</v>
      </c>
    </row>
    <row r="169" spans="1:5" x14ac:dyDescent="0.25">
      <c r="A169" s="1">
        <v>45470.693831018521</v>
      </c>
      <c r="B169">
        <v>0</v>
      </c>
      <c r="C169">
        <v>10538</v>
      </c>
      <c r="D169">
        <v>-295</v>
      </c>
    </row>
    <row r="170" spans="1:5" x14ac:dyDescent="0.25">
      <c r="A170" s="1">
        <v>45470.693842592591</v>
      </c>
      <c r="B170">
        <v>0</v>
      </c>
      <c r="C170">
        <v>10409</v>
      </c>
      <c r="D170">
        <v>-282</v>
      </c>
    </row>
    <row r="171" spans="1:5" x14ac:dyDescent="0.25">
      <c r="A171" s="1">
        <v>45470.693854166668</v>
      </c>
      <c r="B171">
        <v>0</v>
      </c>
      <c r="C171">
        <v>10347</v>
      </c>
      <c r="D171">
        <v>-272</v>
      </c>
    </row>
    <row r="172" spans="1:5" x14ac:dyDescent="0.25">
      <c r="A172" s="1">
        <v>45470.693865740737</v>
      </c>
      <c r="B172">
        <v>0</v>
      </c>
      <c r="C172">
        <v>10307</v>
      </c>
      <c r="D172">
        <v>-268</v>
      </c>
    </row>
    <row r="173" spans="1:5" x14ac:dyDescent="0.25">
      <c r="A173" s="1">
        <v>45470.693877314814</v>
      </c>
      <c r="B173">
        <v>0</v>
      </c>
      <c r="C173">
        <v>10279</v>
      </c>
      <c r="D173">
        <v>-263</v>
      </c>
    </row>
    <row r="174" spans="1:5" x14ac:dyDescent="0.25">
      <c r="A174" s="1">
        <v>45470.693877314814</v>
      </c>
      <c r="B174">
        <v>0</v>
      </c>
      <c r="C174">
        <v>10239</v>
      </c>
      <c r="D174">
        <v>-257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CF291-397F-46B4-94E0-441171B9B638}">
  <dimension ref="A1:G46"/>
  <sheetViews>
    <sheetView topLeftCell="A7" workbookViewId="0">
      <selection activeCell="F2" sqref="F2"/>
    </sheetView>
  </sheetViews>
  <sheetFormatPr defaultRowHeight="15" x14ac:dyDescent="0.25"/>
  <cols>
    <col min="2" max="2" width="9.5703125" bestFit="1" customWidth="1"/>
    <col min="3" max="3" width="9.5703125" customWidth="1"/>
  </cols>
  <sheetData>
    <row r="1" spans="1:7" x14ac:dyDescent="0.25">
      <c r="A1" t="s">
        <v>1</v>
      </c>
      <c r="D1" t="s">
        <v>2</v>
      </c>
      <c r="E1" t="s">
        <v>3</v>
      </c>
      <c r="F1" t="s">
        <v>4</v>
      </c>
    </row>
    <row r="2" spans="1:7" x14ac:dyDescent="0.25">
      <c r="A2">
        <v>0</v>
      </c>
      <c r="B2" s="2">
        <f>(-A2*9.81)</f>
        <v>0</v>
      </c>
      <c r="C2" s="2">
        <f>+B2/(0.25*3.14*(100^2))</f>
        <v>0</v>
      </c>
      <c r="D2">
        <v>0</v>
      </c>
      <c r="E2">
        <v>0</v>
      </c>
      <c r="F2" s="3">
        <f>-AVERAGE(D2:E2)</f>
        <v>0</v>
      </c>
      <c r="G2">
        <f>+F2*10^-6</f>
        <v>0</v>
      </c>
    </row>
    <row r="3" spans="1:7" x14ac:dyDescent="0.25">
      <c r="A3">
        <v>-238</v>
      </c>
      <c r="B3" s="2">
        <f t="shared" ref="B3:B46" si="0">(-A3*9.81)</f>
        <v>2334.7800000000002</v>
      </c>
      <c r="C3" s="2">
        <f t="shared" ref="C3:C46" si="1">+B3/(0.25*3.14*(100^2))</f>
        <v>0.29742420382165607</v>
      </c>
      <c r="D3">
        <v>-6</v>
      </c>
      <c r="E3">
        <v>-10</v>
      </c>
      <c r="F3" s="3">
        <f t="shared" ref="F3:F46" si="2">-AVERAGE(D3:E3)</f>
        <v>8</v>
      </c>
      <c r="G3">
        <f t="shared" ref="G3:G46" si="3">+F3*10^-6</f>
        <v>7.9999999999999996E-6</v>
      </c>
    </row>
    <row r="4" spans="1:7" x14ac:dyDescent="0.25">
      <c r="A4">
        <v>-289</v>
      </c>
      <c r="B4" s="2">
        <f t="shared" si="0"/>
        <v>2835.09</v>
      </c>
      <c r="C4" s="2">
        <f t="shared" si="1"/>
        <v>0.36115796178343951</v>
      </c>
      <c r="D4">
        <v>-9</v>
      </c>
      <c r="E4">
        <v>-13</v>
      </c>
      <c r="F4" s="3">
        <f t="shared" si="2"/>
        <v>11</v>
      </c>
      <c r="G4">
        <f t="shared" si="3"/>
        <v>1.1E-5</v>
      </c>
    </row>
    <row r="5" spans="1:7" x14ac:dyDescent="0.25">
      <c r="A5">
        <v>-340</v>
      </c>
      <c r="B5" s="2">
        <f t="shared" si="0"/>
        <v>3335.4</v>
      </c>
      <c r="C5" s="2">
        <f t="shared" si="1"/>
        <v>0.42489171974522294</v>
      </c>
      <c r="D5">
        <v>-10</v>
      </c>
      <c r="E5">
        <v>-14</v>
      </c>
      <c r="F5" s="3">
        <f t="shared" si="2"/>
        <v>12</v>
      </c>
      <c r="G5">
        <f t="shared" si="3"/>
        <v>1.2E-5</v>
      </c>
    </row>
    <row r="6" spans="1:7" x14ac:dyDescent="0.25">
      <c r="A6">
        <v>-374</v>
      </c>
      <c r="B6" s="2">
        <f t="shared" si="0"/>
        <v>3668.94</v>
      </c>
      <c r="C6" s="2">
        <f t="shared" si="1"/>
        <v>0.46738089171974523</v>
      </c>
      <c r="D6">
        <v>-10</v>
      </c>
      <c r="E6">
        <v>-15</v>
      </c>
      <c r="F6" s="3">
        <f t="shared" si="2"/>
        <v>12.5</v>
      </c>
      <c r="G6">
        <f t="shared" si="3"/>
        <v>1.2499999999999999E-5</v>
      </c>
    </row>
    <row r="7" spans="1:7" x14ac:dyDescent="0.25">
      <c r="A7">
        <v>-391</v>
      </c>
      <c r="B7" s="2">
        <f t="shared" si="0"/>
        <v>3835.71</v>
      </c>
      <c r="C7" s="2">
        <f t="shared" si="1"/>
        <v>0.48862547770700637</v>
      </c>
      <c r="D7">
        <v>-11</v>
      </c>
      <c r="E7">
        <v>-16</v>
      </c>
      <c r="F7" s="3">
        <f t="shared" si="2"/>
        <v>13.5</v>
      </c>
      <c r="G7">
        <f t="shared" si="3"/>
        <v>1.3499999999999999E-5</v>
      </c>
    </row>
    <row r="8" spans="1:7" x14ac:dyDescent="0.25">
      <c r="A8">
        <v>-459</v>
      </c>
      <c r="B8" s="2">
        <f t="shared" si="0"/>
        <v>4502.79</v>
      </c>
      <c r="C8" s="2">
        <f t="shared" si="1"/>
        <v>0.57360382165605095</v>
      </c>
      <c r="D8">
        <v>-12</v>
      </c>
      <c r="E8">
        <v>-19</v>
      </c>
      <c r="F8" s="3">
        <f t="shared" si="2"/>
        <v>15.5</v>
      </c>
      <c r="G8">
        <f t="shared" si="3"/>
        <v>1.5500000000000001E-5</v>
      </c>
    </row>
    <row r="9" spans="1:7" x14ac:dyDescent="0.25">
      <c r="A9">
        <v>-595</v>
      </c>
      <c r="B9" s="2">
        <f t="shared" si="0"/>
        <v>5836.9500000000007</v>
      </c>
      <c r="C9" s="2">
        <f t="shared" si="1"/>
        <v>0.74356050955414021</v>
      </c>
      <c r="D9">
        <v>-15</v>
      </c>
      <c r="E9">
        <v>-26</v>
      </c>
      <c r="F9" s="3">
        <f t="shared" si="2"/>
        <v>20.5</v>
      </c>
      <c r="G9">
        <f t="shared" si="3"/>
        <v>2.05E-5</v>
      </c>
    </row>
    <row r="10" spans="1:7" x14ac:dyDescent="0.25">
      <c r="A10">
        <v>-850</v>
      </c>
      <c r="B10" s="2">
        <f t="shared" si="0"/>
        <v>8338.5</v>
      </c>
      <c r="C10" s="2">
        <f t="shared" si="1"/>
        <v>1.0622292993630573</v>
      </c>
      <c r="D10">
        <v>-21</v>
      </c>
      <c r="E10">
        <v>-34</v>
      </c>
      <c r="F10" s="3">
        <f t="shared" si="2"/>
        <v>27.5</v>
      </c>
      <c r="G10">
        <f t="shared" si="3"/>
        <v>2.7499999999999998E-5</v>
      </c>
    </row>
    <row r="11" spans="1:7" x14ac:dyDescent="0.25">
      <c r="A11">
        <v>-1190</v>
      </c>
      <c r="B11" s="2">
        <f t="shared" si="0"/>
        <v>11673.900000000001</v>
      </c>
      <c r="C11" s="2">
        <f t="shared" si="1"/>
        <v>1.4871210191082804</v>
      </c>
      <c r="D11">
        <v>-28</v>
      </c>
      <c r="E11">
        <v>-48</v>
      </c>
      <c r="F11" s="3">
        <f t="shared" si="2"/>
        <v>38</v>
      </c>
      <c r="G11">
        <f t="shared" si="3"/>
        <v>3.7999999999999995E-5</v>
      </c>
    </row>
    <row r="12" spans="1:7" x14ac:dyDescent="0.25">
      <c r="A12">
        <v>-1513</v>
      </c>
      <c r="B12" s="2">
        <f t="shared" si="0"/>
        <v>14842.53</v>
      </c>
      <c r="C12" s="2">
        <f t="shared" si="1"/>
        <v>1.8907681528662421</v>
      </c>
      <c r="D12">
        <v>-35</v>
      </c>
      <c r="E12">
        <v>-61</v>
      </c>
      <c r="F12" s="3">
        <f t="shared" si="2"/>
        <v>48</v>
      </c>
      <c r="G12">
        <f t="shared" si="3"/>
        <v>4.8000000000000001E-5</v>
      </c>
    </row>
    <row r="13" spans="1:7" x14ac:dyDescent="0.25">
      <c r="A13">
        <v>-1887</v>
      </c>
      <c r="B13" s="2">
        <f t="shared" si="0"/>
        <v>18511.47</v>
      </c>
      <c r="C13" s="2">
        <f t="shared" si="1"/>
        <v>2.3581490445859874</v>
      </c>
      <c r="D13">
        <v>-42</v>
      </c>
      <c r="E13">
        <v>-75</v>
      </c>
      <c r="F13" s="3">
        <f t="shared" si="2"/>
        <v>58.5</v>
      </c>
      <c r="G13">
        <f t="shared" si="3"/>
        <v>5.8499999999999999E-5</v>
      </c>
    </row>
    <row r="14" spans="1:7" x14ac:dyDescent="0.25">
      <c r="A14">
        <v>-2295</v>
      </c>
      <c r="B14" s="2">
        <f t="shared" si="0"/>
        <v>22513.95</v>
      </c>
      <c r="C14" s="2">
        <f t="shared" si="1"/>
        <v>2.8680191082802549</v>
      </c>
      <c r="D14">
        <v>-50</v>
      </c>
      <c r="E14">
        <v>-93</v>
      </c>
      <c r="F14" s="3">
        <f t="shared" si="2"/>
        <v>71.5</v>
      </c>
      <c r="G14">
        <f t="shared" si="3"/>
        <v>7.1500000000000003E-5</v>
      </c>
    </row>
    <row r="15" spans="1:7" x14ac:dyDescent="0.25">
      <c r="A15">
        <v>-2771</v>
      </c>
      <c r="B15" s="2">
        <f t="shared" si="0"/>
        <v>27183.510000000002</v>
      </c>
      <c r="C15" s="2">
        <f t="shared" si="1"/>
        <v>3.4628675159235671</v>
      </c>
      <c r="D15">
        <v>-61</v>
      </c>
      <c r="E15">
        <v>-112</v>
      </c>
      <c r="F15" s="3">
        <f t="shared" si="2"/>
        <v>86.5</v>
      </c>
      <c r="G15">
        <f t="shared" si="3"/>
        <v>8.6500000000000002E-5</v>
      </c>
    </row>
    <row r="16" spans="1:7" x14ac:dyDescent="0.25">
      <c r="A16">
        <v>-3315</v>
      </c>
      <c r="B16" s="2">
        <f t="shared" si="0"/>
        <v>32520.15</v>
      </c>
      <c r="C16" s="2">
        <f t="shared" si="1"/>
        <v>4.1426942675159237</v>
      </c>
      <c r="D16">
        <v>-73</v>
      </c>
      <c r="E16">
        <v>-135</v>
      </c>
      <c r="F16" s="3">
        <f t="shared" si="2"/>
        <v>104</v>
      </c>
      <c r="G16">
        <f t="shared" si="3"/>
        <v>1.0399999999999999E-4</v>
      </c>
    </row>
    <row r="17" spans="1:7" x14ac:dyDescent="0.25">
      <c r="A17">
        <v>-3961</v>
      </c>
      <c r="B17" s="2">
        <f t="shared" si="0"/>
        <v>38857.410000000003</v>
      </c>
      <c r="C17" s="2">
        <f t="shared" si="1"/>
        <v>4.9499885350318475</v>
      </c>
      <c r="D17">
        <v>-88</v>
      </c>
      <c r="E17">
        <v>-162</v>
      </c>
      <c r="F17" s="3">
        <f t="shared" si="2"/>
        <v>125</v>
      </c>
      <c r="G17">
        <f t="shared" si="3"/>
        <v>1.25E-4</v>
      </c>
    </row>
    <row r="18" spans="1:7" x14ac:dyDescent="0.25">
      <c r="A18">
        <v>-4590</v>
      </c>
      <c r="B18" s="2">
        <f t="shared" si="0"/>
        <v>45027.9</v>
      </c>
      <c r="C18" s="2">
        <f t="shared" si="1"/>
        <v>5.7360382165605097</v>
      </c>
      <c r="D18">
        <v>-102</v>
      </c>
      <c r="E18">
        <v>-189</v>
      </c>
      <c r="F18" s="3">
        <f t="shared" si="2"/>
        <v>145.5</v>
      </c>
      <c r="G18">
        <f t="shared" si="3"/>
        <v>1.4549999999999999E-4</v>
      </c>
    </row>
    <row r="19" spans="1:7" x14ac:dyDescent="0.25">
      <c r="A19">
        <v>-5253</v>
      </c>
      <c r="B19" s="2">
        <f t="shared" si="0"/>
        <v>51531.93</v>
      </c>
      <c r="C19" s="2">
        <f t="shared" si="1"/>
        <v>6.5645770700636943</v>
      </c>
      <c r="D19">
        <v>-116</v>
      </c>
      <c r="E19">
        <v>-216</v>
      </c>
      <c r="F19" s="3">
        <f t="shared" si="2"/>
        <v>166</v>
      </c>
      <c r="G19">
        <f t="shared" si="3"/>
        <v>1.66E-4</v>
      </c>
    </row>
    <row r="20" spans="1:7" x14ac:dyDescent="0.25">
      <c r="A20">
        <v>-5712</v>
      </c>
      <c r="B20" s="2">
        <f t="shared" si="0"/>
        <v>56034.720000000001</v>
      </c>
      <c r="C20" s="2">
        <f t="shared" si="1"/>
        <v>7.1381808917197453</v>
      </c>
      <c r="D20">
        <v>-128</v>
      </c>
      <c r="E20">
        <v>-236</v>
      </c>
      <c r="F20" s="3">
        <f t="shared" si="2"/>
        <v>182</v>
      </c>
      <c r="G20">
        <f t="shared" si="3"/>
        <v>1.8199999999999998E-4</v>
      </c>
    </row>
    <row r="21" spans="1:7" x14ac:dyDescent="0.25">
      <c r="A21">
        <v>-6239</v>
      </c>
      <c r="B21" s="2">
        <f t="shared" si="0"/>
        <v>61204.590000000004</v>
      </c>
      <c r="C21" s="2">
        <f t="shared" si="1"/>
        <v>7.7967630573248412</v>
      </c>
      <c r="D21">
        <v>-140</v>
      </c>
      <c r="E21">
        <v>-259</v>
      </c>
      <c r="F21" s="3">
        <f t="shared" si="2"/>
        <v>199.5</v>
      </c>
      <c r="G21">
        <f t="shared" si="3"/>
        <v>1.995E-4</v>
      </c>
    </row>
    <row r="22" spans="1:7" x14ac:dyDescent="0.25">
      <c r="A22">
        <v>-6749</v>
      </c>
      <c r="B22" s="2">
        <f t="shared" si="0"/>
        <v>66207.69</v>
      </c>
      <c r="C22" s="2">
        <f t="shared" si="1"/>
        <v>8.4341006369426754</v>
      </c>
      <c r="D22">
        <v>-153</v>
      </c>
      <c r="E22">
        <v>-282</v>
      </c>
      <c r="F22" s="3">
        <f t="shared" si="2"/>
        <v>217.5</v>
      </c>
      <c r="G22">
        <f t="shared" si="3"/>
        <v>2.175E-4</v>
      </c>
    </row>
    <row r="23" spans="1:7" x14ac:dyDescent="0.25">
      <c r="A23">
        <v>-7310</v>
      </c>
      <c r="B23" s="2">
        <f t="shared" si="0"/>
        <v>71711.100000000006</v>
      </c>
      <c r="C23" s="2">
        <f t="shared" si="1"/>
        <v>9.1351719745222937</v>
      </c>
      <c r="D23">
        <v>-167</v>
      </c>
      <c r="E23">
        <v>-307</v>
      </c>
      <c r="F23" s="3">
        <f t="shared" si="2"/>
        <v>237</v>
      </c>
      <c r="G23">
        <f t="shared" si="3"/>
        <v>2.3699999999999999E-4</v>
      </c>
    </row>
    <row r="24" spans="1:7" x14ac:dyDescent="0.25">
      <c r="A24">
        <v>-7905</v>
      </c>
      <c r="B24" s="2">
        <f t="shared" si="0"/>
        <v>77548.05</v>
      </c>
      <c r="C24" s="2">
        <f t="shared" si="1"/>
        <v>9.8787324840764335</v>
      </c>
      <c r="D24">
        <v>-182</v>
      </c>
      <c r="E24">
        <v>-333</v>
      </c>
      <c r="F24" s="3">
        <f t="shared" si="2"/>
        <v>257.5</v>
      </c>
      <c r="G24">
        <f t="shared" si="3"/>
        <v>2.5749999999999997E-4</v>
      </c>
    </row>
    <row r="25" spans="1:7" x14ac:dyDescent="0.25">
      <c r="A25">
        <v>-8534</v>
      </c>
      <c r="B25" s="2">
        <f t="shared" si="0"/>
        <v>83718.540000000008</v>
      </c>
      <c r="C25" s="2">
        <f t="shared" si="1"/>
        <v>10.664782165605097</v>
      </c>
      <c r="D25">
        <v>-198</v>
      </c>
      <c r="E25">
        <v>-361</v>
      </c>
      <c r="F25" s="3">
        <f t="shared" si="2"/>
        <v>279.5</v>
      </c>
      <c r="G25">
        <f t="shared" si="3"/>
        <v>2.7949999999999996E-4</v>
      </c>
    </row>
    <row r="26" spans="1:7" x14ac:dyDescent="0.25">
      <c r="A26">
        <v>-9180</v>
      </c>
      <c r="B26" s="2">
        <f t="shared" si="0"/>
        <v>90055.8</v>
      </c>
      <c r="C26" s="2">
        <f t="shared" si="1"/>
        <v>11.472076433121019</v>
      </c>
      <c r="D26">
        <v>-215</v>
      </c>
      <c r="E26">
        <v>-390</v>
      </c>
      <c r="F26" s="3">
        <f t="shared" si="2"/>
        <v>302.5</v>
      </c>
      <c r="G26">
        <f t="shared" si="3"/>
        <v>3.0249999999999998E-4</v>
      </c>
    </row>
    <row r="27" spans="1:7" x14ac:dyDescent="0.25">
      <c r="A27">
        <v>-9860</v>
      </c>
      <c r="B27" s="2">
        <f t="shared" si="0"/>
        <v>96726.6</v>
      </c>
      <c r="C27" s="2">
        <f t="shared" si="1"/>
        <v>12.321859872611466</v>
      </c>
      <c r="D27">
        <v>-232</v>
      </c>
      <c r="E27">
        <v>-419</v>
      </c>
      <c r="F27" s="3">
        <f t="shared" si="2"/>
        <v>325.5</v>
      </c>
      <c r="G27">
        <f t="shared" si="3"/>
        <v>3.255E-4</v>
      </c>
    </row>
    <row r="28" spans="1:7" x14ac:dyDescent="0.25">
      <c r="A28">
        <v>-10523</v>
      </c>
      <c r="B28" s="2">
        <f t="shared" si="0"/>
        <v>103230.63</v>
      </c>
      <c r="C28" s="2">
        <f t="shared" si="1"/>
        <v>13.15039872611465</v>
      </c>
      <c r="D28">
        <v>-250</v>
      </c>
      <c r="E28">
        <v>-450</v>
      </c>
      <c r="F28" s="3">
        <f t="shared" si="2"/>
        <v>350</v>
      </c>
      <c r="G28">
        <f t="shared" si="3"/>
        <v>3.5E-4</v>
      </c>
    </row>
    <row r="29" spans="1:7" x14ac:dyDescent="0.25">
      <c r="A29">
        <v>-11237</v>
      </c>
      <c r="B29" s="2">
        <f t="shared" si="0"/>
        <v>110234.97</v>
      </c>
      <c r="C29" s="2">
        <f t="shared" si="1"/>
        <v>14.042671337579618</v>
      </c>
      <c r="D29">
        <v>-270</v>
      </c>
      <c r="E29">
        <v>-481</v>
      </c>
      <c r="F29" s="3">
        <f t="shared" si="2"/>
        <v>375.5</v>
      </c>
      <c r="G29">
        <f t="shared" si="3"/>
        <v>3.7549999999999997E-4</v>
      </c>
    </row>
    <row r="30" spans="1:7" x14ac:dyDescent="0.25">
      <c r="A30">
        <v>-11968</v>
      </c>
      <c r="B30" s="2">
        <f t="shared" si="0"/>
        <v>117406.08</v>
      </c>
      <c r="C30" s="2">
        <f t="shared" si="1"/>
        <v>14.956188535031847</v>
      </c>
      <c r="D30">
        <v>-290</v>
      </c>
      <c r="E30">
        <v>-515</v>
      </c>
      <c r="F30" s="3">
        <f t="shared" si="2"/>
        <v>402.5</v>
      </c>
      <c r="G30">
        <f t="shared" si="3"/>
        <v>4.0249999999999997E-4</v>
      </c>
    </row>
    <row r="31" spans="1:7" x14ac:dyDescent="0.25">
      <c r="A31">
        <v>-12682</v>
      </c>
      <c r="B31" s="2">
        <f t="shared" si="0"/>
        <v>124410.42000000001</v>
      </c>
      <c r="C31" s="2">
        <f t="shared" si="1"/>
        <v>15.848461146496817</v>
      </c>
      <c r="D31">
        <v>-312</v>
      </c>
      <c r="E31">
        <v>-548</v>
      </c>
      <c r="F31" s="3">
        <f t="shared" si="2"/>
        <v>430</v>
      </c>
      <c r="G31">
        <f t="shared" si="3"/>
        <v>4.2999999999999999E-4</v>
      </c>
    </row>
    <row r="32" spans="1:7" x14ac:dyDescent="0.25">
      <c r="A32">
        <v>-13430</v>
      </c>
      <c r="B32" s="2">
        <f t="shared" si="0"/>
        <v>131748.30000000002</v>
      </c>
      <c r="C32" s="2">
        <f t="shared" si="1"/>
        <v>16.783222929936308</v>
      </c>
      <c r="D32">
        <v>-335</v>
      </c>
      <c r="E32">
        <v>-583</v>
      </c>
      <c r="F32" s="3">
        <f t="shared" si="2"/>
        <v>459</v>
      </c>
      <c r="G32">
        <f t="shared" si="3"/>
        <v>4.5899999999999999E-4</v>
      </c>
    </row>
    <row r="33" spans="1:7" x14ac:dyDescent="0.25">
      <c r="A33">
        <v>-14195</v>
      </c>
      <c r="B33" s="2">
        <f t="shared" si="0"/>
        <v>139252.95000000001</v>
      </c>
      <c r="C33" s="2">
        <f t="shared" si="1"/>
        <v>17.73922929936306</v>
      </c>
      <c r="D33">
        <v>-358</v>
      </c>
      <c r="E33">
        <v>-619</v>
      </c>
      <c r="F33" s="3">
        <f t="shared" si="2"/>
        <v>488.5</v>
      </c>
      <c r="G33">
        <f t="shared" si="3"/>
        <v>4.885E-4</v>
      </c>
    </row>
    <row r="34" spans="1:7" x14ac:dyDescent="0.25">
      <c r="A34">
        <v>-14943</v>
      </c>
      <c r="B34" s="2">
        <f t="shared" si="0"/>
        <v>146590.83000000002</v>
      </c>
      <c r="C34" s="2">
        <f t="shared" si="1"/>
        <v>18.673991082802551</v>
      </c>
      <c r="D34">
        <v>-383</v>
      </c>
      <c r="E34">
        <v>-656</v>
      </c>
      <c r="F34" s="3">
        <f t="shared" si="2"/>
        <v>519.5</v>
      </c>
      <c r="G34">
        <f t="shared" si="3"/>
        <v>5.195E-4</v>
      </c>
    </row>
    <row r="35" spans="1:7" x14ac:dyDescent="0.25">
      <c r="A35">
        <v>-15742</v>
      </c>
      <c r="B35" s="2">
        <f t="shared" si="0"/>
        <v>154429.02000000002</v>
      </c>
      <c r="C35" s="2">
        <f t="shared" si="1"/>
        <v>19.672486624203824</v>
      </c>
      <c r="D35">
        <v>-409</v>
      </c>
      <c r="E35">
        <v>-694</v>
      </c>
      <c r="F35" s="3">
        <f t="shared" si="2"/>
        <v>551.5</v>
      </c>
      <c r="G35">
        <f t="shared" si="3"/>
        <v>5.5150000000000002E-4</v>
      </c>
    </row>
    <row r="36" spans="1:7" x14ac:dyDescent="0.25">
      <c r="A36">
        <v>-16524</v>
      </c>
      <c r="B36" s="2">
        <f t="shared" si="0"/>
        <v>162100.44</v>
      </c>
      <c r="C36" s="2">
        <f t="shared" si="1"/>
        <v>20.649737579617835</v>
      </c>
      <c r="D36">
        <v>-434</v>
      </c>
      <c r="E36">
        <v>-734</v>
      </c>
      <c r="F36" s="3">
        <f t="shared" si="2"/>
        <v>584</v>
      </c>
      <c r="G36">
        <f t="shared" si="3"/>
        <v>5.8399999999999999E-4</v>
      </c>
    </row>
    <row r="37" spans="1:7" x14ac:dyDescent="0.25">
      <c r="A37">
        <v>-17289</v>
      </c>
      <c r="B37" s="2">
        <f t="shared" si="0"/>
        <v>169605.09</v>
      </c>
      <c r="C37" s="2">
        <f t="shared" si="1"/>
        <v>21.605743949044587</v>
      </c>
      <c r="D37">
        <v>-461</v>
      </c>
      <c r="E37">
        <v>-775</v>
      </c>
      <c r="F37" s="3">
        <f t="shared" si="2"/>
        <v>618</v>
      </c>
      <c r="G37">
        <f t="shared" si="3"/>
        <v>6.1799999999999995E-4</v>
      </c>
    </row>
    <row r="38" spans="1:7" x14ac:dyDescent="0.25">
      <c r="A38">
        <v>-18088</v>
      </c>
      <c r="B38" s="2">
        <f t="shared" si="0"/>
        <v>177443.28</v>
      </c>
      <c r="C38" s="2">
        <f t="shared" si="1"/>
        <v>22.60423949044586</v>
      </c>
      <c r="D38">
        <v>-489</v>
      </c>
      <c r="E38">
        <v>-820</v>
      </c>
      <c r="F38" s="3">
        <f t="shared" si="2"/>
        <v>654.5</v>
      </c>
      <c r="G38">
        <f t="shared" si="3"/>
        <v>6.5449999999999992E-4</v>
      </c>
    </row>
    <row r="39" spans="1:7" x14ac:dyDescent="0.25">
      <c r="A39">
        <v>-18853</v>
      </c>
      <c r="B39" s="2">
        <f t="shared" si="0"/>
        <v>184947.93000000002</v>
      </c>
      <c r="C39" s="2">
        <f t="shared" si="1"/>
        <v>23.560245859872616</v>
      </c>
      <c r="D39">
        <v>-518</v>
      </c>
      <c r="E39">
        <v>-865</v>
      </c>
      <c r="F39" s="3">
        <f t="shared" si="2"/>
        <v>691.5</v>
      </c>
      <c r="G39">
        <f t="shared" si="3"/>
        <v>6.9149999999999995E-4</v>
      </c>
    </row>
    <row r="40" spans="1:7" x14ac:dyDescent="0.25">
      <c r="A40">
        <v>-19601</v>
      </c>
      <c r="B40" s="2">
        <f t="shared" si="0"/>
        <v>192285.81</v>
      </c>
      <c r="C40" s="2">
        <f t="shared" si="1"/>
        <v>24.495007643312103</v>
      </c>
      <c r="D40">
        <v>-547</v>
      </c>
      <c r="E40">
        <v>-911</v>
      </c>
      <c r="F40" s="3">
        <f t="shared" si="2"/>
        <v>729</v>
      </c>
      <c r="G40">
        <f t="shared" si="3"/>
        <v>7.2899999999999994E-4</v>
      </c>
    </row>
    <row r="41" spans="1:7" x14ac:dyDescent="0.25">
      <c r="A41">
        <v>-20366</v>
      </c>
      <c r="B41" s="2">
        <f t="shared" si="0"/>
        <v>199790.46000000002</v>
      </c>
      <c r="C41" s="2">
        <f t="shared" si="1"/>
        <v>25.451014012738856</v>
      </c>
      <c r="D41">
        <v>-579</v>
      </c>
      <c r="E41">
        <v>-965</v>
      </c>
      <c r="F41" s="3">
        <f t="shared" si="2"/>
        <v>772</v>
      </c>
      <c r="G41">
        <f t="shared" si="3"/>
        <v>7.7200000000000001E-4</v>
      </c>
    </row>
    <row r="42" spans="1:7" x14ac:dyDescent="0.25">
      <c r="A42">
        <v>-21080</v>
      </c>
      <c r="B42" s="2">
        <f t="shared" si="0"/>
        <v>206794.80000000002</v>
      </c>
      <c r="C42" s="2">
        <f t="shared" si="1"/>
        <v>26.343286624203824</v>
      </c>
      <c r="D42">
        <v>-610</v>
      </c>
      <c r="E42">
        <v>-1019</v>
      </c>
      <c r="F42" s="3">
        <f t="shared" si="2"/>
        <v>814.5</v>
      </c>
      <c r="G42">
        <f t="shared" si="3"/>
        <v>8.1450000000000001E-4</v>
      </c>
    </row>
    <row r="43" spans="1:7" x14ac:dyDescent="0.25">
      <c r="A43">
        <v>-21777</v>
      </c>
      <c r="B43" s="2">
        <f t="shared" si="0"/>
        <v>213632.37000000002</v>
      </c>
      <c r="C43" s="2">
        <f t="shared" si="1"/>
        <v>27.214314649681533</v>
      </c>
      <c r="D43">
        <v>-647</v>
      </c>
      <c r="E43">
        <v>-1080</v>
      </c>
      <c r="F43" s="3">
        <f t="shared" si="2"/>
        <v>863.5</v>
      </c>
      <c r="G43">
        <f t="shared" si="3"/>
        <v>8.6350000000000001E-4</v>
      </c>
    </row>
    <row r="44" spans="1:7" x14ac:dyDescent="0.25">
      <c r="A44">
        <v>-22423</v>
      </c>
      <c r="B44" s="2">
        <f t="shared" si="0"/>
        <v>219969.63</v>
      </c>
      <c r="C44" s="2">
        <f t="shared" si="1"/>
        <v>28.021608917197455</v>
      </c>
      <c r="D44">
        <v>-682</v>
      </c>
      <c r="E44">
        <v>-1153</v>
      </c>
      <c r="F44" s="3">
        <f t="shared" si="2"/>
        <v>917.5</v>
      </c>
      <c r="G44">
        <f t="shared" si="3"/>
        <v>9.1749999999999991E-4</v>
      </c>
    </row>
    <row r="45" spans="1:7" x14ac:dyDescent="0.25">
      <c r="A45">
        <v>-22916</v>
      </c>
      <c r="B45" s="2">
        <f t="shared" si="0"/>
        <v>224805.96000000002</v>
      </c>
      <c r="C45" s="2">
        <f t="shared" si="1"/>
        <v>28.637701910828028</v>
      </c>
      <c r="D45">
        <v>-722</v>
      </c>
      <c r="E45">
        <v>-1250</v>
      </c>
      <c r="F45" s="3">
        <f t="shared" si="2"/>
        <v>986</v>
      </c>
      <c r="G45">
        <f t="shared" si="3"/>
        <v>9.859999999999999E-4</v>
      </c>
    </row>
    <row r="46" spans="1:7" x14ac:dyDescent="0.25">
      <c r="A46">
        <v>-20978</v>
      </c>
      <c r="B46" s="2">
        <f t="shared" si="0"/>
        <v>205794.18000000002</v>
      </c>
      <c r="C46" s="2">
        <f t="shared" si="1"/>
        <v>26.215819108280257</v>
      </c>
      <c r="D46">
        <v>-695</v>
      </c>
      <c r="E46">
        <v>-1833</v>
      </c>
      <c r="F46" s="3">
        <f t="shared" si="2"/>
        <v>1264</v>
      </c>
      <c r="G46">
        <f t="shared" si="3"/>
        <v>1.2639999999999999E-3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BAE28-1518-4469-AEFF-02A327DEEDA1}">
  <dimension ref="A1:J49"/>
  <sheetViews>
    <sheetView topLeftCell="A7" workbookViewId="0">
      <selection activeCell="H2" sqref="H2:H49"/>
    </sheetView>
  </sheetViews>
  <sheetFormatPr defaultRowHeight="15" x14ac:dyDescent="0.25"/>
  <cols>
    <col min="2" max="2" width="10.5703125" customWidth="1"/>
    <col min="9" max="9" width="14.7109375" bestFit="1" customWidth="1"/>
  </cols>
  <sheetData>
    <row r="1" spans="1:10" x14ac:dyDescent="0.25">
      <c r="A1" t="s">
        <v>1</v>
      </c>
      <c r="D1" t="s">
        <v>2</v>
      </c>
      <c r="E1" t="s">
        <v>3</v>
      </c>
    </row>
    <row r="2" spans="1:10" x14ac:dyDescent="0.25">
      <c r="A2">
        <v>0</v>
      </c>
      <c r="B2" s="2">
        <f>(-A2*9.81)</f>
        <v>0</v>
      </c>
      <c r="C2" s="2">
        <f>+B2/(0.25*3.14*(100^2))</f>
        <v>0</v>
      </c>
      <c r="D2">
        <v>0</v>
      </c>
      <c r="E2">
        <v>0</v>
      </c>
      <c r="F2" s="3">
        <f>-AVERAGE(D2:E2)</f>
        <v>0</v>
      </c>
      <c r="G2">
        <f>+((D2*10^-6))</f>
        <v>0</v>
      </c>
      <c r="H2">
        <f>+((F2*10^-6))</f>
        <v>0</v>
      </c>
      <c r="I2" s="13">
        <f>-AVERAGE(G2:H2)</f>
        <v>0</v>
      </c>
      <c r="J2">
        <f>+I2*10^6</f>
        <v>0</v>
      </c>
    </row>
    <row r="3" spans="1:10" x14ac:dyDescent="0.25">
      <c r="A3">
        <v>-408</v>
      </c>
      <c r="B3" s="2">
        <f t="shared" ref="B3:B49" si="0">(-A3*9.81)</f>
        <v>4002.48</v>
      </c>
      <c r="C3" s="2">
        <f t="shared" ref="C3:C49" si="1">+B3/(0.25*3.14*(100^2))</f>
        <v>0.50987006369426757</v>
      </c>
      <c r="D3">
        <v>-15</v>
      </c>
      <c r="E3">
        <v>-12</v>
      </c>
      <c r="F3" s="3">
        <f t="shared" ref="F3:F49" si="2">-AVERAGE(D3:E3)</f>
        <v>13.5</v>
      </c>
      <c r="G3">
        <f t="shared" ref="G3:G49" si="3">+((D3*10^-6))</f>
        <v>-1.4999999999999999E-5</v>
      </c>
      <c r="H3">
        <f t="shared" ref="H3:H49" si="4">+((F3*10^-6))</f>
        <v>1.3499999999999999E-5</v>
      </c>
      <c r="I3" s="13">
        <f t="shared" ref="I3:I49" si="5">-AVERAGE(G3:H3)</f>
        <v>7.499999999999996E-7</v>
      </c>
      <c r="J3">
        <f t="shared" ref="J3:J49" si="6">+I3*10^6</f>
        <v>0.74999999999999956</v>
      </c>
    </row>
    <row r="4" spans="1:10" x14ac:dyDescent="0.25">
      <c r="A4">
        <v>-425</v>
      </c>
      <c r="B4" s="2">
        <f t="shared" si="0"/>
        <v>4169.25</v>
      </c>
      <c r="C4" s="2">
        <f t="shared" si="1"/>
        <v>0.53111464968152866</v>
      </c>
      <c r="D4">
        <v>-16</v>
      </c>
      <c r="E4">
        <v>-12</v>
      </c>
      <c r="F4" s="3">
        <f t="shared" si="2"/>
        <v>14</v>
      </c>
      <c r="G4">
        <f t="shared" si="3"/>
        <v>-1.5999999999999999E-5</v>
      </c>
      <c r="H4">
        <f t="shared" si="4"/>
        <v>1.4E-5</v>
      </c>
      <c r="I4" s="13">
        <f t="shared" si="5"/>
        <v>9.9999999999999974E-7</v>
      </c>
      <c r="J4">
        <f t="shared" si="6"/>
        <v>0.99999999999999978</v>
      </c>
    </row>
    <row r="5" spans="1:10" x14ac:dyDescent="0.25">
      <c r="A5">
        <v>-493</v>
      </c>
      <c r="B5" s="2">
        <f t="shared" si="0"/>
        <v>4836.33</v>
      </c>
      <c r="C5" s="2">
        <f t="shared" si="1"/>
        <v>0.61609299363057324</v>
      </c>
      <c r="D5">
        <v>-19</v>
      </c>
      <c r="E5">
        <v>-15</v>
      </c>
      <c r="F5" s="3">
        <f t="shared" si="2"/>
        <v>17</v>
      </c>
      <c r="G5">
        <f t="shared" si="3"/>
        <v>-1.8999999999999998E-5</v>
      </c>
      <c r="H5">
        <f t="shared" si="4"/>
        <v>1.7E-5</v>
      </c>
      <c r="I5" s="13">
        <f t="shared" si="5"/>
        <v>9.999999999999989E-7</v>
      </c>
      <c r="J5">
        <f t="shared" si="6"/>
        <v>0.99999999999999889</v>
      </c>
    </row>
    <row r="6" spans="1:10" x14ac:dyDescent="0.25">
      <c r="A6">
        <v>-782</v>
      </c>
      <c r="B6" s="2">
        <f t="shared" si="0"/>
        <v>7671.42</v>
      </c>
      <c r="C6" s="2">
        <f t="shared" si="1"/>
        <v>0.97725095541401275</v>
      </c>
      <c r="D6">
        <v>-28</v>
      </c>
      <c r="E6">
        <v>-23</v>
      </c>
      <c r="F6" s="3">
        <f t="shared" si="2"/>
        <v>25.5</v>
      </c>
      <c r="G6">
        <f t="shared" si="3"/>
        <v>-2.8E-5</v>
      </c>
      <c r="H6">
        <f t="shared" si="4"/>
        <v>2.55E-5</v>
      </c>
      <c r="I6" s="13">
        <f t="shared" si="5"/>
        <v>1.2499999999999999E-6</v>
      </c>
      <c r="J6">
        <f t="shared" si="6"/>
        <v>1.25</v>
      </c>
    </row>
    <row r="7" spans="1:10" x14ac:dyDescent="0.25">
      <c r="A7">
        <v>-935</v>
      </c>
      <c r="B7" s="2">
        <f t="shared" si="0"/>
        <v>9172.35</v>
      </c>
      <c r="C7" s="2">
        <f t="shared" si="1"/>
        <v>1.1684522292993631</v>
      </c>
      <c r="D7">
        <v>-32</v>
      </c>
      <c r="E7">
        <v>-28</v>
      </c>
      <c r="F7" s="3">
        <f t="shared" si="2"/>
        <v>30</v>
      </c>
      <c r="G7">
        <f t="shared" si="3"/>
        <v>-3.1999999999999999E-5</v>
      </c>
      <c r="H7">
        <f t="shared" si="4"/>
        <v>2.9999999999999997E-5</v>
      </c>
      <c r="I7" s="13">
        <f t="shared" si="5"/>
        <v>1.0000000000000006E-6</v>
      </c>
      <c r="J7">
        <f t="shared" si="6"/>
        <v>1.0000000000000007</v>
      </c>
    </row>
    <row r="8" spans="1:10" x14ac:dyDescent="0.25">
      <c r="A8">
        <v>-1037</v>
      </c>
      <c r="B8" s="2">
        <f t="shared" si="0"/>
        <v>10172.970000000001</v>
      </c>
      <c r="C8" s="2">
        <f t="shared" si="1"/>
        <v>1.2959197452229301</v>
      </c>
      <c r="D8">
        <v>-36</v>
      </c>
      <c r="E8">
        <v>-30</v>
      </c>
      <c r="F8" s="3">
        <f t="shared" si="2"/>
        <v>33</v>
      </c>
      <c r="G8">
        <f t="shared" si="3"/>
        <v>-3.6000000000000001E-5</v>
      </c>
      <c r="H8">
        <f t="shared" si="4"/>
        <v>3.2999999999999996E-5</v>
      </c>
      <c r="I8" s="13">
        <f t="shared" si="5"/>
        <v>1.5000000000000026E-6</v>
      </c>
      <c r="J8">
        <f t="shared" si="6"/>
        <v>1.5000000000000027</v>
      </c>
    </row>
    <row r="9" spans="1:10" x14ac:dyDescent="0.25">
      <c r="A9">
        <v>-1173</v>
      </c>
      <c r="B9" s="2">
        <f t="shared" si="0"/>
        <v>11507.130000000001</v>
      </c>
      <c r="C9" s="2">
        <f t="shared" si="1"/>
        <v>1.4658764331210192</v>
      </c>
      <c r="D9">
        <v>-41</v>
      </c>
      <c r="E9">
        <v>-34</v>
      </c>
      <c r="F9" s="3">
        <f t="shared" si="2"/>
        <v>37.5</v>
      </c>
      <c r="G9">
        <f t="shared" si="3"/>
        <v>-4.1E-5</v>
      </c>
      <c r="H9">
        <f t="shared" si="4"/>
        <v>3.7499999999999997E-5</v>
      </c>
      <c r="I9" s="13">
        <f t="shared" si="5"/>
        <v>1.7500000000000019E-6</v>
      </c>
      <c r="J9">
        <f t="shared" si="6"/>
        <v>1.7500000000000018</v>
      </c>
    </row>
    <row r="10" spans="1:10" x14ac:dyDescent="0.25">
      <c r="A10">
        <v>-1360</v>
      </c>
      <c r="B10" s="2">
        <f t="shared" si="0"/>
        <v>13341.6</v>
      </c>
      <c r="C10" s="2">
        <f t="shared" si="1"/>
        <v>1.6995668789808918</v>
      </c>
      <c r="D10">
        <v>-47</v>
      </c>
      <c r="E10">
        <v>-40</v>
      </c>
      <c r="F10" s="3">
        <f t="shared" si="2"/>
        <v>43.5</v>
      </c>
      <c r="G10">
        <f t="shared" si="3"/>
        <v>-4.6999999999999997E-5</v>
      </c>
      <c r="H10">
        <f t="shared" si="4"/>
        <v>4.35E-5</v>
      </c>
      <c r="I10" s="13">
        <f t="shared" si="5"/>
        <v>1.7499999999999985E-6</v>
      </c>
      <c r="J10">
        <f t="shared" si="6"/>
        <v>1.7499999999999984</v>
      </c>
    </row>
    <row r="11" spans="1:10" x14ac:dyDescent="0.25">
      <c r="A11">
        <v>-1581</v>
      </c>
      <c r="B11" s="2">
        <f t="shared" si="0"/>
        <v>15509.61</v>
      </c>
      <c r="C11" s="2">
        <f t="shared" si="1"/>
        <v>1.9757464968152867</v>
      </c>
      <c r="D11">
        <v>-53</v>
      </c>
      <c r="E11">
        <v>-46</v>
      </c>
      <c r="F11" s="3">
        <f t="shared" si="2"/>
        <v>49.5</v>
      </c>
      <c r="G11">
        <f t="shared" si="3"/>
        <v>-5.3000000000000001E-5</v>
      </c>
      <c r="H11">
        <f t="shared" si="4"/>
        <v>4.9499999999999997E-5</v>
      </c>
      <c r="I11" s="13">
        <f t="shared" si="5"/>
        <v>1.7500000000000019E-6</v>
      </c>
      <c r="J11">
        <f t="shared" si="6"/>
        <v>1.7500000000000018</v>
      </c>
    </row>
    <row r="12" spans="1:10" x14ac:dyDescent="0.25">
      <c r="A12">
        <v>-1802</v>
      </c>
      <c r="B12" s="2">
        <f t="shared" si="0"/>
        <v>17677.620000000003</v>
      </c>
      <c r="C12" s="2">
        <f t="shared" si="1"/>
        <v>2.2519261146496818</v>
      </c>
      <c r="D12">
        <v>-62</v>
      </c>
      <c r="E12">
        <v>-52</v>
      </c>
      <c r="F12" s="3">
        <f t="shared" si="2"/>
        <v>57</v>
      </c>
      <c r="G12">
        <f t="shared" si="3"/>
        <v>-6.2000000000000003E-5</v>
      </c>
      <c r="H12">
        <f t="shared" si="4"/>
        <v>5.6999999999999996E-5</v>
      </c>
      <c r="I12" s="13">
        <f t="shared" si="5"/>
        <v>2.5000000000000032E-6</v>
      </c>
      <c r="J12">
        <f t="shared" si="6"/>
        <v>2.5000000000000031</v>
      </c>
    </row>
    <row r="13" spans="1:10" x14ac:dyDescent="0.25">
      <c r="A13">
        <v>-2057</v>
      </c>
      <c r="B13" s="2">
        <f t="shared" si="0"/>
        <v>20179.170000000002</v>
      </c>
      <c r="C13" s="2">
        <f t="shared" si="1"/>
        <v>2.570594904458599</v>
      </c>
      <c r="D13">
        <v>-70</v>
      </c>
      <c r="E13">
        <v>-60</v>
      </c>
      <c r="F13" s="3">
        <f t="shared" si="2"/>
        <v>65</v>
      </c>
      <c r="G13">
        <f t="shared" si="3"/>
        <v>-6.9999999999999994E-5</v>
      </c>
      <c r="H13">
        <f t="shared" si="4"/>
        <v>6.4999999999999994E-5</v>
      </c>
      <c r="I13" s="13">
        <f t="shared" si="5"/>
        <v>2.4999999999999998E-6</v>
      </c>
      <c r="J13">
        <f t="shared" si="6"/>
        <v>2.5</v>
      </c>
    </row>
    <row r="14" spans="1:10" x14ac:dyDescent="0.25">
      <c r="A14">
        <v>-2329</v>
      </c>
      <c r="B14" s="2">
        <f t="shared" si="0"/>
        <v>22847.49</v>
      </c>
      <c r="C14" s="2">
        <f t="shared" si="1"/>
        <v>2.9105082802547773</v>
      </c>
      <c r="D14">
        <v>-80</v>
      </c>
      <c r="E14">
        <v>-68</v>
      </c>
      <c r="F14" s="3">
        <f t="shared" si="2"/>
        <v>74</v>
      </c>
      <c r="G14">
        <f t="shared" si="3"/>
        <v>-7.9999999999999993E-5</v>
      </c>
      <c r="H14">
        <f t="shared" si="4"/>
        <v>7.3999999999999996E-5</v>
      </c>
      <c r="I14" s="13">
        <f t="shared" si="5"/>
        <v>2.9999999999999984E-6</v>
      </c>
      <c r="J14">
        <f t="shared" si="6"/>
        <v>2.9999999999999982</v>
      </c>
    </row>
    <row r="15" spans="1:10" x14ac:dyDescent="0.25">
      <c r="A15">
        <v>-2635</v>
      </c>
      <c r="B15" s="2">
        <f t="shared" si="0"/>
        <v>25849.350000000002</v>
      </c>
      <c r="C15" s="2">
        <f t="shared" si="1"/>
        <v>3.292910828025478</v>
      </c>
      <c r="D15">
        <v>-91</v>
      </c>
      <c r="E15">
        <v>-77</v>
      </c>
      <c r="F15" s="3">
        <f t="shared" si="2"/>
        <v>84</v>
      </c>
      <c r="G15">
        <f t="shared" si="3"/>
        <v>-9.0999999999999989E-5</v>
      </c>
      <c r="H15">
        <f t="shared" si="4"/>
        <v>8.3999999999999995E-5</v>
      </c>
      <c r="I15" s="13">
        <f t="shared" si="5"/>
        <v>3.499999999999997E-6</v>
      </c>
      <c r="J15">
        <f t="shared" si="6"/>
        <v>3.4999999999999969</v>
      </c>
    </row>
    <row r="16" spans="1:10" x14ac:dyDescent="0.25">
      <c r="A16">
        <v>-2958</v>
      </c>
      <c r="B16" s="2">
        <f t="shared" si="0"/>
        <v>29017.980000000003</v>
      </c>
      <c r="C16" s="2">
        <f t="shared" si="1"/>
        <v>3.6965579617834399</v>
      </c>
      <c r="D16">
        <v>-102</v>
      </c>
      <c r="E16">
        <v>-87</v>
      </c>
      <c r="F16" s="3">
        <f t="shared" si="2"/>
        <v>94.5</v>
      </c>
      <c r="G16">
        <f t="shared" si="3"/>
        <v>-1.02E-4</v>
      </c>
      <c r="H16">
        <f t="shared" si="4"/>
        <v>9.4499999999999993E-5</v>
      </c>
      <c r="I16" s="13">
        <f t="shared" si="5"/>
        <v>3.7500000000000031E-6</v>
      </c>
      <c r="J16">
        <f t="shared" si="6"/>
        <v>3.7500000000000031</v>
      </c>
    </row>
    <row r="17" spans="1:10" x14ac:dyDescent="0.25">
      <c r="A17">
        <v>-3281</v>
      </c>
      <c r="B17" s="2">
        <f t="shared" si="0"/>
        <v>32186.61</v>
      </c>
      <c r="C17" s="2">
        <f t="shared" si="1"/>
        <v>4.1002050955414013</v>
      </c>
      <c r="D17">
        <v>-114</v>
      </c>
      <c r="E17">
        <v>-96</v>
      </c>
      <c r="F17" s="3">
        <f t="shared" si="2"/>
        <v>105</v>
      </c>
      <c r="G17">
        <f t="shared" si="3"/>
        <v>-1.1399999999999999E-4</v>
      </c>
      <c r="H17">
        <f t="shared" si="4"/>
        <v>1.0499999999999999E-4</v>
      </c>
      <c r="I17" s="13">
        <f t="shared" si="5"/>
        <v>4.500000000000001E-6</v>
      </c>
      <c r="J17">
        <f t="shared" si="6"/>
        <v>4.5000000000000009</v>
      </c>
    </row>
    <row r="18" spans="1:10" x14ac:dyDescent="0.25">
      <c r="A18">
        <v>-3621</v>
      </c>
      <c r="B18" s="2">
        <f t="shared" si="0"/>
        <v>35522.01</v>
      </c>
      <c r="C18" s="2">
        <f t="shared" si="1"/>
        <v>4.5250968152866244</v>
      </c>
      <c r="D18">
        <v>-127</v>
      </c>
      <c r="E18">
        <v>-107</v>
      </c>
      <c r="F18" s="3">
        <f t="shared" si="2"/>
        <v>117</v>
      </c>
      <c r="G18">
        <f t="shared" si="3"/>
        <v>-1.27E-4</v>
      </c>
      <c r="H18">
        <f t="shared" si="4"/>
        <v>1.17E-4</v>
      </c>
      <c r="I18" s="13">
        <f t="shared" si="5"/>
        <v>4.9999999999999996E-6</v>
      </c>
      <c r="J18">
        <f t="shared" si="6"/>
        <v>5</v>
      </c>
    </row>
    <row r="19" spans="1:10" x14ac:dyDescent="0.25">
      <c r="A19">
        <v>-3995</v>
      </c>
      <c r="B19" s="2">
        <f t="shared" si="0"/>
        <v>39190.950000000004</v>
      </c>
      <c r="C19" s="2">
        <f t="shared" si="1"/>
        <v>4.9924777070063699</v>
      </c>
      <c r="D19">
        <v>-141</v>
      </c>
      <c r="E19">
        <v>-117</v>
      </c>
      <c r="F19" s="3">
        <f t="shared" si="2"/>
        <v>129</v>
      </c>
      <c r="G19">
        <f t="shared" si="3"/>
        <v>-1.4099999999999998E-4</v>
      </c>
      <c r="H19">
        <f t="shared" si="4"/>
        <v>1.2899999999999999E-4</v>
      </c>
      <c r="I19" s="13">
        <f t="shared" si="5"/>
        <v>5.9999999999999968E-6</v>
      </c>
      <c r="J19">
        <f t="shared" si="6"/>
        <v>5.9999999999999964</v>
      </c>
    </row>
    <row r="20" spans="1:10" x14ac:dyDescent="0.25">
      <c r="A20">
        <v>-4403</v>
      </c>
      <c r="B20" s="2">
        <f t="shared" si="0"/>
        <v>43193.43</v>
      </c>
      <c r="C20" s="2">
        <f t="shared" si="1"/>
        <v>5.502347770700637</v>
      </c>
      <c r="D20">
        <v>-157</v>
      </c>
      <c r="E20">
        <v>-130</v>
      </c>
      <c r="F20" s="3">
        <f t="shared" si="2"/>
        <v>143.5</v>
      </c>
      <c r="G20">
        <f t="shared" si="3"/>
        <v>-1.5699999999999999E-4</v>
      </c>
      <c r="H20">
        <f t="shared" si="4"/>
        <v>1.4349999999999999E-4</v>
      </c>
      <c r="I20" s="13">
        <f t="shared" si="5"/>
        <v>6.7500000000000014E-6</v>
      </c>
      <c r="J20">
        <f t="shared" si="6"/>
        <v>6.7500000000000018</v>
      </c>
    </row>
    <row r="21" spans="1:10" x14ac:dyDescent="0.25">
      <c r="A21">
        <v>-4811</v>
      </c>
      <c r="B21" s="2">
        <f t="shared" si="0"/>
        <v>47195.91</v>
      </c>
      <c r="C21" s="2">
        <f t="shared" si="1"/>
        <v>6.0122178343949049</v>
      </c>
      <c r="D21">
        <v>-173</v>
      </c>
      <c r="E21">
        <v>-142</v>
      </c>
      <c r="F21" s="3">
        <f t="shared" si="2"/>
        <v>157.5</v>
      </c>
      <c r="G21">
        <f t="shared" si="3"/>
        <v>-1.73E-4</v>
      </c>
      <c r="H21">
        <f t="shared" si="4"/>
        <v>1.5749999999999998E-4</v>
      </c>
      <c r="I21" s="13">
        <f t="shared" si="5"/>
        <v>7.7500000000000122E-6</v>
      </c>
      <c r="J21">
        <f t="shared" si="6"/>
        <v>7.7500000000000124</v>
      </c>
    </row>
    <row r="22" spans="1:10" x14ac:dyDescent="0.25">
      <c r="A22">
        <v>-5287</v>
      </c>
      <c r="B22" s="2">
        <f t="shared" si="0"/>
        <v>51865.47</v>
      </c>
      <c r="C22" s="2">
        <f t="shared" si="1"/>
        <v>6.6070662420382167</v>
      </c>
      <c r="D22">
        <v>-191</v>
      </c>
      <c r="E22">
        <v>-156</v>
      </c>
      <c r="F22" s="3">
        <f t="shared" si="2"/>
        <v>173.5</v>
      </c>
      <c r="G22">
        <f t="shared" si="3"/>
        <v>-1.9099999999999998E-4</v>
      </c>
      <c r="H22">
        <f t="shared" si="4"/>
        <v>1.7349999999999999E-4</v>
      </c>
      <c r="I22" s="13">
        <f t="shared" si="5"/>
        <v>8.7499999999999958E-6</v>
      </c>
      <c r="J22">
        <f t="shared" si="6"/>
        <v>8.7499999999999964</v>
      </c>
    </row>
    <row r="23" spans="1:10" x14ac:dyDescent="0.25">
      <c r="A23">
        <v>-5780</v>
      </c>
      <c r="B23" s="2">
        <f t="shared" si="0"/>
        <v>56701.8</v>
      </c>
      <c r="C23" s="2">
        <f t="shared" si="1"/>
        <v>7.2231592356687901</v>
      </c>
      <c r="D23">
        <v>-211</v>
      </c>
      <c r="E23">
        <v>-170</v>
      </c>
      <c r="F23" s="3">
        <f t="shared" si="2"/>
        <v>190.5</v>
      </c>
      <c r="G23">
        <f t="shared" si="3"/>
        <v>-2.1099999999999998E-4</v>
      </c>
      <c r="H23">
        <f t="shared" si="4"/>
        <v>1.905E-4</v>
      </c>
      <c r="I23" s="13">
        <f t="shared" si="5"/>
        <v>1.0249999999999992E-5</v>
      </c>
      <c r="J23">
        <f t="shared" si="6"/>
        <v>10.249999999999991</v>
      </c>
    </row>
    <row r="24" spans="1:10" x14ac:dyDescent="0.25">
      <c r="A24">
        <v>-6290</v>
      </c>
      <c r="B24" s="2">
        <f t="shared" si="0"/>
        <v>61704.9</v>
      </c>
      <c r="C24" s="2">
        <f t="shared" si="1"/>
        <v>7.8604968152866244</v>
      </c>
      <c r="D24">
        <v>-232</v>
      </c>
      <c r="E24">
        <v>-186</v>
      </c>
      <c r="F24" s="3">
        <f t="shared" si="2"/>
        <v>209</v>
      </c>
      <c r="G24">
        <f t="shared" si="3"/>
        <v>-2.32E-4</v>
      </c>
      <c r="H24">
        <f t="shared" si="4"/>
        <v>2.0899999999999998E-4</v>
      </c>
      <c r="I24" s="13">
        <f t="shared" si="5"/>
        <v>1.1500000000000008E-5</v>
      </c>
      <c r="J24">
        <f t="shared" si="6"/>
        <v>11.500000000000009</v>
      </c>
    </row>
    <row r="25" spans="1:10" x14ac:dyDescent="0.25">
      <c r="A25">
        <v>-6834</v>
      </c>
      <c r="B25" s="2">
        <f t="shared" si="0"/>
        <v>67041.540000000008</v>
      </c>
      <c r="C25" s="2">
        <f t="shared" si="1"/>
        <v>8.5403235668789819</v>
      </c>
      <c r="D25">
        <v>-256</v>
      </c>
      <c r="E25">
        <v>-202</v>
      </c>
      <c r="F25" s="3">
        <f t="shared" si="2"/>
        <v>229</v>
      </c>
      <c r="G25">
        <f t="shared" si="3"/>
        <v>-2.5599999999999999E-4</v>
      </c>
      <c r="H25">
        <f t="shared" si="4"/>
        <v>2.2899999999999998E-4</v>
      </c>
      <c r="I25" s="13">
        <f t="shared" si="5"/>
        <v>1.3500000000000003E-5</v>
      </c>
      <c r="J25">
        <f t="shared" si="6"/>
        <v>13.500000000000004</v>
      </c>
    </row>
    <row r="26" spans="1:10" x14ac:dyDescent="0.25">
      <c r="A26">
        <v>-7412</v>
      </c>
      <c r="B26" s="2">
        <f t="shared" si="0"/>
        <v>72711.72</v>
      </c>
      <c r="C26" s="2">
        <f t="shared" si="1"/>
        <v>9.26263949044586</v>
      </c>
      <c r="D26">
        <v>-282</v>
      </c>
      <c r="E26">
        <v>-219</v>
      </c>
      <c r="F26" s="3">
        <f t="shared" si="2"/>
        <v>250.5</v>
      </c>
      <c r="G26">
        <f t="shared" si="3"/>
        <v>-2.8199999999999997E-4</v>
      </c>
      <c r="H26">
        <f t="shared" si="4"/>
        <v>2.5049999999999996E-4</v>
      </c>
      <c r="I26" s="13">
        <f t="shared" si="5"/>
        <v>1.5750000000000003E-5</v>
      </c>
      <c r="J26">
        <f t="shared" si="6"/>
        <v>15.750000000000004</v>
      </c>
    </row>
    <row r="27" spans="1:10" x14ac:dyDescent="0.25">
      <c r="A27">
        <v>-8007</v>
      </c>
      <c r="B27" s="2">
        <f t="shared" si="0"/>
        <v>78548.67</v>
      </c>
      <c r="C27" s="2">
        <f t="shared" si="1"/>
        <v>10.0062</v>
      </c>
      <c r="D27">
        <v>-309</v>
      </c>
      <c r="E27">
        <v>-236</v>
      </c>
      <c r="F27" s="3">
        <f t="shared" si="2"/>
        <v>272.5</v>
      </c>
      <c r="G27">
        <f t="shared" si="3"/>
        <v>-3.0899999999999998E-4</v>
      </c>
      <c r="H27">
        <f t="shared" si="4"/>
        <v>2.7250000000000001E-4</v>
      </c>
      <c r="I27" s="13">
        <f t="shared" si="5"/>
        <v>1.8249999999999983E-5</v>
      </c>
      <c r="J27">
        <f t="shared" si="6"/>
        <v>18.249999999999982</v>
      </c>
    </row>
    <row r="28" spans="1:10" x14ac:dyDescent="0.25">
      <c r="A28">
        <v>-8636</v>
      </c>
      <c r="B28" s="2">
        <f t="shared" si="0"/>
        <v>84719.16</v>
      </c>
      <c r="C28" s="2">
        <f t="shared" si="1"/>
        <v>10.792249681528663</v>
      </c>
      <c r="D28">
        <v>-337</v>
      </c>
      <c r="E28">
        <v>-254</v>
      </c>
      <c r="F28" s="3">
        <f t="shared" si="2"/>
        <v>295.5</v>
      </c>
      <c r="G28">
        <f t="shared" si="3"/>
        <v>-3.3700000000000001E-4</v>
      </c>
      <c r="H28">
        <f t="shared" si="4"/>
        <v>2.9549999999999997E-4</v>
      </c>
      <c r="I28" s="13">
        <f t="shared" si="5"/>
        <v>2.0750000000000016E-5</v>
      </c>
      <c r="J28">
        <f t="shared" si="6"/>
        <v>20.750000000000018</v>
      </c>
    </row>
    <row r="29" spans="1:10" x14ac:dyDescent="0.25">
      <c r="A29">
        <v>-9265</v>
      </c>
      <c r="B29" s="2">
        <f t="shared" si="0"/>
        <v>90889.650000000009</v>
      </c>
      <c r="C29" s="2">
        <f t="shared" si="1"/>
        <v>11.578299363057326</v>
      </c>
      <c r="D29">
        <v>-368</v>
      </c>
      <c r="E29">
        <v>-273</v>
      </c>
      <c r="F29" s="3">
        <f t="shared" si="2"/>
        <v>320.5</v>
      </c>
      <c r="G29">
        <f t="shared" si="3"/>
        <v>-3.68E-4</v>
      </c>
      <c r="H29">
        <f t="shared" si="4"/>
        <v>3.2049999999999998E-4</v>
      </c>
      <c r="I29" s="13">
        <f t="shared" si="5"/>
        <v>2.3750000000000008E-5</v>
      </c>
      <c r="J29">
        <f t="shared" si="6"/>
        <v>23.750000000000007</v>
      </c>
    </row>
    <row r="30" spans="1:10" x14ac:dyDescent="0.25">
      <c r="A30">
        <v>-9911</v>
      </c>
      <c r="B30" s="2">
        <f t="shared" si="0"/>
        <v>97226.91</v>
      </c>
      <c r="C30" s="2">
        <f t="shared" si="1"/>
        <v>12.385593630573249</v>
      </c>
      <c r="D30">
        <v>-400</v>
      </c>
      <c r="E30">
        <v>-293</v>
      </c>
      <c r="F30" s="3">
        <f t="shared" si="2"/>
        <v>346.5</v>
      </c>
      <c r="G30">
        <f t="shared" si="3"/>
        <v>-3.9999999999999996E-4</v>
      </c>
      <c r="H30">
        <f t="shared" si="4"/>
        <v>3.4649999999999997E-4</v>
      </c>
      <c r="I30" s="13">
        <f t="shared" si="5"/>
        <v>2.675E-5</v>
      </c>
      <c r="J30">
        <f t="shared" si="6"/>
        <v>26.75</v>
      </c>
    </row>
    <row r="31" spans="1:10" x14ac:dyDescent="0.25">
      <c r="A31">
        <v>-10574</v>
      </c>
      <c r="B31" s="2">
        <f t="shared" si="0"/>
        <v>103730.94</v>
      </c>
      <c r="C31" s="2">
        <f t="shared" si="1"/>
        <v>13.214132484076433</v>
      </c>
      <c r="D31">
        <v>-432</v>
      </c>
      <c r="E31">
        <v>-313</v>
      </c>
      <c r="F31" s="3">
        <f t="shared" si="2"/>
        <v>372.5</v>
      </c>
      <c r="G31">
        <f t="shared" si="3"/>
        <v>-4.3199999999999998E-4</v>
      </c>
      <c r="H31">
        <f t="shared" si="4"/>
        <v>3.725E-4</v>
      </c>
      <c r="I31" s="13">
        <f t="shared" si="5"/>
        <v>2.9749999999999991E-5</v>
      </c>
      <c r="J31">
        <f t="shared" si="6"/>
        <v>29.749999999999993</v>
      </c>
    </row>
    <row r="32" spans="1:10" x14ac:dyDescent="0.25">
      <c r="A32">
        <v>-11254</v>
      </c>
      <c r="B32" s="2">
        <f t="shared" si="0"/>
        <v>110401.74</v>
      </c>
      <c r="C32" s="2">
        <f t="shared" si="1"/>
        <v>14.06391592356688</v>
      </c>
      <c r="D32">
        <v>-468</v>
      </c>
      <c r="E32">
        <v>-334</v>
      </c>
      <c r="F32" s="3">
        <f t="shared" si="2"/>
        <v>401</v>
      </c>
      <c r="G32">
        <f t="shared" si="3"/>
        <v>-4.6799999999999999E-4</v>
      </c>
      <c r="H32">
        <f t="shared" si="4"/>
        <v>4.0099999999999999E-4</v>
      </c>
      <c r="I32" s="13">
        <f t="shared" si="5"/>
        <v>3.3500000000000001E-5</v>
      </c>
      <c r="J32">
        <f t="shared" si="6"/>
        <v>33.5</v>
      </c>
    </row>
    <row r="33" spans="1:10" x14ac:dyDescent="0.25">
      <c r="A33">
        <v>-11968</v>
      </c>
      <c r="B33" s="2">
        <f t="shared" si="0"/>
        <v>117406.08</v>
      </c>
      <c r="C33" s="2">
        <f t="shared" si="1"/>
        <v>14.956188535031847</v>
      </c>
      <c r="D33">
        <v>-505</v>
      </c>
      <c r="E33">
        <v>-355</v>
      </c>
      <c r="F33" s="3">
        <f t="shared" si="2"/>
        <v>430</v>
      </c>
      <c r="G33">
        <f t="shared" si="3"/>
        <v>-5.0500000000000002E-4</v>
      </c>
      <c r="H33">
        <f t="shared" si="4"/>
        <v>4.2999999999999999E-4</v>
      </c>
      <c r="I33" s="13">
        <f t="shared" si="5"/>
        <v>3.7500000000000017E-5</v>
      </c>
      <c r="J33">
        <f t="shared" si="6"/>
        <v>37.500000000000014</v>
      </c>
    </row>
    <row r="34" spans="1:10" x14ac:dyDescent="0.25">
      <c r="A34">
        <v>-12682</v>
      </c>
      <c r="B34" s="2">
        <f t="shared" si="0"/>
        <v>124410.42000000001</v>
      </c>
      <c r="C34" s="2">
        <f t="shared" si="1"/>
        <v>15.848461146496817</v>
      </c>
      <c r="D34">
        <v>-544</v>
      </c>
      <c r="E34">
        <v>-378</v>
      </c>
      <c r="F34" s="3">
        <f t="shared" si="2"/>
        <v>461</v>
      </c>
      <c r="G34">
        <f t="shared" si="3"/>
        <v>-5.44E-4</v>
      </c>
      <c r="H34">
        <f t="shared" si="4"/>
        <v>4.6099999999999998E-4</v>
      </c>
      <c r="I34" s="13">
        <f t="shared" si="5"/>
        <v>4.1500000000000006E-5</v>
      </c>
      <c r="J34">
        <f t="shared" si="6"/>
        <v>41.500000000000007</v>
      </c>
    </row>
    <row r="35" spans="1:10" x14ac:dyDescent="0.25">
      <c r="A35">
        <v>-13396</v>
      </c>
      <c r="B35" s="2">
        <f t="shared" si="0"/>
        <v>131414.76</v>
      </c>
      <c r="C35" s="2">
        <f t="shared" si="1"/>
        <v>16.740733757961785</v>
      </c>
      <c r="D35">
        <v>-584</v>
      </c>
      <c r="E35">
        <v>-402</v>
      </c>
      <c r="F35" s="3">
        <f t="shared" si="2"/>
        <v>493</v>
      </c>
      <c r="G35">
        <f t="shared" si="3"/>
        <v>-5.8399999999999999E-4</v>
      </c>
      <c r="H35">
        <f t="shared" si="4"/>
        <v>4.9299999999999995E-4</v>
      </c>
      <c r="I35" s="13">
        <f t="shared" si="5"/>
        <v>4.5500000000000022E-5</v>
      </c>
      <c r="J35">
        <f t="shared" si="6"/>
        <v>45.500000000000021</v>
      </c>
    </row>
    <row r="36" spans="1:10" x14ac:dyDescent="0.25">
      <c r="A36">
        <v>-14144</v>
      </c>
      <c r="B36" s="2">
        <f t="shared" si="0"/>
        <v>138752.64000000001</v>
      </c>
      <c r="C36" s="2">
        <f t="shared" si="1"/>
        <v>17.675495541401276</v>
      </c>
      <c r="D36">
        <v>-627</v>
      </c>
      <c r="E36">
        <v>-425</v>
      </c>
      <c r="F36" s="3">
        <f t="shared" si="2"/>
        <v>526</v>
      </c>
      <c r="G36">
        <f t="shared" si="3"/>
        <v>-6.2699999999999995E-4</v>
      </c>
      <c r="H36">
        <f t="shared" si="4"/>
        <v>5.2599999999999999E-4</v>
      </c>
      <c r="I36" s="13">
        <f t="shared" si="5"/>
        <v>5.0499999999999981E-5</v>
      </c>
      <c r="J36">
        <f t="shared" si="6"/>
        <v>50.499999999999979</v>
      </c>
    </row>
    <row r="37" spans="1:10" x14ac:dyDescent="0.25">
      <c r="A37">
        <v>-14875</v>
      </c>
      <c r="B37" s="2">
        <f t="shared" si="0"/>
        <v>145923.75</v>
      </c>
      <c r="C37" s="2">
        <f t="shared" si="1"/>
        <v>18.589012738853505</v>
      </c>
      <c r="D37">
        <v>-670</v>
      </c>
      <c r="E37">
        <v>-450</v>
      </c>
      <c r="F37" s="3">
        <f t="shared" si="2"/>
        <v>560</v>
      </c>
      <c r="G37">
        <f t="shared" si="3"/>
        <v>-6.7000000000000002E-4</v>
      </c>
      <c r="H37">
        <f t="shared" si="4"/>
        <v>5.5999999999999995E-4</v>
      </c>
      <c r="I37" s="13">
        <f t="shared" si="5"/>
        <v>5.5000000000000036E-5</v>
      </c>
      <c r="J37">
        <f t="shared" si="6"/>
        <v>55.000000000000036</v>
      </c>
    </row>
    <row r="38" spans="1:10" x14ac:dyDescent="0.25">
      <c r="A38">
        <v>-15623</v>
      </c>
      <c r="B38" s="2">
        <f t="shared" si="0"/>
        <v>153261.63</v>
      </c>
      <c r="C38" s="2">
        <f t="shared" si="1"/>
        <v>19.523774522292996</v>
      </c>
      <c r="D38">
        <v>-715</v>
      </c>
      <c r="E38">
        <v>-475</v>
      </c>
      <c r="F38" s="3">
        <f t="shared" si="2"/>
        <v>595</v>
      </c>
      <c r="G38">
        <f t="shared" si="3"/>
        <v>-7.1499999999999992E-4</v>
      </c>
      <c r="H38">
        <f t="shared" si="4"/>
        <v>5.9499999999999993E-4</v>
      </c>
      <c r="I38" s="13">
        <f t="shared" si="5"/>
        <v>5.9999999999999995E-5</v>
      </c>
      <c r="J38">
        <f t="shared" si="6"/>
        <v>59.999999999999993</v>
      </c>
    </row>
    <row r="39" spans="1:10" x14ac:dyDescent="0.25">
      <c r="A39">
        <v>-16320</v>
      </c>
      <c r="B39" s="2">
        <f t="shared" si="0"/>
        <v>160099.20000000001</v>
      </c>
      <c r="C39" s="2">
        <f t="shared" si="1"/>
        <v>20.394802547770702</v>
      </c>
      <c r="D39">
        <v>-761</v>
      </c>
      <c r="E39">
        <v>-500</v>
      </c>
      <c r="F39" s="3">
        <f t="shared" si="2"/>
        <v>630.5</v>
      </c>
      <c r="G39">
        <f t="shared" si="3"/>
        <v>-7.6099999999999996E-4</v>
      </c>
      <c r="H39">
        <f t="shared" si="4"/>
        <v>6.3049999999999998E-4</v>
      </c>
      <c r="I39" s="13">
        <f t="shared" si="5"/>
        <v>6.5249999999999987E-5</v>
      </c>
      <c r="J39">
        <f t="shared" si="6"/>
        <v>65.249999999999986</v>
      </c>
    </row>
    <row r="40" spans="1:10" x14ac:dyDescent="0.25">
      <c r="A40">
        <v>-16966</v>
      </c>
      <c r="B40" s="2">
        <f t="shared" si="0"/>
        <v>166436.46000000002</v>
      </c>
      <c r="C40" s="2">
        <f t="shared" si="1"/>
        <v>21.202096815286627</v>
      </c>
      <c r="D40">
        <v>-806</v>
      </c>
      <c r="E40">
        <v>-526</v>
      </c>
      <c r="F40" s="3">
        <f t="shared" si="2"/>
        <v>666</v>
      </c>
      <c r="G40">
        <f t="shared" si="3"/>
        <v>-8.0599999999999997E-4</v>
      </c>
      <c r="H40">
        <f t="shared" si="4"/>
        <v>6.6599999999999993E-4</v>
      </c>
      <c r="I40" s="13">
        <f t="shared" si="5"/>
        <v>7.0000000000000021E-5</v>
      </c>
      <c r="J40">
        <f t="shared" si="6"/>
        <v>70.000000000000014</v>
      </c>
    </row>
    <row r="41" spans="1:10" x14ac:dyDescent="0.25">
      <c r="A41">
        <v>-17663</v>
      </c>
      <c r="B41" s="2">
        <f t="shared" si="0"/>
        <v>173274.03</v>
      </c>
      <c r="C41" s="2">
        <f t="shared" si="1"/>
        <v>22.073124840764333</v>
      </c>
      <c r="D41">
        <v>-854</v>
      </c>
      <c r="E41">
        <v>-551</v>
      </c>
      <c r="F41" s="3">
        <f t="shared" si="2"/>
        <v>702.5</v>
      </c>
      <c r="G41">
        <f t="shared" si="3"/>
        <v>-8.5399999999999994E-4</v>
      </c>
      <c r="H41">
        <f t="shared" si="4"/>
        <v>7.025E-4</v>
      </c>
      <c r="I41" s="13">
        <f t="shared" si="5"/>
        <v>7.5749999999999971E-5</v>
      </c>
      <c r="J41">
        <f t="shared" si="6"/>
        <v>75.749999999999972</v>
      </c>
    </row>
    <row r="42" spans="1:10" x14ac:dyDescent="0.25">
      <c r="A42">
        <v>-18343</v>
      </c>
      <c r="B42" s="2">
        <f t="shared" si="0"/>
        <v>179944.83000000002</v>
      </c>
      <c r="C42" s="2">
        <f t="shared" si="1"/>
        <v>22.922908280254781</v>
      </c>
      <c r="D42">
        <v>-905</v>
      </c>
      <c r="E42">
        <v>-578</v>
      </c>
      <c r="F42" s="3">
        <f t="shared" si="2"/>
        <v>741.5</v>
      </c>
      <c r="G42">
        <f t="shared" si="3"/>
        <v>-9.0499999999999999E-4</v>
      </c>
      <c r="H42">
        <f t="shared" si="4"/>
        <v>7.4149999999999997E-4</v>
      </c>
      <c r="I42" s="13">
        <f t="shared" si="5"/>
        <v>8.1750000000000008E-5</v>
      </c>
      <c r="J42">
        <f t="shared" si="6"/>
        <v>81.750000000000014</v>
      </c>
    </row>
    <row r="43" spans="1:10" x14ac:dyDescent="0.25">
      <c r="A43">
        <v>-18972</v>
      </c>
      <c r="B43" s="2">
        <f t="shared" si="0"/>
        <v>186115.32</v>
      </c>
      <c r="C43" s="2">
        <f t="shared" si="1"/>
        <v>23.70895796178344</v>
      </c>
      <c r="D43">
        <v>-956</v>
      </c>
      <c r="E43">
        <v>-605</v>
      </c>
      <c r="F43" s="3">
        <f t="shared" si="2"/>
        <v>780.5</v>
      </c>
      <c r="G43">
        <f t="shared" si="3"/>
        <v>-9.5599999999999993E-4</v>
      </c>
      <c r="H43">
        <f t="shared" si="4"/>
        <v>7.8049999999999994E-4</v>
      </c>
      <c r="I43" s="13">
        <f t="shared" si="5"/>
        <v>8.7749999999999992E-5</v>
      </c>
      <c r="J43">
        <f t="shared" si="6"/>
        <v>87.749999999999986</v>
      </c>
    </row>
    <row r="44" spans="1:10" x14ac:dyDescent="0.25">
      <c r="A44">
        <v>-19652</v>
      </c>
      <c r="B44" s="2">
        <f t="shared" si="0"/>
        <v>192786.12</v>
      </c>
      <c r="C44" s="2">
        <f t="shared" si="1"/>
        <v>24.558741401273885</v>
      </c>
      <c r="D44">
        <v>-1014</v>
      </c>
      <c r="E44">
        <v>-634</v>
      </c>
      <c r="F44" s="3">
        <f t="shared" si="2"/>
        <v>824</v>
      </c>
      <c r="G44">
        <f t="shared" si="3"/>
        <v>-1.0139999999999999E-3</v>
      </c>
      <c r="H44">
        <f t="shared" si="4"/>
        <v>8.2399999999999997E-4</v>
      </c>
      <c r="I44" s="13">
        <f t="shared" si="5"/>
        <v>9.4999999999999978E-5</v>
      </c>
      <c r="J44">
        <f t="shared" si="6"/>
        <v>94.999999999999972</v>
      </c>
    </row>
    <row r="45" spans="1:10" x14ac:dyDescent="0.25">
      <c r="A45">
        <v>-20264</v>
      </c>
      <c r="B45" s="2">
        <f t="shared" si="0"/>
        <v>198789.84</v>
      </c>
      <c r="C45" s="2">
        <f t="shared" si="1"/>
        <v>25.323546496815286</v>
      </c>
      <c r="D45">
        <v>-1073</v>
      </c>
      <c r="E45">
        <v>-663</v>
      </c>
      <c r="F45" s="3">
        <f t="shared" si="2"/>
        <v>868</v>
      </c>
      <c r="G45">
        <f t="shared" si="3"/>
        <v>-1.073E-3</v>
      </c>
      <c r="H45">
        <f t="shared" si="4"/>
        <v>8.6799999999999996E-4</v>
      </c>
      <c r="I45" s="13">
        <f t="shared" si="5"/>
        <v>1.025E-4</v>
      </c>
      <c r="J45">
        <f t="shared" si="6"/>
        <v>102.5</v>
      </c>
    </row>
    <row r="46" spans="1:10" x14ac:dyDescent="0.25">
      <c r="A46">
        <v>-20859</v>
      </c>
      <c r="B46" s="2">
        <f t="shared" si="0"/>
        <v>204626.79</v>
      </c>
      <c r="C46" s="2">
        <f t="shared" si="1"/>
        <v>26.067107006369429</v>
      </c>
      <c r="D46">
        <v>-1138</v>
      </c>
      <c r="E46">
        <v>-692</v>
      </c>
      <c r="F46" s="3">
        <f t="shared" si="2"/>
        <v>915</v>
      </c>
      <c r="G46">
        <f t="shared" si="3"/>
        <v>-1.1379999999999999E-3</v>
      </c>
      <c r="H46">
        <f t="shared" si="4"/>
        <v>9.1499999999999991E-4</v>
      </c>
      <c r="I46" s="13">
        <f t="shared" si="5"/>
        <v>1.115E-4</v>
      </c>
      <c r="J46">
        <f t="shared" si="6"/>
        <v>111.5</v>
      </c>
    </row>
    <row r="47" spans="1:10" x14ac:dyDescent="0.25">
      <c r="A47">
        <v>-21590</v>
      </c>
      <c r="B47" s="2">
        <f t="shared" si="0"/>
        <v>211797.90000000002</v>
      </c>
      <c r="C47" s="2">
        <f t="shared" si="1"/>
        <v>26.980624203821659</v>
      </c>
      <c r="D47">
        <v>-1220</v>
      </c>
      <c r="E47">
        <v>-730</v>
      </c>
      <c r="F47" s="3">
        <f t="shared" si="2"/>
        <v>975</v>
      </c>
      <c r="G47">
        <f t="shared" si="3"/>
        <v>-1.2199999999999999E-3</v>
      </c>
      <c r="H47">
        <f t="shared" si="4"/>
        <v>9.7499999999999996E-4</v>
      </c>
      <c r="I47" s="13">
        <f t="shared" si="5"/>
        <v>1.225E-4</v>
      </c>
      <c r="J47">
        <f t="shared" si="6"/>
        <v>122.5</v>
      </c>
    </row>
    <row r="48" spans="1:10" x14ac:dyDescent="0.25">
      <c r="A48">
        <v>-22321</v>
      </c>
      <c r="B48" s="2">
        <f t="shared" si="0"/>
        <v>218969.01</v>
      </c>
      <c r="C48" s="2">
        <f t="shared" si="1"/>
        <v>27.894141401273888</v>
      </c>
      <c r="D48">
        <v>-1340</v>
      </c>
      <c r="E48">
        <v>-778</v>
      </c>
      <c r="F48" s="3">
        <f t="shared" si="2"/>
        <v>1059</v>
      </c>
      <c r="G48">
        <f t="shared" si="3"/>
        <v>-1.34E-3</v>
      </c>
      <c r="H48">
        <f t="shared" si="4"/>
        <v>1.059E-3</v>
      </c>
      <c r="I48" s="13">
        <f t="shared" si="5"/>
        <v>1.405E-4</v>
      </c>
      <c r="J48">
        <f t="shared" si="6"/>
        <v>140.5</v>
      </c>
    </row>
    <row r="49" spans="1:10" x14ac:dyDescent="0.25">
      <c r="A49">
        <v>-22287</v>
      </c>
      <c r="B49" s="2">
        <f t="shared" si="0"/>
        <v>218635.47</v>
      </c>
      <c r="C49" s="2">
        <f t="shared" si="1"/>
        <v>27.851652229299365</v>
      </c>
      <c r="D49">
        <v>-1610</v>
      </c>
      <c r="E49">
        <v>-855</v>
      </c>
      <c r="F49" s="3">
        <f t="shared" si="2"/>
        <v>1232.5</v>
      </c>
      <c r="G49">
        <f t="shared" si="3"/>
        <v>-1.6099999999999999E-3</v>
      </c>
      <c r="H49">
        <f t="shared" si="4"/>
        <v>1.2324999999999999E-3</v>
      </c>
      <c r="I49" s="13">
        <f t="shared" si="5"/>
        <v>1.8875000000000001E-4</v>
      </c>
      <c r="J49">
        <f t="shared" si="6"/>
        <v>188.75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A254B-DFD2-47BB-B6DC-67F7E00EFE63}">
  <dimension ref="A1:I49"/>
  <sheetViews>
    <sheetView topLeftCell="A37" workbookViewId="0">
      <selection activeCell="L16" sqref="L16"/>
    </sheetView>
  </sheetViews>
  <sheetFormatPr defaultRowHeight="15" x14ac:dyDescent="0.25"/>
  <cols>
    <col min="2" max="2" width="11.42578125" customWidth="1"/>
    <col min="8" max="8" width="26.5703125" customWidth="1"/>
  </cols>
  <sheetData>
    <row r="1" spans="1:9" x14ac:dyDescent="0.25">
      <c r="A1" t="s">
        <v>1</v>
      </c>
      <c r="D1" t="s">
        <v>2</v>
      </c>
      <c r="E1" t="s">
        <v>3</v>
      </c>
    </row>
    <row r="2" spans="1:9" x14ac:dyDescent="0.25">
      <c r="A2">
        <v>0</v>
      </c>
      <c r="B2" s="2">
        <f>(-A2*9.81)</f>
        <v>0</v>
      </c>
      <c r="C2" s="2">
        <f>+B2/(0.25*3.14*(100^2))</f>
        <v>0</v>
      </c>
      <c r="D2">
        <v>0</v>
      </c>
      <c r="E2">
        <v>0</v>
      </c>
      <c r="F2" s="3">
        <f>-AVERAGE(D2:E2)</f>
        <v>0</v>
      </c>
      <c r="G2">
        <f>+F2*10^-6</f>
        <v>0</v>
      </c>
      <c r="H2" s="12">
        <f>+G2/200</f>
        <v>0</v>
      </c>
      <c r="I2">
        <f>+F2*10^-6</f>
        <v>0</v>
      </c>
    </row>
    <row r="3" spans="1:9" x14ac:dyDescent="0.25">
      <c r="A3">
        <v>-102</v>
      </c>
      <c r="B3" s="2">
        <f t="shared" ref="B3:B49" si="0">(-A3*9.81)</f>
        <v>1000.62</v>
      </c>
      <c r="C3" s="2">
        <f t="shared" ref="C3:C49" si="1">+B3/(0.25*3.14*(100^2))</f>
        <v>0.12746751592356689</v>
      </c>
      <c r="D3">
        <v>-5</v>
      </c>
      <c r="E3">
        <v>-5</v>
      </c>
      <c r="F3" s="3">
        <f t="shared" ref="F3:F49" si="2">-AVERAGE(D3:E3)</f>
        <v>5</v>
      </c>
      <c r="G3">
        <f t="shared" ref="G3:G49" si="3">+F3*10^-6</f>
        <v>4.9999999999999996E-6</v>
      </c>
      <c r="H3" s="12">
        <f t="shared" ref="H3:H49" si="4">+G3/200</f>
        <v>2.4999999999999999E-8</v>
      </c>
      <c r="I3">
        <f t="shared" ref="I3:I49" si="5">+F3*10^-6</f>
        <v>4.9999999999999996E-6</v>
      </c>
    </row>
    <row r="4" spans="1:9" x14ac:dyDescent="0.25">
      <c r="A4">
        <v>-323</v>
      </c>
      <c r="B4" s="2">
        <f t="shared" si="0"/>
        <v>3168.63</v>
      </c>
      <c r="C4" s="2">
        <f t="shared" si="1"/>
        <v>0.4036471337579618</v>
      </c>
      <c r="D4">
        <v>-10</v>
      </c>
      <c r="E4">
        <v>-13</v>
      </c>
      <c r="F4" s="3">
        <f t="shared" si="2"/>
        <v>11.5</v>
      </c>
      <c r="G4">
        <f t="shared" si="3"/>
        <v>1.15E-5</v>
      </c>
      <c r="H4" s="12">
        <f t="shared" si="4"/>
        <v>5.7499999999999999E-8</v>
      </c>
      <c r="I4">
        <f t="shared" si="5"/>
        <v>1.15E-5</v>
      </c>
    </row>
    <row r="5" spans="1:9" x14ac:dyDescent="0.25">
      <c r="A5">
        <v>-340</v>
      </c>
      <c r="B5" s="2">
        <f t="shared" si="0"/>
        <v>3335.4</v>
      </c>
      <c r="C5" s="2">
        <f t="shared" si="1"/>
        <v>0.42489171974522294</v>
      </c>
      <c r="D5">
        <v>-10</v>
      </c>
      <c r="E5">
        <v>-13</v>
      </c>
      <c r="F5" s="3">
        <f t="shared" si="2"/>
        <v>11.5</v>
      </c>
      <c r="G5">
        <f t="shared" si="3"/>
        <v>1.15E-5</v>
      </c>
      <c r="H5" s="12">
        <f t="shared" si="4"/>
        <v>5.7499999999999999E-8</v>
      </c>
      <c r="I5">
        <f t="shared" si="5"/>
        <v>1.15E-5</v>
      </c>
    </row>
    <row r="6" spans="1:9" x14ac:dyDescent="0.25">
      <c r="A6">
        <v>-357</v>
      </c>
      <c r="B6" s="2">
        <f t="shared" si="0"/>
        <v>3502.17</v>
      </c>
      <c r="C6" s="2">
        <f t="shared" si="1"/>
        <v>0.44613630573248408</v>
      </c>
      <c r="D6">
        <v>-10</v>
      </c>
      <c r="E6">
        <v>-14</v>
      </c>
      <c r="F6" s="3">
        <f t="shared" si="2"/>
        <v>12</v>
      </c>
      <c r="G6">
        <f t="shared" si="3"/>
        <v>1.2E-5</v>
      </c>
      <c r="H6" s="12">
        <f t="shared" si="4"/>
        <v>6.0000000000000008E-8</v>
      </c>
      <c r="I6">
        <f t="shared" si="5"/>
        <v>1.2E-5</v>
      </c>
    </row>
    <row r="7" spans="1:9" x14ac:dyDescent="0.25">
      <c r="A7">
        <v>-391</v>
      </c>
      <c r="B7" s="2">
        <f t="shared" si="0"/>
        <v>3835.71</v>
      </c>
      <c r="C7" s="2">
        <f t="shared" si="1"/>
        <v>0.48862547770700637</v>
      </c>
      <c r="D7">
        <v>-12</v>
      </c>
      <c r="E7">
        <v>-14</v>
      </c>
      <c r="F7" s="3">
        <f t="shared" si="2"/>
        <v>13</v>
      </c>
      <c r="G7">
        <f t="shared" si="3"/>
        <v>1.2999999999999999E-5</v>
      </c>
      <c r="H7" s="12">
        <f t="shared" si="4"/>
        <v>6.5E-8</v>
      </c>
      <c r="I7">
        <f t="shared" si="5"/>
        <v>1.2999999999999999E-5</v>
      </c>
    </row>
    <row r="8" spans="1:9" x14ac:dyDescent="0.25">
      <c r="A8">
        <v>-425</v>
      </c>
      <c r="B8" s="2">
        <f t="shared" si="0"/>
        <v>4169.25</v>
      </c>
      <c r="C8" s="2">
        <f t="shared" si="1"/>
        <v>0.53111464968152866</v>
      </c>
      <c r="D8">
        <v>-13</v>
      </c>
      <c r="E8">
        <v>-15</v>
      </c>
      <c r="F8" s="3">
        <f t="shared" si="2"/>
        <v>14</v>
      </c>
      <c r="G8">
        <f t="shared" si="3"/>
        <v>1.4E-5</v>
      </c>
      <c r="H8" s="12">
        <f t="shared" si="4"/>
        <v>7.0000000000000005E-8</v>
      </c>
      <c r="I8">
        <f t="shared" si="5"/>
        <v>1.4E-5</v>
      </c>
    </row>
    <row r="9" spans="1:9" x14ac:dyDescent="0.25">
      <c r="A9">
        <v>-680</v>
      </c>
      <c r="B9" s="2">
        <f t="shared" si="0"/>
        <v>6670.8</v>
      </c>
      <c r="C9" s="2">
        <f t="shared" si="1"/>
        <v>0.84978343949044588</v>
      </c>
      <c r="D9">
        <v>-19</v>
      </c>
      <c r="E9">
        <v>-27</v>
      </c>
      <c r="F9" s="3">
        <f t="shared" si="2"/>
        <v>23</v>
      </c>
      <c r="G9">
        <f t="shared" si="3"/>
        <v>2.3E-5</v>
      </c>
      <c r="H9" s="12">
        <f t="shared" si="4"/>
        <v>1.15E-7</v>
      </c>
      <c r="I9">
        <f t="shared" si="5"/>
        <v>2.3E-5</v>
      </c>
    </row>
    <row r="10" spans="1:9" x14ac:dyDescent="0.25">
      <c r="A10">
        <v>-1717</v>
      </c>
      <c r="B10" s="2">
        <f t="shared" si="0"/>
        <v>16843.77</v>
      </c>
      <c r="C10" s="2">
        <f t="shared" si="1"/>
        <v>2.1457031847133758</v>
      </c>
      <c r="D10">
        <v>-46</v>
      </c>
      <c r="E10">
        <v>-62</v>
      </c>
      <c r="F10" s="3">
        <f t="shared" si="2"/>
        <v>54</v>
      </c>
      <c r="G10">
        <f t="shared" si="3"/>
        <v>5.3999999999999998E-5</v>
      </c>
      <c r="H10" s="12">
        <f t="shared" si="4"/>
        <v>2.7000000000000001E-7</v>
      </c>
      <c r="I10">
        <f t="shared" si="5"/>
        <v>5.3999999999999998E-5</v>
      </c>
    </row>
    <row r="11" spans="1:9" x14ac:dyDescent="0.25">
      <c r="A11">
        <v>-2397</v>
      </c>
      <c r="B11" s="2">
        <f t="shared" si="0"/>
        <v>23514.57</v>
      </c>
      <c r="C11" s="2">
        <f t="shared" si="1"/>
        <v>2.9954866242038216</v>
      </c>
      <c r="D11">
        <v>-63</v>
      </c>
      <c r="E11">
        <v>-87</v>
      </c>
      <c r="F11" s="3">
        <f t="shared" si="2"/>
        <v>75</v>
      </c>
      <c r="G11">
        <f t="shared" si="3"/>
        <v>7.4999999999999993E-5</v>
      </c>
      <c r="H11" s="12">
        <f t="shared" si="4"/>
        <v>3.7499999999999996E-7</v>
      </c>
      <c r="I11">
        <f t="shared" si="5"/>
        <v>7.4999999999999993E-5</v>
      </c>
    </row>
    <row r="12" spans="1:9" x14ac:dyDescent="0.25">
      <c r="A12">
        <v>-3162</v>
      </c>
      <c r="B12" s="2">
        <f t="shared" si="0"/>
        <v>31019.22</v>
      </c>
      <c r="C12" s="2">
        <f t="shared" si="1"/>
        <v>3.9514929936305734</v>
      </c>
      <c r="D12">
        <v>-82</v>
      </c>
      <c r="E12">
        <v>-116</v>
      </c>
      <c r="F12" s="3">
        <f t="shared" si="2"/>
        <v>99</v>
      </c>
      <c r="G12">
        <f t="shared" si="3"/>
        <v>9.8999999999999994E-5</v>
      </c>
      <c r="H12" s="12">
        <f t="shared" si="4"/>
        <v>4.9499999999999992E-7</v>
      </c>
      <c r="I12">
        <f t="shared" si="5"/>
        <v>9.8999999999999994E-5</v>
      </c>
    </row>
    <row r="13" spans="1:9" x14ac:dyDescent="0.25">
      <c r="A13">
        <v>-4080</v>
      </c>
      <c r="B13" s="2">
        <f t="shared" si="0"/>
        <v>40024.800000000003</v>
      </c>
      <c r="C13" s="2">
        <f t="shared" si="1"/>
        <v>5.0987006369426755</v>
      </c>
      <c r="D13">
        <v>-104</v>
      </c>
      <c r="E13">
        <v>-153</v>
      </c>
      <c r="F13" s="3">
        <f t="shared" si="2"/>
        <v>128.5</v>
      </c>
      <c r="G13">
        <f t="shared" si="3"/>
        <v>1.2850000000000001E-4</v>
      </c>
      <c r="H13" s="12">
        <f t="shared" si="4"/>
        <v>6.4249999999999999E-7</v>
      </c>
      <c r="I13">
        <f t="shared" si="5"/>
        <v>1.2850000000000001E-4</v>
      </c>
    </row>
    <row r="14" spans="1:9" x14ac:dyDescent="0.25">
      <c r="A14">
        <v>-5032</v>
      </c>
      <c r="B14" s="2">
        <f t="shared" si="0"/>
        <v>49363.920000000006</v>
      </c>
      <c r="C14" s="2">
        <f t="shared" si="1"/>
        <v>6.2883974522293</v>
      </c>
      <c r="D14">
        <v>-127</v>
      </c>
      <c r="E14">
        <v>-193</v>
      </c>
      <c r="F14" s="3">
        <f t="shared" si="2"/>
        <v>160</v>
      </c>
      <c r="G14">
        <f t="shared" si="3"/>
        <v>1.5999999999999999E-4</v>
      </c>
      <c r="H14" s="12">
        <f t="shared" si="4"/>
        <v>7.9999999999999996E-7</v>
      </c>
      <c r="I14">
        <f t="shared" si="5"/>
        <v>1.5999999999999999E-4</v>
      </c>
    </row>
    <row r="15" spans="1:9" x14ac:dyDescent="0.25">
      <c r="A15">
        <v>-5814</v>
      </c>
      <c r="B15" s="2">
        <f t="shared" si="0"/>
        <v>57035.340000000004</v>
      </c>
      <c r="C15" s="2">
        <f t="shared" si="1"/>
        <v>7.2656484076433125</v>
      </c>
      <c r="D15">
        <v>-143</v>
      </c>
      <c r="E15">
        <v>-227</v>
      </c>
      <c r="F15" s="3">
        <f t="shared" si="2"/>
        <v>185</v>
      </c>
      <c r="G15">
        <f t="shared" si="3"/>
        <v>1.85E-4</v>
      </c>
      <c r="H15" s="12">
        <f t="shared" si="4"/>
        <v>9.2500000000000004E-7</v>
      </c>
      <c r="I15">
        <f t="shared" si="5"/>
        <v>1.85E-4</v>
      </c>
    </row>
    <row r="16" spans="1:9" x14ac:dyDescent="0.25">
      <c r="A16">
        <v>-6375</v>
      </c>
      <c r="B16" s="2">
        <f t="shared" si="0"/>
        <v>62538.75</v>
      </c>
      <c r="C16" s="2">
        <f t="shared" si="1"/>
        <v>7.9667197452229299</v>
      </c>
      <c r="D16">
        <v>-156</v>
      </c>
      <c r="E16">
        <v>-252</v>
      </c>
      <c r="F16" s="3">
        <f t="shared" si="2"/>
        <v>204</v>
      </c>
      <c r="G16">
        <f t="shared" si="3"/>
        <v>2.04E-4</v>
      </c>
      <c r="H16" s="12">
        <f t="shared" si="4"/>
        <v>1.02E-6</v>
      </c>
      <c r="I16">
        <f t="shared" si="5"/>
        <v>2.04E-4</v>
      </c>
    </row>
    <row r="17" spans="1:9" x14ac:dyDescent="0.25">
      <c r="A17">
        <v>-6885</v>
      </c>
      <c r="B17" s="2">
        <f t="shared" si="0"/>
        <v>67541.850000000006</v>
      </c>
      <c r="C17" s="2">
        <f t="shared" si="1"/>
        <v>8.604057324840765</v>
      </c>
      <c r="D17">
        <v>-168</v>
      </c>
      <c r="E17">
        <v>-276</v>
      </c>
      <c r="F17" s="3">
        <f t="shared" si="2"/>
        <v>222</v>
      </c>
      <c r="G17">
        <f t="shared" si="3"/>
        <v>2.22E-4</v>
      </c>
      <c r="H17" s="12">
        <f t="shared" si="4"/>
        <v>1.11E-6</v>
      </c>
      <c r="I17">
        <f t="shared" si="5"/>
        <v>2.22E-4</v>
      </c>
    </row>
    <row r="18" spans="1:9" x14ac:dyDescent="0.25">
      <c r="A18">
        <v>-7412</v>
      </c>
      <c r="B18" s="2">
        <f t="shared" si="0"/>
        <v>72711.72</v>
      </c>
      <c r="C18" s="2">
        <f t="shared" si="1"/>
        <v>9.26263949044586</v>
      </c>
      <c r="D18">
        <v>-179</v>
      </c>
      <c r="E18">
        <v>-302</v>
      </c>
      <c r="F18" s="3">
        <f t="shared" si="2"/>
        <v>240.5</v>
      </c>
      <c r="G18">
        <f t="shared" si="3"/>
        <v>2.4049999999999999E-4</v>
      </c>
      <c r="H18" s="12">
        <f t="shared" si="4"/>
        <v>1.2024999999999999E-6</v>
      </c>
      <c r="I18">
        <f t="shared" si="5"/>
        <v>2.4049999999999999E-4</v>
      </c>
    </row>
    <row r="19" spans="1:9" x14ac:dyDescent="0.25">
      <c r="A19">
        <v>-7956</v>
      </c>
      <c r="B19" s="2">
        <f t="shared" si="0"/>
        <v>78048.36</v>
      </c>
      <c r="C19" s="2">
        <f t="shared" si="1"/>
        <v>9.9424662420382166</v>
      </c>
      <c r="D19">
        <v>-190</v>
      </c>
      <c r="E19">
        <v>-328</v>
      </c>
      <c r="F19" s="3">
        <f t="shared" si="2"/>
        <v>259</v>
      </c>
      <c r="G19">
        <f t="shared" si="3"/>
        <v>2.5900000000000001E-4</v>
      </c>
      <c r="H19" s="12">
        <f t="shared" si="4"/>
        <v>1.2950000000000001E-6</v>
      </c>
      <c r="I19">
        <f t="shared" si="5"/>
        <v>2.5900000000000001E-4</v>
      </c>
    </row>
    <row r="20" spans="1:9" x14ac:dyDescent="0.25">
      <c r="A20">
        <v>-8534</v>
      </c>
      <c r="B20" s="2">
        <f t="shared" si="0"/>
        <v>83718.540000000008</v>
      </c>
      <c r="C20" s="2">
        <f t="shared" si="1"/>
        <v>10.664782165605097</v>
      </c>
      <c r="D20">
        <v>-202</v>
      </c>
      <c r="E20">
        <v>-356</v>
      </c>
      <c r="F20" s="3">
        <f t="shared" si="2"/>
        <v>279</v>
      </c>
      <c r="G20">
        <f t="shared" si="3"/>
        <v>2.7900000000000001E-4</v>
      </c>
      <c r="H20" s="12">
        <f t="shared" si="4"/>
        <v>1.395E-6</v>
      </c>
      <c r="I20">
        <f t="shared" si="5"/>
        <v>2.7900000000000001E-4</v>
      </c>
    </row>
    <row r="21" spans="1:9" x14ac:dyDescent="0.25">
      <c r="A21">
        <v>-9112</v>
      </c>
      <c r="B21" s="2">
        <f t="shared" si="0"/>
        <v>89388.72</v>
      </c>
      <c r="C21" s="2">
        <f t="shared" si="1"/>
        <v>11.387098089171975</v>
      </c>
      <c r="D21">
        <v>-214</v>
      </c>
      <c r="E21">
        <v>-386</v>
      </c>
      <c r="F21" s="3">
        <f t="shared" si="2"/>
        <v>300</v>
      </c>
      <c r="G21">
        <f t="shared" si="3"/>
        <v>2.9999999999999997E-4</v>
      </c>
      <c r="H21" s="12">
        <f t="shared" si="4"/>
        <v>1.4999999999999998E-6</v>
      </c>
      <c r="I21">
        <f t="shared" si="5"/>
        <v>2.9999999999999997E-4</v>
      </c>
    </row>
    <row r="22" spans="1:9" x14ac:dyDescent="0.25">
      <c r="A22">
        <v>-9724</v>
      </c>
      <c r="B22" s="2">
        <f t="shared" si="0"/>
        <v>95392.44</v>
      </c>
      <c r="C22" s="2">
        <f t="shared" si="1"/>
        <v>12.151903184713376</v>
      </c>
      <c r="D22">
        <v>-227</v>
      </c>
      <c r="E22">
        <v>-416</v>
      </c>
      <c r="F22" s="3">
        <f t="shared" si="2"/>
        <v>321.5</v>
      </c>
      <c r="G22">
        <f t="shared" si="3"/>
        <v>3.2150000000000001E-4</v>
      </c>
      <c r="H22" s="12">
        <f t="shared" si="4"/>
        <v>1.6075000000000001E-6</v>
      </c>
      <c r="I22">
        <f t="shared" si="5"/>
        <v>3.2150000000000001E-4</v>
      </c>
    </row>
    <row r="23" spans="1:9" x14ac:dyDescent="0.25">
      <c r="A23">
        <v>-10319</v>
      </c>
      <c r="B23" s="2">
        <f t="shared" si="0"/>
        <v>101229.39</v>
      </c>
      <c r="C23" s="2">
        <f t="shared" si="1"/>
        <v>12.895463694267516</v>
      </c>
      <c r="D23">
        <v>-238</v>
      </c>
      <c r="E23">
        <v>-448</v>
      </c>
      <c r="F23" s="3">
        <f t="shared" si="2"/>
        <v>343</v>
      </c>
      <c r="G23">
        <f t="shared" si="3"/>
        <v>3.4299999999999999E-4</v>
      </c>
      <c r="H23" s="12">
        <f t="shared" si="4"/>
        <v>1.7149999999999999E-6</v>
      </c>
      <c r="I23">
        <f t="shared" si="5"/>
        <v>3.4299999999999999E-4</v>
      </c>
    </row>
    <row r="24" spans="1:9" x14ac:dyDescent="0.25">
      <c r="A24">
        <v>-10948</v>
      </c>
      <c r="B24" s="2">
        <f t="shared" si="0"/>
        <v>107399.88</v>
      </c>
      <c r="C24" s="2">
        <f t="shared" si="1"/>
        <v>13.681513375796179</v>
      </c>
      <c r="D24">
        <v>-250</v>
      </c>
      <c r="E24">
        <v>-480</v>
      </c>
      <c r="F24" s="3">
        <f t="shared" si="2"/>
        <v>365</v>
      </c>
      <c r="G24">
        <f t="shared" si="3"/>
        <v>3.6499999999999998E-4</v>
      </c>
      <c r="H24" s="12">
        <f t="shared" si="4"/>
        <v>1.8249999999999999E-6</v>
      </c>
      <c r="I24">
        <f t="shared" si="5"/>
        <v>3.6499999999999998E-4</v>
      </c>
    </row>
    <row r="25" spans="1:9" x14ac:dyDescent="0.25">
      <c r="A25">
        <v>-11577</v>
      </c>
      <c r="B25" s="2">
        <f t="shared" si="0"/>
        <v>113570.37000000001</v>
      </c>
      <c r="C25" s="2">
        <f t="shared" si="1"/>
        <v>14.467563057324842</v>
      </c>
      <c r="D25">
        <v>-263</v>
      </c>
      <c r="E25">
        <v>-514</v>
      </c>
      <c r="F25" s="3">
        <f t="shared" si="2"/>
        <v>388.5</v>
      </c>
      <c r="G25">
        <f t="shared" si="3"/>
        <v>3.8849999999999996E-4</v>
      </c>
      <c r="H25" s="12">
        <f t="shared" si="4"/>
        <v>1.9424999999999996E-6</v>
      </c>
      <c r="I25">
        <f t="shared" si="5"/>
        <v>3.8849999999999996E-4</v>
      </c>
    </row>
    <row r="26" spans="1:9" x14ac:dyDescent="0.25">
      <c r="A26">
        <v>-12223</v>
      </c>
      <c r="B26" s="2">
        <f t="shared" si="0"/>
        <v>119907.63</v>
      </c>
      <c r="C26" s="2">
        <f t="shared" si="1"/>
        <v>15.274857324840765</v>
      </c>
      <c r="D26">
        <v>-275</v>
      </c>
      <c r="E26">
        <v>-549</v>
      </c>
      <c r="F26" s="3">
        <f t="shared" si="2"/>
        <v>412</v>
      </c>
      <c r="G26">
        <f t="shared" si="3"/>
        <v>4.1199999999999999E-4</v>
      </c>
      <c r="H26" s="12">
        <f t="shared" si="4"/>
        <v>2.0599999999999998E-6</v>
      </c>
      <c r="I26">
        <f t="shared" si="5"/>
        <v>4.1199999999999999E-4</v>
      </c>
    </row>
    <row r="27" spans="1:9" x14ac:dyDescent="0.25">
      <c r="A27">
        <v>-12903</v>
      </c>
      <c r="B27" s="2">
        <f t="shared" si="0"/>
        <v>126578.43000000001</v>
      </c>
      <c r="C27" s="2">
        <f t="shared" si="1"/>
        <v>16.124640764331211</v>
      </c>
      <c r="D27">
        <v>-289</v>
      </c>
      <c r="E27">
        <v>-587</v>
      </c>
      <c r="F27" s="3">
        <f t="shared" si="2"/>
        <v>438</v>
      </c>
      <c r="G27">
        <f t="shared" si="3"/>
        <v>4.3799999999999997E-4</v>
      </c>
      <c r="H27" s="12">
        <f t="shared" si="4"/>
        <v>2.1899999999999998E-6</v>
      </c>
      <c r="I27">
        <f t="shared" si="5"/>
        <v>4.3799999999999997E-4</v>
      </c>
    </row>
    <row r="28" spans="1:9" x14ac:dyDescent="0.25">
      <c r="A28">
        <v>-13515</v>
      </c>
      <c r="B28" s="2">
        <f t="shared" si="0"/>
        <v>132582.15</v>
      </c>
      <c r="C28" s="2">
        <f t="shared" si="1"/>
        <v>16.889445859872612</v>
      </c>
      <c r="D28">
        <v>-301</v>
      </c>
      <c r="E28">
        <v>-622</v>
      </c>
      <c r="F28" s="3">
        <f t="shared" si="2"/>
        <v>461.5</v>
      </c>
      <c r="G28">
        <f t="shared" si="3"/>
        <v>4.615E-4</v>
      </c>
      <c r="H28" s="12">
        <f t="shared" si="4"/>
        <v>2.3074999999999999E-6</v>
      </c>
      <c r="I28">
        <f t="shared" si="5"/>
        <v>4.615E-4</v>
      </c>
    </row>
    <row r="29" spans="1:9" x14ac:dyDescent="0.25">
      <c r="A29">
        <v>-14195</v>
      </c>
      <c r="B29" s="2">
        <f t="shared" si="0"/>
        <v>139252.95000000001</v>
      </c>
      <c r="C29" s="2">
        <f t="shared" si="1"/>
        <v>17.73922929936306</v>
      </c>
      <c r="D29">
        <v>-312</v>
      </c>
      <c r="E29">
        <v>-661</v>
      </c>
      <c r="F29" s="3">
        <f t="shared" si="2"/>
        <v>486.5</v>
      </c>
      <c r="G29">
        <f t="shared" si="3"/>
        <v>4.8649999999999995E-4</v>
      </c>
      <c r="H29" s="12">
        <f t="shared" si="4"/>
        <v>2.4324999999999996E-6</v>
      </c>
      <c r="I29">
        <f t="shared" si="5"/>
        <v>4.8649999999999995E-4</v>
      </c>
    </row>
    <row r="30" spans="1:9" x14ac:dyDescent="0.25">
      <c r="A30">
        <v>-14841</v>
      </c>
      <c r="B30" s="2">
        <f t="shared" si="0"/>
        <v>145590.21000000002</v>
      </c>
      <c r="C30" s="2">
        <f t="shared" si="1"/>
        <v>18.546523566878985</v>
      </c>
      <c r="D30">
        <v>-325</v>
      </c>
      <c r="E30">
        <v>-700</v>
      </c>
      <c r="F30" s="3">
        <f t="shared" si="2"/>
        <v>512.5</v>
      </c>
      <c r="G30">
        <f t="shared" si="3"/>
        <v>5.1249999999999993E-4</v>
      </c>
      <c r="H30" s="12">
        <f t="shared" si="4"/>
        <v>2.5624999999999996E-6</v>
      </c>
      <c r="I30">
        <f t="shared" si="5"/>
        <v>5.1249999999999993E-4</v>
      </c>
    </row>
    <row r="31" spans="1:9" x14ac:dyDescent="0.25">
      <c r="A31">
        <v>-15521</v>
      </c>
      <c r="B31" s="2">
        <f t="shared" si="0"/>
        <v>152261.01</v>
      </c>
      <c r="C31" s="2">
        <f t="shared" si="1"/>
        <v>19.39630700636943</v>
      </c>
      <c r="D31">
        <v>-338</v>
      </c>
      <c r="E31">
        <v>-742</v>
      </c>
      <c r="F31" s="3">
        <f t="shared" si="2"/>
        <v>540</v>
      </c>
      <c r="G31">
        <f t="shared" si="3"/>
        <v>5.4000000000000001E-4</v>
      </c>
      <c r="H31" s="12">
        <f t="shared" si="4"/>
        <v>2.7E-6</v>
      </c>
      <c r="I31">
        <f t="shared" si="5"/>
        <v>5.4000000000000001E-4</v>
      </c>
    </row>
    <row r="32" spans="1:9" x14ac:dyDescent="0.25">
      <c r="A32">
        <v>-16201</v>
      </c>
      <c r="B32" s="2">
        <f t="shared" si="0"/>
        <v>158931.81</v>
      </c>
      <c r="C32" s="2">
        <f t="shared" si="1"/>
        <v>20.246090445859874</v>
      </c>
      <c r="D32">
        <v>-350</v>
      </c>
      <c r="E32">
        <v>-785</v>
      </c>
      <c r="F32" s="3">
        <f t="shared" si="2"/>
        <v>567.5</v>
      </c>
      <c r="G32">
        <f t="shared" si="3"/>
        <v>5.6749999999999997E-4</v>
      </c>
      <c r="H32" s="12">
        <f t="shared" si="4"/>
        <v>2.8374999999999999E-6</v>
      </c>
      <c r="I32">
        <f t="shared" si="5"/>
        <v>5.6749999999999997E-4</v>
      </c>
    </row>
    <row r="33" spans="1:9" x14ac:dyDescent="0.25">
      <c r="A33">
        <v>-16864</v>
      </c>
      <c r="B33" s="2">
        <f t="shared" si="0"/>
        <v>165435.84</v>
      </c>
      <c r="C33" s="2">
        <f t="shared" si="1"/>
        <v>21.074629299363057</v>
      </c>
      <c r="D33">
        <v>-361</v>
      </c>
      <c r="E33">
        <v>-829</v>
      </c>
      <c r="F33" s="3">
        <f t="shared" si="2"/>
        <v>595</v>
      </c>
      <c r="G33">
        <f t="shared" si="3"/>
        <v>5.9499999999999993E-4</v>
      </c>
      <c r="H33" s="12">
        <f t="shared" si="4"/>
        <v>2.9749999999999995E-6</v>
      </c>
      <c r="I33">
        <f t="shared" si="5"/>
        <v>5.9499999999999993E-4</v>
      </c>
    </row>
    <row r="34" spans="1:9" x14ac:dyDescent="0.25">
      <c r="A34">
        <v>-17544</v>
      </c>
      <c r="B34" s="2">
        <f t="shared" si="0"/>
        <v>172106.64</v>
      </c>
      <c r="C34" s="2">
        <f t="shared" si="1"/>
        <v>21.924412738853505</v>
      </c>
      <c r="D34">
        <v>-372</v>
      </c>
      <c r="E34">
        <v>-875</v>
      </c>
      <c r="F34" s="3">
        <f t="shared" si="2"/>
        <v>623.5</v>
      </c>
      <c r="G34">
        <f t="shared" si="3"/>
        <v>6.2349999999999992E-4</v>
      </c>
      <c r="H34" s="12">
        <f t="shared" si="4"/>
        <v>3.1174999999999998E-6</v>
      </c>
      <c r="I34">
        <f t="shared" si="5"/>
        <v>6.2349999999999992E-4</v>
      </c>
    </row>
    <row r="35" spans="1:9" x14ac:dyDescent="0.25">
      <c r="A35">
        <v>-18207</v>
      </c>
      <c r="B35" s="2">
        <f t="shared" si="0"/>
        <v>178610.67</v>
      </c>
      <c r="C35" s="2">
        <f t="shared" si="1"/>
        <v>22.752951592356691</v>
      </c>
      <c r="D35">
        <v>-384</v>
      </c>
      <c r="E35">
        <v>-922</v>
      </c>
      <c r="F35" s="3">
        <f t="shared" si="2"/>
        <v>653</v>
      </c>
      <c r="G35">
        <f t="shared" si="3"/>
        <v>6.5299999999999993E-4</v>
      </c>
      <c r="H35" s="12">
        <f t="shared" si="4"/>
        <v>3.2649999999999997E-6</v>
      </c>
      <c r="I35">
        <f t="shared" si="5"/>
        <v>6.5299999999999993E-4</v>
      </c>
    </row>
    <row r="36" spans="1:9" x14ac:dyDescent="0.25">
      <c r="A36">
        <v>-18870</v>
      </c>
      <c r="B36" s="2">
        <f t="shared" si="0"/>
        <v>185114.7</v>
      </c>
      <c r="C36" s="2">
        <f t="shared" si="1"/>
        <v>23.581490445859874</v>
      </c>
      <c r="D36">
        <v>-396</v>
      </c>
      <c r="E36">
        <v>-971</v>
      </c>
      <c r="F36" s="3">
        <f t="shared" si="2"/>
        <v>683.5</v>
      </c>
      <c r="G36">
        <f t="shared" si="3"/>
        <v>6.8349999999999997E-4</v>
      </c>
      <c r="H36" s="12">
        <f t="shared" si="4"/>
        <v>3.4174999999999999E-6</v>
      </c>
      <c r="I36">
        <f t="shared" si="5"/>
        <v>6.8349999999999997E-4</v>
      </c>
    </row>
    <row r="37" spans="1:9" x14ac:dyDescent="0.25">
      <c r="A37">
        <v>-19533</v>
      </c>
      <c r="B37" s="2">
        <f t="shared" si="0"/>
        <v>191618.73</v>
      </c>
      <c r="C37" s="2">
        <f t="shared" si="1"/>
        <v>24.41002929936306</v>
      </c>
      <c r="D37">
        <v>-407</v>
      </c>
      <c r="E37">
        <v>-1022</v>
      </c>
      <c r="F37" s="3">
        <f t="shared" si="2"/>
        <v>714.5</v>
      </c>
      <c r="G37">
        <f t="shared" si="3"/>
        <v>7.1449999999999997E-4</v>
      </c>
      <c r="H37" s="12">
        <f t="shared" si="4"/>
        <v>3.5724999999999997E-6</v>
      </c>
      <c r="I37">
        <f t="shared" si="5"/>
        <v>7.1449999999999997E-4</v>
      </c>
    </row>
    <row r="38" spans="1:9" x14ac:dyDescent="0.25">
      <c r="A38">
        <v>-20196</v>
      </c>
      <c r="B38" s="2">
        <f t="shared" si="0"/>
        <v>198122.76</v>
      </c>
      <c r="C38" s="2">
        <f t="shared" si="1"/>
        <v>25.238568152866243</v>
      </c>
      <c r="D38">
        <v>-417</v>
      </c>
      <c r="E38">
        <v>-1075</v>
      </c>
      <c r="F38" s="3">
        <f t="shared" si="2"/>
        <v>746</v>
      </c>
      <c r="G38">
        <f t="shared" si="3"/>
        <v>7.4599999999999992E-4</v>
      </c>
      <c r="H38" s="12">
        <f t="shared" si="4"/>
        <v>3.7299999999999994E-6</v>
      </c>
      <c r="I38">
        <f t="shared" si="5"/>
        <v>7.4599999999999992E-4</v>
      </c>
    </row>
    <row r="39" spans="1:9" x14ac:dyDescent="0.25">
      <c r="A39">
        <v>-20859</v>
      </c>
      <c r="B39" s="2">
        <f t="shared" si="0"/>
        <v>204626.79</v>
      </c>
      <c r="C39" s="2">
        <f t="shared" si="1"/>
        <v>26.067107006369429</v>
      </c>
      <c r="D39">
        <v>-427</v>
      </c>
      <c r="E39">
        <v>-1130</v>
      </c>
      <c r="F39" s="3">
        <f t="shared" si="2"/>
        <v>778.5</v>
      </c>
      <c r="G39">
        <f t="shared" si="3"/>
        <v>7.785E-4</v>
      </c>
      <c r="H39" s="12">
        <f t="shared" si="4"/>
        <v>3.8925000000000004E-6</v>
      </c>
      <c r="I39">
        <f t="shared" si="5"/>
        <v>7.785E-4</v>
      </c>
    </row>
    <row r="40" spans="1:9" x14ac:dyDescent="0.25">
      <c r="A40">
        <v>-21488</v>
      </c>
      <c r="B40" s="2">
        <f t="shared" si="0"/>
        <v>210797.28</v>
      </c>
      <c r="C40" s="2">
        <f t="shared" si="1"/>
        <v>26.853156687898089</v>
      </c>
      <c r="D40">
        <v>-437</v>
      </c>
      <c r="E40">
        <v>-1186</v>
      </c>
      <c r="F40" s="3">
        <f t="shared" si="2"/>
        <v>811.5</v>
      </c>
      <c r="G40">
        <f t="shared" si="3"/>
        <v>8.1149999999999994E-4</v>
      </c>
      <c r="H40" s="12">
        <f t="shared" si="4"/>
        <v>4.0574999999999997E-6</v>
      </c>
      <c r="I40">
        <f t="shared" si="5"/>
        <v>8.1149999999999994E-4</v>
      </c>
    </row>
    <row r="41" spans="1:9" x14ac:dyDescent="0.25">
      <c r="A41">
        <v>-22134</v>
      </c>
      <c r="B41" s="2">
        <f t="shared" si="0"/>
        <v>217134.54</v>
      </c>
      <c r="C41" s="2">
        <f t="shared" si="1"/>
        <v>27.660450955414014</v>
      </c>
      <c r="D41">
        <v>-446</v>
      </c>
      <c r="E41">
        <v>-1245</v>
      </c>
      <c r="F41" s="3">
        <f t="shared" si="2"/>
        <v>845.5</v>
      </c>
      <c r="G41">
        <f t="shared" si="3"/>
        <v>8.4550000000000001E-4</v>
      </c>
      <c r="H41" s="12">
        <f t="shared" si="4"/>
        <v>4.2274999999999998E-6</v>
      </c>
      <c r="I41">
        <f t="shared" si="5"/>
        <v>8.4550000000000001E-4</v>
      </c>
    </row>
    <row r="42" spans="1:9" x14ac:dyDescent="0.25">
      <c r="A42">
        <v>-22763</v>
      </c>
      <c r="B42" s="2">
        <f t="shared" si="0"/>
        <v>223305.03</v>
      </c>
      <c r="C42" s="2">
        <f t="shared" si="1"/>
        <v>28.446500636942677</v>
      </c>
      <c r="D42">
        <v>-455</v>
      </c>
      <c r="E42">
        <v>-1308</v>
      </c>
      <c r="F42" s="3">
        <f t="shared" si="2"/>
        <v>881.5</v>
      </c>
      <c r="G42">
        <f t="shared" si="3"/>
        <v>8.8150000000000001E-4</v>
      </c>
      <c r="H42" s="12">
        <f t="shared" si="4"/>
        <v>4.4074999999999997E-6</v>
      </c>
      <c r="I42">
        <f t="shared" si="5"/>
        <v>8.8150000000000001E-4</v>
      </c>
    </row>
    <row r="43" spans="1:9" x14ac:dyDescent="0.25">
      <c r="A43">
        <v>-23375</v>
      </c>
      <c r="B43" s="2">
        <f t="shared" si="0"/>
        <v>229308.75</v>
      </c>
      <c r="C43" s="2">
        <f t="shared" si="1"/>
        <v>29.211305732484078</v>
      </c>
      <c r="D43">
        <v>-463</v>
      </c>
      <c r="E43">
        <v>-1375</v>
      </c>
      <c r="F43" s="3">
        <f t="shared" si="2"/>
        <v>919</v>
      </c>
      <c r="G43">
        <f t="shared" si="3"/>
        <v>9.19E-4</v>
      </c>
      <c r="H43" s="12">
        <f t="shared" si="4"/>
        <v>4.5950000000000001E-6</v>
      </c>
      <c r="I43">
        <f t="shared" si="5"/>
        <v>9.19E-4</v>
      </c>
    </row>
    <row r="44" spans="1:9" x14ac:dyDescent="0.25">
      <c r="A44">
        <v>-23987</v>
      </c>
      <c r="B44" s="2">
        <f t="shared" si="0"/>
        <v>235312.47</v>
      </c>
      <c r="C44" s="2">
        <f t="shared" si="1"/>
        <v>29.97611082802548</v>
      </c>
      <c r="D44">
        <v>-470</v>
      </c>
      <c r="E44">
        <v>-1447</v>
      </c>
      <c r="F44" s="3">
        <f t="shared" si="2"/>
        <v>958.5</v>
      </c>
      <c r="G44">
        <f t="shared" si="3"/>
        <v>9.5849999999999993E-4</v>
      </c>
      <c r="H44" s="12">
        <f t="shared" si="4"/>
        <v>4.7924999999999994E-6</v>
      </c>
      <c r="I44">
        <f t="shared" si="5"/>
        <v>9.5849999999999993E-4</v>
      </c>
    </row>
    <row r="45" spans="1:9" x14ac:dyDescent="0.25">
      <c r="A45">
        <v>-24548</v>
      </c>
      <c r="B45" s="2">
        <f t="shared" si="0"/>
        <v>240815.88</v>
      </c>
      <c r="C45" s="2">
        <f t="shared" si="1"/>
        <v>30.677182165605096</v>
      </c>
      <c r="D45">
        <v>-475</v>
      </c>
      <c r="E45">
        <v>-1521</v>
      </c>
      <c r="F45" s="3">
        <f t="shared" si="2"/>
        <v>998</v>
      </c>
      <c r="G45">
        <f t="shared" si="3"/>
        <v>9.9799999999999997E-4</v>
      </c>
      <c r="H45" s="12">
        <f t="shared" si="4"/>
        <v>4.9899999999999997E-6</v>
      </c>
      <c r="I45">
        <f t="shared" si="5"/>
        <v>9.9799999999999997E-4</v>
      </c>
    </row>
    <row r="46" spans="1:9" x14ac:dyDescent="0.25">
      <c r="A46">
        <v>-25194</v>
      </c>
      <c r="B46" s="2">
        <f t="shared" si="0"/>
        <v>247153.14</v>
      </c>
      <c r="C46" s="2">
        <f t="shared" si="1"/>
        <v>31.484476433121021</v>
      </c>
      <c r="D46">
        <v>-482</v>
      </c>
      <c r="E46">
        <v>-1610</v>
      </c>
      <c r="F46" s="3">
        <f t="shared" si="2"/>
        <v>1046</v>
      </c>
      <c r="G46">
        <f t="shared" si="3"/>
        <v>1.0460000000000001E-3</v>
      </c>
      <c r="H46" s="12">
        <f t="shared" si="4"/>
        <v>5.2299999999999999E-6</v>
      </c>
      <c r="I46">
        <f t="shared" si="5"/>
        <v>1.0460000000000001E-3</v>
      </c>
    </row>
    <row r="47" spans="1:9" x14ac:dyDescent="0.25">
      <c r="A47">
        <v>-26078</v>
      </c>
      <c r="B47" s="2">
        <f t="shared" si="0"/>
        <v>255825.18000000002</v>
      </c>
      <c r="C47" s="2">
        <f t="shared" si="1"/>
        <v>32.589194904458601</v>
      </c>
      <c r="D47">
        <v>-487</v>
      </c>
      <c r="E47">
        <v>-1733</v>
      </c>
      <c r="F47" s="3">
        <f t="shared" si="2"/>
        <v>1110</v>
      </c>
      <c r="G47">
        <f t="shared" si="3"/>
        <v>1.1099999999999999E-3</v>
      </c>
      <c r="H47" s="12">
        <f t="shared" si="4"/>
        <v>5.5499999999999994E-6</v>
      </c>
      <c r="I47">
        <f t="shared" si="5"/>
        <v>1.1099999999999999E-3</v>
      </c>
    </row>
    <row r="48" spans="1:9" x14ac:dyDescent="0.25">
      <c r="A48">
        <v>-26928</v>
      </c>
      <c r="B48" s="2">
        <f t="shared" si="0"/>
        <v>264163.68</v>
      </c>
      <c r="C48" s="2">
        <f t="shared" si="1"/>
        <v>33.651424203821655</v>
      </c>
      <c r="D48">
        <v>-481</v>
      </c>
      <c r="E48">
        <v>-1909</v>
      </c>
      <c r="F48" s="3">
        <f t="shared" si="2"/>
        <v>1195</v>
      </c>
      <c r="G48">
        <f t="shared" si="3"/>
        <v>1.1949999999999999E-3</v>
      </c>
      <c r="H48" s="12">
        <f t="shared" si="4"/>
        <v>5.9749999999999995E-6</v>
      </c>
      <c r="I48">
        <f t="shared" si="5"/>
        <v>1.1949999999999999E-3</v>
      </c>
    </row>
    <row r="49" spans="1:9" x14ac:dyDescent="0.25">
      <c r="A49">
        <v>-27455</v>
      </c>
      <c r="B49" s="2">
        <f t="shared" si="0"/>
        <v>269333.55</v>
      </c>
      <c r="C49" s="2">
        <f t="shared" si="1"/>
        <v>34.310006369426752</v>
      </c>
      <c r="D49">
        <v>-435</v>
      </c>
      <c r="E49">
        <v>-2203</v>
      </c>
      <c r="F49" s="3">
        <f t="shared" si="2"/>
        <v>1319</v>
      </c>
      <c r="G49">
        <f t="shared" si="3"/>
        <v>1.3189999999999999E-3</v>
      </c>
      <c r="H49" s="12">
        <f t="shared" si="4"/>
        <v>6.5949999999999995E-6</v>
      </c>
      <c r="I49">
        <f t="shared" si="5"/>
        <v>1.3189999999999999E-3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242D1-36F6-4CE8-9D32-87800069E372}">
  <dimension ref="A1:J23"/>
  <sheetViews>
    <sheetView tabSelected="1" workbookViewId="0">
      <selection activeCell="B20" sqref="B20:G23"/>
    </sheetView>
  </sheetViews>
  <sheetFormatPr defaultRowHeight="15" x14ac:dyDescent="0.25"/>
  <cols>
    <col min="3" max="3" width="15.5703125" customWidth="1"/>
    <col min="5" max="5" width="10.28515625" customWidth="1"/>
  </cols>
  <sheetData>
    <row r="1" spans="1:10" ht="60" x14ac:dyDescent="0.2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6" t="s">
        <v>12</v>
      </c>
      <c r="I1" s="5" t="s">
        <v>13</v>
      </c>
      <c r="J1" s="7"/>
    </row>
    <row r="2" spans="1:10" x14ac:dyDescent="0.25">
      <c r="A2" s="7">
        <v>1</v>
      </c>
      <c r="B2" s="4">
        <v>3.63</v>
      </c>
      <c r="C2">
        <v>23600</v>
      </c>
      <c r="D2" s="4">
        <f>+(C2*9.806)/1000</f>
        <v>231.42159999999998</v>
      </c>
      <c r="E2" s="4">
        <f>+(B2*1000)/(20*(0.25*3.14*(10^2)))</f>
        <v>2.3121019108280256</v>
      </c>
      <c r="F2" s="15">
        <v>2.2999999999999998</v>
      </c>
      <c r="G2" s="4">
        <f>+(D2*1000)/(3.14*0.25*(100^2))</f>
        <v>29.480458598726113</v>
      </c>
      <c r="H2" s="18">
        <f>+AVERAGE(G2:G4)</f>
        <v>30.62553290870488</v>
      </c>
      <c r="I2" s="7"/>
      <c r="J2" s="19"/>
    </row>
    <row r="3" spans="1:10" x14ac:dyDescent="0.25">
      <c r="A3" s="7">
        <v>2</v>
      </c>
      <c r="B3" s="4">
        <v>3.56</v>
      </c>
      <c r="C3">
        <v>22500</v>
      </c>
      <c r="D3" s="4">
        <f t="shared" ref="D3:D4" si="0">+(C3*9.806)/1000</f>
        <v>220.63499999999996</v>
      </c>
      <c r="E3" s="4">
        <f t="shared" ref="E3:E4" si="1">+(B3*1000)/(20*(0.25*3.14*(10^2)))</f>
        <v>2.2675159235668789</v>
      </c>
      <c r="F3" s="16"/>
      <c r="G3" s="4">
        <f t="shared" ref="G3:G4" si="2">+(D3*1000)/(3.14*0.25*(100^2))</f>
        <v>28.106369426751588</v>
      </c>
      <c r="H3" s="18"/>
      <c r="I3" s="7"/>
      <c r="J3" s="19"/>
    </row>
    <row r="4" spans="1:10" x14ac:dyDescent="0.25">
      <c r="A4" s="7">
        <v>3</v>
      </c>
      <c r="B4" s="4">
        <v>3.63</v>
      </c>
      <c r="C4">
        <v>27450</v>
      </c>
      <c r="D4" s="4">
        <f t="shared" si="0"/>
        <v>269.17469999999997</v>
      </c>
      <c r="E4" s="4">
        <f t="shared" si="1"/>
        <v>2.3121019108280256</v>
      </c>
      <c r="F4" s="17"/>
      <c r="G4" s="4">
        <f t="shared" si="2"/>
        <v>34.289770700636936</v>
      </c>
      <c r="H4" s="18"/>
      <c r="I4" s="7"/>
      <c r="J4" s="19"/>
    </row>
    <row r="7" spans="1:10" x14ac:dyDescent="0.25">
      <c r="A7" t="s">
        <v>14</v>
      </c>
    </row>
    <row r="8" spans="1:10" ht="45" x14ac:dyDescent="0.25">
      <c r="A8" s="5" t="s">
        <v>15</v>
      </c>
      <c r="B8" s="5" t="s">
        <v>16</v>
      </c>
      <c r="C8" s="5" t="s">
        <v>17</v>
      </c>
      <c r="D8" s="5" t="s">
        <v>18</v>
      </c>
      <c r="E8" s="5" t="s">
        <v>19</v>
      </c>
      <c r="F8" s="5" t="s">
        <v>7</v>
      </c>
      <c r="G8" s="5" t="s">
        <v>8</v>
      </c>
      <c r="H8" s="5" t="s">
        <v>20</v>
      </c>
      <c r="I8" s="5" t="s">
        <v>12</v>
      </c>
    </row>
    <row r="9" spans="1:10" x14ac:dyDescent="0.25">
      <c r="A9" s="8">
        <v>1</v>
      </c>
      <c r="B9" s="20">
        <v>300</v>
      </c>
      <c r="C9" s="20">
        <v>100</v>
      </c>
      <c r="D9" s="20">
        <v>100</v>
      </c>
      <c r="E9" s="20">
        <v>100</v>
      </c>
      <c r="F9" s="7">
        <v>1880</v>
      </c>
      <c r="G9" s="4">
        <f>+(F9*9.806)/1000</f>
        <v>18.435279999999999</v>
      </c>
      <c r="H9" s="4">
        <f>+((G9*1000)*$B$9)/($D$9*($E$9^2))</f>
        <v>5.5305840000000002</v>
      </c>
      <c r="I9" s="18">
        <f>+AVERAGE(H9:H10)</f>
        <v>5.265822</v>
      </c>
    </row>
    <row r="10" spans="1:10" x14ac:dyDescent="0.25">
      <c r="A10" s="8">
        <v>2</v>
      </c>
      <c r="B10" s="20"/>
      <c r="C10" s="20"/>
      <c r="D10" s="20"/>
      <c r="E10" s="20"/>
      <c r="F10" s="7">
        <v>1700</v>
      </c>
      <c r="G10" s="4">
        <f t="shared" ref="G10" si="3">+(F10*9.806)/1000</f>
        <v>16.670199999999998</v>
      </c>
      <c r="H10" s="4">
        <f>+((G10*1000)*$B$9)/($D$9*($E$9^2))</f>
        <v>5.001059999999999</v>
      </c>
      <c r="I10" s="18"/>
    </row>
    <row r="20" spans="2:9" ht="69.75" customHeight="1" x14ac:dyDescent="0.25">
      <c r="B20" s="21" t="s">
        <v>21</v>
      </c>
      <c r="C20" s="22"/>
      <c r="D20" s="21" t="s">
        <v>22</v>
      </c>
      <c r="E20" s="22"/>
      <c r="F20" s="21" t="s">
        <v>23</v>
      </c>
      <c r="G20" s="22"/>
    </row>
    <row r="21" spans="2:9" ht="23.25" x14ac:dyDescent="0.35">
      <c r="B21" s="10">
        <f>+E2</f>
        <v>2.3121019108280256</v>
      </c>
      <c r="C21" s="23">
        <f>+AVERAGE(B21:B23)</f>
        <v>2.2972399150743099</v>
      </c>
      <c r="D21" s="10">
        <f>+G2</f>
        <v>29.480458598726113</v>
      </c>
      <c r="E21" s="23">
        <f>+AVERAGE(D21:D23)</f>
        <v>30.62553290870488</v>
      </c>
      <c r="F21" s="11">
        <f>+H9</f>
        <v>5.5305840000000002</v>
      </c>
      <c r="G21" s="23">
        <f>+AVERAGE(F21:F23)</f>
        <v>5.265822</v>
      </c>
      <c r="H21">
        <v>35.4</v>
      </c>
      <c r="I21">
        <f>+AVERAGE(H21:H23)</f>
        <v>32.133333333333333</v>
      </c>
    </row>
    <row r="22" spans="2:9" ht="23.25" x14ac:dyDescent="0.35">
      <c r="B22" s="10">
        <f t="shared" ref="B22:B23" si="4">+E3</f>
        <v>2.2675159235668789</v>
      </c>
      <c r="C22" s="16"/>
      <c r="D22" s="10">
        <f t="shared" ref="D22:D23" si="5">+G3</f>
        <v>28.106369426751588</v>
      </c>
      <c r="E22" s="16"/>
      <c r="F22" s="11">
        <f>+H10</f>
        <v>5.001059999999999</v>
      </c>
      <c r="G22" s="16"/>
      <c r="H22">
        <v>25.8</v>
      </c>
    </row>
    <row r="23" spans="2:9" ht="23.25" x14ac:dyDescent="0.35">
      <c r="B23" s="10">
        <f t="shared" si="4"/>
        <v>2.3121019108280256</v>
      </c>
      <c r="C23" s="17"/>
      <c r="D23" s="10">
        <f t="shared" si="5"/>
        <v>34.289770700636936</v>
      </c>
      <c r="E23" s="17"/>
      <c r="F23" s="9"/>
      <c r="G23" s="17"/>
      <c r="H23">
        <v>35.200000000000003</v>
      </c>
    </row>
  </sheetData>
  <mergeCells count="14">
    <mergeCell ref="B20:C20"/>
    <mergeCell ref="D20:E20"/>
    <mergeCell ref="F20:G20"/>
    <mergeCell ref="C21:C23"/>
    <mergeCell ref="E21:E23"/>
    <mergeCell ref="G21:G23"/>
    <mergeCell ref="F2:F4"/>
    <mergeCell ref="H2:H4"/>
    <mergeCell ref="J2:J4"/>
    <mergeCell ref="B9:B10"/>
    <mergeCell ref="C9:C10"/>
    <mergeCell ref="D9:D10"/>
    <mergeCell ref="E9:E10"/>
    <mergeCell ref="I9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rc+con_001a</vt:lpstr>
      <vt:lpstr>Sheet1</vt:lpstr>
      <vt:lpstr>Sheet2</vt:lpstr>
      <vt:lpstr>Sheet3</vt:lpstr>
      <vt:lpstr>Resume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Leandro Madeira</cp:lastModifiedBy>
  <dcterms:created xsi:type="dcterms:W3CDTF">2024-06-27T07:59:21Z</dcterms:created>
  <dcterms:modified xsi:type="dcterms:W3CDTF">2024-11-22T00:47:17Z</dcterms:modified>
</cp:coreProperties>
</file>