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liveutk-my.sharepoint.com/personal/epurevja_uthsc_edu/Documents/Documents/PAPERS/BXD-ECG/"/>
    </mc:Choice>
  </mc:AlternateContent>
  <xr:revisionPtr revIDLastSave="0" documentId="14_{CA677D6A-3321-4AA6-9A36-8E44EC588A35}" xr6:coauthVersionLast="47" xr6:coauthVersionMax="47" xr10:uidLastSave="{00000000-0000-0000-0000-000000000000}"/>
  <bookViews>
    <workbookView xWindow="30060" yWindow="405" windowWidth="27495" windowHeight="15075" activeTab="4" xr2:uid="{00000000-000D-0000-FFFF-FFFF00000000}"/>
  </bookViews>
  <sheets>
    <sheet name="bar graph " sheetId="5" r:id="rId1"/>
    <sheet name="female data" sheetId="4" r:id="rId2"/>
    <sheet name="male data" sheetId="3" r:id="rId3"/>
    <sheet name="female sum" sheetId="1" r:id="rId4"/>
    <sheet name="male sum" sheetId="2" r:id="rId5"/>
  </sheets>
  <definedNames>
    <definedName name="_xlnm._FilterDatabase" localSheetId="0" hidden="1">'bar graph '!$A$1:$E$1</definedName>
    <definedName name="_xlnm._FilterDatabase" localSheetId="3" hidden="1">'female sum'!$A$1:$G$1</definedName>
    <definedName name="_xlnm._FilterDatabase" localSheetId="4" hidden="1">'male sum'!$A$1:$C$1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1" l="1"/>
  <c r="E3" i="5" l="1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28" i="5"/>
  <c r="E19" i="5"/>
  <c r="E20" i="5"/>
  <c r="E21" i="5"/>
  <c r="E22" i="5"/>
  <c r="E23" i="5"/>
  <c r="E24" i="5"/>
  <c r="E25" i="5"/>
  <c r="E26" i="5"/>
  <c r="E27" i="5"/>
  <c r="E29" i="5"/>
  <c r="E30" i="5"/>
  <c r="E31" i="5"/>
  <c r="E32" i="5"/>
  <c r="E33" i="5"/>
  <c r="E34" i="5"/>
  <c r="E35" i="5"/>
  <c r="E38" i="5"/>
  <c r="E36" i="5"/>
  <c r="E37" i="5"/>
  <c r="E39" i="5"/>
  <c r="E40" i="5"/>
  <c r="E41" i="5"/>
  <c r="E2" i="5"/>
  <c r="N116" i="4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20" i="1"/>
  <c r="E7" i="1"/>
  <c r="E19" i="1"/>
  <c r="E18" i="1"/>
  <c r="E17" i="1"/>
  <c r="E16" i="1"/>
  <c r="E6" i="1"/>
  <c r="E15" i="1"/>
  <c r="E5" i="1"/>
  <c r="E4" i="1"/>
  <c r="E14" i="1"/>
  <c r="E13" i="1"/>
  <c r="E12" i="1"/>
  <c r="E11" i="1"/>
  <c r="E10" i="1"/>
  <c r="E9" i="1"/>
  <c r="E3" i="1"/>
  <c r="E2" i="1"/>
  <c r="E8" i="1"/>
  <c r="E23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D21" i="1"/>
  <c r="N104" i="3" l="1"/>
  <c r="M104" i="3"/>
  <c r="N103" i="3"/>
  <c r="M103" i="3"/>
  <c r="N102" i="3"/>
  <c r="M102" i="3"/>
  <c r="N101" i="3"/>
  <c r="M101" i="3"/>
  <c r="X100" i="3"/>
  <c r="W100" i="3"/>
  <c r="V100" i="3"/>
  <c r="U100" i="3"/>
  <c r="T100" i="3"/>
  <c r="S100" i="3"/>
  <c r="R100" i="3"/>
  <c r="N100" i="3"/>
  <c r="M100" i="3"/>
  <c r="N99" i="3"/>
  <c r="M99" i="3"/>
  <c r="N98" i="3"/>
  <c r="M98" i="3"/>
  <c r="N97" i="3"/>
  <c r="M97" i="3"/>
  <c r="X96" i="3"/>
  <c r="W96" i="3"/>
  <c r="V96" i="3"/>
  <c r="U96" i="3"/>
  <c r="T96" i="3"/>
  <c r="S96" i="3"/>
  <c r="R96" i="3"/>
  <c r="N96" i="3"/>
  <c r="M96" i="3"/>
  <c r="N95" i="3"/>
  <c r="P96" i="3" s="1"/>
  <c r="M95" i="3"/>
  <c r="O96" i="3" s="1"/>
  <c r="N94" i="3"/>
  <c r="M94" i="3"/>
  <c r="X93" i="3"/>
  <c r="W93" i="3"/>
  <c r="V93" i="3"/>
  <c r="U93" i="3"/>
  <c r="T93" i="3"/>
  <c r="S93" i="3"/>
  <c r="R93" i="3"/>
  <c r="N93" i="3"/>
  <c r="M93" i="3"/>
  <c r="N92" i="3"/>
  <c r="P93" i="3" s="1"/>
  <c r="M92" i="3"/>
  <c r="N91" i="3"/>
  <c r="M91" i="3"/>
  <c r="N90" i="3"/>
  <c r="M90" i="3"/>
  <c r="X89" i="3"/>
  <c r="W89" i="3"/>
  <c r="V89" i="3"/>
  <c r="U89" i="3"/>
  <c r="T89" i="3"/>
  <c r="S89" i="3"/>
  <c r="R89" i="3"/>
  <c r="N89" i="3"/>
  <c r="M89" i="3"/>
  <c r="N88" i="3"/>
  <c r="M88" i="3"/>
  <c r="N87" i="3"/>
  <c r="M87" i="3"/>
  <c r="N86" i="3"/>
  <c r="M86" i="3"/>
  <c r="N85" i="3"/>
  <c r="M85" i="3"/>
  <c r="X84" i="3"/>
  <c r="W84" i="3"/>
  <c r="V84" i="3"/>
  <c r="U84" i="3"/>
  <c r="T84" i="3"/>
  <c r="S84" i="3"/>
  <c r="R84" i="3"/>
  <c r="N84" i="3"/>
  <c r="M84" i="3"/>
  <c r="N83" i="3"/>
  <c r="P84" i="3" s="1"/>
  <c r="M83" i="3"/>
  <c r="O84" i="3" s="1"/>
  <c r="X82" i="3"/>
  <c r="W82" i="3"/>
  <c r="V82" i="3"/>
  <c r="U82" i="3"/>
  <c r="T82" i="3"/>
  <c r="S82" i="3"/>
  <c r="R82" i="3"/>
  <c r="N82" i="3"/>
  <c r="M82" i="3"/>
  <c r="N81" i="3"/>
  <c r="M81" i="3"/>
  <c r="O82" i="3" s="1"/>
  <c r="X80" i="3"/>
  <c r="W80" i="3"/>
  <c r="V80" i="3"/>
  <c r="U80" i="3"/>
  <c r="T80" i="3"/>
  <c r="S80" i="3"/>
  <c r="R80" i="3"/>
  <c r="N80" i="3"/>
  <c r="M80" i="3"/>
  <c r="N79" i="3"/>
  <c r="M79" i="3"/>
  <c r="N78" i="3"/>
  <c r="M78" i="3"/>
  <c r="X77" i="3"/>
  <c r="W77" i="3"/>
  <c r="V77" i="3"/>
  <c r="U77" i="3"/>
  <c r="T77" i="3"/>
  <c r="S77" i="3"/>
  <c r="R77" i="3"/>
  <c r="N77" i="3"/>
  <c r="M77" i="3"/>
  <c r="N76" i="3"/>
  <c r="M76" i="3"/>
  <c r="N75" i="3"/>
  <c r="M75" i="3"/>
  <c r="N74" i="3"/>
  <c r="P77" i="3" s="1"/>
  <c r="M74" i="3"/>
  <c r="O77" i="3" s="1"/>
  <c r="X73" i="3"/>
  <c r="W73" i="3"/>
  <c r="V73" i="3"/>
  <c r="U73" i="3"/>
  <c r="T73" i="3"/>
  <c r="S73" i="3"/>
  <c r="R73" i="3"/>
  <c r="N73" i="3"/>
  <c r="M73" i="3"/>
  <c r="N72" i="3"/>
  <c r="M72" i="3"/>
  <c r="N71" i="3"/>
  <c r="M71" i="3"/>
  <c r="N70" i="3"/>
  <c r="M70" i="3"/>
  <c r="N69" i="3"/>
  <c r="M69" i="3"/>
  <c r="X68" i="3"/>
  <c r="W68" i="3"/>
  <c r="V68" i="3"/>
  <c r="U68" i="3"/>
  <c r="T68" i="3"/>
  <c r="S68" i="3"/>
  <c r="R68" i="3"/>
  <c r="N68" i="3"/>
  <c r="M68" i="3"/>
  <c r="N67" i="3"/>
  <c r="P68" i="3" s="1"/>
  <c r="M67" i="3"/>
  <c r="O68" i="3" s="1"/>
  <c r="X66" i="3"/>
  <c r="W66" i="3"/>
  <c r="V66" i="3"/>
  <c r="U66" i="3"/>
  <c r="T66" i="3"/>
  <c r="S66" i="3"/>
  <c r="R66" i="3"/>
  <c r="N66" i="3"/>
  <c r="M66" i="3"/>
  <c r="N65" i="3"/>
  <c r="M65" i="3"/>
  <c r="O66" i="3" s="1"/>
  <c r="N64" i="3"/>
  <c r="M64" i="3"/>
  <c r="X63" i="3"/>
  <c r="W63" i="3"/>
  <c r="V63" i="3"/>
  <c r="U63" i="3"/>
  <c r="T63" i="3"/>
  <c r="S63" i="3"/>
  <c r="R63" i="3"/>
  <c r="N63" i="3"/>
  <c r="M63" i="3"/>
  <c r="N62" i="3"/>
  <c r="M62" i="3"/>
  <c r="O63" i="3" s="1"/>
  <c r="X61" i="3"/>
  <c r="W61" i="3"/>
  <c r="V61" i="3"/>
  <c r="U61" i="3"/>
  <c r="T61" i="3"/>
  <c r="S61" i="3"/>
  <c r="R61" i="3"/>
  <c r="N61" i="3"/>
  <c r="M61" i="3"/>
  <c r="N60" i="3"/>
  <c r="M60" i="3"/>
  <c r="N59" i="3"/>
  <c r="M59" i="3"/>
  <c r="X58" i="3"/>
  <c r="W58" i="3"/>
  <c r="V58" i="3"/>
  <c r="U58" i="3"/>
  <c r="T58" i="3"/>
  <c r="S58" i="3"/>
  <c r="R58" i="3"/>
  <c r="N58" i="3"/>
  <c r="M58" i="3"/>
  <c r="N57" i="3"/>
  <c r="M57" i="3"/>
  <c r="N56" i="3"/>
  <c r="M56" i="3"/>
  <c r="N55" i="3"/>
  <c r="M55" i="3"/>
  <c r="O58" i="3" s="1"/>
  <c r="X54" i="3"/>
  <c r="W54" i="3"/>
  <c r="V54" i="3"/>
  <c r="U54" i="3"/>
  <c r="T54" i="3"/>
  <c r="S54" i="3"/>
  <c r="R54" i="3"/>
  <c r="N54" i="3"/>
  <c r="M54" i="3"/>
  <c r="N53" i="3"/>
  <c r="M53" i="3"/>
  <c r="X52" i="3"/>
  <c r="W52" i="3"/>
  <c r="V52" i="3"/>
  <c r="U52" i="3"/>
  <c r="T52" i="3"/>
  <c r="S52" i="3"/>
  <c r="R52" i="3"/>
  <c r="N52" i="3"/>
  <c r="M52" i="3"/>
  <c r="N51" i="3"/>
  <c r="M51" i="3"/>
  <c r="N50" i="3"/>
  <c r="M50" i="3"/>
  <c r="N49" i="3"/>
  <c r="M49" i="3"/>
  <c r="N48" i="3"/>
  <c r="M48" i="3"/>
  <c r="N47" i="3"/>
  <c r="M47" i="3"/>
  <c r="X46" i="3"/>
  <c r="W46" i="3"/>
  <c r="V46" i="3"/>
  <c r="U46" i="3"/>
  <c r="T46" i="3"/>
  <c r="S46" i="3"/>
  <c r="R46" i="3"/>
  <c r="N46" i="3"/>
  <c r="M46" i="3"/>
  <c r="N45" i="3"/>
  <c r="M45" i="3"/>
  <c r="N44" i="3"/>
  <c r="M44" i="3"/>
  <c r="N43" i="3"/>
  <c r="M43" i="3"/>
  <c r="N42" i="3"/>
  <c r="M42" i="3"/>
  <c r="N41" i="3"/>
  <c r="P46" i="3" s="1"/>
  <c r="M41" i="3"/>
  <c r="X40" i="3"/>
  <c r="W40" i="3"/>
  <c r="V40" i="3"/>
  <c r="U40" i="3"/>
  <c r="T40" i="3"/>
  <c r="S40" i="3"/>
  <c r="R40" i="3"/>
  <c r="N40" i="3"/>
  <c r="M40" i="3"/>
  <c r="X39" i="3"/>
  <c r="W39" i="3"/>
  <c r="V39" i="3"/>
  <c r="U39" i="3"/>
  <c r="T39" i="3"/>
  <c r="S39" i="3"/>
  <c r="R39" i="3"/>
  <c r="N39" i="3"/>
  <c r="M39" i="3"/>
  <c r="N38" i="3"/>
  <c r="M38" i="3"/>
  <c r="O40" i="3" s="1"/>
  <c r="N37" i="3"/>
  <c r="M37" i="3"/>
  <c r="N36" i="3"/>
  <c r="M36" i="3"/>
  <c r="X35" i="3"/>
  <c r="W35" i="3"/>
  <c r="V35" i="3"/>
  <c r="U35" i="3"/>
  <c r="T35" i="3"/>
  <c r="S35" i="3"/>
  <c r="R35" i="3"/>
  <c r="N35" i="3"/>
  <c r="M35" i="3"/>
  <c r="N34" i="3"/>
  <c r="M34" i="3"/>
  <c r="O35" i="3" s="1"/>
  <c r="N33" i="3"/>
  <c r="M33" i="3"/>
  <c r="N32" i="3"/>
  <c r="M32" i="3"/>
  <c r="X31" i="3"/>
  <c r="W31" i="3"/>
  <c r="V31" i="3"/>
  <c r="U31" i="3"/>
  <c r="T31" i="3"/>
  <c r="S31" i="3"/>
  <c r="R31" i="3"/>
  <c r="N31" i="3"/>
  <c r="M31" i="3"/>
  <c r="N30" i="3"/>
  <c r="M30" i="3"/>
  <c r="N29" i="3"/>
  <c r="M29" i="3"/>
  <c r="O31" i="3" s="1"/>
  <c r="X28" i="3"/>
  <c r="W28" i="3"/>
  <c r="V28" i="3"/>
  <c r="U28" i="3"/>
  <c r="T28" i="3"/>
  <c r="S28" i="3"/>
  <c r="R28" i="3"/>
  <c r="N28" i="3"/>
  <c r="M28" i="3"/>
  <c r="N27" i="3"/>
  <c r="M27" i="3"/>
  <c r="N26" i="3"/>
  <c r="M26" i="3"/>
  <c r="N25" i="3"/>
  <c r="M25" i="3"/>
  <c r="N24" i="3"/>
  <c r="M24" i="3"/>
  <c r="X23" i="3"/>
  <c r="W23" i="3"/>
  <c r="V23" i="3"/>
  <c r="U23" i="3"/>
  <c r="T23" i="3"/>
  <c r="S23" i="3"/>
  <c r="R23" i="3"/>
  <c r="P23" i="3"/>
  <c r="X22" i="3"/>
  <c r="W22" i="3"/>
  <c r="V22" i="3"/>
  <c r="U22" i="3"/>
  <c r="T22" i="3"/>
  <c r="S22" i="3"/>
  <c r="R22" i="3"/>
  <c r="N22" i="3"/>
  <c r="M22" i="3"/>
  <c r="N21" i="3"/>
  <c r="M21" i="3"/>
  <c r="N20" i="3"/>
  <c r="M20" i="3"/>
  <c r="X19" i="3"/>
  <c r="W19" i="3"/>
  <c r="V19" i="3"/>
  <c r="U19" i="3"/>
  <c r="T19" i="3"/>
  <c r="S19" i="3"/>
  <c r="R19" i="3"/>
  <c r="P19" i="3"/>
  <c r="N19" i="3"/>
  <c r="M19" i="3"/>
  <c r="X18" i="3"/>
  <c r="W18" i="3"/>
  <c r="V18" i="3"/>
  <c r="U18" i="3"/>
  <c r="T18" i="3"/>
  <c r="S18" i="3"/>
  <c r="R18" i="3"/>
  <c r="N18" i="3"/>
  <c r="M18" i="3"/>
  <c r="O18" i="3" s="1"/>
  <c r="N17" i="3"/>
  <c r="M17" i="3"/>
  <c r="X16" i="3"/>
  <c r="W16" i="3"/>
  <c r="V16" i="3"/>
  <c r="U16" i="3"/>
  <c r="T16" i="3"/>
  <c r="S16" i="3"/>
  <c r="R16" i="3"/>
  <c r="N16" i="3"/>
  <c r="M16" i="3"/>
  <c r="X15" i="3"/>
  <c r="W15" i="3"/>
  <c r="V15" i="3"/>
  <c r="U15" i="3"/>
  <c r="T15" i="3"/>
  <c r="S15" i="3"/>
  <c r="R15" i="3"/>
  <c r="N15" i="3"/>
  <c r="M15" i="3"/>
  <c r="N14" i="3"/>
  <c r="P15" i="3" s="1"/>
  <c r="M14" i="3"/>
  <c r="X13" i="3"/>
  <c r="W13" i="3"/>
  <c r="V13" i="3"/>
  <c r="U13" i="3"/>
  <c r="T13" i="3"/>
  <c r="S13" i="3"/>
  <c r="R13" i="3"/>
  <c r="N13" i="3"/>
  <c r="M13" i="3"/>
  <c r="N12" i="3"/>
  <c r="P13" i="3" s="1"/>
  <c r="M12" i="3"/>
  <c r="N11" i="3"/>
  <c r="M11" i="3"/>
  <c r="X10" i="3"/>
  <c r="W10" i="3"/>
  <c r="V10" i="3"/>
  <c r="U10" i="3"/>
  <c r="T10" i="3"/>
  <c r="S10" i="3"/>
  <c r="R10" i="3"/>
  <c r="N10" i="3"/>
  <c r="M10" i="3"/>
  <c r="X9" i="3"/>
  <c r="W9" i="3"/>
  <c r="V9" i="3"/>
  <c r="U9" i="3"/>
  <c r="T9" i="3"/>
  <c r="S9" i="3"/>
  <c r="R9" i="3"/>
  <c r="N9" i="3"/>
  <c r="M9" i="3"/>
  <c r="N8" i="3"/>
  <c r="M8" i="3"/>
  <c r="N7" i="3"/>
  <c r="M7" i="3"/>
  <c r="X6" i="3"/>
  <c r="W6" i="3"/>
  <c r="V6" i="3"/>
  <c r="U6" i="3"/>
  <c r="T6" i="3"/>
  <c r="S6" i="3"/>
  <c r="R6" i="3"/>
  <c r="N6" i="3"/>
  <c r="M6" i="3"/>
  <c r="N5" i="3"/>
  <c r="M5" i="3"/>
  <c r="N4" i="3"/>
  <c r="M4" i="3"/>
  <c r="N3" i="3"/>
  <c r="M3" i="3"/>
  <c r="N2" i="3"/>
  <c r="M2" i="3"/>
  <c r="Z116" i="4"/>
  <c r="Y116" i="4"/>
  <c r="X116" i="4"/>
  <c r="W116" i="4"/>
  <c r="V116" i="4"/>
  <c r="U116" i="4"/>
  <c r="T116" i="4"/>
  <c r="Z115" i="4"/>
  <c r="Y115" i="4"/>
  <c r="X115" i="4"/>
  <c r="W115" i="4"/>
  <c r="V115" i="4"/>
  <c r="U115" i="4"/>
  <c r="T115" i="4"/>
  <c r="N115" i="4"/>
  <c r="M115" i="4"/>
  <c r="Z114" i="4"/>
  <c r="Y114" i="4"/>
  <c r="X114" i="4"/>
  <c r="W114" i="4"/>
  <c r="V114" i="4"/>
  <c r="U114" i="4"/>
  <c r="T114" i="4"/>
  <c r="N114" i="4"/>
  <c r="P115" i="4" s="1"/>
  <c r="M114" i="4"/>
  <c r="O115" i="4" s="1"/>
  <c r="Z113" i="4"/>
  <c r="Y113" i="4"/>
  <c r="X113" i="4"/>
  <c r="W113" i="4"/>
  <c r="V113" i="4"/>
  <c r="U113" i="4"/>
  <c r="T113" i="4"/>
  <c r="N113" i="4"/>
  <c r="M113" i="4"/>
  <c r="Z112" i="4"/>
  <c r="Y112" i="4"/>
  <c r="X112" i="4"/>
  <c r="W112" i="4"/>
  <c r="V112" i="4"/>
  <c r="U112" i="4"/>
  <c r="T112" i="4"/>
  <c r="N112" i="4"/>
  <c r="M112" i="4"/>
  <c r="O113" i="4" s="1"/>
  <c r="Z111" i="4"/>
  <c r="Y111" i="4"/>
  <c r="X111" i="4"/>
  <c r="W111" i="4"/>
  <c r="V111" i="4"/>
  <c r="U111" i="4"/>
  <c r="T111" i="4"/>
  <c r="N111" i="4"/>
  <c r="M111" i="4"/>
  <c r="N110" i="4"/>
  <c r="M110" i="4"/>
  <c r="N109" i="4"/>
  <c r="M109" i="4"/>
  <c r="N108" i="4"/>
  <c r="M108" i="4"/>
  <c r="Z107" i="4"/>
  <c r="Y107" i="4"/>
  <c r="X107" i="4"/>
  <c r="W107" i="4"/>
  <c r="V107" i="4"/>
  <c r="U107" i="4"/>
  <c r="T107" i="4"/>
  <c r="N107" i="4"/>
  <c r="M107" i="4"/>
  <c r="Z106" i="4"/>
  <c r="Y106" i="4"/>
  <c r="X106" i="4"/>
  <c r="W106" i="4"/>
  <c r="V106" i="4"/>
  <c r="U106" i="4"/>
  <c r="T106" i="4"/>
  <c r="N106" i="4"/>
  <c r="M106" i="4"/>
  <c r="O106" i="4" s="1"/>
  <c r="N105" i="4"/>
  <c r="M105" i="4"/>
  <c r="N104" i="4"/>
  <c r="M104" i="4"/>
  <c r="N103" i="4"/>
  <c r="M103" i="4"/>
  <c r="Z102" i="4"/>
  <c r="Y102" i="4"/>
  <c r="X102" i="4"/>
  <c r="W102" i="4"/>
  <c r="V102" i="4"/>
  <c r="U102" i="4"/>
  <c r="T102" i="4"/>
  <c r="N102" i="4"/>
  <c r="M102" i="4"/>
  <c r="Z101" i="4"/>
  <c r="Y101" i="4"/>
  <c r="X101" i="4"/>
  <c r="W101" i="4"/>
  <c r="V101" i="4"/>
  <c r="U101" i="4"/>
  <c r="T101" i="4"/>
  <c r="N101" i="4"/>
  <c r="M101" i="4"/>
  <c r="N100" i="4"/>
  <c r="M100" i="4"/>
  <c r="Z99" i="4"/>
  <c r="Y99" i="4"/>
  <c r="X99" i="4"/>
  <c r="W99" i="4"/>
  <c r="V99" i="4"/>
  <c r="U99" i="4"/>
  <c r="T99" i="4"/>
  <c r="N99" i="4"/>
  <c r="M99" i="4"/>
  <c r="N98" i="4"/>
  <c r="M98" i="4"/>
  <c r="N97" i="4"/>
  <c r="M97" i="4"/>
  <c r="Z96" i="4"/>
  <c r="Y96" i="4"/>
  <c r="X96" i="4"/>
  <c r="W96" i="4"/>
  <c r="V96" i="4"/>
  <c r="U96" i="4"/>
  <c r="T96" i="4"/>
  <c r="N96" i="4"/>
  <c r="M96" i="4"/>
  <c r="Z95" i="4"/>
  <c r="Y95" i="4"/>
  <c r="X95" i="4"/>
  <c r="W95" i="4"/>
  <c r="V95" i="4"/>
  <c r="U95" i="4"/>
  <c r="T95" i="4"/>
  <c r="N95" i="4"/>
  <c r="M95" i="4"/>
  <c r="N94" i="4"/>
  <c r="M94" i="4"/>
  <c r="N93" i="4"/>
  <c r="P96" i="4" s="1"/>
  <c r="M93" i="4"/>
  <c r="Z92" i="4"/>
  <c r="Y92" i="4"/>
  <c r="X92" i="4"/>
  <c r="W92" i="4"/>
  <c r="V92" i="4"/>
  <c r="U92" i="4"/>
  <c r="T92" i="4"/>
  <c r="N92" i="4"/>
  <c r="M92" i="4"/>
  <c r="Z91" i="4"/>
  <c r="Y91" i="4"/>
  <c r="X91" i="4"/>
  <c r="W91" i="4"/>
  <c r="V91" i="4"/>
  <c r="U91" i="4"/>
  <c r="T91" i="4"/>
  <c r="N91" i="4"/>
  <c r="M91" i="4"/>
  <c r="N90" i="4"/>
  <c r="M90" i="4"/>
  <c r="Z89" i="4"/>
  <c r="Y89" i="4"/>
  <c r="X89" i="4"/>
  <c r="W89" i="4"/>
  <c r="V89" i="4"/>
  <c r="U89" i="4"/>
  <c r="T89" i="4"/>
  <c r="N89" i="4"/>
  <c r="M89" i="4"/>
  <c r="N88" i="4"/>
  <c r="P89" i="4" s="1"/>
  <c r="M88" i="4"/>
  <c r="O89" i="4" s="1"/>
  <c r="Z87" i="4"/>
  <c r="Y87" i="4"/>
  <c r="X87" i="4"/>
  <c r="W87" i="4"/>
  <c r="V87" i="4"/>
  <c r="U87" i="4"/>
  <c r="T87" i="4"/>
  <c r="N87" i="4"/>
  <c r="M87" i="4"/>
  <c r="N86" i="4"/>
  <c r="M86" i="4"/>
  <c r="N85" i="4"/>
  <c r="M85" i="4"/>
  <c r="Z84" i="4"/>
  <c r="Y84" i="4"/>
  <c r="X84" i="4"/>
  <c r="W84" i="4"/>
  <c r="V84" i="4"/>
  <c r="U84" i="4"/>
  <c r="T84" i="4"/>
  <c r="N84" i="4"/>
  <c r="M84" i="4"/>
  <c r="Z83" i="4"/>
  <c r="Y83" i="4"/>
  <c r="X83" i="4"/>
  <c r="W83" i="4"/>
  <c r="V83" i="4"/>
  <c r="U83" i="4"/>
  <c r="T83" i="4"/>
  <c r="N83" i="4"/>
  <c r="M83" i="4"/>
  <c r="N82" i="4"/>
  <c r="M82" i="4"/>
  <c r="O83" i="4" s="1"/>
  <c r="N81" i="4"/>
  <c r="M81" i="4"/>
  <c r="N80" i="4"/>
  <c r="M80" i="4"/>
  <c r="N79" i="4"/>
  <c r="M79" i="4"/>
  <c r="Z78" i="4"/>
  <c r="Y78" i="4"/>
  <c r="X78" i="4"/>
  <c r="W78" i="4"/>
  <c r="V78" i="4"/>
  <c r="U78" i="4"/>
  <c r="T78" i="4"/>
  <c r="N78" i="4"/>
  <c r="M78" i="4"/>
  <c r="Z77" i="4"/>
  <c r="Y77" i="4"/>
  <c r="X77" i="4"/>
  <c r="W77" i="4"/>
  <c r="V77" i="4"/>
  <c r="U77" i="4"/>
  <c r="T77" i="4"/>
  <c r="N77" i="4"/>
  <c r="M77" i="4"/>
  <c r="N76" i="4"/>
  <c r="M76" i="4"/>
  <c r="O78" i="4" s="1"/>
  <c r="Z75" i="4"/>
  <c r="Y75" i="4"/>
  <c r="X75" i="4"/>
  <c r="W75" i="4"/>
  <c r="V75" i="4"/>
  <c r="U75" i="4"/>
  <c r="T75" i="4"/>
  <c r="N75" i="4"/>
  <c r="M75" i="4"/>
  <c r="Z74" i="4"/>
  <c r="Y74" i="4"/>
  <c r="X74" i="4"/>
  <c r="W74" i="4"/>
  <c r="V74" i="4"/>
  <c r="U74" i="4"/>
  <c r="T74" i="4"/>
  <c r="N74" i="4"/>
  <c r="M74" i="4"/>
  <c r="N73" i="4"/>
  <c r="P75" i="4" s="1"/>
  <c r="M73" i="4"/>
  <c r="O75" i="4" s="1"/>
  <c r="Z72" i="4"/>
  <c r="Y72" i="4"/>
  <c r="X72" i="4"/>
  <c r="W72" i="4"/>
  <c r="V72" i="4"/>
  <c r="U72" i="4"/>
  <c r="T72" i="4"/>
  <c r="N72" i="4"/>
  <c r="M72" i="4"/>
  <c r="Z71" i="4"/>
  <c r="Y71" i="4"/>
  <c r="X71" i="4"/>
  <c r="W71" i="4"/>
  <c r="V71" i="4"/>
  <c r="U71" i="4"/>
  <c r="T71" i="4"/>
  <c r="N71" i="4"/>
  <c r="M71" i="4"/>
  <c r="N70" i="4"/>
  <c r="M70" i="4"/>
  <c r="N69" i="4"/>
  <c r="M69" i="4"/>
  <c r="N68" i="4"/>
  <c r="M68" i="4"/>
  <c r="N67" i="4"/>
  <c r="M67" i="4"/>
  <c r="Z66" i="4"/>
  <c r="Y66" i="4"/>
  <c r="X66" i="4"/>
  <c r="W66" i="4"/>
  <c r="V66" i="4"/>
  <c r="U66" i="4"/>
  <c r="T66" i="4"/>
  <c r="N66" i="4"/>
  <c r="M66" i="4"/>
  <c r="Z65" i="4"/>
  <c r="Y65" i="4"/>
  <c r="X65" i="4"/>
  <c r="W65" i="4"/>
  <c r="V65" i="4"/>
  <c r="U65" i="4"/>
  <c r="T65" i="4"/>
  <c r="N65" i="4"/>
  <c r="M65" i="4"/>
  <c r="N64" i="4"/>
  <c r="M64" i="4"/>
  <c r="Z63" i="4"/>
  <c r="Y63" i="4"/>
  <c r="X63" i="4"/>
  <c r="W63" i="4"/>
  <c r="V63" i="4"/>
  <c r="U63" i="4"/>
  <c r="T63" i="4"/>
  <c r="N63" i="4"/>
  <c r="M63" i="4"/>
  <c r="N62" i="4"/>
  <c r="M62" i="4"/>
  <c r="Z61" i="4"/>
  <c r="Y61" i="4"/>
  <c r="X61" i="4"/>
  <c r="W61" i="4"/>
  <c r="V61" i="4"/>
  <c r="U61" i="4"/>
  <c r="T61" i="4"/>
  <c r="N61" i="4"/>
  <c r="M61" i="4"/>
  <c r="Z60" i="4"/>
  <c r="Y60" i="4"/>
  <c r="X60" i="4"/>
  <c r="W60" i="4"/>
  <c r="V60" i="4"/>
  <c r="U60" i="4"/>
  <c r="T60" i="4"/>
  <c r="N60" i="4"/>
  <c r="P61" i="4" s="1"/>
  <c r="M60" i="4"/>
  <c r="N59" i="4"/>
  <c r="M59" i="4"/>
  <c r="Z58" i="4"/>
  <c r="Y58" i="4"/>
  <c r="X58" i="4"/>
  <c r="W58" i="4"/>
  <c r="V58" i="4"/>
  <c r="U58" i="4"/>
  <c r="T58" i="4"/>
  <c r="N58" i="4"/>
  <c r="M58" i="4"/>
  <c r="Z57" i="4"/>
  <c r="Y57" i="4"/>
  <c r="X57" i="4"/>
  <c r="W57" i="4"/>
  <c r="V57" i="4"/>
  <c r="U57" i="4"/>
  <c r="T57" i="4"/>
  <c r="N57" i="4"/>
  <c r="M57" i="4"/>
  <c r="N56" i="4"/>
  <c r="M56" i="4"/>
  <c r="N55" i="4"/>
  <c r="M55" i="4"/>
  <c r="N54" i="4"/>
  <c r="M54" i="4"/>
  <c r="N53" i="4"/>
  <c r="M53" i="4"/>
  <c r="N52" i="4"/>
  <c r="M52" i="4"/>
  <c r="Z51" i="4"/>
  <c r="Y51" i="4"/>
  <c r="X51" i="4"/>
  <c r="W51" i="4"/>
  <c r="V51" i="4"/>
  <c r="U51" i="4"/>
  <c r="T51" i="4"/>
  <c r="N51" i="4"/>
  <c r="M51" i="4"/>
  <c r="Z50" i="4"/>
  <c r="Y50" i="4"/>
  <c r="X50" i="4"/>
  <c r="W50" i="4"/>
  <c r="V50" i="4"/>
  <c r="U50" i="4"/>
  <c r="T50" i="4"/>
  <c r="N50" i="4"/>
  <c r="M50" i="4"/>
  <c r="N49" i="4"/>
  <c r="M49" i="4"/>
  <c r="N48" i="4"/>
  <c r="M48" i="4"/>
  <c r="N47" i="4"/>
  <c r="M47" i="4"/>
  <c r="Z46" i="4"/>
  <c r="Y46" i="4"/>
  <c r="X46" i="4"/>
  <c r="W46" i="4"/>
  <c r="V46" i="4"/>
  <c r="U46" i="4"/>
  <c r="T46" i="4"/>
  <c r="N46" i="4"/>
  <c r="M46" i="4"/>
  <c r="O51" i="4" s="1"/>
  <c r="Z45" i="4"/>
  <c r="Y45" i="4"/>
  <c r="X45" i="4"/>
  <c r="W45" i="4"/>
  <c r="V45" i="4"/>
  <c r="U45" i="4"/>
  <c r="T45" i="4"/>
  <c r="N45" i="4"/>
  <c r="M45" i="4"/>
  <c r="N44" i="4"/>
  <c r="M44" i="4"/>
  <c r="N43" i="4"/>
  <c r="M43" i="4"/>
  <c r="N42" i="4"/>
  <c r="M42" i="4"/>
  <c r="Z41" i="4"/>
  <c r="Y41" i="4"/>
  <c r="X41" i="4"/>
  <c r="W41" i="4"/>
  <c r="V41" i="4"/>
  <c r="U41" i="4"/>
  <c r="T41" i="4"/>
  <c r="N41" i="4"/>
  <c r="M41" i="4"/>
  <c r="N40" i="4"/>
  <c r="M40" i="4"/>
  <c r="N39" i="4"/>
  <c r="M39" i="4"/>
  <c r="N38" i="4"/>
  <c r="M38" i="4"/>
  <c r="N37" i="4"/>
  <c r="M37" i="4"/>
  <c r="Z36" i="4"/>
  <c r="Y36" i="4"/>
  <c r="X36" i="4"/>
  <c r="W36" i="4"/>
  <c r="V36" i="4"/>
  <c r="U36" i="4"/>
  <c r="T36" i="4"/>
  <c r="N36" i="4"/>
  <c r="M36" i="4"/>
  <c r="Z35" i="4"/>
  <c r="Y35" i="4"/>
  <c r="X35" i="4"/>
  <c r="W35" i="4"/>
  <c r="V35" i="4"/>
  <c r="U35" i="4"/>
  <c r="T35" i="4"/>
  <c r="N35" i="4"/>
  <c r="M35" i="4"/>
  <c r="N34" i="4"/>
  <c r="M34" i="4"/>
  <c r="N33" i="4"/>
  <c r="M33" i="4"/>
  <c r="N32" i="4"/>
  <c r="M32" i="4"/>
  <c r="N31" i="4"/>
  <c r="M31" i="4"/>
  <c r="Z30" i="4"/>
  <c r="Y30" i="4"/>
  <c r="X30" i="4"/>
  <c r="W30" i="4"/>
  <c r="V30" i="4"/>
  <c r="U30" i="4"/>
  <c r="T30" i="4"/>
  <c r="N30" i="4"/>
  <c r="M30" i="4"/>
  <c r="Z29" i="4"/>
  <c r="Y29" i="4"/>
  <c r="X29" i="4"/>
  <c r="W29" i="4"/>
  <c r="V29" i="4"/>
  <c r="U29" i="4"/>
  <c r="T29" i="4"/>
  <c r="N29" i="4"/>
  <c r="M29" i="4"/>
  <c r="O29" i="4" s="1"/>
  <c r="N28" i="4"/>
  <c r="M28" i="4"/>
  <c r="N27" i="4"/>
  <c r="M27" i="4"/>
  <c r="N26" i="4"/>
  <c r="M26" i="4"/>
  <c r="Z25" i="4"/>
  <c r="Y25" i="4"/>
  <c r="X25" i="4"/>
  <c r="W25" i="4"/>
  <c r="V25" i="4"/>
  <c r="U25" i="4"/>
  <c r="T25" i="4"/>
  <c r="N25" i="4"/>
  <c r="M25" i="4"/>
  <c r="N24" i="4"/>
  <c r="M24" i="4"/>
  <c r="N23" i="4"/>
  <c r="M23" i="4"/>
  <c r="Z22" i="4"/>
  <c r="Y22" i="4"/>
  <c r="X22" i="4"/>
  <c r="W22" i="4"/>
  <c r="V22" i="4"/>
  <c r="U22" i="4"/>
  <c r="T22" i="4"/>
  <c r="N22" i="4"/>
  <c r="M22" i="4"/>
  <c r="N21" i="4"/>
  <c r="M21" i="4"/>
  <c r="Z20" i="4"/>
  <c r="Y20" i="4"/>
  <c r="X20" i="4"/>
  <c r="W20" i="4"/>
  <c r="V20" i="4"/>
  <c r="U20" i="4"/>
  <c r="T20" i="4"/>
  <c r="N20" i="4"/>
  <c r="M20" i="4"/>
  <c r="N19" i="4"/>
  <c r="P20" i="4" s="1"/>
  <c r="M19" i="4"/>
  <c r="N18" i="4"/>
  <c r="M18" i="4"/>
  <c r="Z17" i="4"/>
  <c r="Y17" i="4"/>
  <c r="X17" i="4"/>
  <c r="W17" i="4"/>
  <c r="V17" i="4"/>
  <c r="U17" i="4"/>
  <c r="T17" i="4"/>
  <c r="N17" i="4"/>
  <c r="M17" i="4"/>
  <c r="Z16" i="4"/>
  <c r="Y16" i="4"/>
  <c r="X16" i="4"/>
  <c r="W16" i="4"/>
  <c r="V16" i="4"/>
  <c r="U16" i="4"/>
  <c r="T16" i="4"/>
  <c r="N16" i="4"/>
  <c r="M16" i="4"/>
  <c r="N15" i="4"/>
  <c r="M15" i="4"/>
  <c r="N14" i="4"/>
  <c r="M14" i="4"/>
  <c r="Z13" i="4"/>
  <c r="Y13" i="4"/>
  <c r="X13" i="4"/>
  <c r="W13" i="4"/>
  <c r="V13" i="4"/>
  <c r="U13" i="4"/>
  <c r="T13" i="4"/>
  <c r="N13" i="4"/>
  <c r="M13" i="4"/>
  <c r="Z12" i="4"/>
  <c r="Y12" i="4"/>
  <c r="X12" i="4"/>
  <c r="W12" i="4"/>
  <c r="V12" i="4"/>
  <c r="U12" i="4"/>
  <c r="T12" i="4"/>
  <c r="N12" i="4"/>
  <c r="M12" i="4"/>
  <c r="N11" i="4"/>
  <c r="P12" i="4" s="1"/>
  <c r="M11" i="4"/>
  <c r="O12" i="4" s="1"/>
  <c r="Z10" i="4"/>
  <c r="Y10" i="4"/>
  <c r="X10" i="4"/>
  <c r="W10" i="4"/>
  <c r="V10" i="4"/>
  <c r="U10" i="4"/>
  <c r="T10" i="4"/>
  <c r="N10" i="4"/>
  <c r="M10" i="4"/>
  <c r="Z9" i="4"/>
  <c r="Y9" i="4"/>
  <c r="X9" i="4"/>
  <c r="W9" i="4"/>
  <c r="V9" i="4"/>
  <c r="U9" i="4"/>
  <c r="T9" i="4"/>
  <c r="N9" i="4"/>
  <c r="P9" i="4" s="1"/>
  <c r="M9" i="4"/>
  <c r="O10" i="4" s="1"/>
  <c r="N8" i="4"/>
  <c r="M8" i="4"/>
  <c r="Z7" i="4"/>
  <c r="Y7" i="4"/>
  <c r="X7" i="4"/>
  <c r="W7" i="4"/>
  <c r="V7" i="4"/>
  <c r="U7" i="4"/>
  <c r="T7" i="4"/>
  <c r="N7" i="4"/>
  <c r="M7" i="4"/>
  <c r="N6" i="4"/>
  <c r="M6" i="4"/>
  <c r="O7" i="4" s="1"/>
  <c r="Z5" i="4"/>
  <c r="Y5" i="4"/>
  <c r="X5" i="4"/>
  <c r="W5" i="4"/>
  <c r="V5" i="4"/>
  <c r="U5" i="4"/>
  <c r="T5" i="4"/>
  <c r="N5" i="4"/>
  <c r="M5" i="4"/>
  <c r="Z4" i="4"/>
  <c r="Y4" i="4"/>
  <c r="X4" i="4"/>
  <c r="W4" i="4"/>
  <c r="V4" i="4"/>
  <c r="U4" i="4"/>
  <c r="T4" i="4"/>
  <c r="N4" i="4"/>
  <c r="M4" i="4"/>
  <c r="N3" i="4"/>
  <c r="M3" i="4"/>
  <c r="N2" i="4"/>
  <c r="P5" i="4" s="1"/>
  <c r="M2" i="4"/>
  <c r="O25" i="4" l="1"/>
  <c r="P100" i="3"/>
  <c r="P7" i="4"/>
  <c r="P25" i="4"/>
  <c r="P83" i="4"/>
  <c r="O101" i="4"/>
  <c r="P113" i="4"/>
  <c r="O9" i="3"/>
  <c r="P18" i="3"/>
  <c r="O28" i="3"/>
  <c r="O46" i="3"/>
  <c r="P58" i="3"/>
  <c r="O45" i="4"/>
  <c r="O87" i="4"/>
  <c r="P101" i="4"/>
  <c r="P9" i="3"/>
  <c r="O23" i="3"/>
  <c r="P28" i="3"/>
  <c r="P66" i="3"/>
  <c r="P4" i="4"/>
  <c r="O36" i="4"/>
  <c r="P45" i="4"/>
  <c r="P87" i="4"/>
  <c r="P22" i="3"/>
  <c r="O4" i="4"/>
  <c r="P10" i="4"/>
  <c r="P16" i="4"/>
  <c r="P36" i="4"/>
  <c r="O91" i="4"/>
  <c r="O6" i="3"/>
  <c r="P91" i="4"/>
  <c r="P6" i="3"/>
  <c r="O58" i="4"/>
  <c r="O65" i="4"/>
  <c r="O13" i="3"/>
  <c r="P31" i="3"/>
  <c r="O22" i="4"/>
  <c r="O41" i="4"/>
  <c r="P57" i="4"/>
  <c r="P58" i="4"/>
  <c r="P65" i="4"/>
  <c r="P72" i="4"/>
  <c r="O95" i="4"/>
  <c r="O111" i="4"/>
  <c r="O73" i="3"/>
  <c r="P29" i="4"/>
  <c r="P22" i="4"/>
  <c r="P41" i="4"/>
  <c r="O71" i="4"/>
  <c r="O99" i="4"/>
  <c r="O19" i="3"/>
  <c r="P73" i="3"/>
  <c r="P71" i="4"/>
  <c r="P99" i="4"/>
  <c r="O54" i="3"/>
  <c r="P63" i="3"/>
  <c r="P82" i="3"/>
  <c r="P111" i="4"/>
  <c r="P16" i="3"/>
  <c r="O39" i="3"/>
  <c r="O52" i="3"/>
  <c r="P54" i="3"/>
  <c r="P95" i="4"/>
  <c r="P40" i="3"/>
  <c r="P52" i="3"/>
  <c r="O93" i="3"/>
  <c r="O77" i="4"/>
  <c r="O9" i="4"/>
  <c r="O16" i="4"/>
  <c r="P51" i="4"/>
  <c r="P77" i="4"/>
  <c r="O61" i="4"/>
  <c r="O63" i="4"/>
  <c r="O61" i="3"/>
  <c r="O80" i="3"/>
  <c r="O20" i="4"/>
  <c r="P63" i="4"/>
  <c r="O10" i="3"/>
  <c r="P35" i="3"/>
  <c r="P61" i="3"/>
  <c r="P80" i="3"/>
  <c r="O89" i="3"/>
  <c r="O92" i="4"/>
  <c r="P106" i="4"/>
  <c r="O16" i="3"/>
  <c r="P89" i="3"/>
  <c r="O100" i="3"/>
  <c r="O15" i="3"/>
  <c r="P39" i="3"/>
  <c r="P10" i="3"/>
  <c r="O22" i="3"/>
  <c r="O46" i="4"/>
  <c r="P78" i="4"/>
  <c r="P92" i="4"/>
  <c r="O102" i="4"/>
  <c r="O107" i="4"/>
  <c r="O114" i="4"/>
  <c r="O5" i="4"/>
  <c r="P46" i="4"/>
  <c r="O72" i="4"/>
  <c r="O96" i="4"/>
  <c r="P102" i="4"/>
  <c r="P107" i="4"/>
  <c r="P114" i="4"/>
  <c r="O57" i="4"/>
</calcChain>
</file>

<file path=xl/sharedStrings.xml><?xml version="1.0" encoding="utf-8"?>
<sst xmlns="http://schemas.openxmlformats.org/spreadsheetml/2006/main" count="649" uniqueCount="395">
  <si>
    <t>PAC</t>
  </si>
  <si>
    <t>C57BL6J</t>
  </si>
  <si>
    <t>BXD24</t>
  </si>
  <si>
    <t>BXD29</t>
  </si>
  <si>
    <t>BXD34</t>
  </si>
  <si>
    <t>BXD43</t>
  </si>
  <si>
    <t>BXD44</t>
  </si>
  <si>
    <t>BXD48</t>
  </si>
  <si>
    <t>BXD 51</t>
  </si>
  <si>
    <t>BXD61</t>
  </si>
  <si>
    <t>BXD 71</t>
  </si>
  <si>
    <t>BXD 73</t>
  </si>
  <si>
    <t>BXD 74</t>
  </si>
  <si>
    <t>BXD 75</t>
  </si>
  <si>
    <t>BXD78</t>
  </si>
  <si>
    <t>BXD 84</t>
  </si>
  <si>
    <t>BXD 86</t>
  </si>
  <si>
    <t>BXD87</t>
  </si>
  <si>
    <t>BXD 89</t>
  </si>
  <si>
    <t>BXD 90</t>
  </si>
  <si>
    <t>BXD113</t>
  </si>
  <si>
    <t>BXD155</t>
  </si>
  <si>
    <t>BXD169</t>
  </si>
  <si>
    <t>BXD16</t>
  </si>
  <si>
    <t>BXD171</t>
  </si>
  <si>
    <t>BXD172</t>
  </si>
  <si>
    <t>DBA2J</t>
  </si>
  <si>
    <t>PVC</t>
  </si>
  <si>
    <t>PAC</t>
    <phoneticPr fontId="1" type="noConversion"/>
  </si>
  <si>
    <t>PVC</t>
    <phoneticPr fontId="1" type="noConversion"/>
  </si>
  <si>
    <t>strain</t>
    <phoneticPr fontId="1" type="noConversion"/>
  </si>
  <si>
    <t>stain</t>
    <phoneticPr fontId="1" type="noConversion"/>
  </si>
  <si>
    <t>BXD144</t>
  </si>
  <si>
    <t>BXD168</t>
  </si>
  <si>
    <t>BXD49</t>
  </si>
  <si>
    <t>BXD60</t>
  </si>
  <si>
    <t>BXD65</t>
  </si>
  <si>
    <t>BXD9</t>
  </si>
  <si>
    <t>BXD68</t>
  </si>
  <si>
    <t>BXD77</t>
  </si>
  <si>
    <t>BXD83</t>
  </si>
  <si>
    <t>BXD55</t>
  </si>
  <si>
    <t>BXD69</t>
  </si>
  <si>
    <t>BXD70</t>
  </si>
  <si>
    <t>BXD170</t>
  </si>
  <si>
    <t>Gender</t>
    <phoneticPr fontId="4" type="noConversion"/>
  </si>
  <si>
    <t>RR(s)</t>
    <phoneticPr fontId="4" type="noConversion"/>
  </si>
  <si>
    <t>HR(s)</t>
    <phoneticPr fontId="4" type="noConversion"/>
  </si>
  <si>
    <t>PRQ(s)</t>
    <phoneticPr fontId="4" type="noConversion"/>
  </si>
  <si>
    <t>QRS(s)</t>
    <phoneticPr fontId="4" type="noConversion"/>
  </si>
  <si>
    <t>QT(s)</t>
    <phoneticPr fontId="4" type="noConversion"/>
  </si>
  <si>
    <t>QTc (s)</t>
  </si>
  <si>
    <t>JT(s)</t>
    <phoneticPr fontId="4" type="noConversion"/>
  </si>
  <si>
    <t>pac</t>
    <phoneticPr fontId="4" type="noConversion"/>
  </si>
  <si>
    <t>pvc</t>
    <phoneticPr fontId="4" type="noConversion"/>
  </si>
  <si>
    <t>other</t>
    <phoneticPr fontId="4" type="noConversion"/>
  </si>
  <si>
    <t xml:space="preserve">Fq of PAC single </t>
    <phoneticPr fontId="4" type="noConversion"/>
  </si>
  <si>
    <t xml:space="preserve">Fq of PVC single </t>
    <phoneticPr fontId="4" type="noConversion"/>
  </si>
  <si>
    <t>Fq PAC</t>
    <phoneticPr fontId="4" type="noConversion"/>
  </si>
  <si>
    <t>Fq PVC</t>
    <phoneticPr fontId="4" type="noConversion"/>
  </si>
  <si>
    <t>RR(s)</t>
    <phoneticPr fontId="4" type="noConversion"/>
  </si>
  <si>
    <t>HR(s)</t>
    <phoneticPr fontId="4" type="noConversion"/>
  </si>
  <si>
    <t>PRQ(s)</t>
    <phoneticPr fontId="4" type="noConversion"/>
  </si>
  <si>
    <t>QRS(s)</t>
    <phoneticPr fontId="4" type="noConversion"/>
  </si>
  <si>
    <t>JT(s)</t>
    <phoneticPr fontId="4" type="noConversion"/>
  </si>
  <si>
    <t>B106D-98(f)</t>
    <phoneticPr fontId="4" type="noConversion"/>
  </si>
  <si>
    <t>F</t>
    <phoneticPr fontId="4" type="noConversion"/>
  </si>
  <si>
    <t>B6-104(f)</t>
    <phoneticPr fontId="4" type="noConversion"/>
  </si>
  <si>
    <t>B6-112(f)</t>
    <phoneticPr fontId="4" type="noConversion"/>
  </si>
  <si>
    <t>B6-146(f)</t>
    <phoneticPr fontId="4" type="noConversion"/>
  </si>
  <si>
    <t>C57BL6J</t>
    <phoneticPr fontId="4" type="noConversion"/>
  </si>
  <si>
    <t>BXD24F</t>
    <phoneticPr fontId="4" type="noConversion"/>
  </si>
  <si>
    <t>BXD24F1</t>
    <phoneticPr fontId="4" type="noConversion"/>
  </si>
  <si>
    <t>BXD24</t>
    <phoneticPr fontId="4" type="noConversion"/>
  </si>
  <si>
    <t>BXD24F-2</t>
    <phoneticPr fontId="4" type="noConversion"/>
  </si>
  <si>
    <t>F</t>
    <phoneticPr fontId="4" type="noConversion"/>
  </si>
  <si>
    <t>BXD28F</t>
    <phoneticPr fontId="4" type="noConversion"/>
  </si>
  <si>
    <t>BXD28</t>
    <phoneticPr fontId="4" type="noConversion"/>
  </si>
  <si>
    <t>BXD28F1</t>
    <phoneticPr fontId="4" type="noConversion"/>
  </si>
  <si>
    <t>F</t>
    <phoneticPr fontId="4" type="noConversion"/>
  </si>
  <si>
    <t>BXD29_F</t>
    <phoneticPr fontId="4" type="noConversion"/>
  </si>
  <si>
    <t>BXD29F</t>
    <phoneticPr fontId="4" type="noConversion"/>
  </si>
  <si>
    <t>BXD29</t>
    <phoneticPr fontId="4" type="noConversion"/>
  </si>
  <si>
    <t>BXD29</t>
    <phoneticPr fontId="4" type="noConversion"/>
  </si>
  <si>
    <t>BXD32F</t>
    <phoneticPr fontId="4" type="noConversion"/>
  </si>
  <si>
    <t>BXD32F(2)</t>
    <phoneticPr fontId="4" type="noConversion"/>
  </si>
  <si>
    <t>BXD32F1</t>
    <phoneticPr fontId="4" type="noConversion"/>
  </si>
  <si>
    <t>BXD32F2</t>
    <phoneticPr fontId="4" type="noConversion"/>
  </si>
  <si>
    <t>BXD32</t>
    <phoneticPr fontId="4" type="noConversion"/>
  </si>
  <si>
    <t>BXD32</t>
    <phoneticPr fontId="4" type="noConversion"/>
  </si>
  <si>
    <t>BXD32F3</t>
    <phoneticPr fontId="4" type="noConversion"/>
  </si>
  <si>
    <t>F</t>
    <phoneticPr fontId="4" type="noConversion"/>
  </si>
  <si>
    <t>BXD34F</t>
    <phoneticPr fontId="4" type="noConversion"/>
  </si>
  <si>
    <t>BXD34</t>
    <phoneticPr fontId="4" type="noConversion"/>
  </si>
  <si>
    <t>BXD34</t>
    <phoneticPr fontId="4" type="noConversion"/>
  </si>
  <si>
    <t>BXD40F</t>
    <phoneticPr fontId="4" type="noConversion"/>
  </si>
  <si>
    <t>BXD40F1</t>
    <phoneticPr fontId="4" type="noConversion"/>
  </si>
  <si>
    <t>F</t>
    <phoneticPr fontId="4" type="noConversion"/>
  </si>
  <si>
    <t>QRS large invert</t>
    <phoneticPr fontId="4" type="noConversion"/>
  </si>
  <si>
    <t>BXD40</t>
    <phoneticPr fontId="4" type="noConversion"/>
  </si>
  <si>
    <t>BXD40</t>
    <phoneticPr fontId="4" type="noConversion"/>
  </si>
  <si>
    <t>BXD43(1)F</t>
    <phoneticPr fontId="4" type="noConversion"/>
  </si>
  <si>
    <t>BXD43(2)F</t>
    <phoneticPr fontId="4" type="noConversion"/>
  </si>
  <si>
    <t>BXD43</t>
    <phoneticPr fontId="4" type="noConversion"/>
  </si>
  <si>
    <t>BXD43</t>
    <phoneticPr fontId="4" type="noConversion"/>
  </si>
  <si>
    <t>BXD43_F</t>
    <phoneticPr fontId="4" type="noConversion"/>
  </si>
  <si>
    <t>BXD44_f</t>
    <phoneticPr fontId="4" type="noConversion"/>
  </si>
  <si>
    <t>BXD44_F1</t>
    <phoneticPr fontId="4" type="noConversion"/>
  </si>
  <si>
    <t>Invert</t>
  </si>
  <si>
    <t>BXD44</t>
    <phoneticPr fontId="4" type="noConversion"/>
  </si>
  <si>
    <t>BXD44_F2</t>
    <phoneticPr fontId="4" type="noConversion"/>
  </si>
  <si>
    <t>BXD44f_1</t>
    <phoneticPr fontId="4" type="noConversion"/>
  </si>
  <si>
    <t>BXD44f_2</t>
    <phoneticPr fontId="4" type="noConversion"/>
  </si>
  <si>
    <t>BXD48_female1</t>
    <phoneticPr fontId="4" type="noConversion"/>
  </si>
  <si>
    <t>BXD48</t>
    <phoneticPr fontId="4" type="noConversion"/>
  </si>
  <si>
    <t>BXD48</t>
    <phoneticPr fontId="4" type="noConversion"/>
  </si>
  <si>
    <t>BXD48_female2</t>
    <phoneticPr fontId="4" type="noConversion"/>
  </si>
  <si>
    <t>BXD48f</t>
    <phoneticPr fontId="4" type="noConversion"/>
  </si>
  <si>
    <t>BXD48f1</t>
    <phoneticPr fontId="4" type="noConversion"/>
  </si>
  <si>
    <t>BXD48a_f</t>
    <phoneticPr fontId="4" type="noConversion"/>
  </si>
  <si>
    <t>BXD48a_f1</t>
    <phoneticPr fontId="4" type="noConversion"/>
  </si>
  <si>
    <t>BXD49f</t>
    <phoneticPr fontId="4" type="noConversion"/>
  </si>
  <si>
    <t>BXD49F(1)</t>
    <phoneticPr fontId="4" type="noConversion"/>
  </si>
  <si>
    <t>BXD 49</t>
    <phoneticPr fontId="4" type="noConversion"/>
  </si>
  <si>
    <t>BXD 49</t>
    <phoneticPr fontId="4" type="noConversion"/>
  </si>
  <si>
    <t>BXD female.49(2)</t>
    <phoneticPr fontId="4" type="noConversion"/>
  </si>
  <si>
    <t>BXD 51_F</t>
    <phoneticPr fontId="4" type="noConversion"/>
  </si>
  <si>
    <t>BXD 51</t>
    <phoneticPr fontId="4" type="noConversion"/>
  </si>
  <si>
    <t>BXD55F</t>
    <phoneticPr fontId="4" type="noConversion"/>
  </si>
  <si>
    <t>BXD 55</t>
    <phoneticPr fontId="4" type="noConversion"/>
  </si>
  <si>
    <t>BXD 55</t>
    <phoneticPr fontId="4" type="noConversion"/>
  </si>
  <si>
    <t>BXD 60_F1</t>
    <phoneticPr fontId="4" type="noConversion"/>
  </si>
  <si>
    <t>BXD 60_F2</t>
    <phoneticPr fontId="4" type="noConversion"/>
  </si>
  <si>
    <t>BXD 60</t>
    <phoneticPr fontId="4" type="noConversion"/>
  </si>
  <si>
    <t>BXD 60</t>
    <phoneticPr fontId="4" type="noConversion"/>
  </si>
  <si>
    <t>BXD60f</t>
    <phoneticPr fontId="4" type="noConversion"/>
  </si>
  <si>
    <t>BXD61_F</t>
    <phoneticPr fontId="4" type="noConversion"/>
  </si>
  <si>
    <t>BXD61</t>
    <phoneticPr fontId="4" type="noConversion"/>
  </si>
  <si>
    <t>BXD65b_f</t>
    <phoneticPr fontId="4" type="noConversion"/>
  </si>
  <si>
    <t>BXD65b_f1</t>
    <phoneticPr fontId="4" type="noConversion"/>
  </si>
  <si>
    <t>BXD65b</t>
    <phoneticPr fontId="4" type="noConversion"/>
  </si>
  <si>
    <t>BXD65f</t>
    <phoneticPr fontId="4" type="noConversion"/>
  </si>
  <si>
    <t>BXD65f(2)</t>
    <phoneticPr fontId="4" type="noConversion"/>
  </si>
  <si>
    <t>vt</t>
    <phoneticPr fontId="4" type="noConversion"/>
  </si>
  <si>
    <t>BXD65f1</t>
    <phoneticPr fontId="4" type="noConversion"/>
  </si>
  <si>
    <t>BXD65f2</t>
    <phoneticPr fontId="4" type="noConversion"/>
  </si>
  <si>
    <t>BXD 65_F1</t>
    <phoneticPr fontId="4" type="noConversion"/>
  </si>
  <si>
    <t>BXD 65_Femal1</t>
    <phoneticPr fontId="4" type="noConversion"/>
  </si>
  <si>
    <t>BXD 65</t>
    <phoneticPr fontId="4" type="noConversion"/>
  </si>
  <si>
    <t>BXD 65</t>
    <phoneticPr fontId="4" type="noConversion"/>
  </si>
  <si>
    <t>BXD69f</t>
    <phoneticPr fontId="4" type="noConversion"/>
  </si>
  <si>
    <t>BXD69f1</t>
    <phoneticPr fontId="4" type="noConversion"/>
  </si>
  <si>
    <t>BXD69f2</t>
    <phoneticPr fontId="4" type="noConversion"/>
  </si>
  <si>
    <t>BXD69f3</t>
    <phoneticPr fontId="4" type="noConversion"/>
  </si>
  <si>
    <t>BXD69f4</t>
    <phoneticPr fontId="4" type="noConversion"/>
  </si>
  <si>
    <t>BXD 69_F1</t>
    <phoneticPr fontId="4" type="noConversion"/>
  </si>
  <si>
    <t>BXD 69_F2</t>
    <phoneticPr fontId="4" type="noConversion"/>
  </si>
  <si>
    <t>BXD 69</t>
    <phoneticPr fontId="4" type="noConversion"/>
  </si>
  <si>
    <t>BXD 69</t>
    <phoneticPr fontId="4" type="noConversion"/>
  </si>
  <si>
    <t>BXD70f</t>
    <phoneticPr fontId="4" type="noConversion"/>
  </si>
  <si>
    <t>BXD70f1</t>
    <phoneticPr fontId="4" type="noConversion"/>
  </si>
  <si>
    <t>BXD 70_F1</t>
    <phoneticPr fontId="4" type="noConversion"/>
  </si>
  <si>
    <t>BXD 70</t>
    <phoneticPr fontId="4" type="noConversion"/>
  </si>
  <si>
    <t>BXD 71_F1</t>
    <phoneticPr fontId="4" type="noConversion"/>
  </si>
  <si>
    <t>BXD 71_F2</t>
    <phoneticPr fontId="4" type="noConversion"/>
  </si>
  <si>
    <t>BXD 71</t>
    <phoneticPr fontId="4" type="noConversion"/>
  </si>
  <si>
    <t>BXD 73_F</t>
    <phoneticPr fontId="4" type="noConversion"/>
  </si>
  <si>
    <t>BXD 73a_F1</t>
    <phoneticPr fontId="4" type="noConversion"/>
  </si>
  <si>
    <t>BXD 73</t>
    <phoneticPr fontId="4" type="noConversion"/>
  </si>
  <si>
    <t>BXD 73</t>
    <phoneticPr fontId="4" type="noConversion"/>
  </si>
  <si>
    <t>BXD 73a_F2</t>
    <phoneticPr fontId="4" type="noConversion"/>
  </si>
  <si>
    <t>BXD74a_f</t>
    <phoneticPr fontId="4" type="noConversion"/>
  </si>
  <si>
    <t>BXD74a_f1</t>
    <phoneticPr fontId="4" type="noConversion"/>
  </si>
  <si>
    <t>BXD-74f</t>
    <phoneticPr fontId="4" type="noConversion"/>
  </si>
  <si>
    <t>BXD 74_F1</t>
    <phoneticPr fontId="4" type="noConversion"/>
  </si>
  <si>
    <t>BXD.74female</t>
    <phoneticPr fontId="4" type="noConversion"/>
  </si>
  <si>
    <t>BXD 74_F2</t>
    <phoneticPr fontId="4" type="noConversion"/>
  </si>
  <si>
    <t>BXD 74</t>
    <phoneticPr fontId="4" type="noConversion"/>
  </si>
  <si>
    <t>BXD75f</t>
    <phoneticPr fontId="4" type="noConversion"/>
  </si>
  <si>
    <t>BXD75f1</t>
    <phoneticPr fontId="4" type="noConversion"/>
  </si>
  <si>
    <t>BXD 75_F</t>
    <phoneticPr fontId="4" type="noConversion"/>
  </si>
  <si>
    <t>BXD 75</t>
    <phoneticPr fontId="4" type="noConversion"/>
  </si>
  <si>
    <t>BXD 77_F1</t>
    <phoneticPr fontId="4" type="noConversion"/>
  </si>
  <si>
    <t>BXD 77_F2</t>
    <phoneticPr fontId="4" type="noConversion"/>
  </si>
  <si>
    <t>BXD 77</t>
    <phoneticPr fontId="4" type="noConversion"/>
  </si>
  <si>
    <t>BXD 77</t>
    <phoneticPr fontId="4" type="noConversion"/>
  </si>
  <si>
    <t>BXD77_female1</t>
    <phoneticPr fontId="4" type="noConversion"/>
  </si>
  <si>
    <t>BXD77f</t>
    <phoneticPr fontId="4" type="noConversion"/>
  </si>
  <si>
    <t>BXD77f(1)</t>
    <phoneticPr fontId="4" type="noConversion"/>
  </si>
  <si>
    <t>BXD77f(2)</t>
    <phoneticPr fontId="4" type="noConversion"/>
  </si>
  <si>
    <t>BXD78_female1</t>
    <phoneticPr fontId="4" type="noConversion"/>
  </si>
  <si>
    <t>BXD78_female2</t>
    <phoneticPr fontId="4" type="noConversion"/>
  </si>
  <si>
    <t>BXD78</t>
    <phoneticPr fontId="4" type="noConversion"/>
  </si>
  <si>
    <t>BXD78f</t>
    <phoneticPr fontId="4" type="noConversion"/>
  </si>
  <si>
    <t>BXD78f1</t>
    <phoneticPr fontId="4" type="noConversion"/>
  </si>
  <si>
    <t>BXD 84_F1</t>
    <phoneticPr fontId="4" type="noConversion"/>
  </si>
  <si>
    <t>BXD 84_F2</t>
    <phoneticPr fontId="4" type="noConversion"/>
  </si>
  <si>
    <t>BXD 84</t>
    <phoneticPr fontId="4" type="noConversion"/>
  </si>
  <si>
    <t>BXD 86_F1</t>
    <phoneticPr fontId="4" type="noConversion"/>
  </si>
  <si>
    <t>BXD 86_F2</t>
    <phoneticPr fontId="4" type="noConversion"/>
  </si>
  <si>
    <t>BXD 86</t>
    <phoneticPr fontId="4" type="noConversion"/>
  </si>
  <si>
    <t>BXD87f</t>
    <phoneticPr fontId="4" type="noConversion"/>
  </si>
  <si>
    <t>BXD87f1</t>
    <phoneticPr fontId="4" type="noConversion"/>
  </si>
  <si>
    <t>BXD87</t>
    <phoneticPr fontId="4" type="noConversion"/>
  </si>
  <si>
    <t>BXD87</t>
    <phoneticPr fontId="4" type="noConversion"/>
  </si>
  <si>
    <t>BXD89_female1</t>
    <phoneticPr fontId="4" type="noConversion"/>
  </si>
  <si>
    <t>BXD89f</t>
    <phoneticPr fontId="4" type="noConversion"/>
  </si>
  <si>
    <t>BXD89f1</t>
    <phoneticPr fontId="4" type="noConversion"/>
  </si>
  <si>
    <t>QRS LARGE</t>
    <phoneticPr fontId="4" type="noConversion"/>
  </si>
  <si>
    <t>BXD 89_F1</t>
    <phoneticPr fontId="4" type="noConversion"/>
  </si>
  <si>
    <t>BXD 89_F2</t>
    <phoneticPr fontId="4" type="noConversion"/>
  </si>
  <si>
    <t>BXD 89</t>
    <phoneticPr fontId="4" type="noConversion"/>
  </si>
  <si>
    <t>BXD 89</t>
    <phoneticPr fontId="4" type="noConversion"/>
  </si>
  <si>
    <t>BXD 90_F1</t>
    <phoneticPr fontId="4" type="noConversion"/>
  </si>
  <si>
    <t>BXD 90_F2</t>
    <phoneticPr fontId="4" type="noConversion"/>
  </si>
  <si>
    <t>BXD 90_Genotype59_F2</t>
    <phoneticPr fontId="4" type="noConversion"/>
  </si>
  <si>
    <t>BXD 90</t>
    <phoneticPr fontId="4" type="noConversion"/>
  </si>
  <si>
    <t>over 100 II AVB</t>
    <phoneticPr fontId="4" type="noConversion"/>
  </si>
  <si>
    <t>BXD113f</t>
    <phoneticPr fontId="4" type="noConversion"/>
  </si>
  <si>
    <t>BXD female.113</t>
    <phoneticPr fontId="4" type="noConversion"/>
  </si>
  <si>
    <t>BXD113</t>
    <phoneticPr fontId="4" type="noConversion"/>
  </si>
  <si>
    <t>BXD113</t>
    <phoneticPr fontId="4" type="noConversion"/>
  </si>
  <si>
    <t>BXD113f(2)</t>
    <phoneticPr fontId="4" type="noConversion"/>
  </si>
  <si>
    <t>BXD113f1</t>
    <phoneticPr fontId="4" type="noConversion"/>
  </si>
  <si>
    <t>BXD113f1(2)</t>
    <phoneticPr fontId="4" type="noConversion"/>
  </si>
  <si>
    <t>BXD155f</t>
    <phoneticPr fontId="4" type="noConversion"/>
  </si>
  <si>
    <t>BXD155</t>
    <phoneticPr fontId="4" type="noConversion"/>
  </si>
  <si>
    <t>BXD169f</t>
    <phoneticPr fontId="4" type="noConversion"/>
  </si>
  <si>
    <t>BXD169</t>
    <phoneticPr fontId="4" type="noConversion"/>
  </si>
  <si>
    <t>BXD169f1</t>
    <phoneticPr fontId="4" type="noConversion"/>
  </si>
  <si>
    <t>BXD16F-1</t>
    <phoneticPr fontId="4" type="noConversion"/>
  </si>
  <si>
    <t>BXD16</t>
    <phoneticPr fontId="4" type="noConversion"/>
  </si>
  <si>
    <t>BXD171F-1</t>
    <phoneticPr fontId="4" type="noConversion"/>
  </si>
  <si>
    <t>BXD171F-2</t>
    <phoneticPr fontId="4" type="noConversion"/>
  </si>
  <si>
    <t>BXD171F-3</t>
    <phoneticPr fontId="4" type="noConversion"/>
  </si>
  <si>
    <t>BXD171</t>
    <phoneticPr fontId="4" type="noConversion"/>
  </si>
  <si>
    <t>BXD172F</t>
    <phoneticPr fontId="4" type="noConversion"/>
  </si>
  <si>
    <t>1 no p</t>
    <phoneticPr fontId="4" type="noConversion"/>
  </si>
  <si>
    <t>BXD172F-1</t>
    <phoneticPr fontId="4" type="noConversion"/>
  </si>
  <si>
    <t>BXD172</t>
    <phoneticPr fontId="4" type="noConversion"/>
  </si>
  <si>
    <t>DBA2J_female.1</t>
    <phoneticPr fontId="4" type="noConversion"/>
  </si>
  <si>
    <t>DBA2J_female.2</t>
    <phoneticPr fontId="4" type="noConversion"/>
  </si>
  <si>
    <t>DBA2J</t>
    <phoneticPr fontId="4" type="noConversion"/>
  </si>
  <si>
    <t>Gender</t>
    <phoneticPr fontId="4" type="noConversion"/>
  </si>
  <si>
    <t>RR(s)</t>
    <phoneticPr fontId="4" type="noConversion"/>
  </si>
  <si>
    <t>QT(s)</t>
    <phoneticPr fontId="4" type="noConversion"/>
  </si>
  <si>
    <t>pac</t>
    <phoneticPr fontId="4" type="noConversion"/>
  </si>
  <si>
    <t>pvc</t>
    <phoneticPr fontId="4" type="noConversion"/>
  </si>
  <si>
    <t>other</t>
    <phoneticPr fontId="4" type="noConversion"/>
  </si>
  <si>
    <t>Fq PAC</t>
    <phoneticPr fontId="4" type="noConversion"/>
  </si>
  <si>
    <t>Fq PVC</t>
    <phoneticPr fontId="4" type="noConversion"/>
  </si>
  <si>
    <t>RR(s)</t>
    <phoneticPr fontId="4" type="noConversion"/>
  </si>
  <si>
    <t>QRS(s)</t>
    <phoneticPr fontId="4" type="noConversion"/>
  </si>
  <si>
    <t>QT(s)</t>
    <phoneticPr fontId="4" type="noConversion"/>
  </si>
  <si>
    <t>m6-115(m)</t>
  </si>
  <si>
    <t>M</t>
    <phoneticPr fontId="4" type="noConversion"/>
  </si>
  <si>
    <t>m6-118(m)</t>
  </si>
  <si>
    <t>m6-119(m)</t>
  </si>
  <si>
    <t>m6-120(m)</t>
  </si>
  <si>
    <t>M</t>
    <phoneticPr fontId="4" type="noConversion"/>
  </si>
  <si>
    <t>m6-121(m)</t>
  </si>
  <si>
    <t>DmA2J_m</t>
  </si>
  <si>
    <t>M</t>
    <phoneticPr fontId="4" type="noConversion"/>
  </si>
  <si>
    <t>DmA2J_male.1</t>
  </si>
  <si>
    <t>DmA2J_male.2</t>
  </si>
  <si>
    <t>DmA2J_male1</t>
  </si>
  <si>
    <t>mXD9M1</t>
  </si>
  <si>
    <t>mXD16M</t>
  </si>
  <si>
    <t>mXD16_M</t>
  </si>
  <si>
    <t>mXD24M</t>
  </si>
  <si>
    <t>mXD24M1</t>
  </si>
  <si>
    <t>mXD29M</t>
  </si>
  <si>
    <t>mXD29_M</t>
  </si>
  <si>
    <t>mXD29_male1</t>
  </si>
  <si>
    <t>mXD29_male2</t>
  </si>
  <si>
    <t>mXD34M</t>
  </si>
  <si>
    <t>M</t>
    <phoneticPr fontId="4" type="noConversion"/>
  </si>
  <si>
    <t>mXD43(1)M</t>
  </si>
  <si>
    <t>mXD43(2)M</t>
  </si>
  <si>
    <t>mXD43_M</t>
  </si>
  <si>
    <t>mXD44M</t>
  </si>
  <si>
    <t>mXD44_M1</t>
  </si>
  <si>
    <t>mXD44_M</t>
  </si>
  <si>
    <t>mXD44m_0</t>
  </si>
  <si>
    <t>mXD44m_1</t>
  </si>
  <si>
    <t>mXD48m</t>
  </si>
  <si>
    <t>mXD48_Male1</t>
  </si>
  <si>
    <t>mXD48_Male2</t>
  </si>
  <si>
    <t>mXD48_m</t>
  </si>
  <si>
    <t>mXD48_m1</t>
  </si>
  <si>
    <t>mXD49m</t>
  </si>
  <si>
    <t>mXD49m1</t>
  </si>
  <si>
    <t>mXD 51_M</t>
  </si>
  <si>
    <t>mXD55M</t>
  </si>
  <si>
    <t>mXD 60_M1</t>
  </si>
  <si>
    <t>mXD 60_M2</t>
  </si>
  <si>
    <t>mXD61_M</t>
  </si>
  <si>
    <t>mXD61m</t>
  </si>
  <si>
    <t>mXD61m1</t>
  </si>
  <si>
    <t>mXD61m2</t>
  </si>
  <si>
    <t>mXD61m3</t>
  </si>
  <si>
    <t>mXD61m4</t>
  </si>
  <si>
    <t>mXD61m5</t>
  </si>
  <si>
    <t>mXD65m1</t>
  </si>
  <si>
    <t>mXD65m</t>
  </si>
  <si>
    <t>mXD65m2</t>
  </si>
  <si>
    <t>mXD65m3</t>
  </si>
  <si>
    <t>mXD 65_M</t>
  </si>
  <si>
    <t>mXD 65_M1</t>
  </si>
  <si>
    <t>mXD65m_m</t>
  </si>
  <si>
    <t>mXD65m_m1</t>
  </si>
  <si>
    <t>BXD65B</t>
  </si>
  <si>
    <t>mXD68m</t>
  </si>
  <si>
    <t>mXD68m1</t>
  </si>
  <si>
    <t>mXD68m2</t>
  </si>
  <si>
    <t>mXD68m3</t>
  </si>
  <si>
    <t>VT</t>
    <phoneticPr fontId="1" type="noConversion"/>
  </si>
  <si>
    <t>VT</t>
    <phoneticPr fontId="4" type="noConversion"/>
  </si>
  <si>
    <t>mXD 69_M</t>
  </si>
  <si>
    <t>mXD69m</t>
  </si>
  <si>
    <t>mXD69m1</t>
  </si>
  <si>
    <t>mXD 70_M</t>
  </si>
  <si>
    <t>mXD70M1</t>
  </si>
  <si>
    <t>mXD 71_M</t>
  </si>
  <si>
    <t>mXD 73_M</t>
  </si>
  <si>
    <t>mXD 73a_M</t>
  </si>
  <si>
    <t>mXD 74_M</t>
  </si>
  <si>
    <t>mXD74m</t>
  </si>
  <si>
    <t>mXD74a_m</t>
  </si>
  <si>
    <t>mXD74a_m1</t>
  </si>
  <si>
    <t>mXD75m</t>
  </si>
  <si>
    <t>mXD75m1</t>
  </si>
  <si>
    <t>mXD 75_M</t>
  </si>
  <si>
    <t>mXD 77_M</t>
  </si>
  <si>
    <t>mXD77m</t>
  </si>
  <si>
    <t>mXD77m1</t>
  </si>
  <si>
    <t>mXD77_male1</t>
  </si>
  <si>
    <t>mXD78m(2)</t>
  </si>
  <si>
    <t>mXD78m</t>
  </si>
  <si>
    <t>mXD78m1</t>
  </si>
  <si>
    <t>mXD83m</t>
  </si>
  <si>
    <t>mXD83m1</t>
  </si>
  <si>
    <t>mXD 84_M1</t>
  </si>
  <si>
    <t>mXD 84_M2</t>
  </si>
  <si>
    <t>mXD 86_M</t>
  </si>
  <si>
    <t>mXD87M</t>
  </si>
  <si>
    <t>mXD 89_m</t>
  </si>
  <si>
    <t>mXD 90_Genotype59_M</t>
  </si>
  <si>
    <t>mXD 90_M</t>
  </si>
  <si>
    <t>mXD113m</t>
  </si>
  <si>
    <t>mXD144m</t>
  </si>
  <si>
    <t>mXD155m</t>
  </si>
  <si>
    <t>mXD155m1</t>
  </si>
  <si>
    <t>mXD168m</t>
  </si>
  <si>
    <t>mXD169m</t>
  </si>
  <si>
    <t>mXD169m1</t>
  </si>
  <si>
    <t>mXD170M</t>
  </si>
  <si>
    <t>mXD171M</t>
  </si>
  <si>
    <t>mXD171_m(2)</t>
  </si>
  <si>
    <t>mXD171_m</t>
  </si>
  <si>
    <t>mXD171m1(2)</t>
  </si>
  <si>
    <t>mXD171m1</t>
  </si>
  <si>
    <t>mXD171m2</t>
  </si>
  <si>
    <t>mXD172M</t>
  </si>
  <si>
    <t>BXD66</t>
    <phoneticPr fontId="1" type="noConversion"/>
  </si>
  <si>
    <t>sss</t>
    <phoneticPr fontId="1" type="noConversion"/>
  </si>
  <si>
    <t>VT</t>
    <phoneticPr fontId="1" type="noConversion"/>
  </si>
  <si>
    <t>burden</t>
    <phoneticPr fontId="1" type="noConversion"/>
  </si>
  <si>
    <t>65b</t>
  </si>
  <si>
    <t>65F</t>
  </si>
  <si>
    <t>48F</t>
  </si>
  <si>
    <t>29F</t>
  </si>
  <si>
    <t>44F</t>
  </si>
  <si>
    <t>49F</t>
  </si>
  <si>
    <t>78F</t>
  </si>
  <si>
    <t>75F</t>
  </si>
  <si>
    <t>113F</t>
  </si>
  <si>
    <t>60F</t>
  </si>
  <si>
    <t>65bF</t>
  </si>
  <si>
    <t>32F</t>
  </si>
  <si>
    <t>55F</t>
  </si>
  <si>
    <t>71F</t>
  </si>
  <si>
    <t>34F</t>
  </si>
  <si>
    <t>89F</t>
  </si>
  <si>
    <t>84F</t>
  </si>
  <si>
    <t>171F</t>
  </si>
  <si>
    <t>69F</t>
  </si>
  <si>
    <t>73F</t>
  </si>
  <si>
    <t>burden</t>
    <phoneticPr fontId="1" type="noConversion"/>
  </si>
  <si>
    <t>VT</t>
    <phoneticPr fontId="1" type="noConversion"/>
  </si>
  <si>
    <t xml:space="preserve"> </t>
    <phoneticPr fontId="1" type="noConversion"/>
  </si>
  <si>
    <t>sss</t>
    <phoneticPr fontId="1" type="noConversion"/>
  </si>
  <si>
    <t>D2F</t>
  </si>
  <si>
    <t>B6F</t>
  </si>
  <si>
    <t>B6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</si>
</sst>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_ "/>
  </numFmts>
  <fonts count="6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1"/>
      <color rgb="FFFF0000"/>
      <name val="Calibri"/>
      <family val="2"/>
      <charset val="134"/>
      <scheme val="minor"/>
    </font>
    <font>
      <sz val="10"/>
      <color theme="1"/>
      <name val="Arial Unicode MS"/>
      <family val="2"/>
      <charset val="134"/>
    </font>
    <font>
      <sz val="9"/>
      <name val="宋体"/>
      <family val="3"/>
      <charset val="134"/>
    </font>
    <font>
      <sz val="10"/>
      <color rgb="FFFF0000"/>
      <name val="Arial Unicode MS"/>
      <family val="2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164" fontId="0" fillId="0" borderId="1" xfId="0" applyNumberFormat="1" applyBorder="1" applyAlignment="1"/>
    <xf numFmtId="164" fontId="3" fillId="0" borderId="2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0" fontId="2" fillId="0" borderId="0" xfId="0" applyFont="1">
      <alignment vertical="center"/>
    </xf>
    <xf numFmtId="164" fontId="5" fillId="0" borderId="3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'bar graph '!$B$1</c:f>
              <c:strCache>
                <c:ptCount val="1"/>
                <c:pt idx="0">
                  <c:v>PAC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'bar graph '!$A$2:$A$41</c:f>
              <c:strCache>
                <c:ptCount val="40"/>
                <c:pt idx="0">
                  <c:v>D2F</c:v>
                </c:pt>
                <c:pt idx="1">
                  <c:v>B6F</c:v>
                </c:pt>
                <c:pt idx="2">
                  <c:v>61</c:v>
                </c:pt>
                <c:pt idx="3">
                  <c:v>65F</c:v>
                </c:pt>
                <c:pt idx="4">
                  <c:v>48F</c:v>
                </c:pt>
                <c:pt idx="5">
                  <c:v>48</c:v>
                </c:pt>
                <c:pt idx="6">
                  <c:v>90</c:v>
                </c:pt>
                <c:pt idx="7">
                  <c:v>29F</c:v>
                </c:pt>
                <c:pt idx="8">
                  <c:v>B6</c:v>
                </c:pt>
                <c:pt idx="9">
                  <c:v>44F</c:v>
                </c:pt>
                <c:pt idx="10">
                  <c:v>49F</c:v>
                </c:pt>
                <c:pt idx="11">
                  <c:v>29</c:v>
                </c:pt>
                <c:pt idx="12">
                  <c:v>78F</c:v>
                </c:pt>
                <c:pt idx="13">
                  <c:v>75F</c:v>
                </c:pt>
                <c:pt idx="14">
                  <c:v>113F</c:v>
                </c:pt>
                <c:pt idx="15">
                  <c:v>60F</c:v>
                </c:pt>
                <c:pt idx="16">
                  <c:v>155</c:v>
                </c:pt>
                <c:pt idx="17">
                  <c:v>77</c:v>
                </c:pt>
                <c:pt idx="18">
                  <c:v>32F</c:v>
                </c:pt>
                <c:pt idx="19">
                  <c:v>24</c:v>
                </c:pt>
                <c:pt idx="20">
                  <c:v>55F</c:v>
                </c:pt>
                <c:pt idx="21">
                  <c:v>71F</c:v>
                </c:pt>
                <c:pt idx="22">
                  <c:v>34F</c:v>
                </c:pt>
                <c:pt idx="23">
                  <c:v>89F</c:v>
                </c:pt>
                <c:pt idx="24">
                  <c:v>73</c:v>
                </c:pt>
                <c:pt idx="25">
                  <c:v>84F</c:v>
                </c:pt>
                <c:pt idx="26">
                  <c:v>65bF</c:v>
                </c:pt>
                <c:pt idx="27">
                  <c:v>171</c:v>
                </c:pt>
                <c:pt idx="28">
                  <c:v>171F</c:v>
                </c:pt>
                <c:pt idx="29">
                  <c:v>84</c:v>
                </c:pt>
                <c:pt idx="30">
                  <c:v>68</c:v>
                </c:pt>
                <c:pt idx="31">
                  <c:v>70</c:v>
                </c:pt>
                <c:pt idx="32">
                  <c:v>69</c:v>
                </c:pt>
                <c:pt idx="33">
                  <c:v>170</c:v>
                </c:pt>
                <c:pt idx="34">
                  <c:v>169</c:v>
                </c:pt>
                <c:pt idx="35">
                  <c:v>55</c:v>
                </c:pt>
                <c:pt idx="36">
                  <c:v>69F</c:v>
                </c:pt>
                <c:pt idx="37">
                  <c:v>78</c:v>
                </c:pt>
                <c:pt idx="38">
                  <c:v>73F</c:v>
                </c:pt>
                <c:pt idx="39">
                  <c:v>83</c:v>
                </c:pt>
              </c:strCache>
            </c:strRef>
          </c:cat>
          <c:val>
            <c:numRef>
              <c:f>'bar graph '!$B$2:$B$41</c:f>
              <c:numCache>
                <c:formatCode>General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4.8200669025286066E-2</c:v>
                </c:pt>
                <c:pt idx="3">
                  <c:v>0.10462111463335529</c:v>
                </c:pt>
                <c:pt idx="4">
                  <c:v>6.3075564526302502E-2</c:v>
                </c:pt>
                <c:pt idx="5">
                  <c:v>0</c:v>
                </c:pt>
                <c:pt idx="6">
                  <c:v>0.20335536349771222</c:v>
                </c:pt>
                <c:pt idx="7">
                  <c:v>0.22523537096265597</c:v>
                </c:pt>
                <c:pt idx="8">
                  <c:v>0.24044883783061716</c:v>
                </c:pt>
                <c:pt idx="9">
                  <c:v>0.24437429996945315</c:v>
                </c:pt>
                <c:pt idx="10">
                  <c:v>0.24442108865152887</c:v>
                </c:pt>
                <c:pt idx="11">
                  <c:v>0.25351398552153465</c:v>
                </c:pt>
                <c:pt idx="12">
                  <c:v>0.25976275002164684</c:v>
                </c:pt>
                <c:pt idx="13">
                  <c:v>0</c:v>
                </c:pt>
                <c:pt idx="14">
                  <c:v>0.28844893142782213</c:v>
                </c:pt>
                <c:pt idx="15">
                  <c:v>0</c:v>
                </c:pt>
                <c:pt idx="16">
                  <c:v>0.59335443037974689</c:v>
                </c:pt>
                <c:pt idx="17">
                  <c:v>0.69411034817013695</c:v>
                </c:pt>
                <c:pt idx="18">
                  <c:v>0.87646330824321872</c:v>
                </c:pt>
                <c:pt idx="19">
                  <c:v>0.9269451364347373</c:v>
                </c:pt>
                <c:pt idx="20">
                  <c:v>0.95040901530837385</c:v>
                </c:pt>
                <c:pt idx="21">
                  <c:v>1.150495808908125</c:v>
                </c:pt>
                <c:pt idx="22">
                  <c:v>1.1848553937848949</c:v>
                </c:pt>
                <c:pt idx="23">
                  <c:v>1.2323166168579229</c:v>
                </c:pt>
                <c:pt idx="24">
                  <c:v>1.2394488326501476</c:v>
                </c:pt>
                <c:pt idx="25">
                  <c:v>1.5267003391145173</c:v>
                </c:pt>
                <c:pt idx="26">
                  <c:v>0</c:v>
                </c:pt>
                <c:pt idx="27">
                  <c:v>1.7037046395365059</c:v>
                </c:pt>
                <c:pt idx="28">
                  <c:v>0.34588398063049702</c:v>
                </c:pt>
                <c:pt idx="29">
                  <c:v>1.7692527653379817</c:v>
                </c:pt>
                <c:pt idx="30">
                  <c:v>0.27193374537112774</c:v>
                </c:pt>
                <c:pt idx="31">
                  <c:v>1.9273092081343384</c:v>
                </c:pt>
                <c:pt idx="32">
                  <c:v>1.4197986150901276</c:v>
                </c:pt>
                <c:pt idx="33">
                  <c:v>2.2273593979380055</c:v>
                </c:pt>
                <c:pt idx="34">
                  <c:v>2.6279347840436342</c:v>
                </c:pt>
                <c:pt idx="35">
                  <c:v>1.3993427329587613</c:v>
                </c:pt>
                <c:pt idx="36">
                  <c:v>1.04265087501239</c:v>
                </c:pt>
                <c:pt idx="37">
                  <c:v>0.72597091275580328</c:v>
                </c:pt>
                <c:pt idx="38">
                  <c:v>4.8567265662943173</c:v>
                </c:pt>
                <c:pt idx="39">
                  <c:v>1.3525001932143135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2F-42FA-971B-71E7067A4A97}"/>
            </c:ext>
          </c:extLst>
        </c:ser>
        <c:ser>
          <c:idx val="1"/>
          <c:order val="1"/>
          <c:tx>
            <c:strRef>
              <c:f>'bar graph '!$C$1</c:f>
              <c:strCache>
                <c:ptCount val="1"/>
                <c:pt idx="0">
                  <c:v>PVC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'bar graph '!$A$2:$A$41</c:f>
              <c:strCache>
                <c:ptCount val="40"/>
                <c:pt idx="0">
                  <c:v>D2F</c:v>
                </c:pt>
                <c:pt idx="1">
                  <c:v>B6F</c:v>
                </c:pt>
                <c:pt idx="2">
                  <c:v>61</c:v>
                </c:pt>
                <c:pt idx="3">
                  <c:v>65F</c:v>
                </c:pt>
                <c:pt idx="4">
                  <c:v>48F</c:v>
                </c:pt>
                <c:pt idx="5">
                  <c:v>48</c:v>
                </c:pt>
                <c:pt idx="6">
                  <c:v>90</c:v>
                </c:pt>
                <c:pt idx="7">
                  <c:v>29F</c:v>
                </c:pt>
                <c:pt idx="8">
                  <c:v>B6</c:v>
                </c:pt>
                <c:pt idx="9">
                  <c:v>44F</c:v>
                </c:pt>
                <c:pt idx="10">
                  <c:v>49F</c:v>
                </c:pt>
                <c:pt idx="11">
                  <c:v>29</c:v>
                </c:pt>
                <c:pt idx="12">
                  <c:v>78F</c:v>
                </c:pt>
                <c:pt idx="13">
                  <c:v>75F</c:v>
                </c:pt>
                <c:pt idx="14">
                  <c:v>113F</c:v>
                </c:pt>
                <c:pt idx="15">
                  <c:v>60F</c:v>
                </c:pt>
                <c:pt idx="16">
                  <c:v>155</c:v>
                </c:pt>
                <c:pt idx="17">
                  <c:v>77</c:v>
                </c:pt>
                <c:pt idx="18">
                  <c:v>32F</c:v>
                </c:pt>
                <c:pt idx="19">
                  <c:v>24</c:v>
                </c:pt>
                <c:pt idx="20">
                  <c:v>55F</c:v>
                </c:pt>
                <c:pt idx="21">
                  <c:v>71F</c:v>
                </c:pt>
                <c:pt idx="22">
                  <c:v>34F</c:v>
                </c:pt>
                <c:pt idx="23">
                  <c:v>89F</c:v>
                </c:pt>
                <c:pt idx="24">
                  <c:v>73</c:v>
                </c:pt>
                <c:pt idx="25">
                  <c:v>84F</c:v>
                </c:pt>
                <c:pt idx="26">
                  <c:v>65bF</c:v>
                </c:pt>
                <c:pt idx="27">
                  <c:v>171</c:v>
                </c:pt>
                <c:pt idx="28">
                  <c:v>171F</c:v>
                </c:pt>
                <c:pt idx="29">
                  <c:v>84</c:v>
                </c:pt>
                <c:pt idx="30">
                  <c:v>68</c:v>
                </c:pt>
                <c:pt idx="31">
                  <c:v>70</c:v>
                </c:pt>
                <c:pt idx="32">
                  <c:v>69</c:v>
                </c:pt>
                <c:pt idx="33">
                  <c:v>170</c:v>
                </c:pt>
                <c:pt idx="34">
                  <c:v>169</c:v>
                </c:pt>
                <c:pt idx="35">
                  <c:v>55</c:v>
                </c:pt>
                <c:pt idx="36">
                  <c:v>69F</c:v>
                </c:pt>
                <c:pt idx="37">
                  <c:v>78</c:v>
                </c:pt>
                <c:pt idx="38">
                  <c:v>73F</c:v>
                </c:pt>
                <c:pt idx="39">
                  <c:v>83</c:v>
                </c:pt>
              </c:strCache>
            </c:strRef>
          </c:cat>
          <c:val>
            <c:numRef>
              <c:f>'bar graph '!$C$2:$C$41</c:f>
              <c:numCache>
                <c:formatCode>General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4.8200669025286066E-2</c:v>
                </c:pt>
                <c:pt idx="3">
                  <c:v>0</c:v>
                </c:pt>
                <c:pt idx="4">
                  <c:v>5.8174710289942762E-2</c:v>
                </c:pt>
                <c:pt idx="5">
                  <c:v>0.13071895424836602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0.27400388172165774</c:v>
                </c:pt>
                <c:pt idx="14">
                  <c:v>0</c:v>
                </c:pt>
                <c:pt idx="15">
                  <c:v>0.40646275784981195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0.66173672804274819</c:v>
                </c:pt>
                <c:pt idx="27">
                  <c:v>0</c:v>
                </c:pt>
                <c:pt idx="28">
                  <c:v>1.3835359225219881</c:v>
                </c:pt>
                <c:pt idx="29">
                  <c:v>0</c:v>
                </c:pt>
                <c:pt idx="30">
                  <c:v>1.5883261850642281</c:v>
                </c:pt>
                <c:pt idx="31">
                  <c:v>0</c:v>
                </c:pt>
                <c:pt idx="32">
                  <c:v>0.52875082617316593</c:v>
                </c:pt>
                <c:pt idx="33">
                  <c:v>0</c:v>
                </c:pt>
                <c:pt idx="34">
                  <c:v>0</c:v>
                </c:pt>
                <c:pt idx="35">
                  <c:v>1.3993427329587613</c:v>
                </c:pt>
                <c:pt idx="36">
                  <c:v>1.3937596990511463</c:v>
                </c:pt>
                <c:pt idx="37">
                  <c:v>3.9695666556400924</c:v>
                </c:pt>
                <c:pt idx="38">
                  <c:v>0</c:v>
                </c:pt>
                <c:pt idx="39">
                  <c:v>5.7634874338508846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2F-42FA-971B-71E7067A4A97}"/>
            </c:ext>
          </c:extLst>
        </c:ser>
        <c:ser>
          <c:idx val="2"/>
          <c:order val="2"/>
          <c:tx>
            <c:strRef>
              <c:f>'bar graph '!$D$1</c:f>
              <c:strCache>
                <c:ptCount val="1"/>
                <c:pt idx="0">
                  <c:v>VT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'bar graph '!$A$2:$A$41</c:f>
              <c:strCache>
                <c:ptCount val="40"/>
                <c:pt idx="0">
                  <c:v>D2F</c:v>
                </c:pt>
                <c:pt idx="1">
                  <c:v>B6F</c:v>
                </c:pt>
                <c:pt idx="2">
                  <c:v>61</c:v>
                </c:pt>
                <c:pt idx="3">
                  <c:v>65F</c:v>
                </c:pt>
                <c:pt idx="4">
                  <c:v>48F</c:v>
                </c:pt>
                <c:pt idx="5">
                  <c:v>48</c:v>
                </c:pt>
                <c:pt idx="6">
                  <c:v>90</c:v>
                </c:pt>
                <c:pt idx="7">
                  <c:v>29F</c:v>
                </c:pt>
                <c:pt idx="8">
                  <c:v>B6</c:v>
                </c:pt>
                <c:pt idx="9">
                  <c:v>44F</c:v>
                </c:pt>
                <c:pt idx="10">
                  <c:v>49F</c:v>
                </c:pt>
                <c:pt idx="11">
                  <c:v>29</c:v>
                </c:pt>
                <c:pt idx="12">
                  <c:v>78F</c:v>
                </c:pt>
                <c:pt idx="13">
                  <c:v>75F</c:v>
                </c:pt>
                <c:pt idx="14">
                  <c:v>113F</c:v>
                </c:pt>
                <c:pt idx="15">
                  <c:v>60F</c:v>
                </c:pt>
                <c:pt idx="16">
                  <c:v>155</c:v>
                </c:pt>
                <c:pt idx="17">
                  <c:v>77</c:v>
                </c:pt>
                <c:pt idx="18">
                  <c:v>32F</c:v>
                </c:pt>
                <c:pt idx="19">
                  <c:v>24</c:v>
                </c:pt>
                <c:pt idx="20">
                  <c:v>55F</c:v>
                </c:pt>
                <c:pt idx="21">
                  <c:v>71F</c:v>
                </c:pt>
                <c:pt idx="22">
                  <c:v>34F</c:v>
                </c:pt>
                <c:pt idx="23">
                  <c:v>89F</c:v>
                </c:pt>
                <c:pt idx="24">
                  <c:v>73</c:v>
                </c:pt>
                <c:pt idx="25">
                  <c:v>84F</c:v>
                </c:pt>
                <c:pt idx="26">
                  <c:v>65bF</c:v>
                </c:pt>
                <c:pt idx="27">
                  <c:v>171</c:v>
                </c:pt>
                <c:pt idx="28">
                  <c:v>171F</c:v>
                </c:pt>
                <c:pt idx="29">
                  <c:v>84</c:v>
                </c:pt>
                <c:pt idx="30">
                  <c:v>68</c:v>
                </c:pt>
                <c:pt idx="31">
                  <c:v>70</c:v>
                </c:pt>
                <c:pt idx="32">
                  <c:v>69</c:v>
                </c:pt>
                <c:pt idx="33">
                  <c:v>170</c:v>
                </c:pt>
                <c:pt idx="34">
                  <c:v>169</c:v>
                </c:pt>
                <c:pt idx="35">
                  <c:v>55</c:v>
                </c:pt>
                <c:pt idx="36">
                  <c:v>69F</c:v>
                </c:pt>
                <c:pt idx="37">
                  <c:v>78</c:v>
                </c:pt>
                <c:pt idx="38">
                  <c:v>73F</c:v>
                </c:pt>
                <c:pt idx="39">
                  <c:v>83</c:v>
                </c:pt>
              </c:strCache>
            </c:strRef>
          </c:cat>
          <c:val>
            <c:numRef>
              <c:f>'bar graph '!$D$2:$D$41</c:f>
              <c:numCache>
                <c:formatCode>General</c:formatCode>
                <c:ptCount val="40"/>
                <c:pt idx="26">
                  <c:v>1</c:v>
                </c:pt>
                <c:pt idx="3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2F-42FA-971B-71E7067A4A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6972216"/>
        <c:axId val="140757016"/>
      </c:barChart>
      <c:catAx>
        <c:axId val="226972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ln>
                  <a:solidFill>
                    <a:schemeClr val="tx1"/>
                  </a:solidFill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757016"/>
        <c:crosses val="autoZero"/>
        <c:auto val="1"/>
        <c:lblAlgn val="ctr"/>
        <c:lblOffset val="100"/>
        <c:noMultiLvlLbl val="0"/>
      </c:catAx>
      <c:valAx>
        <c:axId val="140757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 w="9525">
                      <a:solidFill>
                        <a:sysClr val="windowText" lastClr="000000"/>
                      </a:solidFill>
                    </a:ln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n w="9525">
                      <a:solidFill>
                        <a:sysClr val="windowText" lastClr="000000"/>
                      </a:solidFill>
                    </a:ln>
                    <a:latin typeface="Arial" panose="020B0604020202020204" pitchFamily="34" charset="0"/>
                    <a:cs typeface="Arial" panose="020B0604020202020204" pitchFamily="34" charset="0"/>
                  </a:rPr>
                  <a:t>‰</a:t>
                </a:r>
                <a:endParaRPr lang="en-US">
                  <a:ln w="9525">
                    <a:solidFill>
                      <a:sysClr val="windowText" lastClr="000000"/>
                    </a:solidFill>
                  </a:ln>
                </a:endParaRPr>
              </a:p>
            </c:rich>
          </c:tx>
          <c:layout>
            <c:manualLayout>
              <c:xMode val="edge"/>
              <c:yMode val="edge"/>
              <c:x val="1.176038085113673E-2"/>
              <c:y val="0.345473235337108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 w="9525">
                    <a:solidFill>
                      <a:sysClr val="windowText" lastClr="000000"/>
                    </a:solidFill>
                  </a:ln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solidFill>
                    <a:schemeClr val="tx1"/>
                  </a:solidFill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972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5117288963669694E-2"/>
          <c:y val="0.10325796139889294"/>
          <c:w val="0.30363324002196507"/>
          <c:h val="0.204299250729252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solidFill>
                  <a:schemeClr val="tx1"/>
                </a:solidFill>
              </a:ln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n>
            <a:solidFill>
              <a:schemeClr val="tx1"/>
            </a:solidFill>
          </a:ln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390524</xdr:colOff>
      <xdr:row>8</xdr:row>
      <xdr:rowOff>53340</xdr:rowOff>
    </xdr:from>
    <xdr:to>
      <xdr:col>20</xdr:col>
      <xdr:colOff>495300</xdr:colOff>
      <xdr:row>25</xdr:row>
      <xdr:rowOff>91440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1"/>
  <sheetViews>
    <sheetView topLeftCell="A4" zoomScaleNormal="100" workbookViewId="0">
      <selection activeCell="A15" sqref="A15"/>
    </sheetView>
  </sheetViews>
  <sheetFormatPr defaultRowHeight="15"/>
  <sheetData>
    <row r="1" spans="1:5">
      <c r="B1" t="s">
        <v>28</v>
      </c>
      <c r="C1" t="s">
        <v>29</v>
      </c>
      <c r="D1" t="s">
        <v>389</v>
      </c>
      <c r="E1" t="s">
        <v>388</v>
      </c>
    </row>
    <row r="2" spans="1:5">
      <c r="A2" t="s">
        <v>392</v>
      </c>
      <c r="B2">
        <v>0</v>
      </c>
      <c r="C2">
        <v>0</v>
      </c>
      <c r="E2">
        <f t="shared" ref="E2:E41" si="0">B2+C2+D2</f>
        <v>0</v>
      </c>
    </row>
    <row r="3" spans="1:5">
      <c r="A3" t="s">
        <v>393</v>
      </c>
      <c r="B3">
        <v>0</v>
      </c>
      <c r="C3">
        <v>0</v>
      </c>
      <c r="E3">
        <f t="shared" si="0"/>
        <v>0</v>
      </c>
    </row>
    <row r="4" spans="1:5">
      <c r="A4">
        <v>61</v>
      </c>
      <c r="B4">
        <v>4.8200669025286066E-2</v>
      </c>
      <c r="C4">
        <v>4.8200669025286066E-2</v>
      </c>
      <c r="E4">
        <f t="shared" si="0"/>
        <v>9.6401338050572133E-2</v>
      </c>
    </row>
    <row r="5" spans="1:5">
      <c r="A5" t="s">
        <v>369</v>
      </c>
      <c r="B5">
        <v>0.10462111463335529</v>
      </c>
      <c r="C5">
        <v>0</v>
      </c>
      <c r="E5">
        <f t="shared" si="0"/>
        <v>0.10462111463335529</v>
      </c>
    </row>
    <row r="6" spans="1:5">
      <c r="A6" t="s">
        <v>370</v>
      </c>
      <c r="B6">
        <v>6.3075564526302502E-2</v>
      </c>
      <c r="C6">
        <v>5.8174710289942762E-2</v>
      </c>
      <c r="E6">
        <f t="shared" si="0"/>
        <v>0.12125027481624526</v>
      </c>
    </row>
    <row r="7" spans="1:5">
      <c r="A7">
        <v>48</v>
      </c>
      <c r="B7">
        <v>0</v>
      </c>
      <c r="C7">
        <v>0.13071895424836602</v>
      </c>
      <c r="E7">
        <f t="shared" si="0"/>
        <v>0.13071895424836602</v>
      </c>
    </row>
    <row r="8" spans="1:5">
      <c r="A8">
        <v>90</v>
      </c>
      <c r="B8">
        <v>0.20335536349771222</v>
      </c>
      <c r="C8">
        <v>0</v>
      </c>
      <c r="E8">
        <f t="shared" si="0"/>
        <v>0.20335536349771222</v>
      </c>
    </row>
    <row r="9" spans="1:5">
      <c r="A9" t="s">
        <v>371</v>
      </c>
      <c r="B9">
        <v>0.22523537096265597</v>
      </c>
      <c r="C9">
        <v>0</v>
      </c>
      <c r="E9">
        <f t="shared" si="0"/>
        <v>0.22523537096265597</v>
      </c>
    </row>
    <row r="10" spans="1:5">
      <c r="A10" t="s">
        <v>394</v>
      </c>
      <c r="B10">
        <v>0.24044883783061716</v>
      </c>
      <c r="C10">
        <v>0</v>
      </c>
      <c r="E10">
        <f t="shared" si="0"/>
        <v>0.24044883783061716</v>
      </c>
    </row>
    <row r="11" spans="1:5">
      <c r="A11" t="s">
        <v>372</v>
      </c>
      <c r="B11">
        <v>0.24437429996945315</v>
      </c>
      <c r="C11">
        <v>0</v>
      </c>
      <c r="E11">
        <f t="shared" si="0"/>
        <v>0.24437429996945315</v>
      </c>
    </row>
    <row r="12" spans="1:5">
      <c r="A12" t="s">
        <v>373</v>
      </c>
      <c r="B12">
        <v>0.24442108865152887</v>
      </c>
      <c r="C12">
        <v>0</v>
      </c>
      <c r="E12">
        <f t="shared" si="0"/>
        <v>0.24442108865152887</v>
      </c>
    </row>
    <row r="13" spans="1:5">
      <c r="A13">
        <v>29</v>
      </c>
      <c r="B13">
        <v>0.25351398552153465</v>
      </c>
      <c r="C13">
        <v>0</v>
      </c>
      <c r="E13">
        <f t="shared" si="0"/>
        <v>0.25351398552153465</v>
      </c>
    </row>
    <row r="14" spans="1:5">
      <c r="A14" t="s">
        <v>374</v>
      </c>
      <c r="B14">
        <v>0.25976275002164684</v>
      </c>
      <c r="C14">
        <v>0</v>
      </c>
      <c r="E14">
        <f t="shared" si="0"/>
        <v>0.25976275002164684</v>
      </c>
    </row>
    <row r="15" spans="1:5">
      <c r="A15" t="s">
        <v>375</v>
      </c>
      <c r="B15">
        <v>0</v>
      </c>
      <c r="C15">
        <v>0.27400388172165774</v>
      </c>
      <c r="E15">
        <f t="shared" si="0"/>
        <v>0.27400388172165774</v>
      </c>
    </row>
    <row r="16" spans="1:5">
      <c r="A16" t="s">
        <v>376</v>
      </c>
      <c r="B16">
        <v>0.28844893142782213</v>
      </c>
      <c r="C16">
        <v>0</v>
      </c>
      <c r="E16">
        <f t="shared" si="0"/>
        <v>0.28844893142782213</v>
      </c>
    </row>
    <row r="17" spans="1:5">
      <c r="A17" t="s">
        <v>377</v>
      </c>
      <c r="B17">
        <v>0</v>
      </c>
      <c r="C17">
        <v>0.40646275784981195</v>
      </c>
      <c r="E17">
        <f t="shared" si="0"/>
        <v>0.40646275784981195</v>
      </c>
    </row>
    <row r="18" spans="1:5">
      <c r="A18">
        <v>155</v>
      </c>
      <c r="B18">
        <v>0.59335443037974689</v>
      </c>
      <c r="C18">
        <v>0</v>
      </c>
      <c r="E18">
        <f t="shared" si="0"/>
        <v>0.59335443037974689</v>
      </c>
    </row>
    <row r="19" spans="1:5">
      <c r="A19">
        <v>77</v>
      </c>
      <c r="B19">
        <v>0.69411034817013695</v>
      </c>
      <c r="C19">
        <v>0</v>
      </c>
      <c r="E19">
        <f t="shared" si="0"/>
        <v>0.69411034817013695</v>
      </c>
    </row>
    <row r="20" spans="1:5">
      <c r="A20" t="s">
        <v>379</v>
      </c>
      <c r="B20">
        <v>0.87646330824321872</v>
      </c>
      <c r="C20">
        <v>0</v>
      </c>
      <c r="E20">
        <f t="shared" si="0"/>
        <v>0.87646330824321872</v>
      </c>
    </row>
    <row r="21" spans="1:5">
      <c r="A21">
        <v>24</v>
      </c>
      <c r="B21">
        <v>0.9269451364347373</v>
      </c>
      <c r="C21">
        <v>0</v>
      </c>
      <c r="E21">
        <f t="shared" si="0"/>
        <v>0.9269451364347373</v>
      </c>
    </row>
    <row r="22" spans="1:5">
      <c r="A22" t="s">
        <v>380</v>
      </c>
      <c r="B22">
        <v>0.95040901530837385</v>
      </c>
      <c r="C22">
        <v>0</v>
      </c>
      <c r="E22">
        <f t="shared" si="0"/>
        <v>0.95040901530837385</v>
      </c>
    </row>
    <row r="23" spans="1:5">
      <c r="A23" t="s">
        <v>381</v>
      </c>
      <c r="B23">
        <v>1.150495808908125</v>
      </c>
      <c r="C23">
        <v>0</v>
      </c>
      <c r="E23">
        <f t="shared" si="0"/>
        <v>1.150495808908125</v>
      </c>
    </row>
    <row r="24" spans="1:5">
      <c r="A24" t="s">
        <v>382</v>
      </c>
      <c r="B24">
        <v>1.1848553937848949</v>
      </c>
      <c r="C24">
        <v>0</v>
      </c>
      <c r="E24">
        <f t="shared" si="0"/>
        <v>1.1848553937848949</v>
      </c>
    </row>
    <row r="25" spans="1:5">
      <c r="A25" t="s">
        <v>383</v>
      </c>
      <c r="B25">
        <v>1.2323166168579229</v>
      </c>
      <c r="C25">
        <v>0</v>
      </c>
      <c r="E25">
        <f t="shared" si="0"/>
        <v>1.2323166168579229</v>
      </c>
    </row>
    <row r="26" spans="1:5">
      <c r="A26">
        <v>73</v>
      </c>
      <c r="B26">
        <v>1.2394488326501476</v>
      </c>
      <c r="C26">
        <v>0</v>
      </c>
      <c r="E26">
        <f t="shared" si="0"/>
        <v>1.2394488326501476</v>
      </c>
    </row>
    <row r="27" spans="1:5">
      <c r="A27" t="s">
        <v>384</v>
      </c>
      <c r="B27">
        <v>1.5267003391145173</v>
      </c>
      <c r="C27">
        <v>0</v>
      </c>
      <c r="E27">
        <f t="shared" si="0"/>
        <v>1.5267003391145173</v>
      </c>
    </row>
    <row r="28" spans="1:5">
      <c r="A28" t="s">
        <v>378</v>
      </c>
      <c r="B28">
        <v>0</v>
      </c>
      <c r="C28">
        <v>0.66173672804274819</v>
      </c>
      <c r="D28">
        <v>1</v>
      </c>
      <c r="E28">
        <f t="shared" si="0"/>
        <v>1.6617367280427482</v>
      </c>
    </row>
    <row r="29" spans="1:5">
      <c r="A29">
        <v>171</v>
      </c>
      <c r="B29">
        <v>1.7037046395365059</v>
      </c>
      <c r="C29">
        <v>0</v>
      </c>
      <c r="E29">
        <f t="shared" si="0"/>
        <v>1.7037046395365059</v>
      </c>
    </row>
    <row r="30" spans="1:5">
      <c r="A30" t="s">
        <v>385</v>
      </c>
      <c r="B30">
        <v>0.34588398063049702</v>
      </c>
      <c r="C30">
        <v>1.3835359225219881</v>
      </c>
      <c r="E30">
        <f t="shared" si="0"/>
        <v>1.7294199031524851</v>
      </c>
    </row>
    <row r="31" spans="1:5">
      <c r="A31">
        <v>84</v>
      </c>
      <c r="B31">
        <v>1.7692527653379817</v>
      </c>
      <c r="C31">
        <v>0</v>
      </c>
      <c r="E31">
        <f t="shared" si="0"/>
        <v>1.7692527653379817</v>
      </c>
    </row>
    <row r="32" spans="1:5">
      <c r="A32">
        <v>68</v>
      </c>
      <c r="B32">
        <v>0.27193374537112774</v>
      </c>
      <c r="C32">
        <v>1.5883261850642281</v>
      </c>
      <c r="E32">
        <f t="shared" si="0"/>
        <v>1.8602599304353558</v>
      </c>
    </row>
    <row r="33" spans="1:5">
      <c r="A33">
        <v>70</v>
      </c>
      <c r="B33">
        <v>1.9273092081343384</v>
      </c>
      <c r="C33">
        <v>0</v>
      </c>
      <c r="E33">
        <f t="shared" si="0"/>
        <v>1.9273092081343384</v>
      </c>
    </row>
    <row r="34" spans="1:5">
      <c r="A34">
        <v>69</v>
      </c>
      <c r="B34">
        <v>1.4197986150901276</v>
      </c>
      <c r="C34">
        <v>0.52875082617316593</v>
      </c>
      <c r="E34">
        <f t="shared" si="0"/>
        <v>1.9485494412632935</v>
      </c>
    </row>
    <row r="35" spans="1:5">
      <c r="A35">
        <v>170</v>
      </c>
      <c r="B35">
        <v>2.2273593979380055</v>
      </c>
      <c r="C35">
        <v>0</v>
      </c>
      <c r="E35">
        <f t="shared" si="0"/>
        <v>2.2273593979380055</v>
      </c>
    </row>
    <row r="36" spans="1:5">
      <c r="A36">
        <v>169</v>
      </c>
      <c r="B36">
        <v>2.6279347840436342</v>
      </c>
      <c r="C36">
        <v>0</v>
      </c>
      <c r="E36">
        <f t="shared" si="0"/>
        <v>2.6279347840436342</v>
      </c>
    </row>
    <row r="37" spans="1:5">
      <c r="A37">
        <v>55</v>
      </c>
      <c r="B37">
        <v>1.3993427329587613</v>
      </c>
      <c r="C37">
        <v>1.3993427329587613</v>
      </c>
      <c r="E37">
        <f t="shared" si="0"/>
        <v>2.7986854659175227</v>
      </c>
    </row>
    <row r="38" spans="1:5">
      <c r="A38" t="s">
        <v>386</v>
      </c>
      <c r="B38">
        <v>1.04265087501239</v>
      </c>
      <c r="C38">
        <v>1.3937596990511463</v>
      </c>
      <c r="D38">
        <v>1</v>
      </c>
      <c r="E38">
        <f t="shared" si="0"/>
        <v>3.4364105740635362</v>
      </c>
    </row>
    <row r="39" spans="1:5">
      <c r="A39">
        <v>78</v>
      </c>
      <c r="B39">
        <v>0.72597091275580328</v>
      </c>
      <c r="C39">
        <v>3.9695666556400924</v>
      </c>
      <c r="E39">
        <f t="shared" si="0"/>
        <v>4.6955375683958955</v>
      </c>
    </row>
    <row r="40" spans="1:5">
      <c r="A40" t="s">
        <v>387</v>
      </c>
      <c r="B40">
        <v>4.8567265662943173</v>
      </c>
      <c r="C40">
        <v>0</v>
      </c>
      <c r="E40">
        <f t="shared" si="0"/>
        <v>4.8567265662943173</v>
      </c>
    </row>
    <row r="41" spans="1:5">
      <c r="A41">
        <v>83</v>
      </c>
      <c r="B41">
        <v>1.3525001932143135</v>
      </c>
      <c r="C41">
        <v>5.7634874338508846</v>
      </c>
      <c r="E41">
        <f t="shared" si="0"/>
        <v>7.1159876270651985</v>
      </c>
    </row>
  </sheetData>
  <autoFilter ref="A1:E1" xr:uid="{00000000-0009-0000-0000-000000000000}">
    <sortState xmlns:xlrd2="http://schemas.microsoft.com/office/spreadsheetml/2017/richdata2" ref="A2:E41">
      <sortCondition ref="E1"/>
    </sortState>
  </autoFilter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16"/>
  <sheetViews>
    <sheetView topLeftCell="A97" workbookViewId="0">
      <selection activeCell="J116" sqref="J116"/>
    </sheetView>
  </sheetViews>
  <sheetFormatPr defaultRowHeight="15"/>
  <cols>
    <col min="4" max="4" width="15.85546875" customWidth="1"/>
    <col min="10" max="11" width="9" style="7"/>
    <col min="21" max="21" width="12.7109375" customWidth="1"/>
  </cols>
  <sheetData>
    <row r="1" spans="1:26">
      <c r="A1" s="1"/>
      <c r="B1" s="2" t="s">
        <v>45</v>
      </c>
      <c r="C1" s="2" t="s">
        <v>46</v>
      </c>
      <c r="D1" s="2" t="s">
        <v>47</v>
      </c>
      <c r="E1" s="2" t="s">
        <v>48</v>
      </c>
      <c r="F1" s="2" t="s">
        <v>49</v>
      </c>
      <c r="G1" s="2" t="s">
        <v>50</v>
      </c>
      <c r="H1" s="2" t="s">
        <v>51</v>
      </c>
      <c r="I1" s="2" t="s">
        <v>52</v>
      </c>
      <c r="J1" s="6" t="s">
        <v>53</v>
      </c>
      <c r="K1" s="6" t="s">
        <v>54</v>
      </c>
      <c r="L1" s="3" t="s">
        <v>55</v>
      </c>
      <c r="M1" s="3" t="s">
        <v>56</v>
      </c>
      <c r="N1" s="3" t="s">
        <v>57</v>
      </c>
      <c r="O1" s="3" t="s">
        <v>58</v>
      </c>
      <c r="P1" s="3" t="s">
        <v>59</v>
      </c>
      <c r="Q1" s="4"/>
      <c r="R1" s="3"/>
      <c r="S1" s="4"/>
      <c r="T1" s="3" t="s">
        <v>60</v>
      </c>
      <c r="U1" s="3" t="s">
        <v>61</v>
      </c>
      <c r="V1" s="3" t="s">
        <v>62</v>
      </c>
      <c r="W1" s="3" t="s">
        <v>63</v>
      </c>
      <c r="X1" s="3" t="s">
        <v>50</v>
      </c>
      <c r="Y1" s="3" t="s">
        <v>51</v>
      </c>
      <c r="Z1" s="3" t="s">
        <v>64</v>
      </c>
    </row>
    <row r="2" spans="1:26">
      <c r="A2" s="2" t="s">
        <v>65</v>
      </c>
      <c r="B2" s="2" t="s">
        <v>66</v>
      </c>
      <c r="C2" s="2">
        <v>9.7543333333333329E-2</v>
      </c>
      <c r="D2" s="2">
        <v>615.13333333333333</v>
      </c>
      <c r="E2" s="2">
        <v>3.5355555555555557E-2</v>
      </c>
      <c r="F2" s="2">
        <v>1.4281250000000001E-2</v>
      </c>
      <c r="G2" s="2">
        <v>2.8434444444444446E-2</v>
      </c>
      <c r="H2" s="2">
        <v>9.1035555555555564E-2</v>
      </c>
      <c r="I2" s="2">
        <v>1.412125E-2</v>
      </c>
      <c r="J2" s="8"/>
      <c r="K2" s="6"/>
      <c r="L2" s="3"/>
      <c r="M2" s="3">
        <f>J2/(5*D2)*1000</f>
        <v>0</v>
      </c>
      <c r="N2" s="3">
        <f>K2/(5*D2)*1000</f>
        <v>0</v>
      </c>
      <c r="O2" s="4"/>
      <c r="P2" s="4"/>
      <c r="Q2" s="4"/>
      <c r="R2" s="3">
        <v>1</v>
      </c>
      <c r="S2" s="4"/>
      <c r="T2" s="4"/>
      <c r="U2" s="4"/>
      <c r="V2" s="4"/>
      <c r="W2" s="4"/>
      <c r="X2" s="4"/>
      <c r="Y2" s="4"/>
      <c r="Z2" s="4"/>
    </row>
    <row r="3" spans="1:26">
      <c r="A3" s="2" t="s">
        <v>67</v>
      </c>
      <c r="B3" s="2" t="s">
        <v>66</v>
      </c>
      <c r="C3" s="2">
        <v>0.10984000000000001</v>
      </c>
      <c r="D3" s="2">
        <v>546.35</v>
      </c>
      <c r="E3" s="2">
        <v>3.9606000000000002E-2</v>
      </c>
      <c r="F3" s="2">
        <v>1.1149999999999997E-2</v>
      </c>
      <c r="G3" s="2">
        <v>2.6658999999999999E-2</v>
      </c>
      <c r="H3" s="2">
        <v>8.0449000000000007E-2</v>
      </c>
      <c r="I3" s="2">
        <v>1.5509E-2</v>
      </c>
      <c r="J3" s="6"/>
      <c r="K3" s="6"/>
      <c r="L3" s="3"/>
      <c r="M3" s="3">
        <f t="shared" ref="M3:M66" si="0">J3/(5*D3)*1000</f>
        <v>0</v>
      </c>
      <c r="N3" s="3">
        <f t="shared" ref="N3:N66" si="1">K3/(5*D3)*1000</f>
        <v>0</v>
      </c>
      <c r="O3" s="4"/>
      <c r="P3" s="4"/>
      <c r="Q3" s="4"/>
      <c r="R3" s="3">
        <v>1</v>
      </c>
      <c r="S3" s="4"/>
      <c r="T3" s="4"/>
      <c r="U3" s="4"/>
      <c r="V3" s="4"/>
      <c r="W3" s="4"/>
      <c r="X3" s="4"/>
      <c r="Y3" s="4"/>
      <c r="Z3" s="4"/>
    </row>
    <row r="4" spans="1:26">
      <c r="A4" s="2" t="s">
        <v>68</v>
      </c>
      <c r="B4" s="2" t="s">
        <v>66</v>
      </c>
      <c r="C4" s="2">
        <v>0.10752000000000002</v>
      </c>
      <c r="D4" s="2">
        <v>558.08000000000004</v>
      </c>
      <c r="E4" s="2">
        <v>4.8235E-2</v>
      </c>
      <c r="F4" s="2">
        <v>1.2369E-2</v>
      </c>
      <c r="G4" s="2">
        <v>2.3545999999999997E-2</v>
      </c>
      <c r="H4" s="2">
        <v>7.1816999999999992E-2</v>
      </c>
      <c r="I4" s="2">
        <v>1.11801E-2</v>
      </c>
      <c r="J4" s="6"/>
      <c r="K4" s="6"/>
      <c r="L4" s="3"/>
      <c r="M4" s="3">
        <f t="shared" si="0"/>
        <v>0</v>
      </c>
      <c r="N4" s="3">
        <f t="shared" si="1"/>
        <v>0</v>
      </c>
      <c r="O4" s="4">
        <f>_xlfn.STDEV.S(M2:M5)</f>
        <v>0</v>
      </c>
      <c r="P4" s="4">
        <f>_xlfn.STDEV.S(N2:N5)</f>
        <v>0</v>
      </c>
      <c r="Q4" s="4"/>
      <c r="R4" s="3">
        <v>1</v>
      </c>
      <c r="S4" s="4"/>
      <c r="T4" s="4">
        <f t="shared" ref="T4:Z4" si="2">_xlfn.STDEV.S(C2:C5)</f>
        <v>1.0252232894398552E-2</v>
      </c>
      <c r="U4" s="4">
        <f t="shared" si="2"/>
        <v>51.318836604429144</v>
      </c>
      <c r="V4" s="4">
        <f t="shared" si="2"/>
        <v>5.8344037362715092E-3</v>
      </c>
      <c r="W4" s="4">
        <f t="shared" si="2"/>
        <v>1.6329322353907068E-3</v>
      </c>
      <c r="X4" s="4">
        <f t="shared" si="2"/>
        <v>2.0909589336822673E-3</v>
      </c>
      <c r="Y4" s="4">
        <f t="shared" si="2"/>
        <v>8.018561336319693E-3</v>
      </c>
      <c r="Z4" s="4">
        <f t="shared" si="2"/>
        <v>2.3600941130157631E-3</v>
      </c>
    </row>
    <row r="5" spans="1:26">
      <c r="A5" s="2" t="s">
        <v>69</v>
      </c>
      <c r="B5" s="2" t="s">
        <v>66</v>
      </c>
      <c r="C5" s="2">
        <v>0.12247777777777778</v>
      </c>
      <c r="D5" s="2">
        <v>489.97777777777782</v>
      </c>
      <c r="E5" s="2">
        <v>4.5682222222222228E-2</v>
      </c>
      <c r="F5" s="2">
        <v>1.0594444444444443E-2</v>
      </c>
      <c r="G5" s="2">
        <v>2.7289999999999998E-2</v>
      </c>
      <c r="H5" s="2">
        <v>7.7921666666666681E-2</v>
      </c>
      <c r="I5" s="2">
        <v>1.6644999999999997E-2</v>
      </c>
      <c r="J5" s="8"/>
      <c r="K5" s="6"/>
      <c r="L5" s="3"/>
      <c r="M5" s="3">
        <f t="shared" si="0"/>
        <v>0</v>
      </c>
      <c r="N5" s="3">
        <f t="shared" si="1"/>
        <v>0</v>
      </c>
      <c r="O5" s="5">
        <f>AVERAGE(M2:M5)</f>
        <v>0</v>
      </c>
      <c r="P5" s="5">
        <f>AVERAGE(N2:N5)</f>
        <v>0</v>
      </c>
      <c r="Q5" s="3" t="s">
        <v>70</v>
      </c>
      <c r="R5" s="3">
        <v>1</v>
      </c>
      <c r="S5" s="3" t="s">
        <v>70</v>
      </c>
      <c r="T5" s="5">
        <f t="shared" ref="T5:Z5" si="3">AVERAGE(C2:C5)</f>
        <v>0.10934527777777779</v>
      </c>
      <c r="U5" s="5">
        <f t="shared" si="3"/>
        <v>552.38527777777779</v>
      </c>
      <c r="V5" s="5">
        <f t="shared" si="3"/>
        <v>4.2219694444444449E-2</v>
      </c>
      <c r="W5" s="5">
        <f t="shared" si="3"/>
        <v>1.2098673611111109E-2</v>
      </c>
      <c r="X5" s="5">
        <f t="shared" si="3"/>
        <v>2.6482361111111109E-2</v>
      </c>
      <c r="Y5" s="5">
        <f t="shared" si="3"/>
        <v>8.0305805555555568E-2</v>
      </c>
      <c r="Z5" s="5">
        <f t="shared" si="3"/>
        <v>1.4363837500000001E-2</v>
      </c>
    </row>
    <row r="6" spans="1:26">
      <c r="A6" s="2" t="s">
        <v>71</v>
      </c>
      <c r="B6" s="2" t="s">
        <v>66</v>
      </c>
      <c r="C6" s="2">
        <v>0.10494166666666667</v>
      </c>
      <c r="D6" s="2">
        <v>571.79166666666652</v>
      </c>
      <c r="E6" s="2">
        <v>3.4747500000000001E-2</v>
      </c>
      <c r="F6" s="2">
        <v>9.0416666666666649E-3</v>
      </c>
      <c r="G6" s="2">
        <v>2.8465000000000001E-2</v>
      </c>
      <c r="H6" s="2">
        <v>8.7874166666666684E-2</v>
      </c>
      <c r="I6" s="2">
        <v>1.9423333333333331E-2</v>
      </c>
      <c r="J6" s="6"/>
      <c r="K6" s="6"/>
      <c r="L6" s="3"/>
      <c r="M6" s="3">
        <f t="shared" si="0"/>
        <v>0</v>
      </c>
      <c r="N6" s="3">
        <f t="shared" si="1"/>
        <v>0</v>
      </c>
      <c r="O6" s="4"/>
      <c r="P6" s="4"/>
      <c r="Q6" s="4"/>
      <c r="R6" s="3"/>
      <c r="S6" s="4"/>
      <c r="T6" s="4"/>
      <c r="U6" s="4"/>
      <c r="V6" s="4"/>
      <c r="W6" s="4"/>
      <c r="X6" s="4"/>
      <c r="Y6" s="4"/>
      <c r="Z6" s="4"/>
    </row>
    <row r="7" spans="1:26">
      <c r="A7" s="2" t="s">
        <v>72</v>
      </c>
      <c r="B7" s="2" t="s">
        <v>66</v>
      </c>
      <c r="C7" s="2">
        <v>0.13311249999999999</v>
      </c>
      <c r="D7" s="2">
        <v>450.83750000000009</v>
      </c>
      <c r="E7" s="2">
        <v>3.6688124999999995E-2</v>
      </c>
      <c r="F7" s="2">
        <v>8.3437500000000039E-3</v>
      </c>
      <c r="G7" s="2">
        <v>3.8540625000000002E-2</v>
      </c>
      <c r="H7" s="2">
        <v>0.10562375</v>
      </c>
      <c r="I7" s="2">
        <v>3.0196812499999996E-2</v>
      </c>
      <c r="J7" s="8"/>
      <c r="K7" s="6"/>
      <c r="L7" s="3"/>
      <c r="M7" s="3">
        <f t="shared" si="0"/>
        <v>0</v>
      </c>
      <c r="N7" s="3">
        <f t="shared" si="1"/>
        <v>0</v>
      </c>
      <c r="O7" s="5">
        <f>AVERAGE(M6:M8)</f>
        <v>0</v>
      </c>
      <c r="P7" s="5">
        <f>AVERAGE(N6:N8)</f>
        <v>0</v>
      </c>
      <c r="Q7" s="3" t="s">
        <v>73</v>
      </c>
      <c r="R7" s="3"/>
      <c r="S7" s="3" t="s">
        <v>73</v>
      </c>
      <c r="T7" s="5">
        <f t="shared" ref="T7:Z7" si="4">AVERAGE(C6:C8)</f>
        <v>0.12227805555555556</v>
      </c>
      <c r="U7" s="5">
        <f t="shared" si="4"/>
        <v>496.19972222222219</v>
      </c>
      <c r="V7" s="5">
        <f t="shared" si="4"/>
        <v>3.8440541666666668E-2</v>
      </c>
      <c r="W7" s="5">
        <f t="shared" si="4"/>
        <v>8.8375055555555554E-3</v>
      </c>
      <c r="X7" s="5">
        <f t="shared" si="4"/>
        <v>3.4123541666666667E-2</v>
      </c>
      <c r="Y7" s="5">
        <f t="shared" si="4"/>
        <v>9.7346972222222217E-2</v>
      </c>
      <c r="Z7" s="5">
        <f t="shared" si="4"/>
        <v>2.5286048611111108E-2</v>
      </c>
    </row>
    <row r="8" spans="1:26">
      <c r="A8" s="2" t="s">
        <v>74</v>
      </c>
      <c r="B8" s="2" t="s">
        <v>75</v>
      </c>
      <c r="C8" s="2">
        <v>0.12878000000000001</v>
      </c>
      <c r="D8" s="2">
        <v>465.96999999999997</v>
      </c>
      <c r="E8" s="2">
        <v>4.3886000000000001E-2</v>
      </c>
      <c r="F8" s="2">
        <v>9.1270999999999991E-3</v>
      </c>
      <c r="G8" s="2">
        <v>3.5365000000000001E-2</v>
      </c>
      <c r="H8" s="2">
        <v>9.8542999999999978E-2</v>
      </c>
      <c r="I8" s="2">
        <v>2.6238000000000001E-2</v>
      </c>
      <c r="J8" s="6"/>
      <c r="K8" s="6"/>
      <c r="L8" s="3"/>
      <c r="M8" s="3">
        <f t="shared" si="0"/>
        <v>0</v>
      </c>
      <c r="N8" s="3">
        <f t="shared" si="1"/>
        <v>0</v>
      </c>
      <c r="O8" s="4"/>
      <c r="P8" s="4"/>
      <c r="Q8" s="4"/>
      <c r="R8" s="3"/>
      <c r="S8" s="4"/>
      <c r="T8" s="4"/>
      <c r="U8" s="4"/>
      <c r="V8" s="4"/>
      <c r="W8" s="4"/>
      <c r="X8" s="4"/>
      <c r="Y8" s="4"/>
      <c r="Z8" s="4"/>
    </row>
    <row r="9" spans="1:26">
      <c r="A9" s="2" t="s">
        <v>76</v>
      </c>
      <c r="B9" s="2" t="s">
        <v>66</v>
      </c>
      <c r="C9" s="2">
        <v>0.12788333333333332</v>
      </c>
      <c r="D9" s="2">
        <v>469.21666666666664</v>
      </c>
      <c r="E9" s="2">
        <v>3.1942499999999999E-2</v>
      </c>
      <c r="F9" s="2">
        <v>8.8189999999999987E-3</v>
      </c>
      <c r="G9" s="2">
        <v>3.2444166666666663E-2</v>
      </c>
      <c r="H9" s="2">
        <v>9.0729166666666652E-2</v>
      </c>
      <c r="I9" s="2">
        <v>2.3625833333333335E-2</v>
      </c>
      <c r="J9" s="8"/>
      <c r="K9" s="6"/>
      <c r="L9" s="3"/>
      <c r="M9" s="3">
        <f t="shared" si="0"/>
        <v>0</v>
      </c>
      <c r="N9" s="3">
        <f t="shared" si="1"/>
        <v>0</v>
      </c>
      <c r="O9" s="5">
        <f>AVERAGE(M9:M10)</f>
        <v>0</v>
      </c>
      <c r="P9" s="5">
        <f>AVERAGE(N9:N10)</f>
        <v>0</v>
      </c>
      <c r="Q9" s="3" t="s">
        <v>77</v>
      </c>
      <c r="R9" s="3"/>
      <c r="S9" s="3" t="s">
        <v>77</v>
      </c>
      <c r="T9" s="5">
        <f>AVERAGE(C9:C10)</f>
        <v>0.12401354166666666</v>
      </c>
      <c r="U9" s="5">
        <f t="shared" ref="U9:Z9" si="5">AVERAGE(D9:D10)</f>
        <v>484.36458333333331</v>
      </c>
      <c r="V9" s="5">
        <f t="shared" si="5"/>
        <v>3.1989687500000002E-2</v>
      </c>
      <c r="W9" s="5">
        <f t="shared" si="5"/>
        <v>9.1907499999999975E-3</v>
      </c>
      <c r="X9" s="5">
        <f t="shared" si="5"/>
        <v>3.54163141025641E-2</v>
      </c>
      <c r="Y9" s="5">
        <f t="shared" si="5"/>
        <v>0.10075304487179487</v>
      </c>
      <c r="Z9" s="5">
        <f t="shared" si="5"/>
        <v>2.6410993589743591E-2</v>
      </c>
    </row>
    <row r="10" spans="1:26">
      <c r="A10" s="2" t="s">
        <v>78</v>
      </c>
      <c r="B10" s="2" t="s">
        <v>79</v>
      </c>
      <c r="C10" s="2">
        <v>0.12014374999999999</v>
      </c>
      <c r="D10" s="2">
        <v>499.51249999999999</v>
      </c>
      <c r="E10" s="2">
        <v>3.2036874999999999E-2</v>
      </c>
      <c r="F10" s="2">
        <v>9.5624999999999981E-3</v>
      </c>
      <c r="G10" s="2">
        <v>3.8388461538461538E-2</v>
      </c>
      <c r="H10" s="2">
        <v>0.11077692307692308</v>
      </c>
      <c r="I10" s="2">
        <v>2.9196153846153847E-2</v>
      </c>
      <c r="J10" s="6"/>
      <c r="K10" s="6"/>
      <c r="L10" s="3"/>
      <c r="M10" s="3">
        <f t="shared" si="0"/>
        <v>0</v>
      </c>
      <c r="N10" s="3">
        <f t="shared" si="1"/>
        <v>0</v>
      </c>
      <c r="O10" s="4">
        <f>_xlfn.STDEV.S(M9:M10)</f>
        <v>0</v>
      </c>
      <c r="P10" s="4">
        <f>_xlfn.STDEV.S(N9:N10)</f>
        <v>0</v>
      </c>
      <c r="Q10" s="4"/>
      <c r="R10" s="3"/>
      <c r="S10" s="4"/>
      <c r="T10" s="4">
        <f>_xlfn.STDEV.S(C9:C10)</f>
        <v>5.4727118585583797E-3</v>
      </c>
      <c r="U10" s="4">
        <f t="shared" ref="U10:Z10" si="6">_xlfn.STDEV.S(D9:D10)</f>
        <v>21.422389191697459</v>
      </c>
      <c r="V10" s="4">
        <f t="shared" si="6"/>
        <v>6.673320247448092E-5</v>
      </c>
      <c r="W10" s="4">
        <f t="shared" si="6"/>
        <v>5.2573389181219757E-4</v>
      </c>
      <c r="X10" s="4">
        <f t="shared" si="6"/>
        <v>4.2032512132185755E-3</v>
      </c>
      <c r="Y10" s="4">
        <f t="shared" si="6"/>
        <v>1.4175904505268396E-2</v>
      </c>
      <c r="Z10" s="4">
        <f t="shared" si="6"/>
        <v>3.938811407997911E-3</v>
      </c>
    </row>
    <row r="11" spans="1:26">
      <c r="A11" s="2" t="s">
        <v>80</v>
      </c>
      <c r="B11" s="2" t="s">
        <v>79</v>
      </c>
      <c r="C11" s="2">
        <v>0.11345714285714284</v>
      </c>
      <c r="D11" s="2">
        <v>528.88571428571424</v>
      </c>
      <c r="E11" s="2">
        <v>3.8107142857142853E-2</v>
      </c>
      <c r="F11" s="2">
        <v>1.0469999999999998E-2</v>
      </c>
      <c r="G11" s="2">
        <v>3.5204285714285709E-2</v>
      </c>
      <c r="H11" s="2">
        <v>0.10453285714285716</v>
      </c>
      <c r="I11" s="2">
        <v>2.4737142857142857E-2</v>
      </c>
      <c r="J11" s="6"/>
      <c r="K11" s="6"/>
      <c r="L11" s="3"/>
      <c r="M11" s="3">
        <f t="shared" si="0"/>
        <v>0</v>
      </c>
      <c r="N11" s="3">
        <f t="shared" si="1"/>
        <v>0</v>
      </c>
      <c r="O11" s="4"/>
      <c r="P11" s="4"/>
      <c r="Q11" s="4"/>
      <c r="R11" s="3"/>
      <c r="S11" s="4"/>
      <c r="T11" s="4"/>
      <c r="U11" s="4"/>
      <c r="V11" s="4"/>
      <c r="W11" s="4"/>
      <c r="X11" s="4"/>
      <c r="Y11" s="4"/>
      <c r="Z11" s="4"/>
    </row>
    <row r="12" spans="1:26">
      <c r="A12" s="2" t="s">
        <v>81</v>
      </c>
      <c r="B12" s="2" t="s">
        <v>79</v>
      </c>
      <c r="C12" s="2">
        <v>0.13514999999999999</v>
      </c>
      <c r="D12" s="2">
        <v>443.98</v>
      </c>
      <c r="E12" s="2">
        <v>4.3683000000000007E-2</v>
      </c>
      <c r="F12" s="2">
        <v>1.1266999999999999E-2</v>
      </c>
      <c r="G12" s="2">
        <v>2.8235555555555555E-2</v>
      </c>
      <c r="H12" s="2">
        <v>7.6801111111111126E-2</v>
      </c>
      <c r="I12" s="2">
        <v>1.6937777777777774E-2</v>
      </c>
      <c r="J12" s="8">
        <v>1</v>
      </c>
      <c r="K12" s="6"/>
      <c r="L12" s="3"/>
      <c r="M12" s="3">
        <f t="shared" si="0"/>
        <v>0.45047074192531195</v>
      </c>
      <c r="N12" s="3">
        <f t="shared" si="1"/>
        <v>0</v>
      </c>
      <c r="O12" s="5">
        <f>AVERAGE(M11:M12)</f>
        <v>0.22523537096265597</v>
      </c>
      <c r="P12" s="5">
        <f>AVERAGE(N11:N12)</f>
        <v>0</v>
      </c>
      <c r="Q12" s="4" t="s">
        <v>82</v>
      </c>
      <c r="R12" s="3">
        <v>1</v>
      </c>
      <c r="S12" s="4" t="s">
        <v>83</v>
      </c>
      <c r="T12" s="5">
        <f>AVERAGE(C11:C12)</f>
        <v>0.12430357142857142</v>
      </c>
      <c r="U12" s="5">
        <f t="shared" ref="U12:Z12" si="7">AVERAGE(D11:D12)</f>
        <v>486.43285714285713</v>
      </c>
      <c r="V12" s="5">
        <f t="shared" si="7"/>
        <v>4.0895071428571433E-2</v>
      </c>
      <c r="W12" s="5">
        <f t="shared" si="7"/>
        <v>1.08685E-2</v>
      </c>
      <c r="X12" s="5">
        <f t="shared" si="7"/>
        <v>3.1719920634920629E-2</v>
      </c>
      <c r="Y12" s="5">
        <f t="shared" si="7"/>
        <v>9.0666984126984151E-2</v>
      </c>
      <c r="Z12" s="5">
        <f t="shared" si="7"/>
        <v>2.0837460317460317E-2</v>
      </c>
    </row>
    <row r="13" spans="1:26">
      <c r="A13" s="2" t="s">
        <v>84</v>
      </c>
      <c r="B13" s="2" t="s">
        <v>79</v>
      </c>
      <c r="C13" s="2">
        <v>0.13652857142857142</v>
      </c>
      <c r="D13" s="2">
        <v>439.61428571428576</v>
      </c>
      <c r="E13" s="2">
        <v>3.856571428571428E-2</v>
      </c>
      <c r="F13" s="2">
        <v>1.2744285714285713E-2</v>
      </c>
      <c r="G13" s="2">
        <v>3.9742857142857142E-2</v>
      </c>
      <c r="H13" s="2">
        <v>0.10758571428571428</v>
      </c>
      <c r="I13" s="2">
        <v>2.6998571428571431E-2</v>
      </c>
      <c r="J13" s="6"/>
      <c r="K13" s="6"/>
      <c r="L13" s="3"/>
      <c r="M13" s="3">
        <f t="shared" si="0"/>
        <v>0</v>
      </c>
      <c r="N13" s="3">
        <f t="shared" si="1"/>
        <v>0</v>
      </c>
      <c r="O13" s="4"/>
      <c r="P13" s="4"/>
      <c r="Q13" s="4"/>
      <c r="R13" s="3"/>
      <c r="S13" s="4"/>
      <c r="T13" s="4">
        <f>_xlfn.STDEV.S(C11:C12)</f>
        <v>1.5339166389025327E-2</v>
      </c>
      <c r="U13" s="4">
        <f t="shared" ref="U13:Z13" si="8">_xlfn.STDEV.S(D11:D12)</f>
        <v>60.037406332916049</v>
      </c>
      <c r="V13" s="4">
        <f t="shared" si="8"/>
        <v>3.9427263966417408E-3</v>
      </c>
      <c r="W13" s="4">
        <f t="shared" si="8"/>
        <v>5.6356410460567895E-4</v>
      </c>
      <c r="X13" s="4">
        <f t="shared" si="8"/>
        <v>4.9276363514972974E-3</v>
      </c>
      <c r="Y13" s="4">
        <f t="shared" si="8"/>
        <v>1.9609305673190674E-2</v>
      </c>
      <c r="Z13" s="4">
        <f t="shared" si="8"/>
        <v>5.5149839365685981E-3</v>
      </c>
    </row>
    <row r="14" spans="1:26">
      <c r="A14" s="2" t="s">
        <v>85</v>
      </c>
      <c r="B14" s="2" t="s">
        <v>79</v>
      </c>
      <c r="C14" s="2">
        <v>0.11409285714285713</v>
      </c>
      <c r="D14" s="2">
        <v>526.28571428571422</v>
      </c>
      <c r="E14" s="2">
        <v>3.5842307692307687E-2</v>
      </c>
      <c r="F14" s="2">
        <v>8.8214285714285721E-3</v>
      </c>
      <c r="G14" s="2">
        <v>2.8456428571428573E-2</v>
      </c>
      <c r="H14" s="2">
        <v>8.4261428571428584E-2</v>
      </c>
      <c r="I14" s="2">
        <v>1.9634714285714283E-2</v>
      </c>
      <c r="J14" s="6"/>
      <c r="K14" s="6"/>
      <c r="L14" s="3"/>
      <c r="M14" s="3">
        <f t="shared" si="0"/>
        <v>0</v>
      </c>
      <c r="N14" s="3">
        <f t="shared" si="1"/>
        <v>0</v>
      </c>
      <c r="O14" s="4"/>
      <c r="P14" s="4"/>
      <c r="Q14" s="4"/>
      <c r="R14" s="3"/>
      <c r="S14" s="4"/>
      <c r="T14" s="4"/>
      <c r="U14" s="4"/>
      <c r="V14" s="4"/>
      <c r="W14" s="4"/>
      <c r="X14" s="4"/>
      <c r="Y14" s="4"/>
      <c r="Z14" s="4"/>
    </row>
    <row r="15" spans="1:26">
      <c r="A15" s="2" t="s">
        <v>86</v>
      </c>
      <c r="B15" s="2" t="s">
        <v>79</v>
      </c>
      <c r="C15" s="2">
        <v>0.1279142857142857</v>
      </c>
      <c r="D15" s="2">
        <v>469.14285714285717</v>
      </c>
      <c r="E15" s="2">
        <v>3.1477857142857148E-2</v>
      </c>
      <c r="F15" s="2">
        <v>8.6071428571428583E-3</v>
      </c>
      <c r="G15" s="2">
        <v>3.0085714285714292E-2</v>
      </c>
      <c r="H15" s="2">
        <v>8.4124999999999991E-2</v>
      </c>
      <c r="I15" s="2">
        <v>2.147857142857143E-2</v>
      </c>
      <c r="J15" s="6"/>
      <c r="K15" s="6"/>
      <c r="L15" s="3"/>
      <c r="M15" s="3">
        <f t="shared" si="0"/>
        <v>0</v>
      </c>
      <c r="N15" s="3">
        <f t="shared" si="1"/>
        <v>0</v>
      </c>
      <c r="O15" s="4"/>
      <c r="P15" s="4"/>
      <c r="Q15" s="4"/>
      <c r="R15" s="3"/>
      <c r="S15" s="4"/>
      <c r="T15" s="4"/>
      <c r="U15" s="4"/>
      <c r="V15" s="4"/>
      <c r="W15" s="4"/>
      <c r="X15" s="4"/>
      <c r="Y15" s="4"/>
      <c r="Z15" s="4"/>
    </row>
    <row r="16" spans="1:26">
      <c r="A16" s="2" t="s">
        <v>87</v>
      </c>
      <c r="B16" s="2" t="s">
        <v>79</v>
      </c>
      <c r="C16" s="2">
        <v>0.14952499999999999</v>
      </c>
      <c r="D16" s="2">
        <v>410.74166666666662</v>
      </c>
      <c r="E16" s="2">
        <v>4.1801666666666661E-2</v>
      </c>
      <c r="F16" s="2">
        <v>6.6594999999999996E-3</v>
      </c>
      <c r="G16" s="2">
        <v>2.9829999999999999E-2</v>
      </c>
      <c r="H16" s="2">
        <v>7.7969999999999998E-2</v>
      </c>
      <c r="I16" s="2">
        <v>2.3170833333333335E-2</v>
      </c>
      <c r="J16" s="8">
        <v>9</v>
      </c>
      <c r="K16" s="6"/>
      <c r="L16" s="3"/>
      <c r="M16" s="3">
        <f>J16/(5*D16)*1000</f>
        <v>4.3823165412160936</v>
      </c>
      <c r="N16" s="3">
        <f t="shared" si="1"/>
        <v>0</v>
      </c>
      <c r="O16" s="5">
        <f>AVERAGE(M13:M17)</f>
        <v>0.87646330824321872</v>
      </c>
      <c r="P16" s="5">
        <f>AVERAGE(N13:N17)</f>
        <v>0</v>
      </c>
      <c r="Q16" s="3" t="s">
        <v>88</v>
      </c>
      <c r="R16" s="3"/>
      <c r="S16" s="3" t="s">
        <v>89</v>
      </c>
      <c r="T16" s="5">
        <f>AVERAGE(C13:C17)</f>
        <v>0.13060680952380951</v>
      </c>
      <c r="U16" s="5">
        <f t="shared" ref="U16:Z16" si="9">AVERAGE(D13:D17)</f>
        <v>465.18890476190472</v>
      </c>
      <c r="V16" s="5">
        <f t="shared" si="9"/>
        <v>3.5909509157509151E-2</v>
      </c>
      <c r="W16" s="5">
        <f t="shared" si="9"/>
        <v>9.1331380952380959E-3</v>
      </c>
      <c r="X16" s="5">
        <f t="shared" si="9"/>
        <v>3.1975545454545458E-2</v>
      </c>
      <c r="Y16" s="5">
        <f t="shared" si="9"/>
        <v>8.877351948051948E-2</v>
      </c>
      <c r="Z16" s="5">
        <f t="shared" si="9"/>
        <v>2.2827265367965369E-2</v>
      </c>
    </row>
    <row r="17" spans="1:26">
      <c r="A17" s="2" t="s">
        <v>90</v>
      </c>
      <c r="B17" s="2" t="s">
        <v>91</v>
      </c>
      <c r="C17" s="2">
        <v>0.12497333333333334</v>
      </c>
      <c r="D17" s="2">
        <v>480.15999999999991</v>
      </c>
      <c r="E17" s="2">
        <v>3.1860000000000006E-2</v>
      </c>
      <c r="F17" s="2">
        <v>8.8333333333333337E-3</v>
      </c>
      <c r="G17" s="2">
        <v>3.1762727272727269E-2</v>
      </c>
      <c r="H17" s="2">
        <v>8.9925454545454545E-2</v>
      </c>
      <c r="I17" s="2">
        <v>2.2853636363636364E-2</v>
      </c>
      <c r="J17" s="6"/>
      <c r="K17" s="6"/>
      <c r="L17" s="3"/>
      <c r="M17" s="3">
        <f t="shared" si="0"/>
        <v>0</v>
      </c>
      <c r="N17" s="3">
        <f t="shared" si="1"/>
        <v>0</v>
      </c>
      <c r="O17" s="4"/>
      <c r="P17" s="4"/>
      <c r="Q17" s="4"/>
      <c r="R17" s="3"/>
      <c r="S17" s="4"/>
      <c r="T17" s="4">
        <f>_xlfn.STDEV.S(C13:C17)</f>
        <v>1.32727310362637E-2</v>
      </c>
      <c r="U17" s="4">
        <f t="shared" ref="U17:Z17" si="10">_xlfn.STDEV.S(D13:D17)</f>
        <v>43.563604194550976</v>
      </c>
      <c r="V17" s="4">
        <f t="shared" si="10"/>
        <v>4.4106554452957797E-3</v>
      </c>
      <c r="W17" s="4">
        <f t="shared" si="10"/>
        <v>2.2148921681291638E-3</v>
      </c>
      <c r="X17" s="4">
        <f t="shared" si="10"/>
        <v>4.4982061208647508E-3</v>
      </c>
      <c r="Y17" s="4">
        <f t="shared" si="10"/>
        <v>1.1334784500389244E-2</v>
      </c>
      <c r="Z17" s="4">
        <f t="shared" si="10"/>
        <v>2.7170704068182126E-3</v>
      </c>
    </row>
    <row r="18" spans="1:26">
      <c r="A18" s="2" t="s">
        <v>92</v>
      </c>
      <c r="B18" s="2" t="s">
        <v>91</v>
      </c>
      <c r="C18" s="2">
        <v>0.1185090909090909</v>
      </c>
      <c r="D18" s="2">
        <v>506.39090909090913</v>
      </c>
      <c r="E18" s="2">
        <v>3.2901818181818185E-2</v>
      </c>
      <c r="F18" s="2">
        <v>9.0468000000000007E-3</v>
      </c>
      <c r="G18" s="2">
        <v>2.7295999999999997E-2</v>
      </c>
      <c r="H18" s="2">
        <v>7.941200000000001E-2</v>
      </c>
      <c r="I18" s="2">
        <v>1.8248E-2</v>
      </c>
      <c r="J18" s="8">
        <v>3</v>
      </c>
      <c r="K18" s="6"/>
      <c r="L18" s="3"/>
      <c r="M18" s="3">
        <f t="shared" si="0"/>
        <v>1.1848553937848949</v>
      </c>
      <c r="N18" s="3">
        <f t="shared" si="1"/>
        <v>0</v>
      </c>
      <c r="O18" s="3">
        <v>1.1848553937848949</v>
      </c>
      <c r="P18" s="4">
        <v>0</v>
      </c>
      <c r="Q18" s="4" t="s">
        <v>93</v>
      </c>
      <c r="R18" s="3"/>
      <c r="S18" s="4" t="s">
        <v>94</v>
      </c>
      <c r="T18" s="4">
        <v>0.1185090909090909</v>
      </c>
      <c r="U18" s="4">
        <v>506.39090909090913</v>
      </c>
      <c r="V18" s="4">
        <v>3.2901818181818185E-2</v>
      </c>
      <c r="W18" s="4">
        <v>9.0468000000000007E-3</v>
      </c>
      <c r="X18" s="4">
        <v>2.7295999999999997E-2</v>
      </c>
      <c r="Y18" s="4">
        <v>7.941200000000001E-2</v>
      </c>
      <c r="Z18" s="4">
        <v>1.8248E-2</v>
      </c>
    </row>
    <row r="19" spans="1:26">
      <c r="A19" s="2" t="s">
        <v>95</v>
      </c>
      <c r="B19" s="2" t="s">
        <v>91</v>
      </c>
      <c r="C19" s="2">
        <v>0.12778888888888887</v>
      </c>
      <c r="D19" s="2">
        <v>469.5888888888889</v>
      </c>
      <c r="E19" s="2">
        <v>3.7561111111111115E-2</v>
      </c>
      <c r="F19" s="2">
        <v>8.8333333333333337E-3</v>
      </c>
      <c r="G19" s="2">
        <v>5.348222222222223E-2</v>
      </c>
      <c r="H19" s="2">
        <v>0.14963333333333331</v>
      </c>
      <c r="I19" s="2">
        <v>4.4648888888888884E-2</v>
      </c>
      <c r="J19" s="6"/>
      <c r="K19" s="6"/>
      <c r="L19" s="3"/>
      <c r="M19" s="3">
        <f t="shared" si="0"/>
        <v>0</v>
      </c>
      <c r="N19" s="3">
        <f t="shared" si="1"/>
        <v>0</v>
      </c>
      <c r="O19" s="4"/>
      <c r="P19" s="4"/>
      <c r="Q19" s="4"/>
      <c r="R19" s="3"/>
      <c r="S19" s="4"/>
      <c r="T19" s="4"/>
      <c r="U19" s="4"/>
      <c r="V19" s="4"/>
      <c r="W19" s="4"/>
      <c r="X19" s="4"/>
      <c r="Y19" s="4"/>
      <c r="Z19" s="4"/>
    </row>
    <row r="20" spans="1:26">
      <c r="A20" s="2" t="s">
        <v>96</v>
      </c>
      <c r="B20" s="2" t="s">
        <v>97</v>
      </c>
      <c r="C20" s="2">
        <v>0.10630000000000001</v>
      </c>
      <c r="D20" s="2">
        <v>564.57777777777778</v>
      </c>
      <c r="E20" s="2">
        <v>3.1932222222222223E-2</v>
      </c>
      <c r="F20" s="2">
        <v>1.2485555555555555E-2</v>
      </c>
      <c r="G20" s="2">
        <v>5.0423333333333327E-2</v>
      </c>
      <c r="H20" s="2">
        <v>0.15465555555555557</v>
      </c>
      <c r="I20" s="2">
        <v>3.7936666666666667E-2</v>
      </c>
      <c r="J20" s="8"/>
      <c r="K20" s="6"/>
      <c r="L20" s="3" t="s">
        <v>98</v>
      </c>
      <c r="M20" s="3">
        <f t="shared" si="0"/>
        <v>0</v>
      </c>
      <c r="N20" s="3">
        <f t="shared" si="1"/>
        <v>0</v>
      </c>
      <c r="O20" s="5">
        <f>AVERAGE(M19:M20)</f>
        <v>0</v>
      </c>
      <c r="P20" s="5">
        <f>AVERAGE(N19:N20)</f>
        <v>0</v>
      </c>
      <c r="Q20" s="4" t="s">
        <v>99</v>
      </c>
      <c r="R20" s="3"/>
      <c r="S20" s="4" t="s">
        <v>100</v>
      </c>
      <c r="T20" s="5">
        <f>AVERAGE(C19:C20)</f>
        <v>0.11704444444444444</v>
      </c>
      <c r="U20" s="5">
        <f t="shared" ref="U20:Z20" si="11">AVERAGE(D19:D20)</f>
        <v>517.08333333333337</v>
      </c>
      <c r="V20" s="5">
        <f t="shared" si="11"/>
        <v>3.4746666666666669E-2</v>
      </c>
      <c r="W20" s="5">
        <f t="shared" si="11"/>
        <v>1.0659444444444444E-2</v>
      </c>
      <c r="X20" s="5">
        <f t="shared" si="11"/>
        <v>5.1952777777777778E-2</v>
      </c>
      <c r="Y20" s="5">
        <f t="shared" si="11"/>
        <v>0.15214444444444444</v>
      </c>
      <c r="Z20" s="5">
        <f t="shared" si="11"/>
        <v>4.1292777777777775E-2</v>
      </c>
    </row>
    <row r="21" spans="1:26">
      <c r="A21" s="2" t="s">
        <v>101</v>
      </c>
      <c r="B21" s="2" t="s">
        <v>91</v>
      </c>
      <c r="C21" s="2">
        <v>0.13335</v>
      </c>
      <c r="D21" s="2">
        <v>450.02500000000003</v>
      </c>
      <c r="E21" s="2">
        <v>3.1253636363636365E-2</v>
      </c>
      <c r="F21" s="2">
        <v>8.7916666666666664E-3</v>
      </c>
      <c r="G21" s="2">
        <v>3.4629090909090908E-2</v>
      </c>
      <c r="H21" s="2">
        <v>9.4804545454545461E-2</v>
      </c>
      <c r="I21" s="2">
        <v>2.5810909090909086E-2</v>
      </c>
      <c r="J21" s="6"/>
      <c r="K21" s="6"/>
      <c r="L21" s="3"/>
      <c r="M21" s="3">
        <f t="shared" si="0"/>
        <v>0</v>
      </c>
      <c r="N21" s="3">
        <f t="shared" si="1"/>
        <v>0</v>
      </c>
      <c r="O21" s="4"/>
      <c r="P21" s="4"/>
      <c r="Q21" s="4"/>
      <c r="R21" s="3"/>
      <c r="S21" s="4"/>
      <c r="T21" s="4"/>
      <c r="U21" s="4"/>
      <c r="V21" s="4"/>
      <c r="W21" s="4"/>
      <c r="X21" s="4"/>
      <c r="Y21" s="4"/>
      <c r="Z21" s="4"/>
    </row>
    <row r="22" spans="1:26">
      <c r="A22" s="2" t="s">
        <v>102</v>
      </c>
      <c r="B22" s="2" t="s">
        <v>91</v>
      </c>
      <c r="C22" s="2">
        <v>0.12014999999999999</v>
      </c>
      <c r="D22" s="2">
        <v>499.4357142857142</v>
      </c>
      <c r="E22" s="2">
        <v>3.2465000000000001E-2</v>
      </c>
      <c r="F22" s="2">
        <v>8.7499999999999991E-3</v>
      </c>
      <c r="G22" s="2">
        <v>3.2054285714285716E-2</v>
      </c>
      <c r="H22" s="2">
        <v>9.2487857142857149E-2</v>
      </c>
      <c r="I22" s="2">
        <v>2.3304285714285715E-2</v>
      </c>
      <c r="J22" s="8"/>
      <c r="K22" s="6"/>
      <c r="L22" s="3"/>
      <c r="M22" s="3">
        <f t="shared" si="0"/>
        <v>0</v>
      </c>
      <c r="N22" s="3">
        <f t="shared" si="1"/>
        <v>0</v>
      </c>
      <c r="O22" s="5">
        <f>AVERAGE(M21:M23)</f>
        <v>0</v>
      </c>
      <c r="P22" s="5">
        <f>AVERAGE(N21:N23)</f>
        <v>0</v>
      </c>
      <c r="Q22" s="3" t="s">
        <v>103</v>
      </c>
      <c r="R22" s="3"/>
      <c r="S22" s="3" t="s">
        <v>104</v>
      </c>
      <c r="T22" s="5">
        <f>AVERAGE(C21:C23)</f>
        <v>0.12558444444444444</v>
      </c>
      <c r="U22" s="5">
        <f t="shared" ref="U22:Z22" si="12">AVERAGE(D21:D23)</f>
        <v>479.3557936507936</v>
      </c>
      <c r="V22" s="5">
        <f t="shared" si="12"/>
        <v>3.2024673659673659E-2</v>
      </c>
      <c r="W22" s="5">
        <f t="shared" si="12"/>
        <v>9.1787698412698401E-3</v>
      </c>
      <c r="X22" s="5">
        <f t="shared" si="12"/>
        <v>3.1218792207792206E-2</v>
      </c>
      <c r="Y22" s="5">
        <f t="shared" si="12"/>
        <v>8.7951800865800858E-2</v>
      </c>
      <c r="Z22" s="5">
        <f t="shared" si="12"/>
        <v>2.2198064935064932E-2</v>
      </c>
    </row>
    <row r="23" spans="1:26">
      <c r="A23" s="2" t="s">
        <v>105</v>
      </c>
      <c r="B23" s="2" t="s">
        <v>97</v>
      </c>
      <c r="C23" s="2">
        <v>0.12325333333333334</v>
      </c>
      <c r="D23" s="2">
        <v>488.60666666666663</v>
      </c>
      <c r="E23" s="2">
        <v>3.2355384615384612E-2</v>
      </c>
      <c r="F23" s="2">
        <v>9.9946428571428565E-3</v>
      </c>
      <c r="G23" s="2">
        <v>2.6972999999999997E-2</v>
      </c>
      <c r="H23" s="2">
        <v>7.6563000000000006E-2</v>
      </c>
      <c r="I23" s="2">
        <v>1.7479000000000001E-2</v>
      </c>
      <c r="J23" s="6"/>
      <c r="K23" s="6"/>
      <c r="L23" s="3"/>
      <c r="M23" s="3">
        <f t="shared" si="0"/>
        <v>0</v>
      </c>
      <c r="N23" s="3">
        <f t="shared" si="1"/>
        <v>0</v>
      </c>
      <c r="O23" s="4"/>
      <c r="P23" s="4"/>
      <c r="Q23" s="4"/>
      <c r="R23" s="3"/>
      <c r="S23" s="4"/>
      <c r="T23" s="4"/>
      <c r="U23" s="4"/>
      <c r="V23" s="4"/>
      <c r="W23" s="4"/>
      <c r="X23" s="4"/>
      <c r="Y23" s="4"/>
      <c r="Z23" s="4"/>
    </row>
    <row r="24" spans="1:26">
      <c r="A24" s="2" t="s">
        <v>106</v>
      </c>
      <c r="B24" s="2" t="s">
        <v>79</v>
      </c>
      <c r="C24" s="2">
        <v>0.12218999999999999</v>
      </c>
      <c r="D24" s="2">
        <v>491.05000000000007</v>
      </c>
      <c r="E24" s="2">
        <v>3.4318000000000001E-2</v>
      </c>
      <c r="F24" s="2">
        <v>8.0000000000000019E-3</v>
      </c>
      <c r="G24" s="2">
        <v>4.7330999999999998E-2</v>
      </c>
      <c r="H24" s="2">
        <v>0.13542000000000001</v>
      </c>
      <c r="I24" s="2">
        <v>3.9331000000000005E-2</v>
      </c>
      <c r="J24" s="6">
        <v>3</v>
      </c>
      <c r="K24" s="6"/>
      <c r="L24" s="3"/>
      <c r="M24" s="3">
        <f t="shared" si="0"/>
        <v>1.2218714998472657</v>
      </c>
      <c r="N24" s="3">
        <f t="shared" si="1"/>
        <v>0</v>
      </c>
      <c r="O24" s="4"/>
      <c r="P24" s="4"/>
      <c r="Q24" s="4"/>
      <c r="R24" s="3"/>
      <c r="S24" s="4"/>
      <c r="T24" s="4"/>
      <c r="U24" s="4"/>
      <c r="V24" s="4"/>
      <c r="W24" s="4"/>
      <c r="X24" s="4"/>
      <c r="Y24" s="4"/>
      <c r="Z24" s="4"/>
    </row>
    <row r="25" spans="1:26">
      <c r="A25" s="2" t="s">
        <v>107</v>
      </c>
      <c r="B25" s="2" t="s">
        <v>79</v>
      </c>
      <c r="C25" s="2">
        <v>0.12762000000000001</v>
      </c>
      <c r="D25" s="2">
        <v>478.43</v>
      </c>
      <c r="E25" s="2">
        <v>1.8207000000000001E-2</v>
      </c>
      <c r="F25" s="2">
        <v>1.1481999999999997E-2</v>
      </c>
      <c r="G25" s="2">
        <v>4.8870000000000004E-2</v>
      </c>
      <c r="H25" s="2">
        <v>0.13646166666666668</v>
      </c>
      <c r="I25" s="2">
        <v>3.7233333333333334E-2</v>
      </c>
      <c r="J25" s="8"/>
      <c r="K25" s="6"/>
      <c r="L25" s="3" t="s">
        <v>108</v>
      </c>
      <c r="M25" s="3">
        <f t="shared" si="0"/>
        <v>0</v>
      </c>
      <c r="N25" s="3">
        <f t="shared" si="1"/>
        <v>0</v>
      </c>
      <c r="O25" s="5">
        <f>AVERAGE(M24:M28)</f>
        <v>0.24437429996945315</v>
      </c>
      <c r="P25" s="5">
        <f>AVERAGE(N24:N28)</f>
        <v>0</v>
      </c>
      <c r="Q25" s="4" t="s">
        <v>109</v>
      </c>
      <c r="R25" s="3"/>
      <c r="S25" s="4" t="s">
        <v>109</v>
      </c>
      <c r="T25" s="5">
        <f>AVERAGE(C24:C28)</f>
        <v>0.12237466666666666</v>
      </c>
      <c r="U25" s="5">
        <f t="shared" ref="U25:Z25" si="13">AVERAGE(D24:D28)</f>
        <v>493.15504761904765</v>
      </c>
      <c r="V25" s="5">
        <f t="shared" si="13"/>
        <v>3.0076052380952383E-2</v>
      </c>
      <c r="W25" s="5">
        <f t="shared" si="13"/>
        <v>9.727496190476189E-3</v>
      </c>
      <c r="X25" s="5">
        <f t="shared" si="13"/>
        <v>4.7170147619047621E-2</v>
      </c>
      <c r="Y25" s="5">
        <f t="shared" si="13"/>
        <v>0.13462561904761902</v>
      </c>
      <c r="Z25" s="5">
        <f t="shared" si="13"/>
        <v>3.7411738095238102E-2</v>
      </c>
    </row>
    <row r="26" spans="1:26">
      <c r="A26" s="2" t="s">
        <v>110</v>
      </c>
      <c r="B26" s="2" t="s">
        <v>91</v>
      </c>
      <c r="C26" s="2">
        <v>0.12828333333333333</v>
      </c>
      <c r="D26" s="2">
        <v>468.7166666666667</v>
      </c>
      <c r="E26" s="2">
        <v>3.4810833333333333E-2</v>
      </c>
      <c r="F26" s="2">
        <v>1.0916666666666665E-2</v>
      </c>
      <c r="G26" s="2">
        <v>5.1949166666666664E-2</v>
      </c>
      <c r="H26" s="2">
        <v>0.14507499999999998</v>
      </c>
      <c r="I26" s="2">
        <v>4.10325E-2</v>
      </c>
      <c r="J26" s="6"/>
      <c r="K26" s="6"/>
      <c r="L26" s="3"/>
      <c r="M26" s="3">
        <f t="shared" si="0"/>
        <v>0</v>
      </c>
      <c r="N26" s="3">
        <f t="shared" si="1"/>
        <v>0</v>
      </c>
      <c r="O26" s="4"/>
      <c r="P26" s="4"/>
      <c r="Q26" s="4"/>
      <c r="R26" s="3"/>
      <c r="S26" s="4"/>
      <c r="T26" s="4"/>
      <c r="U26" s="4"/>
      <c r="V26" s="4"/>
      <c r="W26" s="4"/>
      <c r="X26" s="4"/>
      <c r="Y26" s="4"/>
      <c r="Z26" s="4"/>
    </row>
    <row r="27" spans="1:26">
      <c r="A27" s="2" t="s">
        <v>111</v>
      </c>
      <c r="B27" s="2" t="s">
        <v>91</v>
      </c>
      <c r="C27" s="2">
        <v>0.11369999999999998</v>
      </c>
      <c r="D27" s="2">
        <v>527.77857142857135</v>
      </c>
      <c r="E27" s="2">
        <v>3.4091428571428571E-2</v>
      </c>
      <c r="F27" s="2">
        <v>9.7857142857142847E-3</v>
      </c>
      <c r="G27" s="2">
        <v>3.8298571428571439E-2</v>
      </c>
      <c r="H27" s="2">
        <v>0.11357142857142856</v>
      </c>
      <c r="I27" s="2">
        <v>2.8512857142857142E-2</v>
      </c>
      <c r="J27" s="6"/>
      <c r="K27" s="6"/>
      <c r="L27" s="3"/>
      <c r="M27" s="3">
        <f t="shared" si="0"/>
        <v>0</v>
      </c>
      <c r="N27" s="3">
        <f t="shared" si="1"/>
        <v>0</v>
      </c>
      <c r="O27" s="4"/>
      <c r="P27" s="4"/>
      <c r="Q27" s="4"/>
      <c r="R27" s="3"/>
      <c r="S27" s="4"/>
      <c r="T27" s="4"/>
      <c r="U27" s="4"/>
      <c r="V27" s="4"/>
      <c r="W27" s="4"/>
      <c r="X27" s="4"/>
      <c r="Y27" s="4"/>
      <c r="Z27" s="4"/>
    </row>
    <row r="28" spans="1:26">
      <c r="A28" s="2" t="s">
        <v>112</v>
      </c>
      <c r="B28" s="2" t="s">
        <v>91</v>
      </c>
      <c r="C28" s="2">
        <v>0.12007999999999999</v>
      </c>
      <c r="D28" s="2">
        <v>499.80000000000007</v>
      </c>
      <c r="E28" s="2">
        <v>2.8953E-2</v>
      </c>
      <c r="F28" s="2">
        <v>8.4531000000000016E-3</v>
      </c>
      <c r="G28" s="2">
        <v>4.9402000000000001E-2</v>
      </c>
      <c r="H28" s="2">
        <v>0.1426</v>
      </c>
      <c r="I28" s="2">
        <v>4.0948999999999999E-2</v>
      </c>
      <c r="J28" s="6"/>
      <c r="K28" s="6"/>
      <c r="L28" s="3"/>
      <c r="M28" s="3">
        <f t="shared" si="0"/>
        <v>0</v>
      </c>
      <c r="N28" s="3">
        <f t="shared" si="1"/>
        <v>0</v>
      </c>
      <c r="O28" s="4"/>
      <c r="P28" s="4"/>
      <c r="Q28" s="4"/>
      <c r="R28" s="3"/>
      <c r="S28" s="4"/>
      <c r="T28" s="4"/>
      <c r="U28" s="4"/>
      <c r="V28" s="4"/>
      <c r="W28" s="4"/>
      <c r="X28" s="4"/>
      <c r="Y28" s="4"/>
      <c r="Z28" s="4"/>
    </row>
    <row r="29" spans="1:26">
      <c r="A29" s="2" t="s">
        <v>113</v>
      </c>
      <c r="B29" s="2" t="s">
        <v>91</v>
      </c>
      <c r="C29" s="2">
        <v>0.10472000000000001</v>
      </c>
      <c r="D29" s="2">
        <v>572.98666666666657</v>
      </c>
      <c r="E29" s="2">
        <v>3.0533999999999999E-2</v>
      </c>
      <c r="F29" s="2">
        <v>1.1133333333333334E-2</v>
      </c>
      <c r="G29" s="2">
        <v>3.6154666666666668E-2</v>
      </c>
      <c r="H29" s="2">
        <v>0.11172666666666668</v>
      </c>
      <c r="I29" s="2">
        <v>2.5021333333333329E-2</v>
      </c>
      <c r="J29" s="8"/>
      <c r="K29" s="6">
        <v>1</v>
      </c>
      <c r="L29" s="3"/>
      <c r="M29" s="3">
        <f t="shared" si="0"/>
        <v>0</v>
      </c>
      <c r="N29" s="3">
        <f t="shared" si="1"/>
        <v>0.34904826173965658</v>
      </c>
      <c r="O29" s="5">
        <f>AVERAGE(M29:M34)</f>
        <v>6.3075564526302502E-2</v>
      </c>
      <c r="P29" s="5">
        <f>AVERAGE(N29:N34)</f>
        <v>5.8174710289942762E-2</v>
      </c>
      <c r="Q29" s="3" t="s">
        <v>114</v>
      </c>
      <c r="R29" s="3"/>
      <c r="S29" s="3" t="s">
        <v>115</v>
      </c>
      <c r="T29" s="5">
        <f>AVERAGE(C29:C34)</f>
        <v>0.11060077441077443</v>
      </c>
      <c r="U29" s="5">
        <f t="shared" ref="U29:Z29" si="14">AVERAGE(D29:D34)</f>
        <v>544.22707070707077</v>
      </c>
      <c r="V29" s="5">
        <f t="shared" si="14"/>
        <v>3.6621651515151517E-2</v>
      </c>
      <c r="W29" s="5">
        <f t="shared" si="14"/>
        <v>1.0812760942760942E-2</v>
      </c>
      <c r="X29" s="5">
        <f t="shared" si="14"/>
        <v>3.9658732323232318E-2</v>
      </c>
      <c r="Y29" s="5">
        <f t="shared" si="14"/>
        <v>0.11930560606060607</v>
      </c>
      <c r="Z29" s="5">
        <f t="shared" si="14"/>
        <v>2.8833138047138052E-2</v>
      </c>
    </row>
    <row r="30" spans="1:26">
      <c r="A30" s="2" t="s">
        <v>116</v>
      </c>
      <c r="B30" s="2" t="s">
        <v>91</v>
      </c>
      <c r="C30" s="2">
        <v>0.11355555555555558</v>
      </c>
      <c r="D30" s="2">
        <v>528.4666666666667</v>
      </c>
      <c r="E30" s="2">
        <v>3.1265000000000001E-2</v>
      </c>
      <c r="F30" s="2">
        <v>1.1777777777777776E-2</v>
      </c>
      <c r="G30" s="2">
        <v>3.6688888888888889E-2</v>
      </c>
      <c r="H30" s="2">
        <v>0.10884111111111111</v>
      </c>
      <c r="I30" s="2">
        <v>2.4910777777777778E-2</v>
      </c>
      <c r="J30" s="6">
        <v>1</v>
      </c>
      <c r="K30" s="6"/>
      <c r="L30" s="3"/>
      <c r="M30" s="3">
        <f t="shared" si="0"/>
        <v>0.37845338715781501</v>
      </c>
      <c r="N30" s="3">
        <f t="shared" si="1"/>
        <v>0</v>
      </c>
      <c r="O30" s="4"/>
      <c r="P30" s="4"/>
      <c r="Q30" s="4"/>
      <c r="R30" s="3"/>
      <c r="S30" s="4"/>
      <c r="T30" s="4">
        <f>_xlfn.STDEV.S(C29:C34)</f>
        <v>6.5068033956950239E-3</v>
      </c>
      <c r="U30" s="4">
        <f t="shared" ref="U30:Z30" si="15">_xlfn.STDEV.S(D29:D34)</f>
        <v>33.347178318501506</v>
      </c>
      <c r="V30" s="4">
        <f t="shared" si="15"/>
        <v>5.5146097111074162E-3</v>
      </c>
      <c r="W30" s="4">
        <f t="shared" si="15"/>
        <v>7.7305939034763636E-4</v>
      </c>
      <c r="X30" s="4">
        <f t="shared" si="15"/>
        <v>4.2103526980534454E-3</v>
      </c>
      <c r="Y30" s="4">
        <f t="shared" si="15"/>
        <v>1.2112032652743495E-2</v>
      </c>
      <c r="Z30" s="4">
        <f t="shared" si="15"/>
        <v>4.3493874824636694E-3</v>
      </c>
    </row>
    <row r="31" spans="1:26">
      <c r="A31" s="2" t="s">
        <v>117</v>
      </c>
      <c r="B31" s="2" t="s">
        <v>91</v>
      </c>
      <c r="C31" s="2">
        <v>0.11363636363636366</v>
      </c>
      <c r="D31" s="2">
        <v>528.0090909090909</v>
      </c>
      <c r="E31" s="2">
        <v>4.0239090909090905E-2</v>
      </c>
      <c r="F31" s="2">
        <v>1.0636363636363635E-2</v>
      </c>
      <c r="G31" s="2">
        <v>3.9551111111111113E-2</v>
      </c>
      <c r="H31" s="2">
        <v>0.11732222222222223</v>
      </c>
      <c r="I31" s="2">
        <v>2.8884444444444449E-2</v>
      </c>
      <c r="J31" s="6"/>
      <c r="K31" s="6"/>
      <c r="L31" s="3"/>
      <c r="M31" s="3">
        <f t="shared" si="0"/>
        <v>0</v>
      </c>
      <c r="N31" s="3">
        <f t="shared" si="1"/>
        <v>0</v>
      </c>
      <c r="O31" s="4"/>
      <c r="P31" s="4"/>
      <c r="Q31" s="4"/>
      <c r="R31" s="3"/>
      <c r="S31" s="4"/>
      <c r="T31" s="4"/>
      <c r="U31" s="4"/>
      <c r="V31" s="4"/>
      <c r="W31" s="4"/>
      <c r="X31" s="4"/>
      <c r="Y31" s="4"/>
      <c r="Z31" s="4"/>
    </row>
    <row r="32" spans="1:26">
      <c r="A32" s="2" t="s">
        <v>118</v>
      </c>
      <c r="B32" s="2" t="s">
        <v>91</v>
      </c>
      <c r="C32" s="2">
        <v>0.10035636363636362</v>
      </c>
      <c r="D32" s="2">
        <v>597.9727272727273</v>
      </c>
      <c r="E32" s="2">
        <v>3.6119090909090913E-2</v>
      </c>
      <c r="F32" s="2">
        <v>9.4545454545454533E-3</v>
      </c>
      <c r="G32" s="2">
        <v>3.9554999999999993E-2</v>
      </c>
      <c r="H32" s="2">
        <v>0.12488000000000002</v>
      </c>
      <c r="I32" s="2">
        <v>3.0054999999999998E-2</v>
      </c>
      <c r="J32" s="6"/>
      <c r="K32" s="6"/>
      <c r="L32" s="3"/>
      <c r="M32" s="3">
        <f t="shared" si="0"/>
        <v>0</v>
      </c>
      <c r="N32" s="3">
        <f t="shared" si="1"/>
        <v>0</v>
      </c>
      <c r="O32" s="4"/>
      <c r="P32" s="4"/>
      <c r="Q32" s="4"/>
      <c r="R32" s="3"/>
      <c r="S32" s="4"/>
      <c r="T32" s="4"/>
      <c r="U32" s="4"/>
      <c r="V32" s="4"/>
      <c r="W32" s="4"/>
      <c r="X32" s="4"/>
      <c r="Y32" s="4"/>
      <c r="Z32" s="4"/>
    </row>
    <row r="33" spans="1:26">
      <c r="A33" s="2" t="s">
        <v>119</v>
      </c>
      <c r="B33" s="2" t="s">
        <v>91</v>
      </c>
      <c r="C33" s="2">
        <v>0.11686363636363635</v>
      </c>
      <c r="D33" s="2">
        <v>513.64545454545453</v>
      </c>
      <c r="E33" s="2">
        <v>3.6411818181818177E-2</v>
      </c>
      <c r="F33" s="2">
        <v>1.0783636363636362E-2</v>
      </c>
      <c r="G33" s="2">
        <v>3.8249090909090906E-2</v>
      </c>
      <c r="H33" s="2">
        <v>0.11191818181818182</v>
      </c>
      <c r="I33" s="2">
        <v>2.7464545454545453E-2</v>
      </c>
      <c r="J33" s="8"/>
      <c r="K33" s="6"/>
      <c r="L33" s="3"/>
      <c r="M33" s="3">
        <f t="shared" si="0"/>
        <v>0</v>
      </c>
      <c r="N33" s="3">
        <f t="shared" si="1"/>
        <v>0</v>
      </c>
      <c r="O33" s="5"/>
      <c r="P33" s="5"/>
      <c r="Q33" s="4"/>
      <c r="R33" s="3"/>
      <c r="S33" s="4"/>
      <c r="T33" s="5"/>
      <c r="U33" s="5"/>
      <c r="V33" s="5"/>
      <c r="W33" s="5"/>
      <c r="X33" s="5"/>
      <c r="Y33" s="5"/>
      <c r="Z33" s="5"/>
    </row>
    <row r="34" spans="1:26">
      <c r="A34" s="2" t="s">
        <v>120</v>
      </c>
      <c r="B34" s="2" t="s">
        <v>91</v>
      </c>
      <c r="C34" s="2">
        <v>0.11447272727272728</v>
      </c>
      <c r="D34" s="2">
        <v>524.28181818181827</v>
      </c>
      <c r="E34" s="2">
        <v>4.5160909090909092E-2</v>
      </c>
      <c r="F34" s="2">
        <v>1.1090909090909089E-2</v>
      </c>
      <c r="G34" s="2">
        <v>4.7753636363636366E-2</v>
      </c>
      <c r="H34" s="2">
        <v>0.14114545454545457</v>
      </c>
      <c r="I34" s="2">
        <v>3.6662727272727277E-2</v>
      </c>
      <c r="J34" s="6"/>
      <c r="K34" s="6"/>
      <c r="L34" s="3"/>
      <c r="M34" s="3">
        <f t="shared" si="0"/>
        <v>0</v>
      </c>
      <c r="N34" s="3">
        <f t="shared" si="1"/>
        <v>0</v>
      </c>
      <c r="O34" s="4"/>
      <c r="P34" s="4"/>
      <c r="Q34" s="4"/>
      <c r="R34" s="3"/>
      <c r="S34" s="4"/>
      <c r="T34" s="4"/>
      <c r="U34" s="4"/>
      <c r="V34" s="4"/>
      <c r="W34" s="4"/>
      <c r="X34" s="4"/>
      <c r="Y34" s="4"/>
      <c r="Z34" s="4"/>
    </row>
    <row r="35" spans="1:26">
      <c r="A35" s="2" t="s">
        <v>121</v>
      </c>
      <c r="B35" s="2" t="s">
        <v>91</v>
      </c>
      <c r="C35" s="2">
        <v>0.11000666666666667</v>
      </c>
      <c r="D35" s="2">
        <v>545.50666666666666</v>
      </c>
      <c r="E35" s="2">
        <v>4.0222000000000008E-2</v>
      </c>
      <c r="F35" s="2">
        <v>8.8999999999999965E-3</v>
      </c>
      <c r="G35" s="2">
        <v>4.349666666666667E-2</v>
      </c>
      <c r="H35" s="2">
        <v>0.13114066666666666</v>
      </c>
      <c r="I35" s="2">
        <v>3.4596666666666658E-2</v>
      </c>
      <c r="J35" s="6">
        <v>2</v>
      </c>
      <c r="K35" s="6"/>
      <c r="L35" s="3"/>
      <c r="M35" s="3">
        <f t="shared" si="0"/>
        <v>0.73326326595458657</v>
      </c>
      <c r="N35" s="3">
        <f t="shared" si="1"/>
        <v>0</v>
      </c>
      <c r="O35" s="4"/>
      <c r="P35" s="4"/>
      <c r="Q35" s="4"/>
      <c r="R35" s="3"/>
      <c r="S35" s="4"/>
      <c r="T35" s="4">
        <f>_xlfn.STDEV.S(C35:C37)</f>
        <v>1.2611955704953296E-2</v>
      </c>
      <c r="U35" s="4">
        <f t="shared" ref="U35:Z35" si="16">_xlfn.STDEV.S(D35:D37)</f>
        <v>61.292335059426861</v>
      </c>
      <c r="V35" s="4">
        <f t="shared" si="16"/>
        <v>5.4028711194450468E-3</v>
      </c>
      <c r="W35" s="4">
        <f t="shared" si="16"/>
        <v>2.5934211638940067E-3</v>
      </c>
      <c r="X35" s="4">
        <f t="shared" si="16"/>
        <v>3.6386029726520842E-3</v>
      </c>
      <c r="Y35" s="4">
        <f t="shared" si="16"/>
        <v>7.1705326730177208E-3</v>
      </c>
      <c r="Z35" s="4">
        <f t="shared" si="16"/>
        <v>6.2038712117097952E-3</v>
      </c>
    </row>
    <row r="36" spans="1:26">
      <c r="A36" s="2" t="s">
        <v>122</v>
      </c>
      <c r="B36" s="2" t="s">
        <v>79</v>
      </c>
      <c r="C36" s="2">
        <v>9.9067000000000002E-2</v>
      </c>
      <c r="D36" s="2">
        <v>605.87000000000012</v>
      </c>
      <c r="E36" s="2">
        <v>2.9534999999999999E-2</v>
      </c>
      <c r="F36" s="2">
        <v>1.3950000000000001E-2</v>
      </c>
      <c r="G36" s="2">
        <v>3.6863E-2</v>
      </c>
      <c r="H36" s="2">
        <v>0.11715200000000001</v>
      </c>
      <c r="I36" s="2">
        <v>2.2912700000000001E-2</v>
      </c>
      <c r="J36" s="8"/>
      <c r="K36" s="6"/>
      <c r="L36" s="3"/>
      <c r="M36" s="3">
        <f t="shared" si="0"/>
        <v>0</v>
      </c>
      <c r="N36" s="3">
        <f t="shared" si="1"/>
        <v>0</v>
      </c>
      <c r="O36" s="5">
        <f>AVERAGE(M35:M37)</f>
        <v>0.24442108865152887</v>
      </c>
      <c r="P36" s="5">
        <f>AVERAGE(N35:N37)</f>
        <v>0</v>
      </c>
      <c r="Q36" s="4" t="s">
        <v>123</v>
      </c>
      <c r="R36" s="3"/>
      <c r="S36" s="4" t="s">
        <v>124</v>
      </c>
      <c r="T36" s="5">
        <f>AVERAGE(C35:C37)</f>
        <v>0.1110978888888889</v>
      </c>
      <c r="U36" s="5">
        <f t="shared" ref="U36:Z36" si="17">AVERAGE(D35:D37)</f>
        <v>544.88888888888891</v>
      </c>
      <c r="V36" s="5">
        <f t="shared" si="17"/>
        <v>3.4417333333333341E-2</v>
      </c>
      <c r="W36" s="5">
        <f t="shared" si="17"/>
        <v>1.1083333333333332E-2</v>
      </c>
      <c r="X36" s="5">
        <f t="shared" si="17"/>
        <v>4.1043555555555548E-2</v>
      </c>
      <c r="Y36" s="5">
        <f t="shared" si="17"/>
        <v>0.12323422222222223</v>
      </c>
      <c r="Z36" s="5">
        <f t="shared" si="17"/>
        <v>2.9960122222222219E-2</v>
      </c>
    </row>
    <row r="37" spans="1:26">
      <c r="A37" s="2" t="s">
        <v>125</v>
      </c>
      <c r="B37" s="2" t="s">
        <v>66</v>
      </c>
      <c r="C37" s="2">
        <v>0.12422000000000002</v>
      </c>
      <c r="D37" s="2">
        <v>483.28999999999996</v>
      </c>
      <c r="E37" s="2">
        <v>3.3495000000000011E-2</v>
      </c>
      <c r="F37" s="2">
        <v>1.0399999999999998E-2</v>
      </c>
      <c r="G37" s="2">
        <v>4.277099999999999E-2</v>
      </c>
      <c r="H37" s="2">
        <v>0.12141000000000002</v>
      </c>
      <c r="I37" s="2">
        <v>3.2371000000000004E-2</v>
      </c>
      <c r="J37" s="6"/>
      <c r="K37" s="6"/>
      <c r="L37" s="3"/>
      <c r="M37" s="3">
        <f t="shared" si="0"/>
        <v>0</v>
      </c>
      <c r="N37" s="3">
        <f t="shared" si="1"/>
        <v>0</v>
      </c>
      <c r="O37" s="4"/>
      <c r="P37" s="4"/>
      <c r="Q37" s="4"/>
      <c r="R37" s="3"/>
      <c r="S37" s="4"/>
      <c r="T37" s="4"/>
      <c r="U37" s="4"/>
      <c r="V37" s="4"/>
      <c r="W37" s="4"/>
      <c r="X37" s="4"/>
      <c r="Y37" s="4"/>
      <c r="Z37" s="4"/>
    </row>
    <row r="38" spans="1:26">
      <c r="A38" s="2" t="s">
        <v>126</v>
      </c>
      <c r="B38" s="2" t="s">
        <v>79</v>
      </c>
      <c r="C38" s="2">
        <v>0.13341</v>
      </c>
      <c r="D38" s="2">
        <v>449.8</v>
      </c>
      <c r="E38" s="2">
        <v>4.2699000000000001E-2</v>
      </c>
      <c r="F38" s="2">
        <v>8.5626000000000001E-3</v>
      </c>
      <c r="G38" s="2">
        <v>2.6848999999999994E-2</v>
      </c>
      <c r="H38" s="2">
        <v>7.3507000000000017E-2</v>
      </c>
      <c r="I38" s="2">
        <v>1.8284999999999999E-2</v>
      </c>
      <c r="J38" s="8"/>
      <c r="K38" s="6"/>
      <c r="L38" s="3"/>
      <c r="M38" s="3">
        <f t="shared" si="0"/>
        <v>0</v>
      </c>
      <c r="N38" s="3">
        <f t="shared" si="1"/>
        <v>0</v>
      </c>
      <c r="O38" s="4">
        <v>0</v>
      </c>
      <c r="P38" s="4">
        <v>0</v>
      </c>
      <c r="Q38" s="3" t="s">
        <v>127</v>
      </c>
      <c r="R38" s="3"/>
      <c r="S38" s="3" t="s">
        <v>127</v>
      </c>
      <c r="T38" s="4">
        <v>0.13341</v>
      </c>
      <c r="U38" s="4">
        <v>449.8</v>
      </c>
      <c r="V38" s="4">
        <v>4.2699000000000001E-2</v>
      </c>
      <c r="W38" s="4">
        <v>8.5626000000000001E-3</v>
      </c>
      <c r="X38" s="4">
        <v>2.6848999999999994E-2</v>
      </c>
      <c r="Y38" s="4">
        <v>7.3507000000000017E-2</v>
      </c>
      <c r="Z38" s="4">
        <v>1.8284999999999999E-2</v>
      </c>
    </row>
    <row r="39" spans="1:26">
      <c r="A39" s="2" t="s">
        <v>128</v>
      </c>
      <c r="B39" s="2" t="s">
        <v>79</v>
      </c>
      <c r="C39" s="2">
        <v>0.14258571428571429</v>
      </c>
      <c r="D39" s="2">
        <v>420.87142857142857</v>
      </c>
      <c r="E39" s="2">
        <v>5.756214285714286E-2</v>
      </c>
      <c r="F39" s="2">
        <v>1.0215714285714285E-2</v>
      </c>
      <c r="G39" s="2">
        <v>4.1447857142857147E-2</v>
      </c>
      <c r="H39" s="2">
        <v>0.10975714285714286</v>
      </c>
      <c r="I39" s="2">
        <v>3.1234999999999995E-2</v>
      </c>
      <c r="J39" s="8">
        <v>2</v>
      </c>
      <c r="K39" s="6"/>
      <c r="L39" s="3"/>
      <c r="M39" s="3">
        <f t="shared" si="0"/>
        <v>0.95040901530837385</v>
      </c>
      <c r="N39" s="3">
        <f t="shared" si="1"/>
        <v>0</v>
      </c>
      <c r="O39" s="3">
        <v>0.95040901530837385</v>
      </c>
      <c r="P39" s="3">
        <v>0</v>
      </c>
      <c r="Q39" s="3" t="s">
        <v>129</v>
      </c>
      <c r="R39" s="3">
        <v>1</v>
      </c>
      <c r="S39" s="3" t="s">
        <v>130</v>
      </c>
      <c r="T39" s="3">
        <v>0.14258571428571429</v>
      </c>
      <c r="U39" s="3">
        <v>420.87142857142857</v>
      </c>
      <c r="V39" s="3">
        <v>5.756214285714286E-2</v>
      </c>
      <c r="W39" s="3">
        <v>1.0215714285714285E-2</v>
      </c>
      <c r="X39" s="3">
        <v>4.1447857142857147E-2</v>
      </c>
      <c r="Y39" s="3">
        <v>0.10975714285714286</v>
      </c>
      <c r="Z39" s="3">
        <v>3.1234999999999995E-2</v>
      </c>
    </row>
    <row r="40" spans="1:26">
      <c r="A40" s="2" t="s">
        <v>131</v>
      </c>
      <c r="B40" s="2" t="s">
        <v>91</v>
      </c>
      <c r="C40" s="2">
        <v>0.12196666666666667</v>
      </c>
      <c r="D40" s="2">
        <v>492.05</v>
      </c>
      <c r="E40" s="2">
        <v>6.3970833333333338E-2</v>
      </c>
      <c r="F40" s="2">
        <v>1.4291666666666668E-2</v>
      </c>
      <c r="G40" s="2">
        <v>5.0215000000000003E-2</v>
      </c>
      <c r="H40" s="2">
        <v>0.14380000000000001</v>
      </c>
      <c r="I40" s="2">
        <v>3.5923333333333335E-2</v>
      </c>
      <c r="J40" s="6"/>
      <c r="K40" s="6">
        <v>3</v>
      </c>
      <c r="L40" s="3" t="s">
        <v>108</v>
      </c>
      <c r="M40" s="3">
        <f t="shared" si="0"/>
        <v>0</v>
      </c>
      <c r="N40" s="3">
        <f t="shared" si="1"/>
        <v>1.2193882735494359</v>
      </c>
      <c r="O40" s="4"/>
      <c r="P40" s="4"/>
      <c r="Q40" s="4"/>
      <c r="R40" s="3"/>
      <c r="S40" s="4"/>
      <c r="T40" s="4"/>
      <c r="U40" s="4"/>
      <c r="V40" s="4"/>
      <c r="W40" s="4"/>
      <c r="X40" s="4"/>
      <c r="Y40" s="4"/>
      <c r="Z40" s="4"/>
    </row>
    <row r="41" spans="1:26">
      <c r="A41" s="2" t="s">
        <v>132</v>
      </c>
      <c r="B41" s="2" t="s">
        <v>91</v>
      </c>
      <c r="C41" s="2">
        <v>0.11404</v>
      </c>
      <c r="D41" s="2">
        <v>528.49</v>
      </c>
      <c r="E41" s="2">
        <v>4.6837000000000004E-2</v>
      </c>
      <c r="F41" s="2">
        <v>1.0799999999999999E-2</v>
      </c>
      <c r="G41" s="2">
        <v>3.3501111111111113E-2</v>
      </c>
      <c r="H41" s="2">
        <v>0.10042444444444443</v>
      </c>
      <c r="I41" s="2">
        <v>2.2723333333333331E-2</v>
      </c>
      <c r="J41" s="8"/>
      <c r="K41" s="6"/>
      <c r="L41" s="3"/>
      <c r="M41" s="3">
        <f t="shared" si="0"/>
        <v>0</v>
      </c>
      <c r="N41" s="3">
        <f t="shared" si="1"/>
        <v>0</v>
      </c>
      <c r="O41" s="5">
        <f>AVERAGE(M40:M42)</f>
        <v>0</v>
      </c>
      <c r="P41" s="5">
        <f>AVERAGE(N40:N42)</f>
        <v>0.40646275784981195</v>
      </c>
      <c r="Q41" s="3" t="s">
        <v>133</v>
      </c>
      <c r="R41" s="3"/>
      <c r="S41" s="3" t="s">
        <v>134</v>
      </c>
      <c r="T41" s="5">
        <f>AVERAGE(C40:C42)</f>
        <v>0.12298370370370371</v>
      </c>
      <c r="U41" s="5">
        <f t="shared" ref="U41:Z41" si="18">AVERAGE(D40:D42)</f>
        <v>490.67629629629624</v>
      </c>
      <c r="V41" s="5">
        <f t="shared" si="18"/>
        <v>5.0567055555555553E-2</v>
      </c>
      <c r="W41" s="5">
        <f t="shared" si="18"/>
        <v>1.1900925925925926E-2</v>
      </c>
      <c r="X41" s="5">
        <f t="shared" si="18"/>
        <v>4.1276111111111111E-2</v>
      </c>
      <c r="Y41" s="5">
        <f t="shared" si="18"/>
        <v>0.11808962962962961</v>
      </c>
      <c r="Z41" s="5">
        <f t="shared" si="18"/>
        <v>2.9382592592592589E-2</v>
      </c>
    </row>
    <row r="42" spans="1:26">
      <c r="A42" s="2" t="s">
        <v>135</v>
      </c>
      <c r="B42" s="2" t="s">
        <v>79</v>
      </c>
      <c r="C42" s="2">
        <v>0.13294444444444442</v>
      </c>
      <c r="D42" s="2">
        <v>451.48888888888888</v>
      </c>
      <c r="E42" s="2">
        <v>4.0893333333333337E-2</v>
      </c>
      <c r="F42" s="2">
        <v>1.0611111111111109E-2</v>
      </c>
      <c r="G42" s="2">
        <v>4.0112222222222216E-2</v>
      </c>
      <c r="H42" s="2">
        <v>0.11004444444444444</v>
      </c>
      <c r="I42" s="2">
        <v>2.9501111111111106E-2</v>
      </c>
      <c r="J42" s="6"/>
      <c r="K42" s="6"/>
      <c r="L42" s="3"/>
      <c r="M42" s="3">
        <f t="shared" si="0"/>
        <v>0</v>
      </c>
      <c r="N42" s="3">
        <f t="shared" si="1"/>
        <v>0</v>
      </c>
      <c r="O42" s="4"/>
      <c r="P42" s="4"/>
      <c r="Q42" s="4"/>
      <c r="R42" s="3"/>
      <c r="S42" s="4"/>
      <c r="T42" s="4"/>
      <c r="U42" s="4"/>
      <c r="V42" s="4"/>
      <c r="W42" s="4"/>
      <c r="X42" s="4"/>
      <c r="Y42" s="4"/>
      <c r="Z42" s="4"/>
    </row>
    <row r="43" spans="1:26">
      <c r="A43" s="2" t="s">
        <v>136</v>
      </c>
      <c r="B43" s="2" t="s">
        <v>79</v>
      </c>
      <c r="C43" s="2">
        <v>0.11753076923076923</v>
      </c>
      <c r="D43" s="2">
        <v>515.29999999999995</v>
      </c>
      <c r="E43" s="2">
        <v>3.6445384615384616E-2</v>
      </c>
      <c r="F43" s="2">
        <v>9.4230769230769212E-3</v>
      </c>
      <c r="G43" s="2">
        <v>3.8893333333333335E-2</v>
      </c>
      <c r="H43" s="2">
        <v>0.11458333333333333</v>
      </c>
      <c r="I43" s="2">
        <v>2.9476666666666665E-2</v>
      </c>
      <c r="J43" s="8"/>
      <c r="K43" s="6"/>
      <c r="L43" s="3"/>
      <c r="M43" s="3">
        <f t="shared" si="0"/>
        <v>0</v>
      </c>
      <c r="N43" s="3">
        <f t="shared" si="1"/>
        <v>0</v>
      </c>
      <c r="O43" s="4">
        <v>0</v>
      </c>
      <c r="P43" s="4">
        <v>0</v>
      </c>
      <c r="Q43" s="3" t="s">
        <v>137</v>
      </c>
      <c r="R43" s="3"/>
      <c r="S43" s="3" t="s">
        <v>137</v>
      </c>
      <c r="T43" s="4">
        <v>0.11753076923076923</v>
      </c>
      <c r="U43" s="4">
        <v>515.29999999999995</v>
      </c>
      <c r="V43" s="4">
        <v>3.6445384615384616E-2</v>
      </c>
      <c r="W43" s="4">
        <v>9.4230769230769212E-3</v>
      </c>
      <c r="X43" s="4">
        <v>3.8893333333333335E-2</v>
      </c>
      <c r="Y43" s="4">
        <v>0.11458333333333333</v>
      </c>
      <c r="Z43" s="4">
        <v>2.9476666666666665E-2</v>
      </c>
    </row>
    <row r="44" spans="1:26">
      <c r="A44" s="2" t="s">
        <v>138</v>
      </c>
      <c r="B44" s="2" t="s">
        <v>91</v>
      </c>
      <c r="C44" s="2">
        <v>0.10473333333333334</v>
      </c>
      <c r="D44" s="2">
        <v>572.97500000000002</v>
      </c>
      <c r="E44" s="2">
        <v>4.493083333333333E-2</v>
      </c>
      <c r="F44" s="2">
        <v>1.0749999999999997E-2</v>
      </c>
      <c r="G44" s="2">
        <v>7.3770000000000002E-2</v>
      </c>
      <c r="H44" s="2">
        <v>0.22900000000000001</v>
      </c>
      <c r="I44" s="2">
        <v>6.3270000000000007E-2</v>
      </c>
      <c r="J44" s="6"/>
      <c r="K44" s="6"/>
      <c r="L44" s="3"/>
      <c r="M44" s="3">
        <f t="shared" si="0"/>
        <v>0</v>
      </c>
      <c r="N44" s="3">
        <f t="shared" si="1"/>
        <v>0</v>
      </c>
      <c r="O44" s="4"/>
      <c r="P44" s="4"/>
      <c r="Q44" s="4"/>
      <c r="R44" s="3"/>
      <c r="S44" s="4"/>
      <c r="T44" s="4"/>
      <c r="U44" s="4"/>
      <c r="V44" s="4"/>
      <c r="W44" s="4"/>
      <c r="X44" s="4"/>
      <c r="Y44" s="4"/>
      <c r="Z44" s="4"/>
    </row>
    <row r="45" spans="1:26">
      <c r="A45" s="2" t="s">
        <v>139</v>
      </c>
      <c r="B45" s="2" t="s">
        <v>79</v>
      </c>
      <c r="C45" s="2">
        <v>9.9263000000000018E-2</v>
      </c>
      <c r="D45" s="2">
        <v>604.47</v>
      </c>
      <c r="E45" s="2">
        <v>3.3232000000000005E-2</v>
      </c>
      <c r="F45" s="2">
        <v>1.4280000000000001E-2</v>
      </c>
      <c r="G45" s="2">
        <v>4.1212000000000006E-2</v>
      </c>
      <c r="H45" s="2">
        <v>0.1308</v>
      </c>
      <c r="I45" s="2">
        <v>2.6932000000000001E-2</v>
      </c>
      <c r="J45" s="8"/>
      <c r="K45" s="6">
        <v>4</v>
      </c>
      <c r="L45" s="3"/>
      <c r="M45" s="3">
        <f t="shared" si="0"/>
        <v>0</v>
      </c>
      <c r="N45" s="3">
        <f t="shared" si="1"/>
        <v>1.3234734560854964</v>
      </c>
      <c r="O45" s="5">
        <f>AVERAGE(M44:M45)</f>
        <v>0</v>
      </c>
      <c r="P45" s="5">
        <f>AVERAGE(N44:N45)</f>
        <v>0.66173672804274819</v>
      </c>
      <c r="Q45" s="4" t="s">
        <v>140</v>
      </c>
      <c r="R45" s="3"/>
      <c r="S45" s="4" t="s">
        <v>140</v>
      </c>
      <c r="T45" s="5">
        <f>AVERAGE(C44:C45)</f>
        <v>0.10199816666666668</v>
      </c>
      <c r="U45" s="5">
        <f t="shared" ref="U45:Z45" si="19">AVERAGE(D44:D45)</f>
        <v>588.72250000000008</v>
      </c>
      <c r="V45" s="5">
        <f t="shared" si="19"/>
        <v>3.9081416666666667E-2</v>
      </c>
      <c r="W45" s="5">
        <f t="shared" si="19"/>
        <v>1.2514999999999998E-2</v>
      </c>
      <c r="X45" s="5">
        <f t="shared" si="19"/>
        <v>5.7491E-2</v>
      </c>
      <c r="Y45" s="5">
        <f t="shared" si="19"/>
        <v>0.1799</v>
      </c>
      <c r="Z45" s="5">
        <f t="shared" si="19"/>
        <v>4.5101000000000002E-2</v>
      </c>
    </row>
    <row r="46" spans="1:26">
      <c r="A46" s="2" t="s">
        <v>141</v>
      </c>
      <c r="B46" s="2" t="s">
        <v>79</v>
      </c>
      <c r="C46" s="2">
        <v>0.1215111111111111</v>
      </c>
      <c r="D46" s="2">
        <v>497.35555555555561</v>
      </c>
      <c r="E46" s="2">
        <v>5.7451111111111119E-2</v>
      </c>
      <c r="F46" s="2">
        <v>1.3701111111111112E-2</v>
      </c>
      <c r="G46" s="2">
        <v>4.3641111111111103E-2</v>
      </c>
      <c r="H46" s="2">
        <v>0.12548888888888887</v>
      </c>
      <c r="I46" s="2">
        <v>2.9939999999999998E-2</v>
      </c>
      <c r="J46" s="6"/>
      <c r="K46" s="6"/>
      <c r="L46" s="3" t="s">
        <v>366</v>
      </c>
      <c r="M46" s="3">
        <f t="shared" si="0"/>
        <v>0</v>
      </c>
      <c r="N46" s="3">
        <f t="shared" si="1"/>
        <v>0</v>
      </c>
      <c r="O46" s="4">
        <f>_xlfn.STDEV.S(M44:M45)</f>
        <v>0</v>
      </c>
      <c r="P46" s="4">
        <f>_xlfn.STDEV.S(N44:N45)</f>
        <v>0.93583705551845087</v>
      </c>
      <c r="Q46" s="4"/>
      <c r="R46" s="3"/>
      <c r="S46" s="4"/>
      <c r="T46" s="4">
        <f>_xlfn.STDEV.S(C44:C45)</f>
        <v>3.8681097953508058E-3</v>
      </c>
      <c r="U46" s="4">
        <f t="shared" ref="U46:Z46" si="20">_xlfn.STDEV.S(D44:D45)</f>
        <v>22.270328073470317</v>
      </c>
      <c r="V46" s="4">
        <f t="shared" si="20"/>
        <v>8.2723243819712543E-3</v>
      </c>
      <c r="W46" s="4">
        <f t="shared" si="20"/>
        <v>2.4960869375885153E-3</v>
      </c>
      <c r="X46" s="4">
        <f t="shared" si="20"/>
        <v>2.3021982581871638E-2</v>
      </c>
      <c r="Y46" s="4">
        <f t="shared" si="20"/>
        <v>6.9437885912518954E-2</v>
      </c>
      <c r="Z46" s="4">
        <f t="shared" si="20"/>
        <v>2.5694846214756779E-2</v>
      </c>
    </row>
    <row r="47" spans="1:26">
      <c r="A47" s="2" t="s">
        <v>142</v>
      </c>
      <c r="B47" s="2" t="s">
        <v>79</v>
      </c>
      <c r="C47" s="2">
        <v>9.4159999999999994E-2</v>
      </c>
      <c r="D47" s="2">
        <v>637.22</v>
      </c>
      <c r="E47" s="2">
        <v>4.2417000000000003E-2</v>
      </c>
      <c r="F47" s="2">
        <v>1.5100000000000002E-2</v>
      </c>
      <c r="G47" s="2">
        <v>4.6098E-2</v>
      </c>
      <c r="H47" s="2">
        <v>0.15021999999999999</v>
      </c>
      <c r="I47" s="2">
        <v>3.0998000000000005E-2</v>
      </c>
      <c r="J47" s="6">
        <v>2</v>
      </c>
      <c r="K47" s="6"/>
      <c r="L47" s="3"/>
      <c r="M47" s="3">
        <f t="shared" si="0"/>
        <v>0.62772668780013174</v>
      </c>
      <c r="N47" s="3">
        <f t="shared" si="1"/>
        <v>0</v>
      </c>
      <c r="O47" s="4"/>
      <c r="P47" s="4"/>
      <c r="Q47" s="4"/>
      <c r="R47" s="3" t="s">
        <v>143</v>
      </c>
      <c r="S47" s="4"/>
      <c r="T47" s="4"/>
      <c r="U47" s="4"/>
      <c r="V47" s="4"/>
      <c r="W47" s="4"/>
      <c r="X47" s="4"/>
      <c r="Y47" s="4"/>
      <c r="Z47" s="4"/>
    </row>
    <row r="48" spans="1:26">
      <c r="A48" s="2" t="s">
        <v>144</v>
      </c>
      <c r="B48" s="2" t="s">
        <v>79</v>
      </c>
      <c r="C48" s="2">
        <v>0.10024363636363635</v>
      </c>
      <c r="D48" s="2">
        <v>598.60909090909092</v>
      </c>
      <c r="E48" s="2">
        <v>4.7690909090909096E-2</v>
      </c>
      <c r="F48" s="2">
        <v>1.3915454545454543E-2</v>
      </c>
      <c r="G48" s="2">
        <v>3.9596000000000006E-2</v>
      </c>
      <c r="H48" s="2">
        <v>0.12503000000000003</v>
      </c>
      <c r="I48" s="2">
        <v>2.5538999999999996E-2</v>
      </c>
      <c r="J48" s="6"/>
      <c r="K48" s="6"/>
      <c r="L48" s="3"/>
      <c r="M48" s="3">
        <f t="shared" si="0"/>
        <v>0</v>
      </c>
      <c r="N48" s="3">
        <f t="shared" si="1"/>
        <v>0</v>
      </c>
      <c r="O48" s="4"/>
      <c r="P48" s="4"/>
      <c r="Q48" s="4"/>
      <c r="R48" s="3"/>
      <c r="S48" s="4"/>
      <c r="T48" s="4"/>
      <c r="U48" s="4"/>
      <c r="V48" s="4"/>
      <c r="W48" s="4"/>
      <c r="X48" s="4"/>
      <c r="Y48" s="4"/>
      <c r="Z48" s="4"/>
    </row>
    <row r="49" spans="1:26">
      <c r="A49" s="2" t="s">
        <v>145</v>
      </c>
      <c r="B49" s="2" t="s">
        <v>79</v>
      </c>
      <c r="C49" s="2">
        <v>0.11931999999999998</v>
      </c>
      <c r="D49" s="2">
        <v>502.98</v>
      </c>
      <c r="E49" s="2">
        <v>4.3450000000000003E-2</v>
      </c>
      <c r="F49" s="2">
        <v>1.1599999999999997E-2</v>
      </c>
      <c r="G49" s="2">
        <v>3.7704000000000001E-2</v>
      </c>
      <c r="H49" s="2">
        <v>0.10915000000000001</v>
      </c>
      <c r="I49" s="2">
        <v>2.6103999999999999E-2</v>
      </c>
      <c r="J49" s="6"/>
      <c r="K49" s="6"/>
      <c r="L49" s="3"/>
      <c r="M49" s="3">
        <f t="shared" si="0"/>
        <v>0</v>
      </c>
      <c r="N49" s="3">
        <f t="shared" si="1"/>
        <v>0</v>
      </c>
      <c r="O49" s="4"/>
      <c r="P49" s="4"/>
      <c r="Q49" s="4"/>
      <c r="R49" s="3"/>
      <c r="S49" s="4"/>
      <c r="T49" s="4"/>
      <c r="U49" s="4"/>
      <c r="V49" s="4"/>
      <c r="W49" s="4"/>
      <c r="X49" s="4"/>
      <c r="Y49" s="4"/>
      <c r="Z49" s="4"/>
    </row>
    <row r="50" spans="1:26">
      <c r="A50" s="2" t="s">
        <v>146</v>
      </c>
      <c r="B50" s="2" t="s">
        <v>79</v>
      </c>
      <c r="C50" s="2">
        <v>0.11216666666666668</v>
      </c>
      <c r="D50" s="2">
        <v>534.91111111111115</v>
      </c>
      <c r="E50" s="2">
        <v>4.5416249999999998E-2</v>
      </c>
      <c r="F50" s="2">
        <v>1.2498888888888888E-2</v>
      </c>
      <c r="G50" s="2">
        <v>3.8552000000000003E-2</v>
      </c>
      <c r="H50" s="2">
        <v>0.11518000000000002</v>
      </c>
      <c r="I50" s="2">
        <v>2.6194000000000002E-2</v>
      </c>
      <c r="J50" s="6"/>
      <c r="K50" s="6"/>
      <c r="L50" s="3"/>
      <c r="M50" s="3">
        <f t="shared" si="0"/>
        <v>0</v>
      </c>
      <c r="N50" s="3">
        <f t="shared" si="1"/>
        <v>0</v>
      </c>
      <c r="O50" s="4"/>
      <c r="P50" s="4"/>
      <c r="Q50" s="4"/>
      <c r="R50" s="3"/>
      <c r="S50" s="4"/>
      <c r="T50" s="4">
        <f>_xlfn.STDEV.S(C46:C51)</f>
        <v>1.756654884757131E-2</v>
      </c>
      <c r="U50" s="4">
        <f t="shared" ref="U50:Z50" si="21">_xlfn.STDEV.S(D46:D51)</f>
        <v>78.211593207437659</v>
      </c>
      <c r="V50" s="4">
        <f t="shared" si="21"/>
        <v>6.7490544740217515E-3</v>
      </c>
      <c r="W50" s="4">
        <f t="shared" si="21"/>
        <v>2.0431387761396581E-3</v>
      </c>
      <c r="X50" s="4">
        <f t="shared" si="21"/>
        <v>6.4896633595723681E-3</v>
      </c>
      <c r="Y50" s="4">
        <f t="shared" si="21"/>
        <v>1.6207984401334658E-2</v>
      </c>
      <c r="Z50" s="4">
        <f t="shared" si="21"/>
        <v>4.5805793374492122E-3</v>
      </c>
    </row>
    <row r="51" spans="1:26">
      <c r="A51" s="2" t="s">
        <v>147</v>
      </c>
      <c r="B51" s="2" t="s">
        <v>79</v>
      </c>
      <c r="C51" s="2">
        <v>0.14366999999999999</v>
      </c>
      <c r="D51" s="2">
        <v>417.86</v>
      </c>
      <c r="E51" s="2">
        <v>3.7344999999999996E-2</v>
      </c>
      <c r="F51" s="2">
        <v>1.7400000000000002E-2</v>
      </c>
      <c r="G51" s="2">
        <v>5.4925000000000002E-2</v>
      </c>
      <c r="H51" s="2">
        <v>0.14489999999999997</v>
      </c>
      <c r="I51" s="2">
        <v>3.7524999999999996E-2</v>
      </c>
      <c r="J51" s="8"/>
      <c r="K51" s="6"/>
      <c r="L51" s="3"/>
      <c r="M51" s="3">
        <f t="shared" si="0"/>
        <v>0</v>
      </c>
      <c r="N51" s="3">
        <f t="shared" si="1"/>
        <v>0</v>
      </c>
      <c r="O51" s="5">
        <f>AVERAGE(M46:M51)</f>
        <v>0.10462111463335529</v>
      </c>
      <c r="P51" s="5">
        <f>AVERAGE(N46:N51)</f>
        <v>0</v>
      </c>
      <c r="Q51" s="3" t="s">
        <v>148</v>
      </c>
      <c r="R51" s="3"/>
      <c r="S51" s="3" t="s">
        <v>149</v>
      </c>
      <c r="T51" s="5">
        <f>AVERAGE(C46:C51)</f>
        <v>0.115178569023569</v>
      </c>
      <c r="U51" s="5">
        <f t="shared" ref="U51:Z51" si="22">AVERAGE(D46:D51)</f>
        <v>531.4892929292929</v>
      </c>
      <c r="V51" s="5">
        <f t="shared" si="22"/>
        <v>4.5628378367003369E-2</v>
      </c>
      <c r="W51" s="5">
        <f t="shared" si="22"/>
        <v>1.4035909090909092E-2</v>
      </c>
      <c r="X51" s="5">
        <f t="shared" si="22"/>
        <v>4.3419351851851862E-2</v>
      </c>
      <c r="Y51" s="5">
        <f t="shared" si="22"/>
        <v>0.12832814814814816</v>
      </c>
      <c r="Z51" s="5">
        <f t="shared" si="22"/>
        <v>2.9383333333333334E-2</v>
      </c>
    </row>
    <row r="52" spans="1:26">
      <c r="A52" s="2" t="s">
        <v>150</v>
      </c>
      <c r="B52" s="2" t="s">
        <v>91</v>
      </c>
      <c r="C52" s="2">
        <v>0.11723636363636364</v>
      </c>
      <c r="D52" s="2">
        <v>511.93636363636364</v>
      </c>
      <c r="E52" s="2">
        <v>3.5340909090909096E-2</v>
      </c>
      <c r="F52" s="2">
        <v>8.5454545454545488E-3</v>
      </c>
      <c r="G52" s="2">
        <v>2.8664545454545453E-2</v>
      </c>
      <c r="H52" s="2">
        <v>8.3711818181818179E-2</v>
      </c>
      <c r="I52" s="2">
        <v>2.0119090909090906E-2</v>
      </c>
      <c r="J52" s="6"/>
      <c r="K52" s="6"/>
      <c r="L52" s="3"/>
      <c r="M52" s="3">
        <f t="shared" si="0"/>
        <v>0</v>
      </c>
      <c r="N52" s="3">
        <f t="shared" si="1"/>
        <v>0</v>
      </c>
      <c r="O52" s="4"/>
      <c r="P52" s="4"/>
      <c r="Q52" s="4"/>
      <c r="R52" s="3"/>
      <c r="S52" s="4"/>
      <c r="T52" s="4"/>
      <c r="U52" s="4"/>
      <c r="V52" s="4"/>
      <c r="W52" s="4"/>
      <c r="X52" s="4"/>
      <c r="Y52" s="4"/>
      <c r="Z52" s="4"/>
    </row>
    <row r="53" spans="1:26">
      <c r="A53" s="2" t="s">
        <v>151</v>
      </c>
      <c r="B53" s="2" t="s">
        <v>91</v>
      </c>
      <c r="C53" s="2">
        <v>0.11391999999999999</v>
      </c>
      <c r="D53" s="2">
        <v>526.9</v>
      </c>
      <c r="E53" s="2">
        <v>3.0875000000000003E-2</v>
      </c>
      <c r="F53" s="2">
        <v>1.2149999999999998E-2</v>
      </c>
      <c r="G53" s="2">
        <v>3.6479000000000004E-2</v>
      </c>
      <c r="H53" s="2">
        <v>0.10811</v>
      </c>
      <c r="I53" s="2">
        <v>2.4329E-2</v>
      </c>
      <c r="J53" s="6">
        <v>1</v>
      </c>
      <c r="K53" s="6"/>
      <c r="L53" s="3"/>
      <c r="M53" s="3">
        <f t="shared" si="0"/>
        <v>0.37957866767887644</v>
      </c>
      <c r="N53" s="3">
        <f t="shared" si="1"/>
        <v>0</v>
      </c>
      <c r="O53" s="4"/>
      <c r="P53" s="4"/>
      <c r="Q53" s="4"/>
      <c r="R53" s="3"/>
      <c r="S53" s="4"/>
      <c r="T53" s="4"/>
      <c r="U53" s="4"/>
      <c r="V53" s="4"/>
      <c r="W53" s="4"/>
      <c r="X53" s="4"/>
      <c r="Y53" s="4"/>
      <c r="Z53" s="4"/>
    </row>
    <row r="54" spans="1:26">
      <c r="A54" s="2" t="s">
        <v>152</v>
      </c>
      <c r="B54" s="2" t="s">
        <v>75</v>
      </c>
      <c r="C54" s="2">
        <v>0.10878181818181817</v>
      </c>
      <c r="D54" s="2">
        <v>551.67272727272734</v>
      </c>
      <c r="E54" s="2">
        <v>2.9994545454545451E-2</v>
      </c>
      <c r="F54" s="2">
        <v>1.3727272727272725E-2</v>
      </c>
      <c r="G54" s="2">
        <v>3.6413636363636363E-2</v>
      </c>
      <c r="H54" s="2">
        <v>0.11039727272727272</v>
      </c>
      <c r="I54" s="2">
        <v>2.2686363636363636E-2</v>
      </c>
      <c r="J54" s="6">
        <v>7</v>
      </c>
      <c r="K54" s="6"/>
      <c r="L54" s="3"/>
      <c r="M54" s="3">
        <f t="shared" si="0"/>
        <v>2.537736470898424</v>
      </c>
      <c r="N54" s="3">
        <f t="shared" si="1"/>
        <v>0</v>
      </c>
      <c r="O54" s="4"/>
      <c r="P54" s="4"/>
      <c r="Q54" s="4"/>
      <c r="R54" s="3"/>
      <c r="S54" s="4"/>
      <c r="T54" s="4"/>
      <c r="U54" s="4"/>
      <c r="V54" s="4"/>
      <c r="W54" s="4"/>
      <c r="X54" s="4"/>
      <c r="Y54" s="4"/>
      <c r="Z54" s="4"/>
    </row>
    <row r="55" spans="1:26">
      <c r="A55" s="2" t="s">
        <v>153</v>
      </c>
      <c r="B55" s="2" t="s">
        <v>91</v>
      </c>
      <c r="C55" s="2">
        <v>0.13145000000000001</v>
      </c>
      <c r="D55" s="2">
        <v>456.49166666666673</v>
      </c>
      <c r="E55" s="2">
        <v>3.1745000000000002E-2</v>
      </c>
      <c r="F55" s="2">
        <v>7.8333333333333362E-3</v>
      </c>
      <c r="G55" s="2">
        <v>3.9353636363636361E-2</v>
      </c>
      <c r="H55" s="2">
        <v>0.1086727272727273</v>
      </c>
      <c r="I55" s="2">
        <v>3.1535454545454547E-2</v>
      </c>
      <c r="J55" s="6">
        <v>10</v>
      </c>
      <c r="K55" s="6"/>
      <c r="L55" s="3"/>
      <c r="M55" s="3">
        <f t="shared" si="0"/>
        <v>4.3812409865094288</v>
      </c>
      <c r="N55" s="3">
        <f t="shared" si="1"/>
        <v>0</v>
      </c>
      <c r="O55" s="4"/>
      <c r="P55" s="4"/>
      <c r="Q55" s="4"/>
      <c r="R55" s="3"/>
      <c r="S55" s="4"/>
      <c r="T55" s="4"/>
      <c r="U55" s="4"/>
      <c r="V55" s="4"/>
      <c r="W55" s="4"/>
      <c r="X55" s="4"/>
      <c r="Y55" s="4"/>
      <c r="Z55" s="4"/>
    </row>
    <row r="56" spans="1:26">
      <c r="A56" s="2" t="s">
        <v>154</v>
      </c>
      <c r="B56" s="2" t="s">
        <v>91</v>
      </c>
      <c r="C56" s="2">
        <v>0.12195555555555554</v>
      </c>
      <c r="D56" s="2">
        <v>491.98888888888894</v>
      </c>
      <c r="E56" s="2">
        <v>3.6083333333333328E-2</v>
      </c>
      <c r="F56" s="2">
        <v>9.3333333333333324E-3</v>
      </c>
      <c r="G56" s="2">
        <v>5.1995555555555552E-2</v>
      </c>
      <c r="H56" s="2">
        <v>0.1488888888888889</v>
      </c>
      <c r="I56" s="2">
        <v>4.2662222222222226E-2</v>
      </c>
      <c r="J56" s="6"/>
      <c r="K56" s="6">
        <v>24</v>
      </c>
      <c r="L56" s="3" t="s">
        <v>316</v>
      </c>
      <c r="M56" s="3">
        <f t="shared" si="0"/>
        <v>0</v>
      </c>
      <c r="N56" s="3">
        <f t="shared" si="1"/>
        <v>9.7563178933580232</v>
      </c>
      <c r="O56" s="4"/>
      <c r="P56" s="4"/>
      <c r="Q56" s="4"/>
      <c r="R56" s="3"/>
      <c r="S56" s="4"/>
      <c r="T56" s="4"/>
      <c r="U56" s="4"/>
      <c r="V56" s="4"/>
      <c r="W56" s="4"/>
      <c r="X56" s="4"/>
      <c r="Y56" s="4"/>
      <c r="Z56" s="4"/>
    </row>
    <row r="57" spans="1:26">
      <c r="A57" s="2" t="s">
        <v>155</v>
      </c>
      <c r="B57" s="2" t="s">
        <v>79</v>
      </c>
      <c r="C57" s="2">
        <v>0.10981111111111111</v>
      </c>
      <c r="D57" s="2">
        <v>546.95555555555563</v>
      </c>
      <c r="E57" s="2">
        <v>2.8889999999999996E-2</v>
      </c>
      <c r="F57" s="2">
        <v>1.2222222222222221E-2</v>
      </c>
      <c r="G57" s="2">
        <v>5.305E-2</v>
      </c>
      <c r="H57" s="2">
        <v>0.16012222222222222</v>
      </c>
      <c r="I57" s="2">
        <v>4.0827777777777782E-2</v>
      </c>
      <c r="J57" s="6"/>
      <c r="K57" s="6"/>
      <c r="L57" s="3"/>
      <c r="M57" s="3">
        <f t="shared" si="0"/>
        <v>0</v>
      </c>
      <c r="N57" s="3">
        <f t="shared" si="1"/>
        <v>0</v>
      </c>
      <c r="O57" s="4">
        <f>_xlfn.STDEV.S(M52:M58)</f>
        <v>1.7401921834674017</v>
      </c>
      <c r="P57" s="4">
        <f>_xlfn.STDEV.S(N52:N58)</f>
        <v>3.6875415510735592</v>
      </c>
      <c r="Q57" s="4"/>
      <c r="R57" s="3"/>
      <c r="S57" s="4"/>
      <c r="T57" s="4">
        <f>_xlfn.STDEV.S(C52:C58)</f>
        <v>7.8052652671298708E-3</v>
      </c>
      <c r="U57" s="4">
        <f t="shared" ref="U57:Z57" si="23">_xlfn.STDEV.S(D52:D58)</f>
        <v>32.935500536749934</v>
      </c>
      <c r="V57" s="4">
        <f t="shared" si="23"/>
        <v>2.9985067710528303E-3</v>
      </c>
      <c r="W57" s="4">
        <f t="shared" si="23"/>
        <v>2.2137966035364982E-3</v>
      </c>
      <c r="X57" s="4">
        <f t="shared" si="23"/>
        <v>9.4586069147933119E-3</v>
      </c>
      <c r="Y57" s="4">
        <f t="shared" si="23"/>
        <v>2.8308388886877846E-2</v>
      </c>
      <c r="Z57" s="4">
        <f t="shared" si="23"/>
        <v>9.3060647525973327E-3</v>
      </c>
    </row>
    <row r="58" spans="1:26">
      <c r="A58" s="2" t="s">
        <v>156</v>
      </c>
      <c r="B58" s="2" t="s">
        <v>79</v>
      </c>
      <c r="C58" s="2">
        <v>0.11513333333333334</v>
      </c>
      <c r="D58" s="2">
        <v>521.27777777777783</v>
      </c>
      <c r="E58" s="2">
        <v>3.5774444444444435E-2</v>
      </c>
      <c r="F58" s="2">
        <v>1.1777777777777776E-2</v>
      </c>
      <c r="G58" s="2">
        <v>5.0305555555555555E-2</v>
      </c>
      <c r="H58" s="2">
        <v>0.14825555555555556</v>
      </c>
      <c r="I58" s="2">
        <v>3.8527777777777772E-2</v>
      </c>
      <c r="J58" s="8"/>
      <c r="K58" s="6"/>
      <c r="L58" s="3"/>
      <c r="M58" s="3">
        <f t="shared" si="0"/>
        <v>0</v>
      </c>
      <c r="N58" s="3">
        <f t="shared" si="1"/>
        <v>0</v>
      </c>
      <c r="O58" s="5">
        <f>AVERAGE(M52:M58)</f>
        <v>1.04265087501239</v>
      </c>
      <c r="P58" s="5">
        <f>AVERAGE(N52:N58)</f>
        <v>1.3937596990511463</v>
      </c>
      <c r="Q58" s="4" t="s">
        <v>157</v>
      </c>
      <c r="R58" s="3"/>
      <c r="S58" s="4" t="s">
        <v>158</v>
      </c>
      <c r="T58" s="5">
        <f>AVERAGE(C52:C58)</f>
        <v>0.11689831168831168</v>
      </c>
      <c r="U58" s="5">
        <f t="shared" ref="U58:Z58" si="24">AVERAGE(D52:D58)</f>
        <v>515.31756854256867</v>
      </c>
      <c r="V58" s="5">
        <f t="shared" si="24"/>
        <v>3.2671890331890337E-2</v>
      </c>
      <c r="W58" s="5">
        <f t="shared" si="24"/>
        <v>1.0798484848484849E-2</v>
      </c>
      <c r="X58" s="5">
        <f t="shared" si="24"/>
        <v>4.2323132756132753E-2</v>
      </c>
      <c r="Y58" s="5">
        <f t="shared" si="24"/>
        <v>0.1240226406926407</v>
      </c>
      <c r="Z58" s="5">
        <f t="shared" si="24"/>
        <v>3.1526812409812414E-2</v>
      </c>
    </row>
    <row r="59" spans="1:26">
      <c r="A59" s="2" t="s">
        <v>159</v>
      </c>
      <c r="B59" s="2" t="s">
        <v>79</v>
      </c>
      <c r="C59" s="2">
        <v>0.117775</v>
      </c>
      <c r="D59" s="2">
        <v>509.48333333333335</v>
      </c>
      <c r="E59" s="2">
        <v>3.388E-2</v>
      </c>
      <c r="F59" s="2">
        <v>6.5416666666666679E-3</v>
      </c>
      <c r="G59" s="2">
        <v>3.8699166666666666E-2</v>
      </c>
      <c r="H59" s="2">
        <v>0.1127666666666667</v>
      </c>
      <c r="I59" s="2">
        <v>3.2157500000000006E-2</v>
      </c>
      <c r="J59" s="6"/>
      <c r="K59" s="6"/>
      <c r="L59" s="3"/>
      <c r="M59" s="3">
        <f t="shared" si="0"/>
        <v>0</v>
      </c>
      <c r="N59" s="3">
        <f t="shared" si="1"/>
        <v>0</v>
      </c>
      <c r="O59" s="4"/>
      <c r="P59" s="4"/>
      <c r="Q59" s="4"/>
      <c r="R59" s="3"/>
      <c r="S59" s="4"/>
      <c r="T59" s="4"/>
      <c r="U59" s="4"/>
      <c r="V59" s="4"/>
      <c r="W59" s="4"/>
      <c r="X59" s="4"/>
      <c r="Y59" s="4"/>
      <c r="Z59" s="4"/>
    </row>
    <row r="60" spans="1:26">
      <c r="A60" s="2" t="s">
        <v>160</v>
      </c>
      <c r="B60" s="2" t="s">
        <v>79</v>
      </c>
      <c r="C60" s="2">
        <v>0.10846363636363637</v>
      </c>
      <c r="D60" s="2">
        <v>553.24545454545455</v>
      </c>
      <c r="E60" s="2">
        <v>3.8718181818181811E-2</v>
      </c>
      <c r="F60" s="2">
        <v>1.6000000000000004E-2</v>
      </c>
      <c r="G60" s="2">
        <v>5.3982857142857145E-2</v>
      </c>
      <c r="H60" s="2">
        <v>0.16394285714285714</v>
      </c>
      <c r="I60" s="2">
        <v>3.7982857142857145E-2</v>
      </c>
      <c r="J60" s="6"/>
      <c r="K60" s="6"/>
      <c r="L60" s="3"/>
      <c r="M60" s="3">
        <f t="shared" si="0"/>
        <v>0</v>
      </c>
      <c r="N60" s="3">
        <f t="shared" si="1"/>
        <v>0</v>
      </c>
      <c r="O60" s="4"/>
      <c r="P60" s="4"/>
      <c r="Q60" s="4"/>
      <c r="R60" s="3"/>
      <c r="S60" s="4"/>
      <c r="T60" s="4">
        <f>_xlfn.STDEV.S(C61:C63)</f>
        <v>3.6573673397197666E-3</v>
      </c>
      <c r="U60" s="4">
        <f t="shared" ref="U60:Z60" si="25">_xlfn.STDEV.S(D61:D63)</f>
        <v>15.793267294538293</v>
      </c>
      <c r="V60" s="4">
        <f t="shared" si="25"/>
        <v>3.5566970065563433E-3</v>
      </c>
      <c r="W60" s="4">
        <f t="shared" si="25"/>
        <v>5.7066596594182917E-4</v>
      </c>
      <c r="X60" s="4">
        <f t="shared" si="25"/>
        <v>1.9421293272384244E-3</v>
      </c>
      <c r="Y60" s="4">
        <f t="shared" si="25"/>
        <v>5.8434972385560304E-3</v>
      </c>
      <c r="Z60" s="4">
        <f t="shared" si="25"/>
        <v>2.1308538472525765E-3</v>
      </c>
    </row>
    <row r="61" spans="1:26">
      <c r="A61" s="2" t="s">
        <v>161</v>
      </c>
      <c r="B61" s="2" t="s">
        <v>91</v>
      </c>
      <c r="C61" s="2">
        <v>0.12099</v>
      </c>
      <c r="D61" s="2">
        <v>496.01000000000005</v>
      </c>
      <c r="E61" s="2">
        <v>4.4380000000000003E-2</v>
      </c>
      <c r="F61" s="2">
        <v>1.0749999999999997E-2</v>
      </c>
      <c r="G61" s="2">
        <v>3.771E-2</v>
      </c>
      <c r="H61" s="2">
        <v>0.10838333333333335</v>
      </c>
      <c r="I61" s="2">
        <v>2.7043333333333336E-2</v>
      </c>
      <c r="J61" s="6"/>
      <c r="K61" s="6"/>
      <c r="L61" s="3"/>
      <c r="M61" s="3">
        <f t="shared" si="0"/>
        <v>0</v>
      </c>
      <c r="N61" s="3">
        <f t="shared" si="1"/>
        <v>0</v>
      </c>
      <c r="O61" s="5">
        <f>AVERAGE(M59:M61)</f>
        <v>0</v>
      </c>
      <c r="P61" s="5">
        <f>AVERAGE(N59:N61)</f>
        <v>0</v>
      </c>
      <c r="Q61" s="4" t="s">
        <v>162</v>
      </c>
      <c r="R61" s="3"/>
      <c r="S61" s="4" t="s">
        <v>162</v>
      </c>
      <c r="T61" s="5">
        <f>AVERAGE(C59:C61)</f>
        <v>0.1157428787878788</v>
      </c>
      <c r="U61" s="5">
        <f t="shared" ref="U61:Z61" si="26">AVERAGE(D59:D61)</f>
        <v>519.57959595959596</v>
      </c>
      <c r="V61" s="5">
        <f t="shared" si="26"/>
        <v>3.8992727272727269E-2</v>
      </c>
      <c r="W61" s="5">
        <f t="shared" si="26"/>
        <v>1.1097222222222224E-2</v>
      </c>
      <c r="X61" s="5">
        <f t="shared" si="26"/>
        <v>4.3464007936507933E-2</v>
      </c>
      <c r="Y61" s="5">
        <f t="shared" si="26"/>
        <v>0.12836428571428574</v>
      </c>
      <c r="Z61" s="5">
        <f t="shared" si="26"/>
        <v>3.2394563492063495E-2</v>
      </c>
    </row>
    <row r="62" spans="1:26">
      <c r="A62" s="2" t="s">
        <v>163</v>
      </c>
      <c r="B62" s="2" t="s">
        <v>91</v>
      </c>
      <c r="C62" s="2">
        <v>0.11505714285714286</v>
      </c>
      <c r="D62" s="2">
        <v>521.51428571428562</v>
      </c>
      <c r="E62" s="2">
        <v>3.7268571428571429E-2</v>
      </c>
      <c r="F62" s="2">
        <v>1.1714285714285714E-2</v>
      </c>
      <c r="G62" s="2">
        <v>3.5141428571428567E-2</v>
      </c>
      <c r="H62" s="2">
        <v>0.10358571428571428</v>
      </c>
      <c r="I62" s="2">
        <v>2.3427142857142858E-2</v>
      </c>
      <c r="J62" s="6">
        <v>6</v>
      </c>
      <c r="K62" s="6"/>
      <c r="L62" s="3"/>
      <c r="M62" s="3">
        <f t="shared" si="0"/>
        <v>2.3009916178162499</v>
      </c>
      <c r="N62" s="3">
        <f t="shared" si="1"/>
        <v>0</v>
      </c>
      <c r="O62" s="4"/>
      <c r="P62" s="4"/>
      <c r="Q62" s="4"/>
      <c r="R62" s="3"/>
      <c r="S62" s="4"/>
      <c r="T62" s="4"/>
      <c r="U62" s="4"/>
      <c r="V62" s="4"/>
      <c r="W62" s="4"/>
      <c r="X62" s="4"/>
      <c r="Y62" s="4"/>
      <c r="Z62" s="4"/>
    </row>
    <row r="63" spans="1:26">
      <c r="A63" s="2" t="s">
        <v>164</v>
      </c>
      <c r="B63" s="2" t="s">
        <v>75</v>
      </c>
      <c r="C63" s="2">
        <v>0.11431818181818182</v>
      </c>
      <c r="D63" s="2">
        <v>524.9</v>
      </c>
      <c r="E63" s="2">
        <v>4.0969090909090906E-2</v>
      </c>
      <c r="F63" s="2">
        <v>1.1760909090909089E-2</v>
      </c>
      <c r="G63" s="2">
        <v>3.8949090909090905E-2</v>
      </c>
      <c r="H63" s="2">
        <v>0.11521363636363637</v>
      </c>
      <c r="I63" s="2">
        <v>2.718818181818182E-2</v>
      </c>
      <c r="J63" s="8"/>
      <c r="K63" s="6"/>
      <c r="L63" s="3"/>
      <c r="M63" s="3">
        <f t="shared" si="0"/>
        <v>0</v>
      </c>
      <c r="N63" s="3">
        <f t="shared" si="1"/>
        <v>0</v>
      </c>
      <c r="O63" s="5">
        <f>AVERAGE(M62:M63)</f>
        <v>1.150495808908125</v>
      </c>
      <c r="P63" s="5">
        <f>AVERAGE(N62:N63)</f>
        <v>0</v>
      </c>
      <c r="Q63" s="4" t="s">
        <v>165</v>
      </c>
      <c r="R63" s="3"/>
      <c r="S63" s="4" t="s">
        <v>165</v>
      </c>
      <c r="T63" s="5">
        <f>AVERAGE(C62:C63)</f>
        <v>0.11468766233766234</v>
      </c>
      <c r="U63" s="5">
        <f t="shared" ref="U63:Z63" si="27">AVERAGE(D62:D63)</f>
        <v>523.2071428571428</v>
      </c>
      <c r="V63" s="5">
        <f t="shared" si="27"/>
        <v>3.9118831168831164E-2</v>
      </c>
      <c r="W63" s="5">
        <f t="shared" si="27"/>
        <v>1.1737597402597402E-2</v>
      </c>
      <c r="X63" s="5">
        <f t="shared" si="27"/>
        <v>3.7045259740259739E-2</v>
      </c>
      <c r="Y63" s="5">
        <f t="shared" si="27"/>
        <v>0.10939967532467532</v>
      </c>
      <c r="Z63" s="5">
        <f t="shared" si="27"/>
        <v>2.5307662337662337E-2</v>
      </c>
    </row>
    <row r="64" spans="1:26">
      <c r="A64" s="2" t="s">
        <v>166</v>
      </c>
      <c r="B64" s="2" t="s">
        <v>75</v>
      </c>
      <c r="C64" s="2">
        <v>0.1605</v>
      </c>
      <c r="D64" s="2">
        <v>374.21111111111105</v>
      </c>
      <c r="E64" s="2">
        <v>4.3110000000000009E-2</v>
      </c>
      <c r="F64" s="2">
        <v>9.8792222222222215E-3</v>
      </c>
      <c r="G64" s="2">
        <v>4.0701111111111112E-2</v>
      </c>
      <c r="H64" s="2">
        <v>0.10163555555555555</v>
      </c>
      <c r="I64" s="2">
        <v>3.0821111111111108E-2</v>
      </c>
      <c r="J64" s="8"/>
      <c r="K64" s="6"/>
      <c r="L64" s="3"/>
      <c r="M64" s="3">
        <f t="shared" si="0"/>
        <v>0</v>
      </c>
      <c r="N64" s="3">
        <f t="shared" si="1"/>
        <v>0</v>
      </c>
      <c r="O64" s="4"/>
      <c r="P64" s="4"/>
      <c r="Q64" s="4"/>
      <c r="R64" s="3"/>
      <c r="S64" s="4"/>
      <c r="T64" s="4"/>
      <c r="U64" s="4"/>
      <c r="V64" s="4"/>
      <c r="W64" s="4"/>
      <c r="X64" s="4"/>
      <c r="Y64" s="4"/>
      <c r="Z64" s="4"/>
    </row>
    <row r="65" spans="1:26">
      <c r="A65" s="2" t="s">
        <v>167</v>
      </c>
      <c r="B65" s="2" t="s">
        <v>75</v>
      </c>
      <c r="C65" s="2">
        <v>0.14613999999999999</v>
      </c>
      <c r="D65" s="2">
        <v>411.8</v>
      </c>
      <c r="E65" s="2">
        <v>4.0322000000000004E-2</v>
      </c>
      <c r="F65" s="2">
        <v>8.6500000000000014E-3</v>
      </c>
      <c r="G65" s="2">
        <v>3.4656999999999993E-2</v>
      </c>
      <c r="H65" s="2">
        <v>9.0775999999999996E-2</v>
      </c>
      <c r="I65" s="2">
        <v>2.6007000000000002E-2</v>
      </c>
      <c r="J65" s="6">
        <v>30</v>
      </c>
      <c r="K65" s="6"/>
      <c r="L65" s="3"/>
      <c r="M65" s="3">
        <f t="shared" si="0"/>
        <v>14.570179698882953</v>
      </c>
      <c r="N65" s="3">
        <f t="shared" si="1"/>
        <v>0</v>
      </c>
      <c r="O65" s="5">
        <f>AVERAGE(M64:M66)</f>
        <v>4.8567265662943173</v>
      </c>
      <c r="P65" s="5">
        <f>AVERAGE(N64:N66)</f>
        <v>0</v>
      </c>
      <c r="Q65" s="4" t="s">
        <v>168</v>
      </c>
      <c r="R65" s="3"/>
      <c r="S65" s="4" t="s">
        <v>169</v>
      </c>
      <c r="T65" s="5">
        <f>AVERAGE(C64:C66)</f>
        <v>0.14195083333333333</v>
      </c>
      <c r="U65" s="5">
        <f t="shared" ref="U65:Z65" si="28">AVERAGE(D64:D66)</f>
        <v>429.83287037037036</v>
      </c>
      <c r="V65" s="5">
        <f t="shared" si="28"/>
        <v>4.3075666666666672E-2</v>
      </c>
      <c r="W65" s="5">
        <f t="shared" si="28"/>
        <v>1.0189324074074075E-2</v>
      </c>
      <c r="X65" s="5">
        <f t="shared" si="28"/>
        <v>3.8323179894179889E-2</v>
      </c>
      <c r="Y65" s="5">
        <f t="shared" si="28"/>
        <v>0.10250385185185185</v>
      </c>
      <c r="Z65" s="5">
        <f t="shared" si="28"/>
        <v>2.8013179894179896E-2</v>
      </c>
    </row>
    <row r="66" spans="1:26">
      <c r="A66" s="2" t="s">
        <v>170</v>
      </c>
      <c r="B66" s="2" t="s">
        <v>91</v>
      </c>
      <c r="C66" s="2">
        <v>0.1192125</v>
      </c>
      <c r="D66" s="2">
        <v>503.48750000000001</v>
      </c>
      <c r="E66" s="2">
        <v>4.5794999999999995E-2</v>
      </c>
      <c r="F66" s="2">
        <v>1.2038749999999997E-2</v>
      </c>
      <c r="G66" s="2">
        <v>3.9611428571428575E-2</v>
      </c>
      <c r="H66" s="2">
        <v>0.11509999999999999</v>
      </c>
      <c r="I66" s="2">
        <v>2.7211428571428574E-2</v>
      </c>
      <c r="J66" s="8"/>
      <c r="K66" s="6"/>
      <c r="L66" s="3"/>
      <c r="M66" s="3">
        <f t="shared" si="0"/>
        <v>0</v>
      </c>
      <c r="N66" s="3">
        <f t="shared" si="1"/>
        <v>0</v>
      </c>
      <c r="O66" s="5"/>
      <c r="P66" s="5"/>
      <c r="Q66" s="4"/>
      <c r="R66" s="3"/>
      <c r="S66" s="4"/>
      <c r="T66" s="5">
        <f>_xlfn.STDEV.S(C64:C66)</f>
        <v>2.0960110974976413E-2</v>
      </c>
      <c r="U66" s="5">
        <f t="shared" ref="U66:Z66" si="29">_xlfn.STDEV.S(D64:D66)</f>
        <v>66.498003664649758</v>
      </c>
      <c r="V66" s="5">
        <f t="shared" si="29"/>
        <v>2.7366615306488509E-3</v>
      </c>
      <c r="W66" s="5">
        <f t="shared" si="29"/>
        <v>1.7155258696727525E-3</v>
      </c>
      <c r="X66" s="5">
        <f t="shared" si="29"/>
        <v>3.2214140174291403E-3</v>
      </c>
      <c r="Y66" s="5">
        <f t="shared" si="29"/>
        <v>1.2185224570914619E-2</v>
      </c>
      <c r="Z66" s="5">
        <f t="shared" si="29"/>
        <v>2.5051986618192519E-3</v>
      </c>
    </row>
    <row r="67" spans="1:26">
      <c r="A67" s="2" t="s">
        <v>171</v>
      </c>
      <c r="B67" s="2" t="s">
        <v>66</v>
      </c>
      <c r="C67" s="2">
        <v>0.16311999999999999</v>
      </c>
      <c r="D67" s="2">
        <v>367.96</v>
      </c>
      <c r="E67" s="2">
        <v>4.5772999999999994E-2</v>
      </c>
      <c r="F67" s="2">
        <v>1.2299999999999998E-2</v>
      </c>
      <c r="G67" s="2">
        <v>4.2438999999999998E-2</v>
      </c>
      <c r="H67" s="2">
        <v>0.10510000000000001</v>
      </c>
      <c r="I67" s="2">
        <v>3.0138999999999999E-2</v>
      </c>
      <c r="J67" s="6"/>
      <c r="K67" s="6"/>
      <c r="L67" s="3"/>
      <c r="M67" s="3">
        <f t="shared" ref="M67:M115" si="30">J67/(5*D67)*1000</f>
        <v>0</v>
      </c>
      <c r="N67" s="3">
        <f t="shared" ref="N67:N116" si="31">K67/(5*D67)*1000</f>
        <v>0</v>
      </c>
      <c r="O67" s="4"/>
      <c r="P67" s="4"/>
      <c r="Q67" s="4"/>
      <c r="R67" s="3"/>
      <c r="S67" s="4"/>
      <c r="T67" s="4"/>
      <c r="U67" s="4"/>
      <c r="V67" s="4"/>
      <c r="W67" s="4"/>
      <c r="X67" s="4"/>
      <c r="Y67" s="4"/>
      <c r="Z67" s="4"/>
    </row>
    <row r="68" spans="1:26">
      <c r="A68" s="2" t="s">
        <v>172</v>
      </c>
      <c r="B68" s="2" t="s">
        <v>66</v>
      </c>
      <c r="C68" s="2">
        <v>0.12003999999999999</v>
      </c>
      <c r="D68" s="2">
        <v>499.84</v>
      </c>
      <c r="E68" s="2">
        <v>5.0737999999999991E-2</v>
      </c>
      <c r="F68" s="2">
        <v>1.5600000000000003E-2</v>
      </c>
      <c r="G68" s="2">
        <v>5.9293333333333337E-2</v>
      </c>
      <c r="H68" s="2">
        <v>0.17107777777777775</v>
      </c>
      <c r="I68" s="2">
        <v>4.3571111111111116E-2</v>
      </c>
      <c r="J68" s="8"/>
      <c r="K68" s="6"/>
      <c r="L68" s="3"/>
      <c r="M68" s="3">
        <f t="shared" si="30"/>
        <v>0</v>
      </c>
      <c r="N68" s="3">
        <f t="shared" si="31"/>
        <v>0</v>
      </c>
      <c r="O68" s="5"/>
      <c r="P68" s="5"/>
      <c r="Q68" s="3"/>
      <c r="R68" s="3"/>
      <c r="S68" s="3"/>
      <c r="T68" s="5"/>
      <c r="U68" s="5"/>
      <c r="V68" s="5"/>
      <c r="W68" s="5"/>
      <c r="X68" s="5"/>
      <c r="Y68" s="5"/>
      <c r="Z68" s="5"/>
    </row>
    <row r="69" spans="1:26">
      <c r="A69" s="2" t="s">
        <v>173</v>
      </c>
      <c r="B69" s="2" t="s">
        <v>66</v>
      </c>
      <c r="C69" s="2">
        <v>0.119925</v>
      </c>
      <c r="D69" s="2">
        <v>500.38333333333338</v>
      </c>
      <c r="E69" s="2">
        <v>4.5925000000000001E-2</v>
      </c>
      <c r="F69" s="2">
        <v>9.5833333333333309E-3</v>
      </c>
      <c r="G69" s="2">
        <v>3.9117500000000006E-2</v>
      </c>
      <c r="H69" s="2">
        <v>0.11296666666666667</v>
      </c>
      <c r="I69" s="2">
        <v>2.953416666666667E-2</v>
      </c>
      <c r="J69" s="6"/>
      <c r="K69" s="6"/>
      <c r="L69" s="3"/>
      <c r="M69" s="3">
        <f t="shared" si="30"/>
        <v>0</v>
      </c>
      <c r="N69" s="3">
        <f t="shared" si="31"/>
        <v>0</v>
      </c>
      <c r="O69" s="4"/>
      <c r="P69" s="4"/>
      <c r="Q69" s="4"/>
      <c r="R69" s="3"/>
      <c r="S69" s="4"/>
      <c r="T69" s="4"/>
      <c r="U69" s="4"/>
      <c r="V69" s="4"/>
      <c r="W69" s="4"/>
      <c r="X69" s="4"/>
      <c r="Y69" s="4"/>
      <c r="Z69" s="4"/>
    </row>
    <row r="70" spans="1:26">
      <c r="A70" s="2" t="s">
        <v>174</v>
      </c>
      <c r="B70" s="2" t="s">
        <v>66</v>
      </c>
      <c r="C70" s="2">
        <v>0.12609090909090911</v>
      </c>
      <c r="D70" s="2">
        <v>475.85454545454553</v>
      </c>
      <c r="E70" s="2">
        <v>4.8424545454545449E-2</v>
      </c>
      <c r="F70" s="2">
        <v>1.032763636363636E-2</v>
      </c>
      <c r="G70" s="2">
        <v>4.2776666666666664E-2</v>
      </c>
      <c r="H70" s="2">
        <v>0.12031666666666667</v>
      </c>
      <c r="I70" s="2">
        <v>3.1943333333333331E-2</v>
      </c>
      <c r="J70" s="6"/>
      <c r="K70" s="6"/>
      <c r="L70" s="3"/>
      <c r="M70" s="3">
        <f t="shared" si="30"/>
        <v>0</v>
      </c>
      <c r="N70" s="3">
        <f t="shared" si="31"/>
        <v>0</v>
      </c>
      <c r="O70" s="4"/>
      <c r="P70" s="4"/>
      <c r="Q70" s="4"/>
      <c r="R70" s="3"/>
      <c r="S70" s="4"/>
      <c r="T70" s="4"/>
      <c r="U70" s="4"/>
      <c r="V70" s="4"/>
      <c r="W70" s="4"/>
      <c r="X70" s="4"/>
      <c r="Y70" s="4"/>
      <c r="Z70" s="4"/>
    </row>
    <row r="71" spans="1:26">
      <c r="A71" s="2" t="s">
        <v>175</v>
      </c>
      <c r="B71" s="2" t="s">
        <v>91</v>
      </c>
      <c r="C71" s="2">
        <v>0.11992222222222221</v>
      </c>
      <c r="D71" s="2">
        <v>500.40000000000003</v>
      </c>
      <c r="E71" s="2">
        <v>4.5458888888888896E-2</v>
      </c>
      <c r="F71" s="2">
        <v>9.8333333333333328E-3</v>
      </c>
      <c r="G71" s="2">
        <v>3.5819999999999998E-2</v>
      </c>
      <c r="H71" s="2">
        <v>0.10344</v>
      </c>
      <c r="I71" s="2">
        <v>2.5986666666666668E-2</v>
      </c>
      <c r="J71" s="6"/>
      <c r="K71" s="6"/>
      <c r="L71" s="3"/>
      <c r="M71" s="3">
        <f t="shared" si="30"/>
        <v>0</v>
      </c>
      <c r="N71" s="3">
        <f t="shared" si="31"/>
        <v>0</v>
      </c>
      <c r="O71" s="4">
        <f>_xlfn.STDEV.S(M67:M72)</f>
        <v>0</v>
      </c>
      <c r="P71" s="4">
        <f>_xlfn.STDEV.S(N67:N72)</f>
        <v>0</v>
      </c>
      <c r="Q71" s="4"/>
      <c r="R71" s="3"/>
      <c r="S71" s="4"/>
      <c r="T71" s="4">
        <f>_xlfn.STDEV.S(C67:C72)</f>
        <v>1.6948483671521224E-2</v>
      </c>
      <c r="U71" s="4">
        <f t="shared" ref="U71:Z71" si="32">_xlfn.STDEV.S(D67:D72)</f>
        <v>52.26908876424821</v>
      </c>
      <c r="V71" s="4">
        <f t="shared" si="32"/>
        <v>3.4422286566566625E-3</v>
      </c>
      <c r="W71" s="4">
        <f t="shared" si="32"/>
        <v>2.3323756812175158E-3</v>
      </c>
      <c r="X71" s="4">
        <f t="shared" si="32"/>
        <v>8.3476006695808475E-3</v>
      </c>
      <c r="Y71" s="4">
        <f t="shared" si="32"/>
        <v>2.5859397735341266E-2</v>
      </c>
      <c r="Z71" s="4">
        <f t="shared" si="32"/>
        <v>6.489212574729006E-3</v>
      </c>
    </row>
    <row r="72" spans="1:26">
      <c r="A72" s="2" t="s">
        <v>176</v>
      </c>
      <c r="B72" s="2" t="s">
        <v>66</v>
      </c>
      <c r="C72" s="2">
        <v>0.13494999999999999</v>
      </c>
      <c r="D72" s="2">
        <v>444.83000000000004</v>
      </c>
      <c r="E72" s="2">
        <v>4.0462000000000005E-2</v>
      </c>
      <c r="F72" s="2">
        <v>1.3049999999999997E-2</v>
      </c>
      <c r="G72" s="2">
        <v>3.9002222222222223E-2</v>
      </c>
      <c r="H72" s="2">
        <v>0.10625555555555556</v>
      </c>
      <c r="I72" s="2">
        <v>2.6113333333333336E-2</v>
      </c>
      <c r="J72" s="8"/>
      <c r="K72" s="6"/>
      <c r="L72" s="3"/>
      <c r="M72" s="3">
        <f t="shared" si="30"/>
        <v>0</v>
      </c>
      <c r="N72" s="3">
        <f t="shared" si="31"/>
        <v>0</v>
      </c>
      <c r="O72" s="5">
        <f>AVERAGE(M67:M72)</f>
        <v>0</v>
      </c>
      <c r="P72" s="5">
        <f>AVERAGE(N67:N72)</f>
        <v>0</v>
      </c>
      <c r="Q72" s="3" t="s">
        <v>177</v>
      </c>
      <c r="R72" s="3"/>
      <c r="S72" s="3" t="s">
        <v>177</v>
      </c>
      <c r="T72" s="5">
        <f>AVERAGE(C67:C72)</f>
        <v>0.13067468855218853</v>
      </c>
      <c r="U72" s="5">
        <f t="shared" ref="U72:Z72" si="33">AVERAGE(D67:D72)</f>
        <v>464.87797979797983</v>
      </c>
      <c r="V72" s="5">
        <f t="shared" si="33"/>
        <v>4.6130239057239057E-2</v>
      </c>
      <c r="W72" s="5">
        <f t="shared" si="33"/>
        <v>1.1782383838383837E-2</v>
      </c>
      <c r="X72" s="5">
        <f t="shared" si="33"/>
        <v>4.3074787037037036E-2</v>
      </c>
      <c r="Y72" s="5">
        <f t="shared" si="33"/>
        <v>0.11985944444444442</v>
      </c>
      <c r="Z72" s="5">
        <f t="shared" si="33"/>
        <v>3.1214601851851848E-2</v>
      </c>
    </row>
    <row r="73" spans="1:26">
      <c r="A73" s="2" t="s">
        <v>178</v>
      </c>
      <c r="B73" s="2" t="s">
        <v>79</v>
      </c>
      <c r="C73" s="2">
        <v>0.11822727272727272</v>
      </c>
      <c r="D73" s="2">
        <v>507.5181818181818</v>
      </c>
      <c r="E73" s="2">
        <v>3.3577272727272726E-2</v>
      </c>
      <c r="F73" s="2">
        <v>9.9090909090909073E-3</v>
      </c>
      <c r="G73" s="2">
        <v>3.2027E-2</v>
      </c>
      <c r="H73" s="2">
        <v>9.3157999999999991E-2</v>
      </c>
      <c r="I73" s="2">
        <v>2.2076999999999999E-2</v>
      </c>
      <c r="J73" s="6"/>
      <c r="K73" s="6"/>
      <c r="L73" s="3"/>
      <c r="M73" s="3">
        <f t="shared" si="30"/>
        <v>0</v>
      </c>
      <c r="N73" s="3">
        <f t="shared" si="31"/>
        <v>0</v>
      </c>
      <c r="O73" s="4"/>
      <c r="P73" s="4"/>
      <c r="Q73" s="4"/>
      <c r="R73" s="3"/>
      <c r="S73" s="4"/>
      <c r="T73" s="4"/>
      <c r="U73" s="4"/>
      <c r="V73" s="4"/>
      <c r="W73" s="4"/>
      <c r="X73" s="4"/>
      <c r="Y73" s="4"/>
      <c r="Z73" s="4"/>
    </row>
    <row r="74" spans="1:26">
      <c r="A74" s="2" t="s">
        <v>179</v>
      </c>
      <c r="B74" s="2" t="s">
        <v>79</v>
      </c>
      <c r="C74" s="2">
        <v>0.12332222222222224</v>
      </c>
      <c r="D74" s="2">
        <v>486.61111111111109</v>
      </c>
      <c r="E74" s="2">
        <v>2.9957777777777774E-2</v>
      </c>
      <c r="F74" s="2">
        <v>1.4388888888888889E-2</v>
      </c>
      <c r="G74" s="2">
        <v>4.2163333333333337E-2</v>
      </c>
      <c r="H74" s="2">
        <v>0.12003333333333334</v>
      </c>
      <c r="I74" s="2">
        <v>2.7774444444444449E-2</v>
      </c>
      <c r="J74" s="6"/>
      <c r="K74" s="6">
        <v>2</v>
      </c>
      <c r="L74" s="3"/>
      <c r="M74" s="3">
        <f t="shared" si="30"/>
        <v>0</v>
      </c>
      <c r="N74" s="3">
        <f t="shared" si="31"/>
        <v>0.82201164516497316</v>
      </c>
      <c r="O74" s="4"/>
      <c r="P74" s="4"/>
      <c r="Q74" s="4"/>
      <c r="R74" s="3"/>
      <c r="S74" s="4"/>
      <c r="T74" s="4">
        <f>_xlfn.STDEV.S(C73:C75)</f>
        <v>1.3417773499467675E-2</v>
      </c>
      <c r="U74" s="4">
        <f t="shared" ref="U74:Z74" si="34">_xlfn.STDEV.S(D73:D75)</f>
        <v>46.868609716344956</v>
      </c>
      <c r="V74" s="4">
        <f t="shared" si="34"/>
        <v>1.8246694600986813E-3</v>
      </c>
      <c r="W74" s="4">
        <f t="shared" si="34"/>
        <v>2.5823846235078487E-3</v>
      </c>
      <c r="X74" s="4">
        <f t="shared" si="34"/>
        <v>5.8160885131325699E-3</v>
      </c>
      <c r="Y74" s="4">
        <f t="shared" si="34"/>
        <v>1.8381884557850572E-2</v>
      </c>
      <c r="Z74" s="4">
        <f t="shared" si="34"/>
        <v>3.2443116721944986E-3</v>
      </c>
    </row>
    <row r="75" spans="1:26">
      <c r="A75" s="2" t="s">
        <v>180</v>
      </c>
      <c r="B75" s="2" t="s">
        <v>79</v>
      </c>
      <c r="C75" s="2">
        <v>0.14359230769230769</v>
      </c>
      <c r="D75" s="2">
        <v>417.93076923076922</v>
      </c>
      <c r="E75" s="2">
        <v>3.1364166666666665E-2</v>
      </c>
      <c r="F75" s="2">
        <v>9.9230769230769216E-3</v>
      </c>
      <c r="G75" s="2">
        <v>3.2153333333333332E-2</v>
      </c>
      <c r="H75" s="2">
        <v>8.4870833333333326E-2</v>
      </c>
      <c r="I75" s="2">
        <v>2.2236666666666668E-2</v>
      </c>
      <c r="J75" s="8"/>
      <c r="K75" s="6"/>
      <c r="L75" s="3"/>
      <c r="M75" s="3">
        <f t="shared" si="30"/>
        <v>0</v>
      </c>
      <c r="N75" s="3">
        <f t="shared" si="31"/>
        <v>0</v>
      </c>
      <c r="O75" s="5">
        <f>AVERAGE(M73:M75)</f>
        <v>0</v>
      </c>
      <c r="P75" s="5">
        <f>AVERAGE(N73:N75)</f>
        <v>0.27400388172165774</v>
      </c>
      <c r="Q75" s="4" t="s">
        <v>181</v>
      </c>
      <c r="R75" s="3"/>
      <c r="S75" s="4" t="s">
        <v>181</v>
      </c>
      <c r="T75" s="5">
        <f>AVERAGE(C73:C75)</f>
        <v>0.12838060088060088</v>
      </c>
      <c r="U75" s="5">
        <f t="shared" ref="U75:Z75" si="35">AVERAGE(D73:D75)</f>
        <v>470.68668738668731</v>
      </c>
      <c r="V75" s="5">
        <f t="shared" si="35"/>
        <v>3.1633072390572385E-2</v>
      </c>
      <c r="W75" s="5">
        <f t="shared" si="35"/>
        <v>1.1407018907018908E-2</v>
      </c>
      <c r="X75" s="5">
        <f t="shared" si="35"/>
        <v>3.544788888888889E-2</v>
      </c>
      <c r="Y75" s="5">
        <f t="shared" si="35"/>
        <v>9.9354055555555557E-2</v>
      </c>
      <c r="Z75" s="5">
        <f t="shared" si="35"/>
        <v>2.4029370370370371E-2</v>
      </c>
    </row>
    <row r="76" spans="1:26">
      <c r="A76" s="2" t="s">
        <v>182</v>
      </c>
      <c r="B76" s="2" t="s">
        <v>75</v>
      </c>
      <c r="C76" s="2">
        <v>0.12204999999999999</v>
      </c>
      <c r="D76" s="2">
        <v>491.67000000000007</v>
      </c>
      <c r="E76" s="2">
        <v>4.2588000000000001E-2</v>
      </c>
      <c r="F76" s="2">
        <v>1.2349999999999998E-2</v>
      </c>
      <c r="G76" s="2">
        <v>4.9838000000000007E-2</v>
      </c>
      <c r="H76" s="2">
        <v>0.14266999999999999</v>
      </c>
      <c r="I76" s="2">
        <v>3.7488E-2</v>
      </c>
      <c r="J76" s="6"/>
      <c r="K76" s="6"/>
      <c r="L76" s="3"/>
      <c r="M76" s="3">
        <f t="shared" si="30"/>
        <v>0</v>
      </c>
      <c r="N76" s="3">
        <f t="shared" si="31"/>
        <v>0</v>
      </c>
      <c r="O76" s="4"/>
      <c r="P76" s="4"/>
      <c r="Q76" s="4"/>
      <c r="R76" s="3"/>
      <c r="S76" s="4"/>
      <c r="T76" s="4"/>
      <c r="U76" s="4"/>
      <c r="V76" s="4"/>
      <c r="W76" s="4"/>
      <c r="X76" s="4"/>
      <c r="Y76" s="4"/>
      <c r="Z76" s="4"/>
    </row>
    <row r="77" spans="1:26">
      <c r="A77" s="2" t="s">
        <v>183</v>
      </c>
      <c r="B77" s="2" t="s">
        <v>79</v>
      </c>
      <c r="C77" s="2">
        <v>0.12281818181818181</v>
      </c>
      <c r="D77" s="2">
        <v>488.9636363636364</v>
      </c>
      <c r="E77" s="2">
        <v>3.3992727272727279E-2</v>
      </c>
      <c r="F77" s="2">
        <v>1.4363636363636367E-2</v>
      </c>
      <c r="G77" s="2">
        <v>5.5060000000000005E-2</v>
      </c>
      <c r="H77" s="2">
        <v>0.15703636363636361</v>
      </c>
      <c r="I77" s="2">
        <v>4.0696363636363635E-2</v>
      </c>
      <c r="J77" s="8"/>
      <c r="K77" s="6"/>
      <c r="L77" s="3"/>
      <c r="M77" s="3">
        <f t="shared" si="30"/>
        <v>0</v>
      </c>
      <c r="N77" s="3">
        <f t="shared" si="31"/>
        <v>0</v>
      </c>
      <c r="O77" s="5">
        <f>AVERAGE(M76:M81)</f>
        <v>0</v>
      </c>
      <c r="P77" s="5">
        <f>AVERAGE(N76:N81)</f>
        <v>0</v>
      </c>
      <c r="Q77" s="4" t="s">
        <v>184</v>
      </c>
      <c r="R77" s="3"/>
      <c r="S77" s="4" t="s">
        <v>185</v>
      </c>
      <c r="T77" s="5">
        <f>AVERAGE(C76:C81)</f>
        <v>0.13435</v>
      </c>
      <c r="U77" s="5">
        <f t="shared" ref="U77:Z77" si="36">AVERAGE(D76:D81)</f>
        <v>462.40760521885522</v>
      </c>
      <c r="V77" s="5">
        <f t="shared" si="36"/>
        <v>3.4275729377104373E-2</v>
      </c>
      <c r="W77" s="5">
        <f t="shared" si="36"/>
        <v>1.1849191287878787E-2</v>
      </c>
      <c r="X77" s="5">
        <f t="shared" si="36"/>
        <v>4.8307985269360275E-2</v>
      </c>
      <c r="Y77" s="5">
        <f t="shared" si="36"/>
        <v>0.1337282175925926</v>
      </c>
      <c r="Z77" s="5">
        <f t="shared" si="36"/>
        <v>3.6458856481481484E-2</v>
      </c>
    </row>
    <row r="78" spans="1:26">
      <c r="A78" s="2" t="s">
        <v>186</v>
      </c>
      <c r="B78" s="2" t="s">
        <v>79</v>
      </c>
      <c r="C78" s="2">
        <v>0.15375</v>
      </c>
      <c r="D78" s="2">
        <v>390.5625</v>
      </c>
      <c r="E78" s="2">
        <v>2.878375E-2</v>
      </c>
      <c r="F78" s="2">
        <v>7.5178749999999994E-3</v>
      </c>
      <c r="G78" s="2">
        <v>3.4693749999999995E-2</v>
      </c>
      <c r="H78" s="2">
        <v>8.8543749999999991E-2</v>
      </c>
      <c r="I78" s="2">
        <v>2.7176250000000002E-2</v>
      </c>
      <c r="J78" s="6"/>
      <c r="K78" s="6"/>
      <c r="L78" s="3"/>
      <c r="M78" s="3">
        <f t="shared" si="30"/>
        <v>0</v>
      </c>
      <c r="N78" s="3">
        <f t="shared" si="31"/>
        <v>0</v>
      </c>
      <c r="O78" s="4">
        <f>_xlfn.STDEV.S(M76:M81)</f>
        <v>0</v>
      </c>
      <c r="P78" s="4">
        <f>_xlfn.STDEV.S(N76:N81)</f>
        <v>0</v>
      </c>
      <c r="Q78" s="4"/>
      <c r="R78" s="3"/>
      <c r="S78" s="4"/>
      <c r="T78" s="4">
        <f>_xlfn.STDEV.S(C76:C81)</f>
        <v>2.8892440602464452E-2</v>
      </c>
      <c r="U78" s="4">
        <f t="shared" ref="U78:Z78" si="37">_xlfn.STDEV.S(D76:D81)</f>
        <v>85.116389837579675</v>
      </c>
      <c r="V78" s="4">
        <f t="shared" si="37"/>
        <v>6.630151456672069E-3</v>
      </c>
      <c r="W78" s="4">
        <f t="shared" si="37"/>
        <v>3.2514163916962328E-3</v>
      </c>
      <c r="X78" s="4">
        <f t="shared" si="37"/>
        <v>7.5386781529808633E-3</v>
      </c>
      <c r="Y78" s="4">
        <f t="shared" si="37"/>
        <v>2.4789407073142866E-2</v>
      </c>
      <c r="Z78" s="4">
        <f t="shared" si="37"/>
        <v>5.7534430078451278E-3</v>
      </c>
    </row>
    <row r="79" spans="1:26">
      <c r="A79" s="2" t="s">
        <v>187</v>
      </c>
      <c r="B79" s="2" t="s">
        <v>79</v>
      </c>
      <c r="C79" s="2">
        <v>0.11376363636363634</v>
      </c>
      <c r="D79" s="2">
        <v>527.42727272727268</v>
      </c>
      <c r="E79" s="2">
        <v>2.8526363636363638E-2</v>
      </c>
      <c r="F79" s="2">
        <v>9.7727272727272715E-3</v>
      </c>
      <c r="G79" s="2">
        <v>4.5317272727272727E-2</v>
      </c>
      <c r="H79" s="2">
        <v>0.13436363636363638</v>
      </c>
      <c r="I79" s="2">
        <v>3.5544545454545461E-2</v>
      </c>
      <c r="J79" s="6"/>
      <c r="K79" s="6"/>
      <c r="L79" s="3"/>
      <c r="M79" s="3">
        <f t="shared" si="30"/>
        <v>0</v>
      </c>
      <c r="N79" s="3">
        <f t="shared" si="31"/>
        <v>0</v>
      </c>
      <c r="O79" s="4"/>
      <c r="P79" s="4"/>
      <c r="Q79" s="4"/>
      <c r="R79" s="3"/>
      <c r="S79" s="4"/>
      <c r="T79" s="4"/>
      <c r="U79" s="4"/>
      <c r="V79" s="4"/>
      <c r="W79" s="4"/>
      <c r="X79" s="4"/>
      <c r="Y79" s="4"/>
      <c r="Z79" s="4"/>
    </row>
    <row r="80" spans="1:26">
      <c r="A80" s="2" t="s">
        <v>188</v>
      </c>
      <c r="B80" s="2" t="s">
        <v>79</v>
      </c>
      <c r="C80" s="2">
        <v>0.18411818181818182</v>
      </c>
      <c r="D80" s="2">
        <v>328.20000000000005</v>
      </c>
      <c r="E80" s="2">
        <v>2.9469090909090914E-2</v>
      </c>
      <c r="F80" s="2">
        <v>1.0590909090909088E-2</v>
      </c>
      <c r="G80" s="2">
        <v>5.4379999999999991E-2</v>
      </c>
      <c r="H80" s="2">
        <v>0.127</v>
      </c>
      <c r="I80" s="2">
        <v>4.3789090909090903E-2</v>
      </c>
      <c r="J80" s="6"/>
      <c r="K80" s="6"/>
      <c r="L80" s="3"/>
      <c r="M80" s="3">
        <f t="shared" si="30"/>
        <v>0</v>
      </c>
      <c r="N80" s="3">
        <f t="shared" si="31"/>
        <v>0</v>
      </c>
      <c r="O80" s="4"/>
      <c r="P80" s="4"/>
      <c r="Q80" s="4"/>
      <c r="R80" s="3"/>
      <c r="S80" s="4"/>
      <c r="T80" s="4"/>
      <c r="U80" s="4"/>
      <c r="V80" s="4"/>
      <c r="W80" s="4"/>
      <c r="X80" s="4"/>
      <c r="Y80" s="4"/>
      <c r="Z80" s="4"/>
    </row>
    <row r="81" spans="1:26">
      <c r="A81" s="2" t="s">
        <v>189</v>
      </c>
      <c r="B81" s="2" t="s">
        <v>79</v>
      </c>
      <c r="C81" s="2">
        <v>0.10959999999999999</v>
      </c>
      <c r="D81" s="2">
        <v>547.62222222222226</v>
      </c>
      <c r="E81" s="2">
        <v>4.229444444444444E-2</v>
      </c>
      <c r="F81" s="2">
        <v>1.6500000000000001E-2</v>
      </c>
      <c r="G81" s="2">
        <v>5.0558888888888882E-2</v>
      </c>
      <c r="H81" s="2">
        <v>0.15275555555555556</v>
      </c>
      <c r="I81" s="2">
        <v>3.4058888888888889E-2</v>
      </c>
      <c r="J81" s="6"/>
      <c r="K81" s="6"/>
      <c r="L81" s="3"/>
      <c r="M81" s="3">
        <f t="shared" si="30"/>
        <v>0</v>
      </c>
      <c r="N81" s="3">
        <f t="shared" si="31"/>
        <v>0</v>
      </c>
      <c r="O81" s="4"/>
      <c r="P81" s="4"/>
      <c r="Q81" s="4"/>
      <c r="R81" s="3"/>
      <c r="S81" s="4"/>
      <c r="T81" s="4"/>
      <c r="U81" s="4"/>
      <c r="V81" s="4"/>
      <c r="W81" s="4"/>
      <c r="X81" s="4"/>
      <c r="Y81" s="4"/>
      <c r="Z81" s="4"/>
    </row>
    <row r="82" spans="1:26">
      <c r="A82" s="2" t="s">
        <v>190</v>
      </c>
      <c r="B82" s="2" t="s">
        <v>79</v>
      </c>
      <c r="C82" s="2">
        <v>0.15587777777777778</v>
      </c>
      <c r="D82" s="2">
        <v>384.9666666666667</v>
      </c>
      <c r="E82" s="2">
        <v>3.4038888888888889E-2</v>
      </c>
      <c r="F82" s="2">
        <v>1.0999999999999998E-2</v>
      </c>
      <c r="G82" s="2">
        <v>3.7224444444444442E-2</v>
      </c>
      <c r="H82" s="2">
        <v>9.4305555555555559E-2</v>
      </c>
      <c r="I82" s="2">
        <v>2.6224444444444443E-2</v>
      </c>
      <c r="J82" s="6">
        <v>2</v>
      </c>
      <c r="K82" s="6"/>
      <c r="L82" s="3"/>
      <c r="M82" s="3">
        <f t="shared" si="30"/>
        <v>1.0390510000865874</v>
      </c>
      <c r="N82" s="3">
        <f t="shared" si="31"/>
        <v>0</v>
      </c>
      <c r="O82" s="4"/>
      <c r="P82" s="4"/>
      <c r="Q82" s="4"/>
      <c r="R82" s="3"/>
      <c r="S82" s="4"/>
      <c r="T82" s="4"/>
      <c r="U82" s="4"/>
      <c r="V82" s="4"/>
      <c r="W82" s="4"/>
      <c r="X82" s="4"/>
      <c r="Y82" s="4"/>
      <c r="Z82" s="4"/>
    </row>
    <row r="83" spans="1:26">
      <c r="A83" s="2" t="s">
        <v>191</v>
      </c>
      <c r="B83" s="2" t="s">
        <v>79</v>
      </c>
      <c r="C83" s="2">
        <v>0.15844444444444444</v>
      </c>
      <c r="D83" s="2">
        <v>378.75555555555553</v>
      </c>
      <c r="E83" s="2">
        <v>3.6282222222222223E-2</v>
      </c>
      <c r="F83" s="2">
        <v>1.0207777777777777E-2</v>
      </c>
      <c r="G83" s="2">
        <v>3.9518888888888888E-2</v>
      </c>
      <c r="H83" s="2">
        <v>9.928777777777778E-2</v>
      </c>
      <c r="I83" s="2">
        <v>2.9311111111111107E-2</v>
      </c>
      <c r="J83" s="8"/>
      <c r="K83" s="6"/>
      <c r="L83" s="3"/>
      <c r="M83" s="3">
        <f t="shared" si="30"/>
        <v>0</v>
      </c>
      <c r="N83" s="3">
        <f t="shared" si="31"/>
        <v>0</v>
      </c>
      <c r="O83" s="5">
        <f>AVERAGE(M82:M85)</f>
        <v>0.25976275002164684</v>
      </c>
      <c r="P83" s="5">
        <f>AVERAGE(N82:N85)</f>
        <v>0</v>
      </c>
      <c r="Q83" s="4" t="s">
        <v>192</v>
      </c>
      <c r="R83" s="3"/>
      <c r="S83" s="4" t="s">
        <v>192</v>
      </c>
      <c r="T83" s="5">
        <f>AVERAGE(C82:C85)</f>
        <v>0.1426361111111111</v>
      </c>
      <c r="U83" s="5">
        <f t="shared" ref="U83:Z83" si="38">AVERAGE(D82:D85)</f>
        <v>425.31078431372549</v>
      </c>
      <c r="V83" s="5">
        <f t="shared" si="38"/>
        <v>3.8068905228758165E-2</v>
      </c>
      <c r="W83" s="5">
        <f t="shared" si="38"/>
        <v>1.07856045751634E-2</v>
      </c>
      <c r="X83" s="5">
        <f t="shared" si="38"/>
        <v>3.9903660130718957E-2</v>
      </c>
      <c r="Y83" s="5">
        <f t="shared" si="38"/>
        <v>0.10618016339869281</v>
      </c>
      <c r="Z83" s="5">
        <f t="shared" si="38"/>
        <v>2.9118055555555553E-2</v>
      </c>
    </row>
    <row r="84" spans="1:26">
      <c r="A84" s="2" t="s">
        <v>193</v>
      </c>
      <c r="B84" s="2" t="s">
        <v>91</v>
      </c>
      <c r="C84" s="2">
        <v>0.13159999999999997</v>
      </c>
      <c r="D84" s="2">
        <v>455.97647058823532</v>
      </c>
      <c r="E84" s="2">
        <v>4.0161176470588228E-2</v>
      </c>
      <c r="F84" s="2">
        <v>1.1323529411764708E-2</v>
      </c>
      <c r="G84" s="2">
        <v>4.7853529411764704E-2</v>
      </c>
      <c r="H84" s="2">
        <v>0.13191176470588237</v>
      </c>
      <c r="I84" s="2">
        <v>3.6529999999999993E-2</v>
      </c>
      <c r="J84" s="6"/>
      <c r="K84" s="6"/>
      <c r="L84" s="3"/>
      <c r="M84" s="3">
        <f t="shared" si="30"/>
        <v>0</v>
      </c>
      <c r="N84" s="3">
        <f t="shared" si="31"/>
        <v>0</v>
      </c>
      <c r="O84" s="4"/>
      <c r="P84" s="4"/>
      <c r="Q84" s="4"/>
      <c r="R84" s="3"/>
      <c r="S84" s="4"/>
      <c r="T84" s="4">
        <f>_xlfn.STDEV.S(C82:C85)</f>
        <v>1.7044462250703048E-2</v>
      </c>
      <c r="U84" s="4">
        <f t="shared" ref="U84:Z84" si="39">_xlfn.STDEV.S(D82:D85)</f>
        <v>51.308368387717444</v>
      </c>
      <c r="V84" s="4">
        <f t="shared" si="39"/>
        <v>3.5441139711262165E-3</v>
      </c>
      <c r="W84" s="4">
        <f t="shared" si="39"/>
        <v>4.8292867133677294E-4</v>
      </c>
      <c r="X84" s="4">
        <f t="shared" si="39"/>
        <v>5.6094715602159782E-3</v>
      </c>
      <c r="Y84" s="4">
        <f t="shared" si="39"/>
        <v>1.7312157185212836E-2</v>
      </c>
      <c r="Z84" s="4">
        <f t="shared" si="39"/>
        <v>5.3399238889629925E-3</v>
      </c>
    </row>
    <row r="85" spans="1:26">
      <c r="A85" s="2" t="s">
        <v>194</v>
      </c>
      <c r="B85" s="2" t="s">
        <v>91</v>
      </c>
      <c r="C85" s="2">
        <v>0.12462222222222222</v>
      </c>
      <c r="D85" s="2">
        <v>481.54444444444442</v>
      </c>
      <c r="E85" s="2">
        <v>4.1793333333333328E-2</v>
      </c>
      <c r="F85" s="2">
        <v>1.0611111111111109E-2</v>
      </c>
      <c r="G85" s="2">
        <v>3.5017777777777787E-2</v>
      </c>
      <c r="H85" s="2">
        <v>9.9215555555555557E-2</v>
      </c>
      <c r="I85" s="2">
        <v>2.440666666666667E-2</v>
      </c>
      <c r="J85" s="6"/>
      <c r="K85" s="6"/>
      <c r="L85" s="3"/>
      <c r="M85" s="3">
        <f t="shared" si="30"/>
        <v>0</v>
      </c>
      <c r="N85" s="3">
        <f t="shared" si="31"/>
        <v>0</v>
      </c>
      <c r="O85" s="4"/>
      <c r="P85" s="4"/>
      <c r="Q85" s="4"/>
      <c r="R85" s="3"/>
      <c r="S85" s="4"/>
      <c r="T85" s="4"/>
      <c r="U85" s="4"/>
      <c r="V85" s="4"/>
      <c r="W85" s="4"/>
      <c r="X85" s="4"/>
      <c r="Y85" s="4"/>
      <c r="Z85" s="4"/>
    </row>
    <row r="86" spans="1:26">
      <c r="A86" s="2" t="s">
        <v>195</v>
      </c>
      <c r="B86" s="2" t="s">
        <v>79</v>
      </c>
      <c r="C86" s="2">
        <v>0.16690000000000002</v>
      </c>
      <c r="D86" s="2">
        <v>359.57500000000005</v>
      </c>
      <c r="E86" s="2">
        <v>3.9039999999999998E-2</v>
      </c>
      <c r="F86" s="2">
        <v>9.0833333333333304E-3</v>
      </c>
      <c r="G86" s="2">
        <v>3.8374999999999999E-2</v>
      </c>
      <c r="H86" s="2">
        <v>9.3938333333333332E-2</v>
      </c>
      <c r="I86" s="2">
        <v>2.9291666666666664E-2</v>
      </c>
      <c r="J86" s="6">
        <v>4</v>
      </c>
      <c r="K86" s="6"/>
      <c r="L86" s="3"/>
      <c r="M86" s="3">
        <f t="shared" si="30"/>
        <v>2.2248487798094971</v>
      </c>
      <c r="N86" s="3">
        <f t="shared" si="31"/>
        <v>0</v>
      </c>
      <c r="O86" s="4"/>
      <c r="P86" s="4"/>
      <c r="Q86" s="4"/>
      <c r="R86" s="3"/>
      <c r="S86" s="4"/>
      <c r="T86" s="4"/>
      <c r="U86" s="4"/>
      <c r="V86" s="4"/>
      <c r="W86" s="4"/>
      <c r="X86" s="4"/>
      <c r="Y86" s="4"/>
      <c r="Z86" s="4"/>
    </row>
    <row r="87" spans="1:26">
      <c r="A87" s="2" t="s">
        <v>196</v>
      </c>
      <c r="B87" s="2" t="s">
        <v>79</v>
      </c>
      <c r="C87" s="2">
        <v>0.12431</v>
      </c>
      <c r="D87" s="2">
        <v>482.77</v>
      </c>
      <c r="E87" s="2">
        <v>3.9102000000000005E-2</v>
      </c>
      <c r="F87" s="2">
        <v>1.0025299999999999E-2</v>
      </c>
      <c r="G87" s="2">
        <v>3.1149999999999997E-2</v>
      </c>
      <c r="H87" s="2">
        <v>8.8334444444444438E-2</v>
      </c>
      <c r="I87" s="2">
        <v>2.087E-2</v>
      </c>
      <c r="J87" s="8">
        <v>2</v>
      </c>
      <c r="K87" s="6"/>
      <c r="L87" s="3"/>
      <c r="M87" s="3">
        <f t="shared" si="30"/>
        <v>0.82855189841953725</v>
      </c>
      <c r="N87" s="3">
        <f t="shared" si="31"/>
        <v>0</v>
      </c>
      <c r="O87" s="5">
        <f>AVERAGE(M86:M87)</f>
        <v>1.5267003391145173</v>
      </c>
      <c r="P87" s="5">
        <f>AVERAGE(N86:N87)</f>
        <v>0</v>
      </c>
      <c r="Q87" s="4" t="s">
        <v>197</v>
      </c>
      <c r="R87" s="3"/>
      <c r="S87" s="4" t="s">
        <v>197</v>
      </c>
      <c r="T87" s="5">
        <f>AVERAGE(C86:C87)</f>
        <v>0.14560500000000001</v>
      </c>
      <c r="U87" s="5">
        <f t="shared" ref="U87:Z87" si="40">AVERAGE(D86:D87)</f>
        <v>421.17250000000001</v>
      </c>
      <c r="V87" s="5">
        <f t="shared" si="40"/>
        <v>3.9071000000000002E-2</v>
      </c>
      <c r="W87" s="5">
        <f t="shared" si="40"/>
        <v>9.5543166666666648E-3</v>
      </c>
      <c r="X87" s="5">
        <f t="shared" si="40"/>
        <v>3.4762500000000002E-2</v>
      </c>
      <c r="Y87" s="5">
        <f t="shared" si="40"/>
        <v>9.1136388888888892E-2</v>
      </c>
      <c r="Z87" s="5">
        <f t="shared" si="40"/>
        <v>2.508083333333333E-2</v>
      </c>
    </row>
    <row r="88" spans="1:26">
      <c r="A88" s="2" t="s">
        <v>198</v>
      </c>
      <c r="B88" s="2" t="s">
        <v>79</v>
      </c>
      <c r="C88" s="2">
        <v>0.11817692307692308</v>
      </c>
      <c r="D88" s="2">
        <v>507.88461538461547</v>
      </c>
      <c r="E88" s="2">
        <v>3.1478461538461538E-2</v>
      </c>
      <c r="F88" s="2">
        <v>1.4807692307692312E-2</v>
      </c>
      <c r="G88" s="2">
        <v>4.0898461538461543E-2</v>
      </c>
      <c r="H88" s="2">
        <v>0.11896153846153844</v>
      </c>
      <c r="I88" s="2">
        <v>2.6090769230769233E-2</v>
      </c>
      <c r="J88" s="6"/>
      <c r="K88" s="6"/>
      <c r="L88" s="3"/>
      <c r="M88" s="3">
        <f t="shared" si="30"/>
        <v>0</v>
      </c>
      <c r="N88" s="3">
        <f t="shared" si="31"/>
        <v>0</v>
      </c>
      <c r="O88" s="4"/>
      <c r="P88" s="4"/>
      <c r="Q88" s="4"/>
      <c r="R88" s="3"/>
      <c r="S88" s="4"/>
      <c r="T88" s="4"/>
      <c r="U88" s="4"/>
      <c r="V88" s="4"/>
      <c r="W88" s="4"/>
      <c r="X88" s="4"/>
      <c r="Y88" s="4"/>
      <c r="Z88" s="4"/>
    </row>
    <row r="89" spans="1:26">
      <c r="A89" s="2" t="s">
        <v>199</v>
      </c>
      <c r="B89" s="2" t="s">
        <v>79</v>
      </c>
      <c r="C89" s="2">
        <v>0.10668181818181818</v>
      </c>
      <c r="D89" s="2">
        <v>562.57272727272732</v>
      </c>
      <c r="E89" s="2">
        <v>3.3115454545454552E-2</v>
      </c>
      <c r="F89" s="2">
        <v>1.0678181818181816E-2</v>
      </c>
      <c r="G89" s="2">
        <v>3.3995999999999998E-2</v>
      </c>
      <c r="H89" s="2">
        <v>0.10414400000000001</v>
      </c>
      <c r="I89" s="2">
        <v>2.3299999999999998E-2</v>
      </c>
      <c r="J89" s="8"/>
      <c r="K89" s="6"/>
      <c r="L89" s="3"/>
      <c r="M89" s="3">
        <f t="shared" si="30"/>
        <v>0</v>
      </c>
      <c r="N89" s="3">
        <f t="shared" si="31"/>
        <v>0</v>
      </c>
      <c r="O89" s="5">
        <f>AVERAGE(M88:M89)</f>
        <v>0</v>
      </c>
      <c r="P89" s="5">
        <f>AVERAGE(N88:N89)</f>
        <v>0</v>
      </c>
      <c r="Q89" s="4" t="s">
        <v>200</v>
      </c>
      <c r="R89" s="3"/>
      <c r="S89" s="4" t="s">
        <v>200</v>
      </c>
      <c r="T89" s="5">
        <f>AVERAGE(C88:C89)</f>
        <v>0.11242937062937064</v>
      </c>
      <c r="U89" s="5">
        <f t="shared" ref="U89:Z89" si="41">AVERAGE(D88:D89)</f>
        <v>535.22867132867145</v>
      </c>
      <c r="V89" s="5">
        <f t="shared" si="41"/>
        <v>3.2296958041958049E-2</v>
      </c>
      <c r="W89" s="5">
        <f t="shared" si="41"/>
        <v>1.2742937062937065E-2</v>
      </c>
      <c r="X89" s="5">
        <f t="shared" si="41"/>
        <v>3.7447230769230774E-2</v>
      </c>
      <c r="Y89" s="5">
        <f t="shared" si="41"/>
        <v>0.11155276923076923</v>
      </c>
      <c r="Z89" s="5">
        <f t="shared" si="41"/>
        <v>2.4695384615384616E-2</v>
      </c>
    </row>
    <row r="90" spans="1:26">
      <c r="A90" s="2" t="s">
        <v>201</v>
      </c>
      <c r="B90" s="2" t="s">
        <v>79</v>
      </c>
      <c r="C90" s="2">
        <v>0.10808999999999999</v>
      </c>
      <c r="D90" s="2">
        <v>555.29</v>
      </c>
      <c r="E90" s="2">
        <v>3.1676000000000003E-2</v>
      </c>
      <c r="F90" s="2">
        <v>8.9999999999999976E-3</v>
      </c>
      <c r="G90" s="2">
        <v>3.2684999999999992E-2</v>
      </c>
      <c r="H90" s="2">
        <v>9.9427000000000015E-2</v>
      </c>
      <c r="I90" s="2">
        <v>2.3685000000000001E-2</v>
      </c>
      <c r="J90" s="6"/>
      <c r="K90" s="6"/>
      <c r="L90" s="3"/>
      <c r="M90" s="3">
        <f t="shared" si="30"/>
        <v>0</v>
      </c>
      <c r="N90" s="3">
        <f t="shared" si="31"/>
        <v>0</v>
      </c>
      <c r="O90" s="4"/>
      <c r="P90" s="4"/>
      <c r="Q90" s="4"/>
      <c r="R90" s="3"/>
      <c r="S90" s="4"/>
      <c r="T90" s="4"/>
      <c r="U90" s="4"/>
      <c r="V90" s="4"/>
      <c r="W90" s="4"/>
      <c r="X90" s="4"/>
      <c r="Y90" s="4"/>
      <c r="Z90" s="4"/>
    </row>
    <row r="91" spans="1:26">
      <c r="A91" s="2" t="s">
        <v>202</v>
      </c>
      <c r="B91" s="2" t="s">
        <v>79</v>
      </c>
      <c r="C91" s="2">
        <v>0.11055555555555557</v>
      </c>
      <c r="D91" s="2">
        <v>542.70000000000005</v>
      </c>
      <c r="E91" s="2">
        <v>3.140444444444445E-2</v>
      </c>
      <c r="F91" s="2">
        <v>9.555555555555555E-3</v>
      </c>
      <c r="G91" s="2">
        <v>4.9465555555555554E-2</v>
      </c>
      <c r="H91" s="2">
        <v>0.14877777777777779</v>
      </c>
      <c r="I91" s="2">
        <v>3.9910000000000001E-2</v>
      </c>
      <c r="J91" s="8"/>
      <c r="K91" s="6"/>
      <c r="L91" s="3"/>
      <c r="M91" s="3">
        <f t="shared" si="30"/>
        <v>0</v>
      </c>
      <c r="N91" s="3">
        <f t="shared" si="31"/>
        <v>0</v>
      </c>
      <c r="O91" s="5">
        <f>AVERAGE(M90:M91)</f>
        <v>0</v>
      </c>
      <c r="P91" s="5">
        <f>AVERAGE(N90:N91)</f>
        <v>0</v>
      </c>
      <c r="Q91" s="4" t="s">
        <v>203</v>
      </c>
      <c r="R91" s="3"/>
      <c r="S91" s="4" t="s">
        <v>204</v>
      </c>
      <c r="T91" s="5">
        <f>AVERAGE(C90:C91)</f>
        <v>0.10932277777777778</v>
      </c>
      <c r="U91" s="5">
        <f t="shared" ref="U91:Z91" si="42">AVERAGE(D90:D91)</f>
        <v>548.995</v>
      </c>
      <c r="V91" s="5">
        <f t="shared" si="42"/>
        <v>3.1540222222222226E-2</v>
      </c>
      <c r="W91" s="5">
        <f t="shared" si="42"/>
        <v>9.2777777777777772E-3</v>
      </c>
      <c r="X91" s="5">
        <f t="shared" si="42"/>
        <v>4.1075277777777773E-2</v>
      </c>
      <c r="Y91" s="5">
        <f t="shared" si="42"/>
        <v>0.1241023888888889</v>
      </c>
      <c r="Z91" s="5">
        <f t="shared" si="42"/>
        <v>3.1797499999999999E-2</v>
      </c>
    </row>
    <row r="92" spans="1:26">
      <c r="A92" s="2" t="s">
        <v>205</v>
      </c>
      <c r="B92" s="2" t="s">
        <v>79</v>
      </c>
      <c r="C92" s="2">
        <v>0.14823749999999999</v>
      </c>
      <c r="D92" s="2">
        <v>404.70000000000005</v>
      </c>
      <c r="E92" s="2">
        <v>3.2115000000000005E-2</v>
      </c>
      <c r="F92" s="2">
        <v>8.8125000000000009E-3</v>
      </c>
      <c r="G92" s="2">
        <v>3.4730000000000004E-2</v>
      </c>
      <c r="H92" s="2">
        <v>9.0194999999999997E-2</v>
      </c>
      <c r="I92" s="2">
        <v>2.59175E-2</v>
      </c>
      <c r="J92" s="6"/>
      <c r="K92" s="6"/>
      <c r="L92" s="3"/>
      <c r="M92" s="3">
        <f t="shared" si="30"/>
        <v>0</v>
      </c>
      <c r="N92" s="3">
        <f t="shared" si="31"/>
        <v>0</v>
      </c>
      <c r="O92" s="4">
        <f>_xlfn.STDEV.S(M90:M91)</f>
        <v>0</v>
      </c>
      <c r="P92" s="4">
        <f>_xlfn.STDEV.S(N90:N91)</f>
        <v>0</v>
      </c>
      <c r="Q92" s="4"/>
      <c r="R92" s="3"/>
      <c r="S92" s="4"/>
      <c r="T92" s="4">
        <f>_xlfn.STDEV.S(C90:C91)</f>
        <v>1.7434110527255176E-3</v>
      </c>
      <c r="U92" s="4">
        <f t="shared" ref="U92:Z92" si="43">_xlfn.STDEV.S(D90:D91)</f>
        <v>8.902474375138576</v>
      </c>
      <c r="V92" s="4">
        <f t="shared" si="43"/>
        <v>1.9201877480221153E-4</v>
      </c>
      <c r="W92" s="4">
        <f t="shared" si="43"/>
        <v>3.9283710065919435E-4</v>
      </c>
      <c r="X92" s="4">
        <f t="shared" si="43"/>
        <v>1.1865644625410928E-2</v>
      </c>
      <c r="Y92" s="4">
        <f t="shared" si="43"/>
        <v>3.4896269623497067E-2</v>
      </c>
      <c r="Z92" s="4">
        <f t="shared" si="43"/>
        <v>1.1472807524751737E-2</v>
      </c>
    </row>
    <row r="93" spans="1:26">
      <c r="A93" s="2" t="s">
        <v>206</v>
      </c>
      <c r="B93" s="2" t="s">
        <v>91</v>
      </c>
      <c r="C93" s="2">
        <v>0.1262375</v>
      </c>
      <c r="D93" s="2">
        <v>475.32500000000005</v>
      </c>
      <c r="E93" s="2">
        <v>3.8303749999999998E-2</v>
      </c>
      <c r="F93" s="2">
        <v>1.0874999999999999E-2</v>
      </c>
      <c r="G93" s="2">
        <v>4.7483750000000005E-2</v>
      </c>
      <c r="H93" s="2">
        <v>0.13363750000000002</v>
      </c>
      <c r="I93" s="2">
        <v>3.6608750000000002E-2</v>
      </c>
      <c r="J93" s="6">
        <v>3</v>
      </c>
      <c r="K93" s="6"/>
      <c r="L93" s="3"/>
      <c r="M93" s="3">
        <f t="shared" si="30"/>
        <v>1.2622942197443854</v>
      </c>
      <c r="N93" s="3">
        <f t="shared" si="31"/>
        <v>0</v>
      </c>
      <c r="O93" s="4"/>
      <c r="P93" s="4"/>
      <c r="Q93" s="4"/>
      <c r="R93" s="3"/>
      <c r="S93" s="4"/>
      <c r="T93" s="4"/>
      <c r="U93" s="4"/>
      <c r="V93" s="4"/>
      <c r="W93" s="4"/>
      <c r="X93" s="4"/>
      <c r="Y93" s="4"/>
      <c r="Z93" s="4"/>
    </row>
    <row r="94" spans="1:26">
      <c r="A94" s="2" t="s">
        <v>207</v>
      </c>
      <c r="B94" s="2" t="s">
        <v>79</v>
      </c>
      <c r="C94" s="2">
        <v>0.11002727272727272</v>
      </c>
      <c r="D94" s="2">
        <v>545.40909090909099</v>
      </c>
      <c r="E94" s="2">
        <v>4.1894545454545448E-2</v>
      </c>
      <c r="F94" s="2">
        <v>9.109090909090907E-3</v>
      </c>
      <c r="G94" s="2">
        <v>3.7438181818181808E-2</v>
      </c>
      <c r="H94" s="2">
        <v>0.11288181818181818</v>
      </c>
      <c r="I94" s="2">
        <v>2.8329090909090904E-2</v>
      </c>
      <c r="J94" s="6">
        <v>10</v>
      </c>
      <c r="K94" s="6"/>
      <c r="L94" s="3"/>
      <c r="M94" s="3">
        <f t="shared" si="30"/>
        <v>3.6669722476873066</v>
      </c>
      <c r="N94" s="3">
        <f t="shared" si="31"/>
        <v>0</v>
      </c>
      <c r="O94" s="4"/>
      <c r="P94" s="4"/>
      <c r="Q94" s="4"/>
      <c r="R94" s="3" t="s">
        <v>208</v>
      </c>
      <c r="S94" s="4"/>
      <c r="T94" s="4"/>
      <c r="U94" s="4"/>
      <c r="V94" s="4"/>
      <c r="W94" s="4"/>
      <c r="X94" s="4"/>
      <c r="Y94" s="4"/>
      <c r="Z94" s="4"/>
    </row>
    <row r="95" spans="1:26">
      <c r="A95" s="2" t="s">
        <v>209</v>
      </c>
      <c r="B95" s="2" t="s">
        <v>91</v>
      </c>
      <c r="C95" s="2">
        <v>0.14235999999999999</v>
      </c>
      <c r="D95" s="2">
        <v>421.53000000000003</v>
      </c>
      <c r="E95" s="2">
        <v>3.6932E-2</v>
      </c>
      <c r="F95" s="2">
        <v>7.5500000000000012E-3</v>
      </c>
      <c r="G95" s="2">
        <v>3.1320000000000001E-2</v>
      </c>
      <c r="H95" s="2">
        <v>8.3018999999999996E-2</v>
      </c>
      <c r="I95" s="2">
        <v>2.3770000000000006E-2</v>
      </c>
      <c r="J95" s="6"/>
      <c r="K95" s="6"/>
      <c r="L95" s="3"/>
      <c r="M95" s="3">
        <f t="shared" si="30"/>
        <v>0</v>
      </c>
      <c r="N95" s="3">
        <f t="shared" si="31"/>
        <v>0</v>
      </c>
      <c r="O95" s="4">
        <f>_xlfn.STDEV.S(M93:M96)</f>
        <v>1.7287428173649155</v>
      </c>
      <c r="P95" s="4">
        <f>_xlfn.STDEV.S(N93:N96)</f>
        <v>0</v>
      </c>
      <c r="Q95" s="4"/>
      <c r="R95" s="3"/>
      <c r="S95" s="4"/>
      <c r="T95" s="4">
        <f>_xlfn.STDEV.S(C93:C96)</f>
        <v>1.334697335504143E-2</v>
      </c>
      <c r="U95" s="4">
        <f t="shared" ref="U95:Z95" si="44">_xlfn.STDEV.S(D93:D96)</f>
        <v>50.968028344000082</v>
      </c>
      <c r="V95" s="4">
        <f t="shared" si="44"/>
        <v>2.8293163885236955E-3</v>
      </c>
      <c r="W95" s="4">
        <f t="shared" si="44"/>
        <v>1.4567768159399197E-3</v>
      </c>
      <c r="X95" s="4">
        <f t="shared" si="44"/>
        <v>8.1472113585948185E-3</v>
      </c>
      <c r="Y95" s="4">
        <f t="shared" si="44"/>
        <v>2.447249898999759E-2</v>
      </c>
      <c r="Z95" s="4">
        <f t="shared" si="44"/>
        <v>6.7368246084909961E-3</v>
      </c>
    </row>
    <row r="96" spans="1:26">
      <c r="A96" s="2" t="s">
        <v>210</v>
      </c>
      <c r="B96" s="2" t="s">
        <v>91</v>
      </c>
      <c r="C96" s="2">
        <v>0.12225499999999997</v>
      </c>
      <c r="D96" s="2">
        <v>490.82</v>
      </c>
      <c r="E96" s="2">
        <v>3.5234500000000009E-2</v>
      </c>
      <c r="F96" s="2">
        <v>8.1250000000000037E-3</v>
      </c>
      <c r="G96" s="2">
        <v>2.9371666666666661E-2</v>
      </c>
      <c r="H96" s="2">
        <v>8.3980555555555558E-2</v>
      </c>
      <c r="I96" s="2">
        <v>2.1288333333333333E-2</v>
      </c>
      <c r="J96" s="8"/>
      <c r="K96" s="6"/>
      <c r="L96" s="3"/>
      <c r="M96" s="3">
        <f t="shared" si="30"/>
        <v>0</v>
      </c>
      <c r="N96" s="3">
        <f t="shared" si="31"/>
        <v>0</v>
      </c>
      <c r="O96" s="5">
        <f>AVERAGE(M93:M96)</f>
        <v>1.2323166168579229</v>
      </c>
      <c r="P96" s="5">
        <f>AVERAGE(N93:N96)</f>
        <v>0</v>
      </c>
      <c r="Q96" s="4" t="s">
        <v>211</v>
      </c>
      <c r="R96" s="3"/>
      <c r="S96" s="4" t="s">
        <v>212</v>
      </c>
      <c r="T96" s="5">
        <f>AVERAGE(C93:C96)</f>
        <v>0.12521994318181817</v>
      </c>
      <c r="U96" s="5">
        <f t="shared" ref="U96:Z96" si="45">AVERAGE(D93:D96)</f>
        <v>483.27102272727274</v>
      </c>
      <c r="V96" s="5">
        <f t="shared" si="45"/>
        <v>3.8091198863636364E-2</v>
      </c>
      <c r="W96" s="5">
        <f t="shared" si="45"/>
        <v>8.9147727272727278E-3</v>
      </c>
      <c r="X96" s="5">
        <f t="shared" si="45"/>
        <v>3.6403399621212119E-2</v>
      </c>
      <c r="Y96" s="5">
        <f t="shared" si="45"/>
        <v>0.10337971843434345</v>
      </c>
      <c r="Z96" s="5">
        <f t="shared" si="45"/>
        <v>2.7499043560606062E-2</v>
      </c>
    </row>
    <row r="97" spans="1:26">
      <c r="A97" s="2" t="s">
        <v>213</v>
      </c>
      <c r="B97" s="2" t="s">
        <v>75</v>
      </c>
      <c r="C97" s="2">
        <v>0.1389</v>
      </c>
      <c r="D97" s="2">
        <v>436.31111111111107</v>
      </c>
      <c r="E97" s="2">
        <v>3.5392222222222228E-2</v>
      </c>
      <c r="F97" s="2">
        <v>1.2999999999999999E-2</v>
      </c>
      <c r="G97" s="2">
        <v>6.3391111111111106E-2</v>
      </c>
      <c r="H97" s="2">
        <v>0.17075555555555558</v>
      </c>
      <c r="I97" s="2">
        <v>5.0391111111111109E-2</v>
      </c>
      <c r="J97" s="6"/>
      <c r="K97" s="6"/>
      <c r="L97" s="3"/>
      <c r="M97" s="3">
        <f t="shared" si="30"/>
        <v>0</v>
      </c>
      <c r="N97" s="3">
        <f t="shared" si="31"/>
        <v>0</v>
      </c>
      <c r="O97" s="4"/>
      <c r="P97" s="4"/>
      <c r="Q97" s="4"/>
      <c r="R97" s="3"/>
      <c r="S97" s="4"/>
      <c r="T97" s="4"/>
      <c r="U97" s="4"/>
      <c r="V97" s="4"/>
      <c r="W97" s="4"/>
      <c r="X97" s="4"/>
      <c r="Y97" s="4"/>
      <c r="Z97" s="4"/>
    </row>
    <row r="98" spans="1:26">
      <c r="A98" s="2" t="s">
        <v>214</v>
      </c>
      <c r="B98" s="2" t="s">
        <v>91</v>
      </c>
      <c r="C98" s="2">
        <v>0.15986666666666668</v>
      </c>
      <c r="D98" s="2">
        <v>375.48888888888888</v>
      </c>
      <c r="E98" s="2">
        <v>4.132555555555556E-2</v>
      </c>
      <c r="F98" s="2">
        <v>1.003288888888889E-2</v>
      </c>
      <c r="G98" s="2">
        <v>2.8087777777777774E-2</v>
      </c>
      <c r="H98" s="2">
        <v>7.0258888888888885E-2</v>
      </c>
      <c r="I98" s="2">
        <v>1.8053333333333331E-2</v>
      </c>
      <c r="J98" s="6"/>
      <c r="K98" s="6"/>
      <c r="L98" s="3"/>
      <c r="M98" s="3">
        <f t="shared" si="30"/>
        <v>0</v>
      </c>
      <c r="N98" s="3">
        <f t="shared" si="31"/>
        <v>0</v>
      </c>
      <c r="O98" s="5"/>
      <c r="P98" s="5"/>
      <c r="Q98" s="4"/>
      <c r="R98" s="3"/>
      <c r="S98" s="4"/>
      <c r="T98" s="5"/>
      <c r="U98" s="5"/>
      <c r="V98" s="5"/>
      <c r="W98" s="5"/>
      <c r="X98" s="5"/>
      <c r="Y98" s="5"/>
      <c r="Z98" s="5"/>
    </row>
    <row r="99" spans="1:26">
      <c r="A99" s="2" t="s">
        <v>215</v>
      </c>
      <c r="B99" s="2" t="s">
        <v>79</v>
      </c>
      <c r="C99" s="2">
        <v>0.1259888888888889</v>
      </c>
      <c r="D99" s="2">
        <v>476.35555555555555</v>
      </c>
      <c r="E99" s="2">
        <v>4.3287777777777779E-2</v>
      </c>
      <c r="F99" s="2">
        <v>1.0803333333333333E-2</v>
      </c>
      <c r="G99" s="2">
        <v>5.0122500000000007E-2</v>
      </c>
      <c r="H99" s="2">
        <v>0.14128749999999998</v>
      </c>
      <c r="I99" s="2">
        <v>3.9323749999999998E-2</v>
      </c>
      <c r="J99" s="8"/>
      <c r="K99" s="6"/>
      <c r="L99" s="3"/>
      <c r="M99" s="3">
        <f t="shared" si="30"/>
        <v>0</v>
      </c>
      <c r="N99" s="3">
        <f t="shared" si="31"/>
        <v>0</v>
      </c>
      <c r="O99" s="5">
        <f>AVERAGE(M97:M99)</f>
        <v>0</v>
      </c>
      <c r="P99" s="5">
        <f>AVERAGE(N97:N99)</f>
        <v>0</v>
      </c>
      <c r="Q99" s="4" t="s">
        <v>216</v>
      </c>
      <c r="R99" s="3" t="s">
        <v>217</v>
      </c>
      <c r="S99" s="4" t="s">
        <v>216</v>
      </c>
      <c r="T99" s="5">
        <f>AVERAGE(C97:C99)</f>
        <v>0.14158518518518518</v>
      </c>
      <c r="U99" s="5">
        <f t="shared" ref="U99:Z99" si="46">AVERAGE(D97:D99)</f>
        <v>429.38518518518521</v>
      </c>
      <c r="V99" s="5">
        <f t="shared" si="46"/>
        <v>4.0001851851851851E-2</v>
      </c>
      <c r="W99" s="5">
        <f t="shared" si="46"/>
        <v>1.127874074074074E-2</v>
      </c>
      <c r="X99" s="5">
        <f t="shared" si="46"/>
        <v>4.7200462962962965E-2</v>
      </c>
      <c r="Y99" s="5">
        <f t="shared" si="46"/>
        <v>0.12743398148148147</v>
      </c>
      <c r="Z99" s="5">
        <f t="shared" si="46"/>
        <v>3.5922731481481479E-2</v>
      </c>
    </row>
    <row r="100" spans="1:26">
      <c r="A100" s="2" t="s">
        <v>218</v>
      </c>
      <c r="B100" s="2" t="s">
        <v>79</v>
      </c>
      <c r="C100" s="2">
        <v>0.11223999999999999</v>
      </c>
      <c r="D100" s="2">
        <v>534.68666666666672</v>
      </c>
      <c r="E100" s="2">
        <v>3.7556666666666669E-2</v>
      </c>
      <c r="F100" s="2">
        <v>1.0433333333333333E-2</v>
      </c>
      <c r="G100" s="2">
        <v>4.7730000000000002E-2</v>
      </c>
      <c r="H100" s="2">
        <v>0.142625</v>
      </c>
      <c r="I100" s="2">
        <v>3.7354999999999999E-2</v>
      </c>
      <c r="J100" s="6"/>
      <c r="K100" s="6"/>
      <c r="L100" s="3"/>
      <c r="M100" s="3">
        <f t="shared" si="30"/>
        <v>0</v>
      </c>
      <c r="N100" s="3">
        <f t="shared" si="31"/>
        <v>0</v>
      </c>
      <c r="O100" s="4"/>
      <c r="P100" s="4"/>
      <c r="Q100" s="4"/>
      <c r="R100" s="3"/>
      <c r="S100" s="4"/>
      <c r="T100" s="4"/>
      <c r="U100" s="4"/>
      <c r="V100" s="4"/>
      <c r="W100" s="4"/>
      <c r="X100" s="4"/>
      <c r="Y100" s="4"/>
      <c r="Z100" s="4"/>
    </row>
    <row r="101" spans="1:26">
      <c r="A101" s="2" t="s">
        <v>219</v>
      </c>
      <c r="B101" s="2" t="s">
        <v>79</v>
      </c>
      <c r="C101" s="2">
        <v>0.11522222222222221</v>
      </c>
      <c r="D101" s="2">
        <v>520.78888888888889</v>
      </c>
      <c r="E101" s="2">
        <v>3.3007777777777775E-2</v>
      </c>
      <c r="F101" s="2">
        <v>1.2888888888888887E-2</v>
      </c>
      <c r="G101" s="2">
        <v>4.4507777777777778E-2</v>
      </c>
      <c r="H101" s="2">
        <v>0.13112222222222222</v>
      </c>
      <c r="I101" s="2">
        <v>3.1618888888888891E-2</v>
      </c>
      <c r="J101" s="8"/>
      <c r="K101" s="6"/>
      <c r="L101" s="3"/>
      <c r="M101" s="3">
        <f t="shared" si="30"/>
        <v>0</v>
      </c>
      <c r="N101" s="3">
        <f t="shared" si="31"/>
        <v>0</v>
      </c>
      <c r="O101" s="5">
        <f>AVERAGE(M100:M104)</f>
        <v>0.28844893142782213</v>
      </c>
      <c r="P101" s="5">
        <f>AVERAGE(N100:N104)</f>
        <v>0</v>
      </c>
      <c r="Q101" s="3" t="s">
        <v>220</v>
      </c>
      <c r="R101" s="3"/>
      <c r="S101" s="3" t="s">
        <v>221</v>
      </c>
      <c r="T101" s="5">
        <f t="shared" ref="T101:Z101" si="47">AVERAGE(C100:C104)</f>
        <v>0.10984869930069929</v>
      </c>
      <c r="U101" s="5">
        <f t="shared" si="47"/>
        <v>546.89346386946397</v>
      </c>
      <c r="V101" s="5">
        <f t="shared" si="47"/>
        <v>3.6202090909090913E-2</v>
      </c>
      <c r="W101" s="5">
        <f t="shared" si="47"/>
        <v>1.1027427661227659E-2</v>
      </c>
      <c r="X101" s="5">
        <f t="shared" si="47"/>
        <v>4.7312803418803423E-2</v>
      </c>
      <c r="Y101" s="5">
        <f t="shared" si="47"/>
        <v>0.14302212820512822</v>
      </c>
      <c r="Z101" s="5">
        <f t="shared" si="47"/>
        <v>3.6303463247863245E-2</v>
      </c>
    </row>
    <row r="102" spans="1:26">
      <c r="A102" s="2" t="s">
        <v>222</v>
      </c>
      <c r="B102" s="2" t="s">
        <v>79</v>
      </c>
      <c r="C102" s="2">
        <v>0.1081727272727273</v>
      </c>
      <c r="D102" s="2">
        <v>554.69090909090926</v>
      </c>
      <c r="E102" s="2">
        <v>3.6235454545454543E-2</v>
      </c>
      <c r="F102" s="2">
        <v>1.0445454545454544E-2</v>
      </c>
      <c r="G102" s="2">
        <v>5.5480000000000008E-2</v>
      </c>
      <c r="H102" s="2">
        <v>0.16868</v>
      </c>
      <c r="I102" s="2">
        <v>4.5065000000000001E-2</v>
      </c>
      <c r="J102" s="6">
        <v>4</v>
      </c>
      <c r="K102" s="6"/>
      <c r="L102" s="3"/>
      <c r="M102" s="3">
        <f t="shared" si="30"/>
        <v>1.4422446571391105</v>
      </c>
      <c r="N102" s="3">
        <f t="shared" si="31"/>
        <v>0</v>
      </c>
      <c r="O102" s="4">
        <f>_xlfn.STDEV.S(M100:M104)</f>
        <v>0.64499141870978571</v>
      </c>
      <c r="P102" s="4">
        <f>_xlfn.STDEV.S(N100:N104)</f>
        <v>0</v>
      </c>
      <c r="Q102" s="4"/>
      <c r="R102" s="3"/>
      <c r="S102" s="4"/>
      <c r="T102" s="4">
        <f>_xlfn.STDEV.S(C100:C104)</f>
        <v>4.0575107258405936E-3</v>
      </c>
      <c r="U102" s="4">
        <f t="shared" ref="U102:Z102" si="48">_xlfn.STDEV.S(D100:D104)</f>
        <v>20.169254510813243</v>
      </c>
      <c r="V102" s="4">
        <f t="shared" si="48"/>
        <v>2.0938518712187515E-3</v>
      </c>
      <c r="W102" s="4">
        <f t="shared" si="48"/>
        <v>1.0758697275931618E-3</v>
      </c>
      <c r="X102" s="4">
        <f t="shared" si="48"/>
        <v>9.6441396485996388E-3</v>
      </c>
      <c r="Y102" s="4">
        <f t="shared" si="48"/>
        <v>3.0525872220634739E-2</v>
      </c>
      <c r="Z102" s="4">
        <f t="shared" si="48"/>
        <v>9.7140530226393785E-3</v>
      </c>
    </row>
    <row r="103" spans="1:26">
      <c r="A103" s="2" t="s">
        <v>223</v>
      </c>
      <c r="B103" s="2" t="s">
        <v>79</v>
      </c>
      <c r="C103" s="2">
        <v>0.10903076923076921</v>
      </c>
      <c r="D103" s="2">
        <v>550.52307692307704</v>
      </c>
      <c r="E103" s="2">
        <v>3.5715000000000004E-2</v>
      </c>
      <c r="F103" s="2">
        <v>1.0339461538461537E-2</v>
      </c>
      <c r="G103" s="2">
        <v>3.2578461538461542E-2</v>
      </c>
      <c r="H103" s="2">
        <v>9.8672307692307698E-2</v>
      </c>
      <c r="I103" s="2">
        <v>2.223953846153846E-2</v>
      </c>
      <c r="J103" s="6"/>
      <c r="K103" s="6"/>
      <c r="L103" s="3"/>
      <c r="M103" s="3">
        <f t="shared" si="30"/>
        <v>0</v>
      </c>
      <c r="N103" s="3">
        <f t="shared" si="31"/>
        <v>0</v>
      </c>
      <c r="O103" s="4"/>
      <c r="P103" s="4"/>
      <c r="Q103" s="4"/>
      <c r="R103" s="3"/>
      <c r="S103" s="4"/>
      <c r="T103" s="4"/>
      <c r="U103" s="4"/>
      <c r="V103" s="4"/>
      <c r="W103" s="4"/>
      <c r="X103" s="4"/>
      <c r="Y103" s="4"/>
      <c r="Z103" s="4"/>
    </row>
    <row r="104" spans="1:26">
      <c r="A104" s="2" t="s">
        <v>224</v>
      </c>
      <c r="B104" s="2" t="s">
        <v>75</v>
      </c>
      <c r="C104" s="2">
        <v>0.10457777777777778</v>
      </c>
      <c r="D104" s="2">
        <v>573.77777777777783</v>
      </c>
      <c r="E104" s="2">
        <v>3.8495555555555554E-2</v>
      </c>
      <c r="F104" s="2">
        <v>1.1029999999999998E-2</v>
      </c>
      <c r="G104" s="2">
        <v>5.6267777777777778E-2</v>
      </c>
      <c r="H104" s="2">
        <v>0.17401111111111112</v>
      </c>
      <c r="I104" s="2">
        <v>4.5238888888888884E-2</v>
      </c>
      <c r="J104" s="6"/>
      <c r="K104" s="6"/>
      <c r="L104" s="3"/>
      <c r="M104" s="3">
        <f t="shared" si="30"/>
        <v>0</v>
      </c>
      <c r="N104" s="3">
        <f t="shared" si="31"/>
        <v>0</v>
      </c>
      <c r="O104" s="4"/>
      <c r="P104" s="4"/>
      <c r="Q104" s="4"/>
      <c r="R104" s="3"/>
      <c r="S104" s="4"/>
      <c r="T104" s="4"/>
      <c r="U104" s="4"/>
      <c r="V104" s="4"/>
      <c r="W104" s="4"/>
      <c r="X104" s="4"/>
      <c r="Y104" s="4"/>
      <c r="Z104" s="4"/>
    </row>
    <row r="105" spans="1:26">
      <c r="A105" s="2" t="s">
        <v>225</v>
      </c>
      <c r="B105" s="2" t="s">
        <v>75</v>
      </c>
      <c r="C105" s="2">
        <v>0.12550999999999998</v>
      </c>
      <c r="D105" s="2">
        <v>478.14</v>
      </c>
      <c r="E105" s="2">
        <v>5.5779999999999996E-2</v>
      </c>
      <c r="F105" s="2">
        <v>1.2798E-2</v>
      </c>
      <c r="G105" s="2">
        <v>4.6999000000000006E-2</v>
      </c>
      <c r="H105" s="2">
        <v>0.13269000000000003</v>
      </c>
      <c r="I105" s="2">
        <v>3.4201000000000002E-2</v>
      </c>
      <c r="J105" s="8"/>
      <c r="K105" s="6"/>
      <c r="L105" s="3"/>
      <c r="M105" s="3">
        <f t="shared" si="30"/>
        <v>0</v>
      </c>
      <c r="N105" s="3">
        <f t="shared" si="31"/>
        <v>0</v>
      </c>
      <c r="O105" s="4">
        <v>0</v>
      </c>
      <c r="P105" s="4">
        <v>0</v>
      </c>
      <c r="Q105" s="3" t="s">
        <v>226</v>
      </c>
      <c r="R105" s="3"/>
      <c r="S105" s="3" t="s">
        <v>226</v>
      </c>
      <c r="T105" s="4">
        <v>0.12550999999999998</v>
      </c>
      <c r="U105" s="4">
        <v>478.14</v>
      </c>
      <c r="V105" s="4">
        <v>5.5779999999999996E-2</v>
      </c>
      <c r="W105" s="4">
        <v>1.2798E-2</v>
      </c>
      <c r="X105" s="4">
        <v>4.6999000000000006E-2</v>
      </c>
      <c r="Y105" s="4">
        <v>0.13269000000000003</v>
      </c>
      <c r="Z105" s="4">
        <v>3.4201000000000002E-2</v>
      </c>
    </row>
    <row r="106" spans="1:26">
      <c r="A106" s="2" t="s">
        <v>227</v>
      </c>
      <c r="B106" s="2" t="s">
        <v>91</v>
      </c>
      <c r="C106" s="2">
        <v>0.11333333333333334</v>
      </c>
      <c r="D106" s="2">
        <v>529.43333333333339</v>
      </c>
      <c r="E106" s="2">
        <v>3.0412499999999999E-2</v>
      </c>
      <c r="F106" s="2">
        <v>8.9999999999999976E-3</v>
      </c>
      <c r="G106" s="2">
        <v>3.6198333333333332E-2</v>
      </c>
      <c r="H106" s="2">
        <v>0.107525</v>
      </c>
      <c r="I106" s="2">
        <v>2.7198333333333335E-2</v>
      </c>
      <c r="J106" s="8"/>
      <c r="K106" s="6"/>
      <c r="L106" s="3"/>
      <c r="M106" s="3">
        <f t="shared" si="30"/>
        <v>0</v>
      </c>
      <c r="N106" s="3">
        <f t="shared" si="31"/>
        <v>0</v>
      </c>
      <c r="O106" s="5">
        <f>AVERAGE(M106:M107)</f>
        <v>0</v>
      </c>
      <c r="P106" s="5">
        <f>AVERAGE(N106:N107)</f>
        <v>0</v>
      </c>
      <c r="Q106" s="4" t="s">
        <v>228</v>
      </c>
      <c r="R106" s="3"/>
      <c r="S106" s="4" t="s">
        <v>228</v>
      </c>
      <c r="T106" s="5">
        <f>AVERAGE(C106:C107)</f>
        <v>0.11854666666666666</v>
      </c>
      <c r="U106" s="5">
        <f t="shared" ref="U106:Z106" si="49">AVERAGE(D106:D107)</f>
        <v>507.1516666666667</v>
      </c>
      <c r="V106" s="5">
        <f t="shared" si="49"/>
        <v>3.1904749999999996E-2</v>
      </c>
      <c r="W106" s="5">
        <f t="shared" si="49"/>
        <v>8.9249999999999989E-3</v>
      </c>
      <c r="X106" s="5">
        <f t="shared" si="49"/>
        <v>3.9039166666666666E-2</v>
      </c>
      <c r="Y106" s="5">
        <f t="shared" si="49"/>
        <v>0.11328750000000001</v>
      </c>
      <c r="Z106" s="5">
        <f t="shared" si="49"/>
        <v>3.0114166666666671E-2</v>
      </c>
    </row>
    <row r="107" spans="1:26">
      <c r="A107" s="2" t="s">
        <v>229</v>
      </c>
      <c r="B107" s="2" t="s">
        <v>79</v>
      </c>
      <c r="C107" s="2">
        <v>0.12375999999999998</v>
      </c>
      <c r="D107" s="2">
        <v>484.87</v>
      </c>
      <c r="E107" s="2">
        <v>3.3396999999999996E-2</v>
      </c>
      <c r="F107" s="2">
        <v>8.8500000000000002E-3</v>
      </c>
      <c r="G107" s="2">
        <v>4.1879999999999994E-2</v>
      </c>
      <c r="H107" s="2">
        <v>0.11905000000000002</v>
      </c>
      <c r="I107" s="2">
        <v>3.3030000000000004E-2</v>
      </c>
      <c r="J107" s="6"/>
      <c r="K107" s="6"/>
      <c r="L107" s="3"/>
      <c r="M107" s="3">
        <f t="shared" si="30"/>
        <v>0</v>
      </c>
      <c r="N107" s="3">
        <f t="shared" si="31"/>
        <v>0</v>
      </c>
      <c r="O107" s="4">
        <f>_xlfn.STDEV.S(M106:M107)</f>
        <v>0</v>
      </c>
      <c r="P107" s="4">
        <f>_xlfn.STDEV.S(N106:N107)</f>
        <v>0</v>
      </c>
      <c r="Q107" s="4"/>
      <c r="R107" s="3"/>
      <c r="S107" s="4"/>
      <c r="T107" s="4">
        <f>_xlfn.STDEV.S(C106:C107)</f>
        <v>7.3727667051717164E-3</v>
      </c>
      <c r="U107" s="4">
        <f t="shared" ref="U107:Z107" si="50">_xlfn.STDEV.S(D106:D107)</f>
        <v>31.511035192276552</v>
      </c>
      <c r="V107" s="4">
        <f t="shared" si="50"/>
        <v>2.1103601884512493E-3</v>
      </c>
      <c r="W107" s="4">
        <f t="shared" si="50"/>
        <v>1.0606601717798027E-4</v>
      </c>
      <c r="X107" s="4">
        <f t="shared" si="50"/>
        <v>4.0175450284415642E-3</v>
      </c>
      <c r="Y107" s="4">
        <f t="shared" si="50"/>
        <v>8.1494056531749744E-3</v>
      </c>
      <c r="Z107" s="4">
        <f t="shared" si="50"/>
        <v>4.1236110456195517E-3</v>
      </c>
    </row>
    <row r="108" spans="1:26">
      <c r="A108" s="2" t="s">
        <v>230</v>
      </c>
      <c r="B108" s="2" t="s">
        <v>79</v>
      </c>
      <c r="C108" s="2">
        <v>0.11675833333333334</v>
      </c>
      <c r="D108" s="2">
        <v>513.95000000000005</v>
      </c>
      <c r="E108" s="2">
        <v>4.7585833333333334E-2</v>
      </c>
      <c r="F108" s="2">
        <v>1.2249999999999999E-2</v>
      </c>
      <c r="G108" s="2">
        <v>4.9210833333333336E-2</v>
      </c>
      <c r="H108" s="2">
        <v>0.14402499999999999</v>
      </c>
      <c r="I108" s="2">
        <v>3.6960833333333332E-2</v>
      </c>
      <c r="J108" s="8"/>
      <c r="K108" s="6"/>
      <c r="L108" s="3"/>
      <c r="M108" s="3">
        <f t="shared" si="30"/>
        <v>0</v>
      </c>
      <c r="N108" s="3">
        <f t="shared" si="31"/>
        <v>0</v>
      </c>
      <c r="O108" s="4">
        <v>0</v>
      </c>
      <c r="P108" s="4">
        <v>0</v>
      </c>
      <c r="Q108" s="4" t="s">
        <v>231</v>
      </c>
      <c r="R108" s="3"/>
      <c r="S108" s="4" t="s">
        <v>231</v>
      </c>
      <c r="T108" s="4">
        <v>0.11675833333333334</v>
      </c>
      <c r="U108" s="4">
        <v>513.95000000000005</v>
      </c>
      <c r="V108" s="4">
        <v>4.7585833333333334E-2</v>
      </c>
      <c r="W108" s="4">
        <v>1.2249999999999999E-2</v>
      </c>
      <c r="X108" s="4">
        <v>4.9210833333333336E-2</v>
      </c>
      <c r="Y108" s="4">
        <v>0.14402499999999999</v>
      </c>
      <c r="Z108" s="4">
        <v>3.6960833333333332E-2</v>
      </c>
    </row>
    <row r="109" spans="1:26">
      <c r="A109" s="2" t="s">
        <v>232</v>
      </c>
      <c r="B109" s="2" t="s">
        <v>79</v>
      </c>
      <c r="C109" s="2">
        <v>0.15562857142857142</v>
      </c>
      <c r="D109" s="2">
        <v>385.48571428571432</v>
      </c>
      <c r="E109" s="2">
        <v>4.8624285714285717E-2</v>
      </c>
      <c r="F109" s="2">
        <v>1.2477142857142857E-2</v>
      </c>
      <c r="G109" s="2">
        <v>2.9128571428571427E-2</v>
      </c>
      <c r="H109" s="2">
        <v>7.3837142857142851E-2</v>
      </c>
      <c r="I109" s="2">
        <v>1.6650000000000002E-2</v>
      </c>
      <c r="J109" s="6">
        <v>2</v>
      </c>
      <c r="K109" s="6">
        <v>8</v>
      </c>
      <c r="L109" s="3"/>
      <c r="M109" s="3">
        <f t="shared" si="30"/>
        <v>1.0376519418914911</v>
      </c>
      <c r="N109" s="3">
        <f t="shared" si="31"/>
        <v>4.1506077675659645</v>
      </c>
      <c r="O109" s="4"/>
      <c r="P109" s="4"/>
      <c r="Q109" s="4"/>
      <c r="R109" s="3"/>
      <c r="S109" s="4"/>
      <c r="T109" s="4"/>
      <c r="U109" s="4"/>
      <c r="V109" s="4"/>
      <c r="W109" s="4"/>
      <c r="X109" s="4"/>
      <c r="Y109" s="4"/>
      <c r="Z109" s="4"/>
    </row>
    <row r="110" spans="1:26">
      <c r="A110" s="2" t="s">
        <v>233</v>
      </c>
      <c r="B110" s="2" t="s">
        <v>79</v>
      </c>
      <c r="C110" s="2">
        <v>0.17162727272727277</v>
      </c>
      <c r="D110" s="2">
        <v>349.62727272727278</v>
      </c>
      <c r="E110" s="2">
        <v>5.8562727272727266E-2</v>
      </c>
      <c r="F110" s="2">
        <v>1.0935636363636364E-2</v>
      </c>
      <c r="G110" s="2">
        <v>4.3348999999999999E-2</v>
      </c>
      <c r="H110" s="2">
        <v>0.10467699999999999</v>
      </c>
      <c r="I110" s="2">
        <v>3.2468000000000004E-2</v>
      </c>
      <c r="J110" s="6"/>
      <c r="K110" s="6"/>
      <c r="L110" s="3"/>
      <c r="M110" s="3">
        <f t="shared" si="30"/>
        <v>0</v>
      </c>
      <c r="N110" s="3">
        <f t="shared" si="31"/>
        <v>0</v>
      </c>
      <c r="O110" s="4"/>
      <c r="P110" s="4"/>
      <c r="Q110" s="4"/>
      <c r="R110" s="3"/>
      <c r="S110" s="4"/>
      <c r="T110" s="4"/>
      <c r="U110" s="4"/>
      <c r="V110" s="4"/>
      <c r="W110" s="4"/>
      <c r="X110" s="4"/>
      <c r="Y110" s="4"/>
      <c r="Z110" s="4"/>
    </row>
    <row r="111" spans="1:26">
      <c r="A111" s="2" t="s">
        <v>234</v>
      </c>
      <c r="B111" s="2" t="s">
        <v>79</v>
      </c>
      <c r="C111" s="2">
        <v>0.17329999999999998</v>
      </c>
      <c r="D111" s="2">
        <v>346.24444444444447</v>
      </c>
      <c r="E111" s="2">
        <v>5.0573333333333331E-2</v>
      </c>
      <c r="F111" s="2">
        <v>1.1054444444444443E-2</v>
      </c>
      <c r="G111" s="2">
        <v>3.4184444444444441E-2</v>
      </c>
      <c r="H111" s="2">
        <v>8.2118888888888894E-2</v>
      </c>
      <c r="I111" s="2">
        <v>2.3129999999999998E-2</v>
      </c>
      <c r="J111" s="8"/>
      <c r="K111" s="6"/>
      <c r="L111" s="3"/>
      <c r="M111" s="3">
        <f t="shared" si="30"/>
        <v>0</v>
      </c>
      <c r="N111" s="3">
        <f t="shared" si="31"/>
        <v>0</v>
      </c>
      <c r="O111" s="5">
        <f>AVERAGE(M109:M111)</f>
        <v>0.34588398063049702</v>
      </c>
      <c r="P111" s="5">
        <f>AVERAGE(N109:N111)</f>
        <v>1.3835359225219881</v>
      </c>
      <c r="Q111" s="4" t="s">
        <v>235</v>
      </c>
      <c r="R111" s="3"/>
      <c r="S111" s="4" t="s">
        <v>235</v>
      </c>
      <c r="T111" s="5">
        <f>AVERAGE(C109:C111)</f>
        <v>0.16685194805194806</v>
      </c>
      <c r="U111" s="5">
        <f t="shared" ref="U111:Z111" si="51">AVERAGE(D109:D111)</f>
        <v>360.45247715247723</v>
      </c>
      <c r="V111" s="5">
        <f t="shared" si="51"/>
        <v>5.2586782106782103E-2</v>
      </c>
      <c r="W111" s="5">
        <f t="shared" si="51"/>
        <v>1.1489074555074556E-2</v>
      </c>
      <c r="X111" s="5">
        <f t="shared" si="51"/>
        <v>3.5554005291005282E-2</v>
      </c>
      <c r="Y111" s="5">
        <f t="shared" si="51"/>
        <v>8.6877677248677246E-2</v>
      </c>
      <c r="Z111" s="5">
        <f t="shared" si="51"/>
        <v>2.4082666666666669E-2</v>
      </c>
    </row>
    <row r="112" spans="1:26">
      <c r="A112" s="2" t="s">
        <v>236</v>
      </c>
      <c r="B112" s="2" t="s">
        <v>79</v>
      </c>
      <c r="C112" s="2">
        <v>0.12815000000000004</v>
      </c>
      <c r="D112" s="2">
        <v>468.30999999999995</v>
      </c>
      <c r="E112" s="2">
        <v>4.5082999999999998E-2</v>
      </c>
      <c r="F112" s="2">
        <v>1.1599999999999997E-2</v>
      </c>
      <c r="G112" s="2">
        <v>3.6585000000000006E-2</v>
      </c>
      <c r="H112" s="2">
        <v>0.10220800000000001</v>
      </c>
      <c r="I112" s="2">
        <v>2.4985E-2</v>
      </c>
      <c r="J112" s="6"/>
      <c r="K112" s="6"/>
      <c r="L112" s="3" t="s">
        <v>237</v>
      </c>
      <c r="M112" s="3">
        <f t="shared" si="30"/>
        <v>0</v>
      </c>
      <c r="N112" s="3">
        <f t="shared" si="31"/>
        <v>0</v>
      </c>
      <c r="O112" s="4">
        <v>0</v>
      </c>
      <c r="P112" s="4">
        <v>0</v>
      </c>
      <c r="Q112" s="4"/>
      <c r="R112" s="3"/>
      <c r="S112" s="4"/>
      <c r="T112" s="4">
        <f>_xlfn.STDEV.S(C109:C111)</f>
        <v>9.755646634377918E-3</v>
      </c>
      <c r="U112" s="4">
        <f t="shared" ref="U112:Z112" si="52">_xlfn.STDEV.S(D109:D111)</f>
        <v>21.745300706691495</v>
      </c>
      <c r="V112" s="4">
        <f t="shared" si="52"/>
        <v>5.2662735520590176E-3</v>
      </c>
      <c r="W112" s="4">
        <f t="shared" si="52"/>
        <v>8.5775175148782273E-4</v>
      </c>
      <c r="X112" s="4">
        <f t="shared" si="52"/>
        <v>7.2084616856233847E-3</v>
      </c>
      <c r="Y112" s="4">
        <f t="shared" si="52"/>
        <v>1.5961163715027201E-2</v>
      </c>
      <c r="Z112" s="4">
        <f t="shared" si="52"/>
        <v>7.9519155763459505E-3</v>
      </c>
    </row>
    <row r="113" spans="1:26">
      <c r="A113" s="2" t="s">
        <v>238</v>
      </c>
      <c r="B113" s="2" t="s">
        <v>79</v>
      </c>
      <c r="C113" s="2">
        <v>0.12052727272727273</v>
      </c>
      <c r="D113" s="2">
        <v>497.82727272727277</v>
      </c>
      <c r="E113" s="2">
        <v>4.1164545454545447E-2</v>
      </c>
      <c r="F113" s="2">
        <v>1.0954545454545451E-2</v>
      </c>
      <c r="G113" s="2">
        <v>3.4590909090909089E-2</v>
      </c>
      <c r="H113" s="2">
        <v>9.9626363636363638E-2</v>
      </c>
      <c r="I113" s="2">
        <v>2.3636363636363636E-2</v>
      </c>
      <c r="J113" s="8"/>
      <c r="K113" s="6"/>
      <c r="L113" s="3"/>
      <c r="M113" s="3">
        <f t="shared" si="30"/>
        <v>0</v>
      </c>
      <c r="N113" s="3">
        <f t="shared" si="31"/>
        <v>0</v>
      </c>
      <c r="O113" s="5">
        <f>AVERAGE(M112:M113)</f>
        <v>0</v>
      </c>
      <c r="P113" s="5">
        <f>AVERAGE(N112:N113)</f>
        <v>0</v>
      </c>
      <c r="Q113" s="3" t="s">
        <v>239</v>
      </c>
      <c r="R113" s="3"/>
      <c r="S113" s="3" t="s">
        <v>239</v>
      </c>
      <c r="T113" s="5">
        <f>AVERAGE(C112:C113)</f>
        <v>0.12433863636363639</v>
      </c>
      <c r="U113" s="5">
        <f t="shared" ref="U113:Z113" si="53">AVERAGE(D112:D113)</f>
        <v>483.06863636363636</v>
      </c>
      <c r="V113" s="5">
        <f t="shared" si="53"/>
        <v>4.3123772727272719E-2</v>
      </c>
      <c r="W113" s="5">
        <f t="shared" si="53"/>
        <v>1.1277272727272724E-2</v>
      </c>
      <c r="X113" s="5">
        <f t="shared" si="53"/>
        <v>3.5587954545454548E-2</v>
      </c>
      <c r="Y113" s="5">
        <f t="shared" si="53"/>
        <v>0.10091718181818182</v>
      </c>
      <c r="Z113" s="5">
        <f t="shared" si="53"/>
        <v>2.4310681818181818E-2</v>
      </c>
    </row>
    <row r="114" spans="1:26">
      <c r="A114" s="2" t="s">
        <v>240</v>
      </c>
      <c r="B114" s="2" t="s">
        <v>79</v>
      </c>
      <c r="C114" s="2">
        <v>0.16820000000000004</v>
      </c>
      <c r="D114" s="2">
        <v>356.75555555555559</v>
      </c>
      <c r="E114" s="2">
        <v>5.4993333333333325E-2</v>
      </c>
      <c r="F114" s="2">
        <v>1.6E-2</v>
      </c>
      <c r="G114" s="2">
        <v>5.0426666666666675E-2</v>
      </c>
      <c r="H114" s="2">
        <v>0.12295555555555555</v>
      </c>
      <c r="I114" s="2">
        <v>3.4426666666666668E-2</v>
      </c>
      <c r="J114" s="6"/>
      <c r="K114" s="6"/>
      <c r="L114" s="3"/>
      <c r="M114" s="3">
        <f t="shared" si="30"/>
        <v>0</v>
      </c>
      <c r="N114" s="3">
        <f t="shared" si="31"/>
        <v>0</v>
      </c>
      <c r="O114" s="4">
        <f>_xlfn.STDEV.S(M112:M113)</f>
        <v>0</v>
      </c>
      <c r="P114" s="4">
        <f>_xlfn.STDEV.S(N112:N113)</f>
        <v>0</v>
      </c>
      <c r="Q114" s="4"/>
      <c r="R114" s="3"/>
      <c r="S114" s="4"/>
      <c r="T114" s="4">
        <f>_xlfn.STDEV.S(C112:C113)</f>
        <v>5.3900821456811174E-3</v>
      </c>
      <c r="U114" s="4">
        <f t="shared" ref="U114:Z114" si="54">_xlfn.STDEV.S(D112:D113)</f>
        <v>20.871863707587352</v>
      </c>
      <c r="V114" s="4">
        <f t="shared" si="54"/>
        <v>2.7707657808621641E-3</v>
      </c>
      <c r="W114" s="4">
        <f t="shared" si="54"/>
        <v>4.5640528603859033E-4</v>
      </c>
      <c r="X114" s="4">
        <f t="shared" si="54"/>
        <v>1.4100352041206351E-3</v>
      </c>
      <c r="Y114" s="4">
        <f t="shared" si="54"/>
        <v>1.8254925792850565E-3</v>
      </c>
      <c r="Z114" s="4">
        <f t="shared" si="54"/>
        <v>9.5362991808203986E-4</v>
      </c>
    </row>
    <row r="115" spans="1:26">
      <c r="A115" s="2" t="s">
        <v>241</v>
      </c>
      <c r="B115" s="2" t="s">
        <v>91</v>
      </c>
      <c r="C115" s="2">
        <v>0.16543846153846151</v>
      </c>
      <c r="D115" s="2">
        <v>362.69999999999987</v>
      </c>
      <c r="E115" s="2">
        <v>5.3667692307692319E-2</v>
      </c>
      <c r="F115" s="2">
        <v>1.0499999999999999E-2</v>
      </c>
      <c r="G115" s="2">
        <v>5.3139230769230772E-2</v>
      </c>
      <c r="H115" s="2">
        <v>0.13065384615384618</v>
      </c>
      <c r="I115" s="2">
        <v>4.2639230769230776E-2</v>
      </c>
      <c r="J115" s="8"/>
      <c r="K115" s="6"/>
      <c r="L115" s="3"/>
      <c r="M115" s="3">
        <f t="shared" si="30"/>
        <v>0</v>
      </c>
      <c r="N115" s="3">
        <f t="shared" si="31"/>
        <v>0</v>
      </c>
      <c r="O115" s="5">
        <f>AVERAGE(M114:M115)</f>
        <v>0</v>
      </c>
      <c r="P115" s="5">
        <f>AVERAGE(N114:N115)</f>
        <v>0</v>
      </c>
      <c r="Q115" s="4" t="s">
        <v>242</v>
      </c>
      <c r="R115" s="3"/>
      <c r="S115" s="4" t="s">
        <v>242</v>
      </c>
      <c r="T115" s="5">
        <f>AVERAGE(C114:C115)</f>
        <v>0.16681923076923078</v>
      </c>
      <c r="U115" s="5">
        <f t="shared" ref="U115:Z115" si="55">AVERAGE(D114:D115)</f>
        <v>359.72777777777776</v>
      </c>
      <c r="V115" s="5">
        <f t="shared" si="55"/>
        <v>5.4330512820512822E-2</v>
      </c>
      <c r="W115" s="5">
        <f t="shared" si="55"/>
        <v>1.325E-2</v>
      </c>
      <c r="X115" s="5">
        <f t="shared" si="55"/>
        <v>5.1782948717948724E-2</v>
      </c>
      <c r="Y115" s="5">
        <f t="shared" si="55"/>
        <v>0.12680470085470086</v>
      </c>
      <c r="Z115" s="5">
        <f t="shared" si="55"/>
        <v>3.8532948717948726E-2</v>
      </c>
    </row>
    <row r="116" spans="1:26">
      <c r="A116" s="9" t="s">
        <v>364</v>
      </c>
      <c r="D116" s="9">
        <v>391</v>
      </c>
      <c r="J116" s="7" t="s">
        <v>365</v>
      </c>
      <c r="K116" s="7">
        <v>30</v>
      </c>
      <c r="L116">
        <v>30</v>
      </c>
      <c r="N116" s="3">
        <f t="shared" si="31"/>
        <v>15.34526854219949</v>
      </c>
      <c r="O116" s="4"/>
      <c r="Q116" s="4"/>
      <c r="S116" s="4"/>
      <c r="T116" s="4">
        <f>_xlfn.STDEV.S(C114:C115)</f>
        <v>1.9527025726613658E-3</v>
      </c>
      <c r="U116" s="4">
        <f t="shared" ref="U116:Z116" si="56">_xlfn.STDEV.S(D114:D115)</f>
        <v>4.2033569770532537</v>
      </c>
      <c r="V116" s="4">
        <f t="shared" si="56"/>
        <v>9.3736975864984495E-4</v>
      </c>
      <c r="W116" s="4">
        <f t="shared" si="56"/>
        <v>3.8890872965260115E-3</v>
      </c>
      <c r="X116" s="4">
        <f t="shared" si="56"/>
        <v>1.9180724713262745E-3</v>
      </c>
      <c r="Y116" s="4">
        <f t="shared" si="56"/>
        <v>5.4435134855959433E-3</v>
      </c>
      <c r="Z116" s="4">
        <f t="shared" si="56"/>
        <v>5.807159767852294E-3</v>
      </c>
    </row>
  </sheetData>
  <phoneticPr fontId="1" type="noConversion"/>
  <conditionalFormatting sqref="A1">
    <cfRule type="duplicateValues" dxfId="1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104"/>
  <sheetViews>
    <sheetView workbookViewId="0">
      <selection activeCell="L10" sqref="L10"/>
    </sheetView>
  </sheetViews>
  <sheetFormatPr defaultRowHeight="15"/>
  <cols>
    <col min="4" max="4" width="14.140625" customWidth="1"/>
    <col min="10" max="11" width="9" style="7"/>
    <col min="19" max="19" width="13.42578125" customWidth="1"/>
  </cols>
  <sheetData>
    <row r="1" spans="1:24">
      <c r="A1" s="1"/>
      <c r="B1" s="2" t="s">
        <v>243</v>
      </c>
      <c r="C1" s="2" t="s">
        <v>244</v>
      </c>
      <c r="D1" s="2" t="s">
        <v>47</v>
      </c>
      <c r="E1" s="2" t="s">
        <v>62</v>
      </c>
      <c r="F1" s="2" t="s">
        <v>63</v>
      </c>
      <c r="G1" s="2" t="s">
        <v>245</v>
      </c>
      <c r="H1" s="2" t="s">
        <v>51</v>
      </c>
      <c r="I1" s="2" t="s">
        <v>52</v>
      </c>
      <c r="J1" s="6" t="s">
        <v>246</v>
      </c>
      <c r="K1" s="6" t="s">
        <v>247</v>
      </c>
      <c r="L1" s="3" t="s">
        <v>248</v>
      </c>
      <c r="M1" s="3" t="s">
        <v>56</v>
      </c>
      <c r="N1" s="3" t="s">
        <v>57</v>
      </c>
      <c r="O1" s="3" t="s">
        <v>249</v>
      </c>
      <c r="P1" s="3" t="s">
        <v>250</v>
      </c>
      <c r="Q1" s="3"/>
      <c r="R1" s="3" t="s">
        <v>251</v>
      </c>
      <c r="S1" s="3" t="s">
        <v>47</v>
      </c>
      <c r="T1" s="3" t="s">
        <v>62</v>
      </c>
      <c r="U1" s="3" t="s">
        <v>252</v>
      </c>
      <c r="V1" s="3" t="s">
        <v>253</v>
      </c>
      <c r="W1" s="3" t="s">
        <v>51</v>
      </c>
      <c r="X1" s="3" t="s">
        <v>52</v>
      </c>
    </row>
    <row r="2" spans="1:24">
      <c r="A2" s="2" t="s">
        <v>254</v>
      </c>
      <c r="B2" s="2" t="s">
        <v>255</v>
      </c>
      <c r="C2" s="2">
        <v>0.10310714285714286</v>
      </c>
      <c r="D2" s="2">
        <v>582.03571428571422</v>
      </c>
      <c r="E2" s="2">
        <v>3.801285714285714E-2</v>
      </c>
      <c r="F2" s="2">
        <v>1.0428571428571428E-2</v>
      </c>
      <c r="G2" s="2">
        <v>2.6669285714285722E-2</v>
      </c>
      <c r="H2" s="2">
        <v>8.3056428571428573E-2</v>
      </c>
      <c r="I2" s="2">
        <v>1.6240714285714285E-2</v>
      </c>
      <c r="J2" s="6"/>
      <c r="K2" s="6"/>
      <c r="L2" s="3"/>
      <c r="M2" s="3">
        <f>J2/(5*D2)*1000</f>
        <v>0</v>
      </c>
      <c r="N2" s="3">
        <f>K2/(5*D2)*1000</f>
        <v>0</v>
      </c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>
      <c r="A3" s="2" t="s">
        <v>256</v>
      </c>
      <c r="B3" s="2" t="s">
        <v>255</v>
      </c>
      <c r="C3" s="2">
        <v>0.1203</v>
      </c>
      <c r="D3" s="2">
        <v>499.06666666666672</v>
      </c>
      <c r="E3" s="2">
        <v>3.9882222222222229E-2</v>
      </c>
      <c r="F3" s="2">
        <v>1.1209999999999999E-2</v>
      </c>
      <c r="G3" s="2">
        <v>2.5447499999999998E-2</v>
      </c>
      <c r="H3" s="2">
        <v>7.3308750000000006E-2</v>
      </c>
      <c r="I3" s="2">
        <v>1.4249999999999999E-2</v>
      </c>
      <c r="J3" s="6">
        <v>3</v>
      </c>
      <c r="K3" s="6"/>
      <c r="L3" s="3"/>
      <c r="M3" s="3">
        <f t="shared" ref="M3:M66" si="0">J3/(5*D3)*1000</f>
        <v>1.2022441891530857</v>
      </c>
      <c r="N3" s="3">
        <f t="shared" ref="N3:N66" si="1">K3/(5*D3)*1000</f>
        <v>0</v>
      </c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>
      <c r="A4" s="2" t="s">
        <v>257</v>
      </c>
      <c r="B4" s="2" t="s">
        <v>255</v>
      </c>
      <c r="C4" s="2">
        <v>0.11473999999999999</v>
      </c>
      <c r="D4" s="2">
        <v>523.74666666666656</v>
      </c>
      <c r="E4" s="2">
        <v>4.0306666666666671E-2</v>
      </c>
      <c r="F4" s="2">
        <v>1.1124E-2</v>
      </c>
      <c r="G4" s="2">
        <v>2.9088571428571429E-2</v>
      </c>
      <c r="H4" s="2">
        <v>8.6122142857142855E-2</v>
      </c>
      <c r="I4" s="2">
        <v>1.7956428571428571E-2</v>
      </c>
      <c r="J4" s="6"/>
      <c r="K4" s="6"/>
      <c r="L4" s="3"/>
      <c r="M4" s="3">
        <f t="shared" si="0"/>
        <v>0</v>
      </c>
      <c r="N4" s="3">
        <f t="shared" si="1"/>
        <v>0</v>
      </c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>
      <c r="A5" s="2" t="s">
        <v>258</v>
      </c>
      <c r="B5" s="2" t="s">
        <v>259</v>
      </c>
      <c r="C5" s="2">
        <v>0.10977777777777779</v>
      </c>
      <c r="D5" s="2">
        <v>546.65555555555557</v>
      </c>
      <c r="E5" s="2">
        <v>4.1388888888888892E-2</v>
      </c>
      <c r="F5" s="2">
        <v>1.065E-2</v>
      </c>
      <c r="G5" s="2">
        <v>3.0735555555555554E-2</v>
      </c>
      <c r="H5" s="2">
        <v>9.278111111111112E-2</v>
      </c>
      <c r="I5" s="2">
        <v>2.0084444444444446E-2</v>
      </c>
      <c r="J5" s="6"/>
      <c r="K5" s="6"/>
      <c r="L5" s="3"/>
      <c r="M5" s="3">
        <f t="shared" si="0"/>
        <v>0</v>
      </c>
      <c r="N5" s="3">
        <f t="shared" si="1"/>
        <v>0</v>
      </c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>
      <c r="A6" s="2" t="s">
        <v>260</v>
      </c>
      <c r="B6" s="2" t="s">
        <v>259</v>
      </c>
      <c r="C6" s="2">
        <v>0.11277272727272726</v>
      </c>
      <c r="D6" s="2">
        <v>532.10909090909092</v>
      </c>
      <c r="E6" s="2">
        <v>4.3815454545454553E-2</v>
      </c>
      <c r="F6" s="2">
        <v>1.0215636363636364E-2</v>
      </c>
      <c r="G6" s="2">
        <v>2.8427272727272732E-2</v>
      </c>
      <c r="H6" s="2">
        <v>8.4654545454545441E-2</v>
      </c>
      <c r="I6" s="2">
        <v>1.821090909090909E-2</v>
      </c>
      <c r="J6" s="6"/>
      <c r="K6" s="6"/>
      <c r="L6" s="3"/>
      <c r="M6" s="3">
        <f t="shared" si="0"/>
        <v>0</v>
      </c>
      <c r="N6" s="3">
        <f t="shared" si="1"/>
        <v>0</v>
      </c>
      <c r="O6" s="3">
        <f>AVERAGE(M2:M6)</f>
        <v>0.24044883783061716</v>
      </c>
      <c r="P6" s="3">
        <f>AVERAGE(N2:N6)</f>
        <v>0</v>
      </c>
      <c r="Q6" s="3" t="s">
        <v>1</v>
      </c>
      <c r="R6" s="3">
        <f t="shared" ref="R6:X6" si="2">AVERAGE(C2:C6)</f>
        <v>0.11213952958152959</v>
      </c>
      <c r="S6" s="3">
        <f t="shared" si="2"/>
        <v>536.72273881673868</v>
      </c>
      <c r="T6" s="3">
        <f t="shared" si="2"/>
        <v>4.0681217893217894E-2</v>
      </c>
      <c r="U6" s="3">
        <f t="shared" si="2"/>
        <v>1.0725641558441558E-2</v>
      </c>
      <c r="V6" s="3">
        <f t="shared" si="2"/>
        <v>2.8073637085137087E-2</v>
      </c>
      <c r="W6" s="3">
        <f t="shared" si="2"/>
        <v>8.3984595598845593E-2</v>
      </c>
      <c r="X6" s="3">
        <f t="shared" si="2"/>
        <v>1.7348499278499279E-2</v>
      </c>
    </row>
    <row r="7" spans="1:24">
      <c r="A7" s="2" t="s">
        <v>261</v>
      </c>
      <c r="B7" s="2" t="s">
        <v>262</v>
      </c>
      <c r="C7" s="2">
        <v>0.11083636363636362</v>
      </c>
      <c r="D7" s="2">
        <v>541.5272727272727</v>
      </c>
      <c r="E7" s="2">
        <v>2.6562727272727273E-2</v>
      </c>
      <c r="F7" s="2">
        <v>1.0454545454545454E-2</v>
      </c>
      <c r="G7" s="2">
        <v>4.2399999999999993E-2</v>
      </c>
      <c r="H7" s="2">
        <v>0.12737272727272725</v>
      </c>
      <c r="I7" s="2">
        <v>3.1945454545454548E-2</v>
      </c>
      <c r="J7" s="6"/>
      <c r="K7" s="6"/>
      <c r="L7" s="3"/>
      <c r="M7" s="3">
        <f t="shared" si="0"/>
        <v>0</v>
      </c>
      <c r="N7" s="3">
        <f t="shared" si="1"/>
        <v>0</v>
      </c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>
      <c r="A8" s="2" t="s">
        <v>263</v>
      </c>
      <c r="B8" s="2" t="s">
        <v>262</v>
      </c>
      <c r="C8" s="2">
        <v>0.13943846153846154</v>
      </c>
      <c r="D8" s="2">
        <v>430.36153846153837</v>
      </c>
      <c r="E8" s="2">
        <v>4.9496153846153843E-2</v>
      </c>
      <c r="F8" s="2">
        <v>1.2615384615384619E-2</v>
      </c>
      <c r="G8" s="2">
        <v>5.0958461538461536E-2</v>
      </c>
      <c r="H8" s="2">
        <v>0.13649230769230769</v>
      </c>
      <c r="I8" s="2">
        <v>3.8343076923076924E-2</v>
      </c>
      <c r="J8" s="6"/>
      <c r="K8" s="6"/>
      <c r="L8" s="3"/>
      <c r="M8" s="3">
        <f t="shared" si="0"/>
        <v>0</v>
      </c>
      <c r="N8" s="3">
        <f t="shared" si="1"/>
        <v>0</v>
      </c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>
      <c r="A9" s="2" t="s">
        <v>264</v>
      </c>
      <c r="B9" s="2" t="s">
        <v>255</v>
      </c>
      <c r="C9" s="2">
        <v>0.12747499999999998</v>
      </c>
      <c r="D9" s="2">
        <v>470.72499999999997</v>
      </c>
      <c r="E9" s="2">
        <v>4.3473749999999992E-2</v>
      </c>
      <c r="F9" s="2">
        <v>1.2624999999999999E-2</v>
      </c>
      <c r="G9" s="2">
        <v>4.4373750000000003E-2</v>
      </c>
      <c r="H9" s="2">
        <v>0.12429999999999999</v>
      </c>
      <c r="I9" s="2">
        <v>3.1748749999999999E-2</v>
      </c>
      <c r="J9" s="6"/>
      <c r="K9" s="6"/>
      <c r="L9" s="3"/>
      <c r="M9" s="3">
        <f t="shared" si="0"/>
        <v>0</v>
      </c>
      <c r="N9" s="3">
        <f t="shared" si="1"/>
        <v>0</v>
      </c>
      <c r="O9" s="3">
        <f>_xlfn.STDEV.S(M7:M10)</f>
        <v>0</v>
      </c>
      <c r="P9" s="3">
        <f>_xlfn.STDEV.S(N7:N10)</f>
        <v>0</v>
      </c>
      <c r="Q9" s="3"/>
      <c r="R9" s="3">
        <f>_xlfn.STDEV.S(C7:C10)</f>
        <v>1.205899971046376E-2</v>
      </c>
      <c r="S9" s="3">
        <f t="shared" ref="S9:X9" si="3">_xlfn.STDEV.S(D7:D10)</f>
        <v>46.826593882717262</v>
      </c>
      <c r="T9" s="3">
        <f t="shared" si="3"/>
        <v>1.0730274490638595E-2</v>
      </c>
      <c r="U9" s="3">
        <f t="shared" si="3"/>
        <v>1.1592302191997959E-3</v>
      </c>
      <c r="V9" s="3">
        <f t="shared" si="3"/>
        <v>5.9421322439117625E-3</v>
      </c>
      <c r="W9" s="3">
        <f t="shared" si="3"/>
        <v>1.3062119008608864E-2</v>
      </c>
      <c r="X9" s="3">
        <f t="shared" si="3"/>
        <v>5.1442233621794287E-3</v>
      </c>
    </row>
    <row r="10" spans="1:24">
      <c r="A10" s="2" t="s">
        <v>265</v>
      </c>
      <c r="B10" s="2" t="s">
        <v>262</v>
      </c>
      <c r="C10" s="2">
        <v>0.12031</v>
      </c>
      <c r="D10" s="2">
        <v>498.93999999999994</v>
      </c>
      <c r="E10" s="2">
        <v>3.0702E-2</v>
      </c>
      <c r="F10" s="2">
        <v>1.0799999999999997E-2</v>
      </c>
      <c r="G10" s="2">
        <v>3.6547000000000003E-2</v>
      </c>
      <c r="H10" s="2">
        <v>0.10540399999999998</v>
      </c>
      <c r="I10" s="2">
        <v>2.5746999999999999E-2</v>
      </c>
      <c r="J10" s="6"/>
      <c r="K10" s="6"/>
      <c r="L10" s="3"/>
      <c r="M10" s="3">
        <f t="shared" si="0"/>
        <v>0</v>
      </c>
      <c r="N10" s="3">
        <f t="shared" si="1"/>
        <v>0</v>
      </c>
      <c r="O10" s="3">
        <f>AVERAGE(M7:M10)</f>
        <v>0</v>
      </c>
      <c r="P10" s="3">
        <f>AVERAGE(N7:N10)</f>
        <v>0</v>
      </c>
      <c r="Q10" s="3" t="s">
        <v>26</v>
      </c>
      <c r="R10" s="3">
        <f>AVERAGE(C7:C10)</f>
        <v>0.12451495629370629</v>
      </c>
      <c r="S10" s="3">
        <f t="shared" ref="S10:X10" si="4">AVERAGE(D7:D10)</f>
        <v>485.38845279720272</v>
      </c>
      <c r="T10" s="3">
        <f t="shared" si="4"/>
        <v>3.7558657779720277E-2</v>
      </c>
      <c r="U10" s="3">
        <f t="shared" si="4"/>
        <v>1.1623732517482516E-2</v>
      </c>
      <c r="V10" s="3">
        <f t="shared" si="4"/>
        <v>4.3569802884615386E-2</v>
      </c>
      <c r="W10" s="3">
        <f t="shared" si="4"/>
        <v>0.12339225874125874</v>
      </c>
      <c r="X10" s="3">
        <f t="shared" si="4"/>
        <v>3.1946070367132866E-2</v>
      </c>
    </row>
    <row r="11" spans="1:24">
      <c r="A11" s="2" t="s">
        <v>266</v>
      </c>
      <c r="B11" s="2" t="s">
        <v>255</v>
      </c>
      <c r="C11" s="2">
        <v>0.11099374999999999</v>
      </c>
      <c r="D11" s="2">
        <v>540.61250000000007</v>
      </c>
      <c r="E11" s="2">
        <v>3.4518124999999997E-2</v>
      </c>
      <c r="F11" s="2">
        <v>9.4687499999999997E-3</v>
      </c>
      <c r="G11" s="2">
        <v>4.2603125000000006E-2</v>
      </c>
      <c r="H11" s="2">
        <v>0.12788749999999999</v>
      </c>
      <c r="I11" s="2">
        <v>3.3134375000000008E-2</v>
      </c>
      <c r="J11" s="6"/>
      <c r="K11" s="6"/>
      <c r="L11" s="3"/>
      <c r="M11" s="3">
        <f t="shared" si="0"/>
        <v>0</v>
      </c>
      <c r="N11" s="3">
        <f t="shared" si="1"/>
        <v>0</v>
      </c>
      <c r="O11" s="3">
        <v>0</v>
      </c>
      <c r="P11" s="3">
        <v>0</v>
      </c>
      <c r="Q11" s="3" t="s">
        <v>37</v>
      </c>
      <c r="R11" s="3">
        <v>0.11099375</v>
      </c>
      <c r="S11" s="3">
        <v>540.61250000000007</v>
      </c>
      <c r="T11" s="3">
        <v>3.4518124999999997E-2</v>
      </c>
      <c r="U11" s="3">
        <v>9.4687499999999997E-3</v>
      </c>
      <c r="V11" s="3">
        <v>4.2603125000000006E-2</v>
      </c>
      <c r="W11" s="3">
        <v>0.12788749999999999</v>
      </c>
      <c r="X11" s="3">
        <v>3.3134375000000008E-2</v>
      </c>
    </row>
    <row r="12" spans="1:24">
      <c r="A12" s="2" t="s">
        <v>267</v>
      </c>
      <c r="B12" s="2" t="s">
        <v>255</v>
      </c>
      <c r="C12" s="2">
        <v>0.11385000000000001</v>
      </c>
      <c r="D12" s="2">
        <v>527.19000000000005</v>
      </c>
      <c r="E12" s="2">
        <v>3.4299000000000003E-2</v>
      </c>
      <c r="F12" s="2">
        <v>7.4716000000000001E-3</v>
      </c>
      <c r="G12" s="2">
        <v>2.8972000000000005E-2</v>
      </c>
      <c r="H12" s="2">
        <v>8.5889999999999994E-2</v>
      </c>
      <c r="I12" s="2">
        <v>2.1500000000000002E-2</v>
      </c>
      <c r="J12" s="6"/>
      <c r="K12" s="6"/>
      <c r="L12" s="3"/>
      <c r="M12" s="3">
        <f t="shared" si="0"/>
        <v>0</v>
      </c>
      <c r="N12" s="3">
        <f t="shared" si="1"/>
        <v>0</v>
      </c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>
      <c r="A13" s="2" t="s">
        <v>268</v>
      </c>
      <c r="B13" s="2" t="s">
        <v>255</v>
      </c>
      <c r="C13" s="2">
        <v>9.9866363636363642E-2</v>
      </c>
      <c r="D13" s="2">
        <v>600.83636363636367</v>
      </c>
      <c r="E13" s="2">
        <v>3.2794545454545451E-2</v>
      </c>
      <c r="F13" s="2">
        <v>6.3932727272727275E-3</v>
      </c>
      <c r="G13" s="2">
        <v>3.3113636363636366E-2</v>
      </c>
      <c r="H13" s="2">
        <v>0.10478</v>
      </c>
      <c r="I13" s="2">
        <v>2.6719090909090911E-2</v>
      </c>
      <c r="J13" s="6"/>
      <c r="K13" s="6"/>
      <c r="L13" s="3"/>
      <c r="M13" s="3">
        <f t="shared" si="0"/>
        <v>0</v>
      </c>
      <c r="N13" s="3">
        <f t="shared" si="1"/>
        <v>0</v>
      </c>
      <c r="O13" s="3">
        <f>AVERAGE(M12:M13)</f>
        <v>0</v>
      </c>
      <c r="P13" s="3">
        <f>AVERAGE(N12:N13)</f>
        <v>0</v>
      </c>
      <c r="Q13" s="3" t="s">
        <v>23</v>
      </c>
      <c r="R13" s="3">
        <f>AVERAGE(C12:C13)</f>
        <v>0.10685818181818182</v>
      </c>
      <c r="S13" s="3">
        <f t="shared" ref="S13:X13" si="5">AVERAGE(D12:D13)</f>
        <v>564.01318181818192</v>
      </c>
      <c r="T13" s="3">
        <f t="shared" si="5"/>
        <v>3.3546772727272731E-2</v>
      </c>
      <c r="U13" s="3">
        <f t="shared" si="5"/>
        <v>6.9324363636363642E-3</v>
      </c>
      <c r="V13" s="3">
        <f t="shared" si="5"/>
        <v>3.1042818181818185E-2</v>
      </c>
      <c r="W13" s="3">
        <f t="shared" si="5"/>
        <v>9.5335000000000003E-2</v>
      </c>
      <c r="X13" s="3">
        <f t="shared" si="5"/>
        <v>2.4109545454545456E-2</v>
      </c>
    </row>
    <row r="14" spans="1:24">
      <c r="A14" s="2" t="s">
        <v>269</v>
      </c>
      <c r="B14" s="2" t="s">
        <v>259</v>
      </c>
      <c r="C14" s="2">
        <v>0.13905000000000001</v>
      </c>
      <c r="D14" s="2">
        <v>431.52499999999998</v>
      </c>
      <c r="E14" s="2">
        <v>4.2008750000000004E-2</v>
      </c>
      <c r="F14" s="2">
        <v>1.1499999999999998E-2</v>
      </c>
      <c r="G14" s="2">
        <v>4.2017500000000006E-2</v>
      </c>
      <c r="H14" s="2">
        <v>0.112675</v>
      </c>
      <c r="I14" s="2">
        <v>3.0517499999999999E-2</v>
      </c>
      <c r="J14" s="6">
        <v>4</v>
      </c>
      <c r="K14" s="6"/>
      <c r="L14" s="3"/>
      <c r="M14" s="3">
        <f t="shared" si="0"/>
        <v>1.8538902728694746</v>
      </c>
      <c r="N14" s="3">
        <f t="shared" si="1"/>
        <v>0</v>
      </c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>
      <c r="A15" s="2" t="s">
        <v>270</v>
      </c>
      <c r="B15" s="2" t="s">
        <v>259</v>
      </c>
      <c r="C15" s="2">
        <v>0.12585000000000002</v>
      </c>
      <c r="D15" s="2">
        <v>476.78749999999997</v>
      </c>
      <c r="E15" s="2">
        <v>3.5854999999999998E-2</v>
      </c>
      <c r="F15" s="2">
        <v>1.1437499999999998E-2</v>
      </c>
      <c r="G15" s="2">
        <v>3.950625E-2</v>
      </c>
      <c r="H15" s="2">
        <v>0.111375</v>
      </c>
      <c r="I15" s="2">
        <v>2.806875E-2</v>
      </c>
      <c r="J15" s="6"/>
      <c r="K15" s="6"/>
      <c r="L15" s="3"/>
      <c r="M15" s="3">
        <f t="shared" si="0"/>
        <v>0</v>
      </c>
      <c r="N15" s="3">
        <f t="shared" si="1"/>
        <v>0</v>
      </c>
      <c r="O15" s="3">
        <f>AVERAGE(M14:M15)</f>
        <v>0.9269451364347373</v>
      </c>
      <c r="P15" s="3">
        <f>AVERAGE(N14:N15)</f>
        <v>0</v>
      </c>
      <c r="Q15" s="3" t="s">
        <v>2</v>
      </c>
      <c r="R15" s="3">
        <f>AVERAGE(C14:C15)</f>
        <v>0.13245000000000001</v>
      </c>
      <c r="S15" s="3">
        <f t="shared" ref="S15:X15" si="6">AVERAGE(D14:D15)</f>
        <v>454.15625</v>
      </c>
      <c r="T15" s="3">
        <f t="shared" si="6"/>
        <v>3.8931875000000005E-2</v>
      </c>
      <c r="U15" s="3">
        <f t="shared" si="6"/>
        <v>1.1468749999999998E-2</v>
      </c>
      <c r="V15" s="3">
        <f t="shared" si="6"/>
        <v>4.0761875000000003E-2</v>
      </c>
      <c r="W15" s="3">
        <f t="shared" si="6"/>
        <v>0.112025</v>
      </c>
      <c r="X15" s="3">
        <f t="shared" si="6"/>
        <v>2.9293125E-2</v>
      </c>
    </row>
    <row r="16" spans="1:24">
      <c r="A16" s="2" t="s">
        <v>271</v>
      </c>
      <c r="B16" s="2" t="s">
        <v>259</v>
      </c>
      <c r="C16" s="2">
        <v>0.10140833333333334</v>
      </c>
      <c r="D16" s="2">
        <v>591.68333333333328</v>
      </c>
      <c r="E16" s="2">
        <v>3.9155833333333327E-2</v>
      </c>
      <c r="F16" s="2">
        <v>1.4631666666666666E-2</v>
      </c>
      <c r="G16" s="2">
        <v>4.6172500000000005E-2</v>
      </c>
      <c r="H16" s="2">
        <v>0.14499166666666666</v>
      </c>
      <c r="I16" s="2">
        <v>3.1541666666666669E-2</v>
      </c>
      <c r="J16" s="6">
        <v>3</v>
      </c>
      <c r="K16" s="6"/>
      <c r="L16" s="3"/>
      <c r="M16" s="3">
        <f t="shared" si="0"/>
        <v>1.0140559420861386</v>
      </c>
      <c r="N16" s="3">
        <f t="shared" si="1"/>
        <v>0</v>
      </c>
      <c r="O16" s="3">
        <f>_xlfn.STDEV.S(M14:M15)</f>
        <v>1.3108983835217844</v>
      </c>
      <c r="P16" s="3">
        <f>_xlfn.STDEV.S(N14:N15)</f>
        <v>0</v>
      </c>
      <c r="Q16" s="3"/>
      <c r="R16" s="3">
        <f>_xlfn.STDEV.S(C14:C15)</f>
        <v>9.3338095116624192E-3</v>
      </c>
      <c r="S16" s="3">
        <f t="shared" ref="S16:X16" si="7">_xlfn.STDEV.S(D14:D15)</f>
        <v>32.005420683456094</v>
      </c>
      <c r="T16" s="3">
        <f t="shared" si="7"/>
        <v>4.3513583547267216E-3</v>
      </c>
      <c r="U16" s="3">
        <f t="shared" si="7"/>
        <v>4.419417382415926E-5</v>
      </c>
      <c r="V16" s="3">
        <f t="shared" si="7"/>
        <v>1.7757219042547222E-3</v>
      </c>
      <c r="W16" s="3">
        <f t="shared" si="7"/>
        <v>9.192388155425087E-4</v>
      </c>
      <c r="X16" s="3">
        <f t="shared" si="7"/>
        <v>1.7315277304305579E-3</v>
      </c>
    </row>
    <row r="17" spans="1:24">
      <c r="A17" s="2" t="s">
        <v>272</v>
      </c>
      <c r="B17" s="2" t="s">
        <v>259</v>
      </c>
      <c r="C17" s="2">
        <v>0.12044615384615384</v>
      </c>
      <c r="D17" s="2">
        <v>498.29999999999995</v>
      </c>
      <c r="E17" s="2">
        <v>3.4351538461538461E-2</v>
      </c>
      <c r="F17" s="2">
        <v>1.1816923076923076E-2</v>
      </c>
      <c r="G17" s="2">
        <v>4.8772307692307684E-2</v>
      </c>
      <c r="H17" s="2">
        <v>0.14053846153846153</v>
      </c>
      <c r="I17" s="2">
        <v>3.6956153846153847E-2</v>
      </c>
      <c r="J17" s="6"/>
      <c r="K17" s="6"/>
      <c r="L17" s="3" t="s">
        <v>108</v>
      </c>
      <c r="M17" s="3">
        <f t="shared" si="0"/>
        <v>0</v>
      </c>
      <c r="N17" s="3">
        <f t="shared" si="1"/>
        <v>0</v>
      </c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24">
      <c r="A18" s="2" t="s">
        <v>273</v>
      </c>
      <c r="B18" s="2" t="s">
        <v>259</v>
      </c>
      <c r="C18" s="2">
        <v>0.14681111111111111</v>
      </c>
      <c r="D18" s="2">
        <v>409.96666666666664</v>
      </c>
      <c r="E18" s="2">
        <v>4.2651111111111112E-2</v>
      </c>
      <c r="F18" s="2">
        <v>9.166666666666665E-3</v>
      </c>
      <c r="G18" s="2">
        <v>3.8211111111111112E-2</v>
      </c>
      <c r="H18" s="2">
        <v>9.9834444444444448E-2</v>
      </c>
      <c r="I18" s="2">
        <v>2.9044444444444446E-2</v>
      </c>
      <c r="J18" s="6"/>
      <c r="K18" s="6"/>
      <c r="L18" s="3"/>
      <c r="M18" s="3">
        <f t="shared" si="0"/>
        <v>0</v>
      </c>
      <c r="N18" s="3">
        <f t="shared" si="1"/>
        <v>0</v>
      </c>
      <c r="O18" s="3">
        <f>_xlfn.STDEV.S(M18:M19)</f>
        <v>0</v>
      </c>
      <c r="P18" s="3">
        <f>_xlfn.STDEV.S(N18:N19)</f>
        <v>0</v>
      </c>
      <c r="Q18" s="3"/>
      <c r="R18" s="3">
        <f>_xlfn.STDEV.S(C18:C19)</f>
        <v>1.3631447392873806E-3</v>
      </c>
      <c r="S18" s="3">
        <f t="shared" ref="S18:X18" si="8">_xlfn.STDEV.S(D18:D19)</f>
        <v>3.3941125496954361</v>
      </c>
      <c r="T18" s="3">
        <f t="shared" si="8"/>
        <v>3.8875159481233726E-3</v>
      </c>
      <c r="U18" s="3">
        <f t="shared" si="8"/>
        <v>4.1247895569215272E-4</v>
      </c>
      <c r="V18" s="3">
        <f t="shared" si="8"/>
        <v>3.707989393122123E-3</v>
      </c>
      <c r="W18" s="3">
        <f t="shared" si="8"/>
        <v>1.0175659418375081E-2</v>
      </c>
      <c r="X18" s="3">
        <f t="shared" si="8"/>
        <v>3.2955104374299739E-3</v>
      </c>
    </row>
    <row r="19" spans="1:24">
      <c r="A19" s="2" t="s">
        <v>274</v>
      </c>
      <c r="B19" s="2" t="s">
        <v>259</v>
      </c>
      <c r="C19" s="2">
        <v>0.14488333333333336</v>
      </c>
      <c r="D19" s="2">
        <v>414.76666666666665</v>
      </c>
      <c r="E19" s="2">
        <v>3.7153333333333337E-2</v>
      </c>
      <c r="F19" s="2">
        <v>9.7499999999999983E-3</v>
      </c>
      <c r="G19" s="2">
        <v>4.3455000000000001E-2</v>
      </c>
      <c r="H19" s="2">
        <v>0.11422500000000001</v>
      </c>
      <c r="I19" s="2">
        <v>3.3705000000000006E-2</v>
      </c>
      <c r="J19" s="6"/>
      <c r="K19" s="6"/>
      <c r="L19" s="3"/>
      <c r="M19" s="3">
        <f t="shared" si="0"/>
        <v>0</v>
      </c>
      <c r="N19" s="3">
        <f t="shared" si="1"/>
        <v>0</v>
      </c>
      <c r="O19" s="3">
        <f>AVERAGE(M16:M19)</f>
        <v>0.25351398552153465</v>
      </c>
      <c r="P19" s="3">
        <f>AVERAGE(N16:N19)</f>
        <v>0</v>
      </c>
      <c r="Q19" s="3" t="s">
        <v>3</v>
      </c>
      <c r="R19" s="3">
        <f>AVERAGE(C16:C19)</f>
        <v>0.12838723290598292</v>
      </c>
      <c r="S19" s="3">
        <f t="shared" ref="S19:X19" si="9">AVERAGE(D16:D19)</f>
        <v>478.67916666666662</v>
      </c>
      <c r="T19" s="3">
        <f t="shared" si="9"/>
        <v>3.8327954059829063E-2</v>
      </c>
      <c r="U19" s="3">
        <f t="shared" si="9"/>
        <v>1.1341314102564101E-2</v>
      </c>
      <c r="V19" s="3">
        <f t="shared" si="9"/>
        <v>4.4152729700854702E-2</v>
      </c>
      <c r="W19" s="3">
        <f t="shared" si="9"/>
        <v>0.12489739316239316</v>
      </c>
      <c r="X19" s="3">
        <f t="shared" si="9"/>
        <v>3.2811816239316241E-2</v>
      </c>
    </row>
    <row r="20" spans="1:24">
      <c r="A20" s="2" t="s">
        <v>275</v>
      </c>
      <c r="B20" s="2" t="s">
        <v>276</v>
      </c>
      <c r="C20" s="2">
        <v>0.11918333333333332</v>
      </c>
      <c r="D20" s="2">
        <v>503.45000000000005</v>
      </c>
      <c r="E20" s="2">
        <v>3.2056666666666671E-2</v>
      </c>
      <c r="F20" s="2">
        <v>1.1329166666666668E-2</v>
      </c>
      <c r="G20" s="2">
        <v>2.6885000000000003E-2</v>
      </c>
      <c r="H20" s="2">
        <v>7.7876666666666663E-2</v>
      </c>
      <c r="I20" s="2">
        <v>1.5554166666666668E-2</v>
      </c>
      <c r="J20" s="6"/>
      <c r="K20" s="6"/>
      <c r="L20" s="3"/>
      <c r="M20" s="3">
        <f t="shared" si="0"/>
        <v>0</v>
      </c>
      <c r="N20" s="3">
        <f t="shared" si="1"/>
        <v>0</v>
      </c>
      <c r="O20" s="3">
        <v>0</v>
      </c>
      <c r="P20" s="3">
        <v>0</v>
      </c>
      <c r="Q20" s="3" t="s">
        <v>4</v>
      </c>
      <c r="R20" s="3">
        <v>0.11918333333333332</v>
      </c>
      <c r="S20" s="3">
        <v>503.45000000000005</v>
      </c>
      <c r="T20" s="3">
        <v>3.2056666666666671E-2</v>
      </c>
      <c r="U20" s="3">
        <v>1.1329166666666668E-2</v>
      </c>
      <c r="V20" s="3">
        <v>2.6885000000000003E-2</v>
      </c>
      <c r="W20" s="3">
        <v>7.7876666666666663E-2</v>
      </c>
      <c r="X20" s="3">
        <v>1.5554166666666668E-2</v>
      </c>
    </row>
    <row r="21" spans="1:24">
      <c r="A21" s="2" t="s">
        <v>277</v>
      </c>
      <c r="B21" s="2" t="s">
        <v>262</v>
      </c>
      <c r="C21" s="2">
        <v>0.12253333333333334</v>
      </c>
      <c r="D21" s="2">
        <v>489.73333333333346</v>
      </c>
      <c r="E21" s="2">
        <v>4.1340000000000002E-2</v>
      </c>
      <c r="F21" s="2">
        <v>1.0866666666666667E-2</v>
      </c>
      <c r="G21" s="2">
        <v>4.104615384615385E-2</v>
      </c>
      <c r="H21" s="2">
        <v>0.11727692307692307</v>
      </c>
      <c r="I21" s="2">
        <v>3.0161538461538462E-2</v>
      </c>
      <c r="J21" s="6"/>
      <c r="K21" s="6"/>
      <c r="L21" s="3"/>
      <c r="M21" s="3">
        <f t="shared" si="0"/>
        <v>0</v>
      </c>
      <c r="N21" s="3">
        <f t="shared" si="1"/>
        <v>0</v>
      </c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4">
      <c r="A22" s="2" t="s">
        <v>278</v>
      </c>
      <c r="B22" s="2" t="s">
        <v>259</v>
      </c>
      <c r="C22" s="2">
        <v>0.10643</v>
      </c>
      <c r="D22" s="2">
        <v>563.86000000000013</v>
      </c>
      <c r="E22" s="2">
        <v>3.1571000000000002E-2</v>
      </c>
      <c r="F22" s="2">
        <v>1.1049999999999997E-2</v>
      </c>
      <c r="G22" s="2">
        <v>3.3211999999999998E-2</v>
      </c>
      <c r="H22" s="2">
        <v>0.101831</v>
      </c>
      <c r="I22" s="2">
        <v>2.2162000000000005E-2</v>
      </c>
      <c r="J22" s="6"/>
      <c r="K22" s="6"/>
      <c r="L22" s="3"/>
      <c r="M22" s="3">
        <f t="shared" si="0"/>
        <v>0</v>
      </c>
      <c r="N22" s="3">
        <f t="shared" si="1"/>
        <v>0</v>
      </c>
      <c r="O22" s="3">
        <f>AVERAGE(M21:M22)</f>
        <v>0</v>
      </c>
      <c r="P22" s="3">
        <f>AVERAGE(N21:N22)</f>
        <v>0</v>
      </c>
      <c r="Q22" s="3" t="s">
        <v>5</v>
      </c>
      <c r="R22" s="3">
        <f>AVERAGE(C21:C22)</f>
        <v>0.11448166666666668</v>
      </c>
      <c r="S22" s="3">
        <f t="shared" ref="S22:X22" si="10">AVERAGE(D21:D22)</f>
        <v>526.79666666666685</v>
      </c>
      <c r="T22" s="3">
        <f t="shared" si="10"/>
        <v>3.6455500000000002E-2</v>
      </c>
      <c r="U22" s="3">
        <f t="shared" si="10"/>
        <v>1.0958333333333332E-2</v>
      </c>
      <c r="V22" s="3">
        <f t="shared" si="10"/>
        <v>3.7129076923076924E-2</v>
      </c>
      <c r="W22" s="3">
        <f t="shared" si="10"/>
        <v>0.10955396153846153</v>
      </c>
      <c r="X22" s="3">
        <f t="shared" si="10"/>
        <v>2.6161769230769231E-2</v>
      </c>
    </row>
    <row r="23" spans="1:24">
      <c r="A23" s="2" t="s">
        <v>279</v>
      </c>
      <c r="B23" s="2" t="s">
        <v>259</v>
      </c>
      <c r="C23" s="2"/>
      <c r="D23" s="2"/>
      <c r="E23" s="2"/>
      <c r="F23" s="2"/>
      <c r="G23" s="2"/>
      <c r="H23" s="2"/>
      <c r="I23" s="2"/>
      <c r="J23" s="6"/>
      <c r="K23" s="6"/>
      <c r="L23" s="3"/>
      <c r="M23" s="3"/>
      <c r="N23" s="3"/>
      <c r="O23" s="3">
        <f>_xlfn.STDEV.S(M21:M22)</f>
        <v>0</v>
      </c>
      <c r="P23" s="3">
        <f>_xlfn.STDEV.S(N21:N22)</f>
        <v>0</v>
      </c>
      <c r="Q23" s="3"/>
      <c r="R23" s="3">
        <f>_xlfn.STDEV.S(C21:C22)</f>
        <v>1.1386776199707377E-2</v>
      </c>
      <c r="S23" s="3">
        <f t="shared" ref="S23:X23" si="11">_xlfn.STDEV.S(D21:D22)</f>
        <v>52.415468666754812</v>
      </c>
      <c r="T23" s="3">
        <f t="shared" si="11"/>
        <v>6.907726145411402E-3</v>
      </c>
      <c r="U23" s="3">
        <f t="shared" si="11"/>
        <v>1.296362432175317E-4</v>
      </c>
      <c r="V23" s="3">
        <f t="shared" si="11"/>
        <v>5.5395833094740608E-3</v>
      </c>
      <c r="W23" s="3">
        <f t="shared" si="11"/>
        <v>1.0921916949378083E-2</v>
      </c>
      <c r="X23" s="3">
        <f t="shared" si="11"/>
        <v>5.6565278925164563E-3</v>
      </c>
    </row>
    <row r="24" spans="1:24">
      <c r="A24" s="2" t="s">
        <v>280</v>
      </c>
      <c r="B24" s="2" t="s">
        <v>259</v>
      </c>
      <c r="C24" s="2">
        <v>0.11691666666666667</v>
      </c>
      <c r="D24" s="2">
        <v>513.54166666666663</v>
      </c>
      <c r="E24" s="2">
        <v>3.396416666666667E-2</v>
      </c>
      <c r="F24" s="2">
        <v>1.2333333333333333E-2</v>
      </c>
      <c r="G24" s="2">
        <v>4.3413636363636363E-2</v>
      </c>
      <c r="H24" s="2">
        <v>0.12722727272727274</v>
      </c>
      <c r="I24" s="2">
        <v>3.1322727272727273E-2</v>
      </c>
      <c r="J24" s="6"/>
      <c r="K24" s="6"/>
      <c r="L24" s="3"/>
      <c r="M24" s="3">
        <f t="shared" si="0"/>
        <v>0</v>
      </c>
      <c r="N24" s="3">
        <f t="shared" si="1"/>
        <v>0</v>
      </c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>
      <c r="A25" s="2" t="s">
        <v>281</v>
      </c>
      <c r="B25" s="2" t="s">
        <v>262</v>
      </c>
      <c r="C25" s="2">
        <v>0.11114444444444443</v>
      </c>
      <c r="D25" s="2">
        <v>539.94444444444446</v>
      </c>
      <c r="E25" s="2">
        <v>3.5222222222222224E-2</v>
      </c>
      <c r="F25" s="2">
        <v>9.1111111111111098E-3</v>
      </c>
      <c r="G25" s="2">
        <v>4.3475555555555559E-2</v>
      </c>
      <c r="H25" s="2">
        <v>0.13038888888888889</v>
      </c>
      <c r="I25" s="2">
        <v>3.4364444444444447E-2</v>
      </c>
      <c r="J25" s="6"/>
      <c r="K25" s="6"/>
      <c r="L25" s="3"/>
      <c r="M25" s="3">
        <f t="shared" si="0"/>
        <v>0</v>
      </c>
      <c r="N25" s="3">
        <f t="shared" si="1"/>
        <v>0</v>
      </c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>
      <c r="A26" s="2" t="s">
        <v>282</v>
      </c>
      <c r="B26" s="2" t="s">
        <v>255</v>
      </c>
      <c r="C26" s="2">
        <v>0.13455555555555557</v>
      </c>
      <c r="D26" s="2">
        <v>446.03333333333336</v>
      </c>
      <c r="E26" s="2">
        <v>2.9233333333333333E-2</v>
      </c>
      <c r="F26" s="2">
        <v>8.8411111111111121E-3</v>
      </c>
      <c r="G26" s="2">
        <v>2.946E-2</v>
      </c>
      <c r="H26" s="2">
        <v>8.0328888888888894E-2</v>
      </c>
      <c r="I26" s="2">
        <v>2.0618888888888888E-2</v>
      </c>
      <c r="J26" s="6"/>
      <c r="K26" s="6"/>
      <c r="L26" s="3"/>
      <c r="M26" s="3">
        <f t="shared" si="0"/>
        <v>0</v>
      </c>
      <c r="N26" s="3">
        <f t="shared" si="1"/>
        <v>0</v>
      </c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>
      <c r="A27" s="2" t="s">
        <v>283</v>
      </c>
      <c r="B27" s="2" t="s">
        <v>259</v>
      </c>
      <c r="C27" s="2">
        <v>0.13576153846153846</v>
      </c>
      <c r="D27" s="2">
        <v>441.99230769230769</v>
      </c>
      <c r="E27" s="2">
        <v>2.896461538461538E-2</v>
      </c>
      <c r="F27" s="2">
        <v>8.5000000000000041E-3</v>
      </c>
      <c r="G27" s="2">
        <v>3.7475384615384619E-2</v>
      </c>
      <c r="H27" s="2">
        <v>0.10172230769230771</v>
      </c>
      <c r="I27" s="2">
        <v>2.8975769230769225E-2</v>
      </c>
      <c r="J27" s="6"/>
      <c r="K27" s="6"/>
      <c r="L27" s="3"/>
      <c r="M27" s="3">
        <f t="shared" si="0"/>
        <v>0</v>
      </c>
      <c r="N27" s="3">
        <f t="shared" si="1"/>
        <v>0</v>
      </c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24">
      <c r="A28" s="2" t="s">
        <v>284</v>
      </c>
      <c r="B28" s="2" t="s">
        <v>259</v>
      </c>
      <c r="C28" s="2">
        <v>0.15919999999999998</v>
      </c>
      <c r="D28" s="2">
        <v>377.26666666666665</v>
      </c>
      <c r="E28" s="2">
        <v>2.9868888888888889E-2</v>
      </c>
      <c r="F28" s="2">
        <v>9.8333333333333328E-3</v>
      </c>
      <c r="G28" s="2">
        <v>3.6863333333333331E-2</v>
      </c>
      <c r="H28" s="2">
        <v>9.2420000000000002E-2</v>
      </c>
      <c r="I28" s="2">
        <v>2.7030000000000002E-2</v>
      </c>
      <c r="J28" s="6"/>
      <c r="K28" s="6"/>
      <c r="L28" s="3"/>
      <c r="M28" s="3">
        <f t="shared" si="0"/>
        <v>0</v>
      </c>
      <c r="N28" s="3">
        <f t="shared" si="1"/>
        <v>0</v>
      </c>
      <c r="O28" s="3">
        <f>AVERAGE(M24:M28)</f>
        <v>0</v>
      </c>
      <c r="P28" s="3">
        <f>AVERAGE(N24:N28)</f>
        <v>0</v>
      </c>
      <c r="Q28" s="3" t="s">
        <v>6</v>
      </c>
      <c r="R28" s="3">
        <f>AVERAGE(C24:C28)</f>
        <v>0.13151564102564103</v>
      </c>
      <c r="S28" s="3">
        <f t="shared" ref="S28:X28" si="12">AVERAGE(D24:D28)</f>
        <v>463.75568376068367</v>
      </c>
      <c r="T28" s="3">
        <f t="shared" si="12"/>
        <v>3.1450645299145298E-2</v>
      </c>
      <c r="U28" s="3">
        <f t="shared" si="12"/>
        <v>9.7237777777777791E-3</v>
      </c>
      <c r="V28" s="3">
        <f t="shared" si="12"/>
        <v>3.8137581973581976E-2</v>
      </c>
      <c r="W28" s="3">
        <f t="shared" si="12"/>
        <v>0.10641747163947164</v>
      </c>
      <c r="X28" s="3">
        <f t="shared" si="12"/>
        <v>2.8462365967365965E-2</v>
      </c>
    </row>
    <row r="29" spans="1:24">
      <c r="A29" s="2" t="s">
        <v>285</v>
      </c>
      <c r="B29" s="2" t="s">
        <v>259</v>
      </c>
      <c r="C29" s="2">
        <v>0.10829999999999999</v>
      </c>
      <c r="D29" s="2">
        <v>554.1</v>
      </c>
      <c r="E29" s="2">
        <v>3.5056999999999998E-2</v>
      </c>
      <c r="F29" s="2">
        <v>9.9999999999999985E-3</v>
      </c>
      <c r="G29" s="2">
        <v>4.7076E-2</v>
      </c>
      <c r="H29" s="2">
        <v>0.14304999999999998</v>
      </c>
      <c r="I29" s="2">
        <v>3.7076000000000005E-2</v>
      </c>
      <c r="J29" s="6"/>
      <c r="K29" s="6"/>
      <c r="L29" s="3"/>
      <c r="M29" s="3">
        <f t="shared" si="0"/>
        <v>0</v>
      </c>
      <c r="N29" s="3">
        <f t="shared" si="1"/>
        <v>0</v>
      </c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24">
      <c r="A30" s="2" t="s">
        <v>286</v>
      </c>
      <c r="B30" s="2" t="s">
        <v>259</v>
      </c>
      <c r="C30" s="2">
        <v>0.10535999999999998</v>
      </c>
      <c r="D30" s="2">
        <v>569.51</v>
      </c>
      <c r="E30" s="2">
        <v>2.9751999999999994E-2</v>
      </c>
      <c r="F30" s="2">
        <v>9.5999999999999992E-3</v>
      </c>
      <c r="G30" s="2">
        <v>3.4504E-2</v>
      </c>
      <c r="H30" s="2">
        <v>0.10634400000000002</v>
      </c>
      <c r="I30" s="2">
        <v>2.4904199999999998E-2</v>
      </c>
      <c r="J30" s="6"/>
      <c r="K30" s="6"/>
      <c r="L30" s="3"/>
      <c r="M30" s="3">
        <f t="shared" si="0"/>
        <v>0</v>
      </c>
      <c r="N30" s="3">
        <f t="shared" si="1"/>
        <v>0</v>
      </c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24">
      <c r="A31" s="2" t="s">
        <v>287</v>
      </c>
      <c r="B31" s="2" t="s">
        <v>262</v>
      </c>
      <c r="C31" s="2">
        <v>0.10831111111111111</v>
      </c>
      <c r="D31" s="2">
        <v>553.98888888888871</v>
      </c>
      <c r="E31" s="2">
        <v>3.1774444444444445E-2</v>
      </c>
      <c r="F31" s="2">
        <v>1.0888888888888887E-2</v>
      </c>
      <c r="G31" s="2">
        <v>3.6476666666666678E-2</v>
      </c>
      <c r="H31" s="2">
        <v>0.11081111111111112</v>
      </c>
      <c r="I31" s="2">
        <v>2.5587777777777775E-2</v>
      </c>
      <c r="J31" s="6"/>
      <c r="K31" s="6"/>
      <c r="L31" s="3"/>
      <c r="M31" s="3">
        <f t="shared" si="0"/>
        <v>0</v>
      </c>
      <c r="N31" s="3">
        <f t="shared" si="1"/>
        <v>0</v>
      </c>
      <c r="O31" s="3">
        <f>AVERAGE(M29:M33)</f>
        <v>0</v>
      </c>
      <c r="P31" s="3">
        <f>AVERAGE(N29:N33)</f>
        <v>0.13071895424836602</v>
      </c>
      <c r="Q31" s="3" t="s">
        <v>7</v>
      </c>
      <c r="R31" s="3">
        <f>AVERAGE(C29:C33)</f>
        <v>0.11026650793650794</v>
      </c>
      <c r="S31" s="3">
        <f t="shared" ref="S31:X31" si="13">AVERAGE(D29:D33)</f>
        <v>549.32406349206349</v>
      </c>
      <c r="T31" s="3">
        <f t="shared" si="13"/>
        <v>3.4743863492063487E-2</v>
      </c>
      <c r="U31" s="3">
        <f t="shared" si="13"/>
        <v>1.0316031746031745E-2</v>
      </c>
      <c r="V31" s="3">
        <f t="shared" si="13"/>
        <v>3.7693761904761904E-2</v>
      </c>
      <c r="W31" s="3">
        <f t="shared" si="13"/>
        <v>0.11382241904761906</v>
      </c>
      <c r="X31" s="3">
        <f t="shared" si="13"/>
        <v>2.7377770158730164E-2</v>
      </c>
    </row>
    <row r="32" spans="1:24">
      <c r="A32" s="2" t="s">
        <v>288</v>
      </c>
      <c r="B32" s="2" t="s">
        <v>262</v>
      </c>
      <c r="C32" s="2">
        <v>0.13132142857142856</v>
      </c>
      <c r="D32" s="2">
        <v>457.0214285714286</v>
      </c>
      <c r="E32" s="2">
        <v>4.4471428571428565E-2</v>
      </c>
      <c r="F32" s="2">
        <v>1.1535714285714286E-2</v>
      </c>
      <c r="G32" s="2">
        <v>3.6832142857142855E-2</v>
      </c>
      <c r="H32" s="2">
        <v>0.10165142857142859</v>
      </c>
      <c r="I32" s="2">
        <v>2.5296428571428574E-2</v>
      </c>
      <c r="J32" s="6"/>
      <c r="K32" s="6"/>
      <c r="L32" s="3"/>
      <c r="M32" s="3">
        <f t="shared" si="0"/>
        <v>0</v>
      </c>
      <c r="N32" s="3">
        <f t="shared" si="1"/>
        <v>0</v>
      </c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24">
      <c r="A33" s="2" t="s">
        <v>289</v>
      </c>
      <c r="B33" s="2" t="s">
        <v>262</v>
      </c>
      <c r="C33" s="2">
        <v>9.8040000000000002E-2</v>
      </c>
      <c r="D33" s="2">
        <v>612</v>
      </c>
      <c r="E33" s="2">
        <v>3.266444444444444E-2</v>
      </c>
      <c r="F33" s="2">
        <v>9.555555555555555E-3</v>
      </c>
      <c r="G33" s="2">
        <v>3.3579999999999999E-2</v>
      </c>
      <c r="H33" s="2">
        <v>0.10725555555555556</v>
      </c>
      <c r="I33" s="2">
        <v>2.4024444444444445E-2</v>
      </c>
      <c r="J33" s="6"/>
      <c r="K33" s="6">
        <v>2</v>
      </c>
      <c r="L33" s="3"/>
      <c r="M33" s="3">
        <f t="shared" si="0"/>
        <v>0</v>
      </c>
      <c r="N33" s="3">
        <f t="shared" si="1"/>
        <v>0.65359477124183007</v>
      </c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24">
      <c r="A34" s="2" t="s">
        <v>290</v>
      </c>
      <c r="B34" s="2" t="s">
        <v>259</v>
      </c>
      <c r="C34" s="2">
        <v>0.10726666666666668</v>
      </c>
      <c r="D34" s="2">
        <v>559.43333333333339</v>
      </c>
      <c r="E34" s="2">
        <v>3.8544444444444444E-2</v>
      </c>
      <c r="F34" s="2">
        <v>9.0555555555555545E-3</v>
      </c>
      <c r="G34" s="2">
        <v>4.4421111111111106E-2</v>
      </c>
      <c r="H34" s="2">
        <v>0.13563333333333333</v>
      </c>
      <c r="I34" s="2">
        <v>3.5365555555555553E-2</v>
      </c>
      <c r="J34" s="6"/>
      <c r="K34" s="6"/>
      <c r="L34" s="3"/>
      <c r="M34" s="3">
        <f t="shared" si="0"/>
        <v>0</v>
      </c>
      <c r="N34" s="3">
        <f t="shared" si="1"/>
        <v>0</v>
      </c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24">
      <c r="A35" s="2" t="s">
        <v>291</v>
      </c>
      <c r="B35" s="2" t="s">
        <v>262</v>
      </c>
      <c r="C35" s="2">
        <v>0.13862727272727274</v>
      </c>
      <c r="D35" s="2">
        <v>432.97272727272718</v>
      </c>
      <c r="E35" s="2">
        <v>3.5699090909090909E-2</v>
      </c>
      <c r="F35" s="2">
        <v>8.1818181818181842E-3</v>
      </c>
      <c r="G35" s="2">
        <v>3.9062727272727277E-2</v>
      </c>
      <c r="H35" s="2">
        <v>0.10491818181818181</v>
      </c>
      <c r="I35" s="2">
        <v>3.0880909090909091E-2</v>
      </c>
      <c r="J35" s="6"/>
      <c r="K35" s="6"/>
      <c r="L35" s="3"/>
      <c r="M35" s="3">
        <f t="shared" si="0"/>
        <v>0</v>
      </c>
      <c r="N35" s="3">
        <f t="shared" si="1"/>
        <v>0</v>
      </c>
      <c r="O35" s="3">
        <f>AVERAGE(M34:M35)</f>
        <v>0</v>
      </c>
      <c r="P35" s="3">
        <f>AVERAGE(N34:N35)</f>
        <v>0</v>
      </c>
      <c r="Q35" s="3" t="s">
        <v>34</v>
      </c>
      <c r="R35" s="3">
        <f>AVERAGE(C34:C35)</f>
        <v>0.12294696969696971</v>
      </c>
      <c r="S35" s="3">
        <f t="shared" ref="S35:X35" si="14">AVERAGE(D34:D35)</f>
        <v>496.20303030303029</v>
      </c>
      <c r="T35" s="3">
        <f t="shared" si="14"/>
        <v>3.7121767676767677E-2</v>
      </c>
      <c r="U35" s="3">
        <f t="shared" si="14"/>
        <v>8.6186868686868694E-3</v>
      </c>
      <c r="V35" s="3">
        <f t="shared" si="14"/>
        <v>4.1741919191919191E-2</v>
      </c>
      <c r="W35" s="3">
        <f t="shared" si="14"/>
        <v>0.12027575757575756</v>
      </c>
      <c r="X35" s="3">
        <f t="shared" si="14"/>
        <v>3.3123232323232318E-2</v>
      </c>
    </row>
    <row r="36" spans="1:24">
      <c r="A36" s="2" t="s">
        <v>292</v>
      </c>
      <c r="B36" s="2" t="s">
        <v>276</v>
      </c>
      <c r="C36" s="2">
        <v>0.13594999999999999</v>
      </c>
      <c r="D36" s="2">
        <v>442.27500000000003</v>
      </c>
      <c r="E36" s="2">
        <v>4.1133636363636358E-2</v>
      </c>
      <c r="F36" s="2">
        <v>9.0271666666666642E-3</v>
      </c>
      <c r="G36" s="2">
        <v>4.0807272727272727E-2</v>
      </c>
      <c r="H36" s="2">
        <v>0.11048545454545454</v>
      </c>
      <c r="I36" s="2">
        <v>3.1778181818181817E-2</v>
      </c>
      <c r="J36" s="6"/>
      <c r="K36" s="6"/>
      <c r="L36" s="3"/>
      <c r="M36" s="3">
        <f t="shared" si="0"/>
        <v>0</v>
      </c>
      <c r="N36" s="3">
        <f t="shared" si="1"/>
        <v>0</v>
      </c>
      <c r="O36" s="3">
        <v>0</v>
      </c>
      <c r="P36" s="3">
        <v>0</v>
      </c>
      <c r="Q36" s="3" t="s">
        <v>8</v>
      </c>
      <c r="R36" s="3">
        <v>0.13594999999999999</v>
      </c>
      <c r="S36" s="3">
        <v>442.27500000000003</v>
      </c>
      <c r="T36" s="3">
        <v>4.1133636363636358E-2</v>
      </c>
      <c r="U36" s="3">
        <v>9.0271666666666642E-3</v>
      </c>
      <c r="V36" s="3">
        <v>4.0807272727272727E-2</v>
      </c>
      <c r="W36" s="3">
        <v>0.11048545454545454</v>
      </c>
      <c r="X36" s="3">
        <v>3.1778181818181817E-2</v>
      </c>
    </row>
    <row r="37" spans="1:24">
      <c r="A37" s="2" t="s">
        <v>293</v>
      </c>
      <c r="B37" s="2" t="s">
        <v>262</v>
      </c>
      <c r="C37" s="2">
        <v>0.14054545454545456</v>
      </c>
      <c r="D37" s="2">
        <v>428.77272727272737</v>
      </c>
      <c r="E37" s="2">
        <v>3.5858181818181824E-2</v>
      </c>
      <c r="F37" s="2">
        <v>1.0481818181818182E-2</v>
      </c>
      <c r="G37" s="2">
        <v>2.9761818181818188E-2</v>
      </c>
      <c r="H37" s="2">
        <v>7.948545454545454E-2</v>
      </c>
      <c r="I37" s="2">
        <v>1.9279090909090909E-2</v>
      </c>
      <c r="J37" s="6">
        <v>3</v>
      </c>
      <c r="K37" s="6">
        <v>3</v>
      </c>
      <c r="L37" s="3"/>
      <c r="M37" s="3">
        <f t="shared" si="0"/>
        <v>1.3993427329587613</v>
      </c>
      <c r="N37" s="3">
        <f t="shared" si="1"/>
        <v>1.3993427329587613</v>
      </c>
      <c r="O37" s="3">
        <v>1.3993427329587613</v>
      </c>
      <c r="P37" s="3">
        <v>1.3993427329587613</v>
      </c>
      <c r="Q37" s="3" t="s">
        <v>41</v>
      </c>
      <c r="R37" s="3">
        <v>0.14054545454545456</v>
      </c>
      <c r="S37" s="3">
        <v>428.77272727272737</v>
      </c>
      <c r="T37" s="3">
        <v>3.5858181818181824E-2</v>
      </c>
      <c r="U37" s="3">
        <v>1.0481818181818182E-2</v>
      </c>
      <c r="V37" s="3">
        <v>2.9761818181818188E-2</v>
      </c>
      <c r="W37" s="3">
        <v>7.948545454545454E-2</v>
      </c>
      <c r="X37" s="3">
        <v>1.9279090909090909E-2</v>
      </c>
    </row>
    <row r="38" spans="1:24">
      <c r="A38" s="2" t="s">
        <v>294</v>
      </c>
      <c r="B38" s="2" t="s">
        <v>259</v>
      </c>
      <c r="C38" s="2">
        <v>0.10784444444444444</v>
      </c>
      <c r="D38" s="2">
        <v>556.42222222222222</v>
      </c>
      <c r="E38" s="2">
        <v>4.0013333333333331E-2</v>
      </c>
      <c r="F38" s="2">
        <v>1.3732222222222222E-2</v>
      </c>
      <c r="G38" s="2">
        <v>4.2776666666666664E-2</v>
      </c>
      <c r="H38" s="2">
        <v>0.1302777777777778</v>
      </c>
      <c r="I38" s="2">
        <v>2.9044444444444446E-2</v>
      </c>
      <c r="J38" s="6"/>
      <c r="K38" s="6"/>
      <c r="L38" s="3" t="s">
        <v>108</v>
      </c>
      <c r="M38" s="3">
        <f t="shared" si="0"/>
        <v>0</v>
      </c>
      <c r="N38" s="3">
        <f t="shared" si="1"/>
        <v>0</v>
      </c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>
      <c r="A39" s="2" t="s">
        <v>295</v>
      </c>
      <c r="B39" s="2" t="s">
        <v>259</v>
      </c>
      <c r="C39" s="2">
        <v>0.1051125</v>
      </c>
      <c r="D39" s="2">
        <v>570.92500000000007</v>
      </c>
      <c r="E39" s="2">
        <v>4.18725E-2</v>
      </c>
      <c r="F39" s="2">
        <v>1.0999999999999998E-2</v>
      </c>
      <c r="G39" s="2">
        <v>5.1477499999999995E-2</v>
      </c>
      <c r="H39" s="2">
        <v>0.1588125</v>
      </c>
      <c r="I39" s="2">
        <v>4.0477500000000007E-2</v>
      </c>
      <c r="J39" s="6"/>
      <c r="K39" s="6"/>
      <c r="L39" s="3"/>
      <c r="M39" s="3">
        <f t="shared" si="0"/>
        <v>0</v>
      </c>
      <c r="N39" s="3">
        <f t="shared" si="1"/>
        <v>0</v>
      </c>
      <c r="O39" s="3">
        <f>AVERAGE(M38:M39)</f>
        <v>0</v>
      </c>
      <c r="P39" s="3">
        <f>AVERAGE(N38:N39)</f>
        <v>0</v>
      </c>
      <c r="Q39" s="3" t="s">
        <v>35</v>
      </c>
      <c r="R39" s="3">
        <f>AVERAGE(C38:C39)</f>
        <v>0.10647847222222222</v>
      </c>
      <c r="S39" s="3">
        <f t="shared" ref="S39:X39" si="15">AVERAGE(D38:D39)</f>
        <v>563.67361111111109</v>
      </c>
      <c r="T39" s="3">
        <f t="shared" si="15"/>
        <v>4.0942916666666662E-2</v>
      </c>
      <c r="U39" s="3">
        <f t="shared" si="15"/>
        <v>1.2366111111111109E-2</v>
      </c>
      <c r="V39" s="3">
        <f t="shared" si="15"/>
        <v>4.7127083333333333E-2</v>
      </c>
      <c r="W39" s="3">
        <f t="shared" si="15"/>
        <v>0.1445451388888889</v>
      </c>
      <c r="X39" s="3">
        <f t="shared" si="15"/>
        <v>3.4760972222222228E-2</v>
      </c>
    </row>
    <row r="40" spans="1:24">
      <c r="A40" s="2" t="s">
        <v>296</v>
      </c>
      <c r="B40" s="2" t="s">
        <v>262</v>
      </c>
      <c r="C40" s="2">
        <v>0.10124</v>
      </c>
      <c r="D40" s="2">
        <v>592.76</v>
      </c>
      <c r="E40" s="2">
        <v>3.7576999999999992E-2</v>
      </c>
      <c r="F40" s="2">
        <v>1.0374E-2</v>
      </c>
      <c r="G40" s="2">
        <v>4.2260999999999993E-2</v>
      </c>
      <c r="H40" s="2">
        <v>0.13281999999999999</v>
      </c>
      <c r="I40" s="2">
        <v>3.1884999999999997E-2</v>
      </c>
      <c r="J40" s="6">
        <v>1</v>
      </c>
      <c r="K40" s="6">
        <v>1</v>
      </c>
      <c r="L40" s="3"/>
      <c r="M40" s="3">
        <f t="shared" si="0"/>
        <v>0.33740468317700245</v>
      </c>
      <c r="N40" s="3">
        <f t="shared" si="1"/>
        <v>0.33740468317700245</v>
      </c>
      <c r="O40" s="3">
        <f>_xlfn.STDEV.S(M38:M39)</f>
        <v>0</v>
      </c>
      <c r="P40" s="3">
        <f>_xlfn.STDEV.S(N38:N39)</f>
        <v>0</v>
      </c>
      <c r="Q40" s="3"/>
      <c r="R40" s="3">
        <f>_xlfn.STDEV.S(C38:C39)</f>
        <v>1.9317764424915786E-3</v>
      </c>
      <c r="S40" s="3">
        <f t="shared" ref="S40:X40" si="16">_xlfn.STDEV.S(D38:D39)</f>
        <v>10.255012512708287</v>
      </c>
      <c r="T40" s="3">
        <f t="shared" si="16"/>
        <v>1.314629357355991E-3</v>
      </c>
      <c r="U40" s="3">
        <f t="shared" si="16"/>
        <v>1.931972861041913E-3</v>
      </c>
      <c r="V40" s="3">
        <f t="shared" si="16"/>
        <v>6.152418251973951E-3</v>
      </c>
      <c r="W40" s="3">
        <f t="shared" si="16"/>
        <v>2.0177095582607787E-2</v>
      </c>
      <c r="X40" s="3">
        <f t="shared" si="16"/>
        <v>8.0843911130158378E-3</v>
      </c>
    </row>
    <row r="41" spans="1:24">
      <c r="A41" s="2" t="s">
        <v>297</v>
      </c>
      <c r="B41" s="2" t="s">
        <v>262</v>
      </c>
      <c r="C41" s="2">
        <v>0.10000800000000001</v>
      </c>
      <c r="D41" s="2">
        <v>599.97</v>
      </c>
      <c r="E41" s="2">
        <v>3.1463333333333329E-2</v>
      </c>
      <c r="F41" s="2">
        <v>1.0663333333333332E-2</v>
      </c>
      <c r="G41" s="2">
        <v>3.8795555555555555E-2</v>
      </c>
      <c r="H41" s="2">
        <v>0.12263333333333332</v>
      </c>
      <c r="I41" s="2">
        <v>2.8131111111111114E-2</v>
      </c>
      <c r="J41" s="6"/>
      <c r="K41" s="6"/>
      <c r="L41" s="3"/>
      <c r="M41" s="3">
        <f t="shared" si="0"/>
        <v>0</v>
      </c>
      <c r="N41" s="3">
        <f t="shared" si="1"/>
        <v>0</v>
      </c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>
      <c r="A42" s="2" t="s">
        <v>298</v>
      </c>
      <c r="B42" s="2" t="s">
        <v>262</v>
      </c>
      <c r="C42" s="2">
        <v>0.1138777777777778</v>
      </c>
      <c r="D42" s="2">
        <v>526.90000000000009</v>
      </c>
      <c r="E42" s="2">
        <v>3.7679999999999998E-2</v>
      </c>
      <c r="F42" s="2">
        <v>1.1971111111111109E-2</v>
      </c>
      <c r="G42" s="2">
        <v>4.1620000000000004E-2</v>
      </c>
      <c r="H42" s="2">
        <v>0.12334444444444442</v>
      </c>
      <c r="I42" s="2">
        <v>2.964777777777778E-2</v>
      </c>
      <c r="J42" s="6"/>
      <c r="K42" s="6"/>
      <c r="L42" s="3"/>
      <c r="M42" s="3">
        <f t="shared" si="0"/>
        <v>0</v>
      </c>
      <c r="N42" s="3">
        <f t="shared" si="1"/>
        <v>0</v>
      </c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>
      <c r="A43" s="2" t="s">
        <v>299</v>
      </c>
      <c r="B43" s="2" t="s">
        <v>262</v>
      </c>
      <c r="C43" s="2">
        <v>9.9122727272727265E-2</v>
      </c>
      <c r="D43" s="2">
        <v>605.33636363636367</v>
      </c>
      <c r="E43" s="2">
        <v>3.1014545454545458E-2</v>
      </c>
      <c r="F43" s="2">
        <v>8.6818181818181846E-3</v>
      </c>
      <c r="G43" s="2">
        <v>4.2019090909090909E-2</v>
      </c>
      <c r="H43" s="2">
        <v>0.13344545454545453</v>
      </c>
      <c r="I43" s="2">
        <v>3.3337272727272729E-2</v>
      </c>
      <c r="J43" s="6"/>
      <c r="K43" s="6"/>
      <c r="L43" s="3"/>
      <c r="M43" s="3">
        <f t="shared" si="0"/>
        <v>0</v>
      </c>
      <c r="N43" s="3">
        <f t="shared" si="1"/>
        <v>0</v>
      </c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>
      <c r="A44" s="2" t="s">
        <v>300</v>
      </c>
      <c r="B44" s="2" t="s">
        <v>259</v>
      </c>
      <c r="C44" s="2">
        <v>9.8711999999999994E-2</v>
      </c>
      <c r="D44" s="2">
        <v>607.83000000000004</v>
      </c>
      <c r="E44" s="2">
        <v>3.3284999999999995E-2</v>
      </c>
      <c r="F44" s="2">
        <v>9.9999999999999985E-3</v>
      </c>
      <c r="G44" s="2">
        <v>3.3215000000000008E-2</v>
      </c>
      <c r="H44" s="2">
        <v>0.10571</v>
      </c>
      <c r="I44" s="2">
        <v>2.3215E-2</v>
      </c>
      <c r="J44" s="6"/>
      <c r="K44" s="6"/>
      <c r="L44" s="3"/>
      <c r="M44" s="3">
        <f t="shared" si="0"/>
        <v>0</v>
      </c>
      <c r="N44" s="3">
        <f t="shared" si="1"/>
        <v>0</v>
      </c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>
      <c r="A45" s="2" t="s">
        <v>301</v>
      </c>
      <c r="B45" s="2" t="s">
        <v>262</v>
      </c>
      <c r="C45" s="2">
        <v>0.11350000000000002</v>
      </c>
      <c r="D45" s="2">
        <v>528.75333333333333</v>
      </c>
      <c r="E45" s="2">
        <v>3.5522666666666668E-2</v>
      </c>
      <c r="F45" s="2">
        <v>9.9000000000000008E-3</v>
      </c>
      <c r="G45" s="2">
        <v>3.5215333333333328E-2</v>
      </c>
      <c r="H45" s="2">
        <v>0.104536</v>
      </c>
      <c r="I45" s="2">
        <v>2.5315333333333336E-2</v>
      </c>
      <c r="J45" s="6"/>
      <c r="K45" s="6"/>
      <c r="L45" s="3"/>
      <c r="M45" s="3">
        <f t="shared" si="0"/>
        <v>0</v>
      </c>
      <c r="N45" s="3">
        <f t="shared" si="1"/>
        <v>0</v>
      </c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>
      <c r="A46" s="2" t="s">
        <v>302</v>
      </c>
      <c r="B46" s="2" t="s">
        <v>262</v>
      </c>
      <c r="C46" s="2">
        <v>0.1201</v>
      </c>
      <c r="D46" s="2">
        <v>499.68181818181824</v>
      </c>
      <c r="E46" s="2">
        <v>3.3391818181818182E-2</v>
      </c>
      <c r="F46" s="2">
        <v>9.727272727272725E-3</v>
      </c>
      <c r="G46" s="2">
        <v>4.1229999999999996E-2</v>
      </c>
      <c r="H46" s="2">
        <v>0.11899090909090909</v>
      </c>
      <c r="I46" s="2">
        <v>3.1502727272727273E-2</v>
      </c>
      <c r="J46" s="6"/>
      <c r="K46" s="6"/>
      <c r="L46" s="3"/>
      <c r="M46" s="3">
        <f t="shared" si="0"/>
        <v>0</v>
      </c>
      <c r="N46" s="3">
        <f t="shared" si="1"/>
        <v>0</v>
      </c>
      <c r="O46" s="3">
        <f>AVERAGE(M40:M46)</f>
        <v>4.8200669025286066E-2</v>
      </c>
      <c r="P46" s="3">
        <f>AVERAGE(N40:N46)</f>
        <v>4.8200669025286066E-2</v>
      </c>
      <c r="Q46" s="3" t="s">
        <v>9</v>
      </c>
      <c r="R46" s="3">
        <f>AVERAGE(C40:C46)</f>
        <v>0.10665150072150073</v>
      </c>
      <c r="S46" s="3">
        <f t="shared" ref="S46:X46" si="17">AVERAGE(D40:D46)</f>
        <v>565.89021645021637</v>
      </c>
      <c r="T46" s="3">
        <f t="shared" si="17"/>
        <v>3.4276337662337661E-2</v>
      </c>
      <c r="U46" s="3">
        <f t="shared" si="17"/>
        <v>1.0188219336219337E-2</v>
      </c>
      <c r="V46" s="3">
        <f t="shared" si="17"/>
        <v>3.9193711399711395E-2</v>
      </c>
      <c r="W46" s="3">
        <f t="shared" si="17"/>
        <v>0.12021144877344876</v>
      </c>
      <c r="X46" s="3">
        <f t="shared" si="17"/>
        <v>2.9004888888888889E-2</v>
      </c>
    </row>
    <row r="47" spans="1:24">
      <c r="A47" s="2" t="s">
        <v>303</v>
      </c>
      <c r="B47" s="2" t="s">
        <v>262</v>
      </c>
      <c r="C47" s="2">
        <v>0.10669090909090909</v>
      </c>
      <c r="D47" s="2">
        <v>562.5090909090909</v>
      </c>
      <c r="E47" s="2">
        <v>4.3634545454545454E-2</v>
      </c>
      <c r="F47" s="2">
        <v>8.8636363636363617E-3</v>
      </c>
      <c r="G47" s="2">
        <v>5.3425454545454547E-2</v>
      </c>
      <c r="H47" s="2">
        <v>0.16358181818181816</v>
      </c>
      <c r="I47" s="2">
        <v>4.4561818181818182E-2</v>
      </c>
      <c r="J47" s="6"/>
      <c r="K47" s="6"/>
      <c r="L47" s="3"/>
      <c r="M47" s="3">
        <f t="shared" si="0"/>
        <v>0</v>
      </c>
      <c r="N47" s="3">
        <f t="shared" si="1"/>
        <v>0</v>
      </c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>
      <c r="A48" s="2" t="s">
        <v>304</v>
      </c>
      <c r="B48" s="2" t="s">
        <v>255</v>
      </c>
      <c r="C48" s="2">
        <v>0.10938999999999999</v>
      </c>
      <c r="D48" s="2">
        <v>548.59</v>
      </c>
      <c r="E48" s="2">
        <v>4.6325999999999999E-2</v>
      </c>
      <c r="F48" s="2">
        <v>1.0868999999999998E-2</v>
      </c>
      <c r="G48" s="2">
        <v>3.6843999999999995E-2</v>
      </c>
      <c r="H48" s="2">
        <v>0.11141000000000001</v>
      </c>
      <c r="I48" s="2">
        <v>2.5973000000000003E-2</v>
      </c>
      <c r="J48" s="6"/>
      <c r="K48" s="6"/>
      <c r="L48" s="3"/>
      <c r="M48" s="3">
        <f t="shared" si="0"/>
        <v>0</v>
      </c>
      <c r="N48" s="3">
        <f t="shared" si="1"/>
        <v>0</v>
      </c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>
      <c r="A49" s="2" t="s">
        <v>305</v>
      </c>
      <c r="B49" s="2" t="s">
        <v>262</v>
      </c>
      <c r="C49" s="2">
        <v>0.13196099999999999</v>
      </c>
      <c r="D49" s="2">
        <v>527.6</v>
      </c>
      <c r="E49" s="2">
        <v>3.2059999999999991E-2</v>
      </c>
      <c r="F49" s="2">
        <v>1.2199999999999999E-2</v>
      </c>
      <c r="G49" s="2">
        <v>4.4024999999999995E-2</v>
      </c>
      <c r="H49" s="2">
        <v>0.12819799999999998</v>
      </c>
      <c r="I49" s="2">
        <v>3.1825000000000006E-2</v>
      </c>
      <c r="J49" s="6"/>
      <c r="K49" s="6"/>
      <c r="L49" s="3"/>
      <c r="M49" s="3">
        <f t="shared" si="0"/>
        <v>0</v>
      </c>
      <c r="N49" s="3">
        <f t="shared" si="1"/>
        <v>0</v>
      </c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>
      <c r="A50" s="2" t="s">
        <v>306</v>
      </c>
      <c r="B50" s="2" t="s">
        <v>259</v>
      </c>
      <c r="C50" s="2">
        <v>0.11377692307692308</v>
      </c>
      <c r="D50" s="2">
        <v>527.35384615384623</v>
      </c>
      <c r="E50" s="2">
        <v>4.2802307692307688E-2</v>
      </c>
      <c r="F50" s="2">
        <v>9.115384615384612E-3</v>
      </c>
      <c r="G50" s="2">
        <v>3.7629999999999997E-2</v>
      </c>
      <c r="H50" s="2">
        <v>0.11156153846153848</v>
      </c>
      <c r="I50" s="2">
        <v>2.8514615384615392E-2</v>
      </c>
      <c r="J50" s="6"/>
      <c r="K50" s="6"/>
      <c r="L50" s="3"/>
      <c r="M50" s="3">
        <f t="shared" si="0"/>
        <v>0</v>
      </c>
      <c r="N50" s="3">
        <f t="shared" si="1"/>
        <v>0</v>
      </c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>
      <c r="A51" s="2" t="s">
        <v>307</v>
      </c>
      <c r="B51" s="2" t="s">
        <v>262</v>
      </c>
      <c r="C51" s="2">
        <v>0.10657000000000001</v>
      </c>
      <c r="D51" s="2">
        <v>565.33999999999992</v>
      </c>
      <c r="E51" s="2">
        <v>4.0747999999999999E-2</v>
      </c>
      <c r="F51" s="2">
        <v>9.7991999999999975E-3</v>
      </c>
      <c r="G51" s="2">
        <v>3.3810999999999994E-2</v>
      </c>
      <c r="H51" s="2">
        <v>0.103742</v>
      </c>
      <c r="I51" s="2">
        <v>2.4011999999999999E-2</v>
      </c>
      <c r="J51" s="6"/>
      <c r="K51" s="6"/>
      <c r="L51" s="3"/>
      <c r="M51" s="3">
        <f t="shared" si="0"/>
        <v>0</v>
      </c>
      <c r="N51" s="3">
        <f t="shared" si="1"/>
        <v>0</v>
      </c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>
      <c r="A52" s="2" t="s">
        <v>308</v>
      </c>
      <c r="B52" s="2" t="s">
        <v>262</v>
      </c>
      <c r="C52" s="2">
        <v>0.10416</v>
      </c>
      <c r="D52" s="2">
        <v>576.24</v>
      </c>
      <c r="E52" s="2">
        <v>4.1138999999999995E-2</v>
      </c>
      <c r="F52" s="2">
        <v>9.6797999999999988E-3</v>
      </c>
      <c r="G52" s="2">
        <v>3.3356999999999998E-2</v>
      </c>
      <c r="H52" s="2">
        <v>0.10337</v>
      </c>
      <c r="I52" s="2">
        <v>2.3677E-2</v>
      </c>
      <c r="J52" s="6"/>
      <c r="K52" s="6"/>
      <c r="L52" s="3"/>
      <c r="M52" s="3">
        <f t="shared" si="0"/>
        <v>0</v>
      </c>
      <c r="N52" s="3">
        <f t="shared" si="1"/>
        <v>0</v>
      </c>
      <c r="O52" s="3">
        <f>AVERAGE(M47:M52)</f>
        <v>0</v>
      </c>
      <c r="P52" s="3">
        <f>AVERAGE(N47:N52)</f>
        <v>0</v>
      </c>
      <c r="Q52" s="3" t="s">
        <v>36</v>
      </c>
      <c r="R52" s="3">
        <f>AVERAGE(C47:C52)</f>
        <v>0.11209147202797204</v>
      </c>
      <c r="S52" s="3">
        <f t="shared" ref="S52:X52" si="18">AVERAGE(D47:D52)</f>
        <v>551.27215617715626</v>
      </c>
      <c r="T52" s="3">
        <f t="shared" si="18"/>
        <v>4.1118308857808851E-2</v>
      </c>
      <c r="U52" s="3">
        <f t="shared" si="18"/>
        <v>1.0087836829836827E-2</v>
      </c>
      <c r="V52" s="3">
        <f t="shared" si="18"/>
        <v>3.9848742424242418E-2</v>
      </c>
      <c r="W52" s="3">
        <f t="shared" si="18"/>
        <v>0.12031055944055942</v>
      </c>
      <c r="X52" s="3">
        <f t="shared" si="18"/>
        <v>2.9760572261072264E-2</v>
      </c>
    </row>
    <row r="53" spans="1:24">
      <c r="A53" s="2" t="s">
        <v>309</v>
      </c>
      <c r="B53" s="2" t="s">
        <v>262</v>
      </c>
      <c r="C53" s="2">
        <v>0.10647272727272729</v>
      </c>
      <c r="D53" s="2">
        <v>563.77272727272737</v>
      </c>
      <c r="E53" s="2">
        <v>2.538E-2</v>
      </c>
      <c r="F53" s="2">
        <v>1.2150909090909089E-2</v>
      </c>
      <c r="G53" s="2">
        <v>3.1053333333333336E-2</v>
      </c>
      <c r="H53" s="2">
        <v>9.515333333333334E-2</v>
      </c>
      <c r="I53" s="2">
        <v>1.8756666666666661E-2</v>
      </c>
      <c r="J53" s="6"/>
      <c r="K53" s="6"/>
      <c r="L53" s="3"/>
      <c r="M53" s="3">
        <f t="shared" si="0"/>
        <v>0</v>
      </c>
      <c r="N53" s="3">
        <f t="shared" si="1"/>
        <v>0</v>
      </c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>
      <c r="A54" s="2" t="s">
        <v>310</v>
      </c>
      <c r="B54" s="2" t="s">
        <v>262</v>
      </c>
      <c r="C54" s="2">
        <v>0.11317777777777779</v>
      </c>
      <c r="D54" s="2">
        <v>530.12222222222215</v>
      </c>
      <c r="E54" s="2">
        <v>4.0817777777777772E-2</v>
      </c>
      <c r="F54" s="2">
        <v>1.0333333333333333E-2</v>
      </c>
      <c r="G54" s="2">
        <v>4.0899999999999999E-2</v>
      </c>
      <c r="H54" s="2">
        <v>0.12156666666666666</v>
      </c>
      <c r="I54" s="2">
        <v>3.0566666666666662E-2</v>
      </c>
      <c r="J54" s="6"/>
      <c r="K54" s="6"/>
      <c r="L54" s="3"/>
      <c r="M54" s="3">
        <f t="shared" si="0"/>
        <v>0</v>
      </c>
      <c r="N54" s="3">
        <f t="shared" si="1"/>
        <v>0</v>
      </c>
      <c r="O54" s="3">
        <f>AVERAGE(M53:M54)</f>
        <v>0</v>
      </c>
      <c r="P54" s="3">
        <f>AVERAGE(N53:N54)</f>
        <v>0</v>
      </c>
      <c r="Q54" s="3" t="s">
        <v>311</v>
      </c>
      <c r="R54" s="3">
        <f>AVERAGE(C53:C54)</f>
        <v>0.10982525252525255</v>
      </c>
      <c r="S54" s="3">
        <f t="shared" ref="S54:X54" si="19">AVERAGE(D53:D54)</f>
        <v>546.94747474747476</v>
      </c>
      <c r="T54" s="3">
        <f t="shared" si="19"/>
        <v>3.3098888888888886E-2</v>
      </c>
      <c r="U54" s="3">
        <f t="shared" si="19"/>
        <v>1.124212121212121E-2</v>
      </c>
      <c r="V54" s="3">
        <f t="shared" si="19"/>
        <v>3.5976666666666671E-2</v>
      </c>
      <c r="W54" s="3">
        <f t="shared" si="19"/>
        <v>0.10836</v>
      </c>
      <c r="X54" s="3">
        <f t="shared" si="19"/>
        <v>2.4661666666666662E-2</v>
      </c>
    </row>
    <row r="55" spans="1:24">
      <c r="A55" s="2" t="s">
        <v>312</v>
      </c>
      <c r="B55" s="2" t="s">
        <v>259</v>
      </c>
      <c r="C55" s="2">
        <v>0.109375</v>
      </c>
      <c r="D55" s="2">
        <v>548.70833333333337</v>
      </c>
      <c r="E55" s="2">
        <v>3.0563333333333328E-2</v>
      </c>
      <c r="F55" s="2">
        <v>1.0833333333333332E-2</v>
      </c>
      <c r="G55" s="2">
        <v>3.8528333333333338E-2</v>
      </c>
      <c r="H55" s="2">
        <v>0.11650833333333334</v>
      </c>
      <c r="I55" s="2">
        <v>2.7694999999999997E-2</v>
      </c>
      <c r="J55" s="6">
        <v>2</v>
      </c>
      <c r="K55" s="6"/>
      <c r="L55" s="3"/>
      <c r="M55" s="3">
        <f t="shared" si="0"/>
        <v>0.72898473688207144</v>
      </c>
      <c r="N55" s="3">
        <f t="shared" si="1"/>
        <v>0</v>
      </c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>
      <c r="A56" s="2" t="s">
        <v>313</v>
      </c>
      <c r="B56" s="2" t="s">
        <v>262</v>
      </c>
      <c r="C56" s="2">
        <v>0.11774999999999999</v>
      </c>
      <c r="D56" s="2">
        <v>510.57000000000005</v>
      </c>
      <c r="E56" s="2">
        <v>3.5022999999999999E-2</v>
      </c>
      <c r="F56" s="2">
        <v>8.5000000000000023E-3</v>
      </c>
      <c r="G56" s="2">
        <v>4.8701000000000001E-2</v>
      </c>
      <c r="H56" s="2">
        <v>0.14202000000000001</v>
      </c>
      <c r="I56" s="2">
        <v>4.0201000000000001E-2</v>
      </c>
      <c r="J56" s="6"/>
      <c r="K56" s="6">
        <v>10</v>
      </c>
      <c r="L56" s="3"/>
      <c r="M56" s="3">
        <f t="shared" si="0"/>
        <v>0</v>
      </c>
      <c r="N56" s="3">
        <f t="shared" si="1"/>
        <v>3.9171905909081999</v>
      </c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>
      <c r="A57" s="2" t="s">
        <v>314</v>
      </c>
      <c r="B57" s="2" t="s">
        <v>259</v>
      </c>
      <c r="C57" s="2">
        <v>0.10766363636363638</v>
      </c>
      <c r="D57" s="2">
        <v>557.4909090909091</v>
      </c>
      <c r="E57" s="2">
        <v>3.1638181818181815E-2</v>
      </c>
      <c r="F57" s="2">
        <v>8.0000000000000019E-3</v>
      </c>
      <c r="G57" s="2">
        <v>3.5604444444444452E-2</v>
      </c>
      <c r="H57" s="2">
        <v>0.10844444444444444</v>
      </c>
      <c r="I57" s="2">
        <v>2.7604444444444445E-2</v>
      </c>
      <c r="J57" s="6">
        <v>1</v>
      </c>
      <c r="K57" s="6"/>
      <c r="L57" s="3"/>
      <c r="M57" s="3">
        <f t="shared" si="0"/>
        <v>0.35875024460243948</v>
      </c>
      <c r="N57" s="3">
        <f t="shared" si="1"/>
        <v>0</v>
      </c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>
      <c r="A58" s="2" t="s">
        <v>315</v>
      </c>
      <c r="B58" s="2" t="s">
        <v>259</v>
      </c>
      <c r="C58" s="2">
        <v>0.10442857142857143</v>
      </c>
      <c r="D58" s="2">
        <v>574.68571428571431</v>
      </c>
      <c r="E58" s="2">
        <v>3.0887142857142853E-2</v>
      </c>
      <c r="F58" s="2">
        <v>8.5000000000000006E-3</v>
      </c>
      <c r="G58" s="2">
        <v>3.6688571428571425E-2</v>
      </c>
      <c r="H58" s="2">
        <v>0.11356285714285715</v>
      </c>
      <c r="I58" s="2">
        <v>2.8188571428571427E-2</v>
      </c>
      <c r="J58" s="6"/>
      <c r="K58" s="6">
        <v>7</v>
      </c>
      <c r="L58" s="3" t="s">
        <v>317</v>
      </c>
      <c r="M58" s="3">
        <f t="shared" si="0"/>
        <v>0</v>
      </c>
      <c r="N58" s="3">
        <f t="shared" si="1"/>
        <v>2.4361141493487124</v>
      </c>
      <c r="O58" s="3">
        <f>AVERAGE(M55:M58)</f>
        <v>0.27193374537112774</v>
      </c>
      <c r="P58" s="3">
        <f>AVERAGE(N55:N58)</f>
        <v>1.5883261850642281</v>
      </c>
      <c r="Q58" s="3" t="s">
        <v>38</v>
      </c>
      <c r="R58" s="3">
        <f>AVERAGE(C55:C58)</f>
        <v>0.10980430194805195</v>
      </c>
      <c r="S58" s="3">
        <f t="shared" ref="S58:X58" si="20">AVERAGE(D55:D58)</f>
        <v>547.86373917748915</v>
      </c>
      <c r="T58" s="3">
        <f t="shared" si="20"/>
        <v>3.2027914502164502E-2</v>
      </c>
      <c r="U58" s="3">
        <f t="shared" si="20"/>
        <v>8.9583333333333338E-3</v>
      </c>
      <c r="V58" s="3">
        <f t="shared" si="20"/>
        <v>3.9880587301587306E-2</v>
      </c>
      <c r="W58" s="3">
        <f t="shared" si="20"/>
        <v>0.12013390873015874</v>
      </c>
      <c r="X58" s="3">
        <f t="shared" si="20"/>
        <v>3.0922253968253967E-2</v>
      </c>
    </row>
    <row r="59" spans="1:24">
      <c r="A59" s="2" t="s">
        <v>318</v>
      </c>
      <c r="B59" s="2" t="s">
        <v>276</v>
      </c>
      <c r="C59" s="2">
        <v>0.10869999999999999</v>
      </c>
      <c r="D59" s="2">
        <v>552.0333333333333</v>
      </c>
      <c r="E59" s="2">
        <v>3.1428888888888888E-2</v>
      </c>
      <c r="F59" s="2">
        <v>8.0000000000000002E-3</v>
      </c>
      <c r="G59" s="2">
        <v>2.9852222222222224E-2</v>
      </c>
      <c r="H59" s="2">
        <v>9.0547777777777755E-2</v>
      </c>
      <c r="I59" s="2">
        <v>2.1852222222222221E-2</v>
      </c>
      <c r="J59" s="6">
        <v>3</v>
      </c>
      <c r="K59" s="6"/>
      <c r="L59" s="3"/>
      <c r="M59" s="3">
        <f t="shared" si="0"/>
        <v>1.086890888231387</v>
      </c>
      <c r="N59" s="3">
        <f t="shared" si="1"/>
        <v>0</v>
      </c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>
      <c r="A60" s="2" t="s">
        <v>319</v>
      </c>
      <c r="B60" s="2" t="s">
        <v>276</v>
      </c>
      <c r="C60" s="2">
        <v>0.13333</v>
      </c>
      <c r="D60" s="2">
        <v>450.14</v>
      </c>
      <c r="E60" s="2">
        <v>3.3971999999999995E-2</v>
      </c>
      <c r="F60" s="2">
        <v>9.6999999999999986E-3</v>
      </c>
      <c r="G60" s="2">
        <v>3.2642000000000004E-2</v>
      </c>
      <c r="H60" s="2">
        <v>8.9398000000000005E-2</v>
      </c>
      <c r="I60" s="2">
        <v>2.2941999999999997E-2</v>
      </c>
      <c r="J60" s="6"/>
      <c r="K60" s="6"/>
      <c r="L60" s="3"/>
      <c r="M60" s="3">
        <f t="shared" si="0"/>
        <v>0</v>
      </c>
      <c r="N60" s="3">
        <f t="shared" si="1"/>
        <v>0</v>
      </c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>
      <c r="A61" s="2" t="s">
        <v>320</v>
      </c>
      <c r="B61" s="2" t="s">
        <v>262</v>
      </c>
      <c r="C61" s="2">
        <v>0.11899166666666666</v>
      </c>
      <c r="D61" s="2">
        <v>504.33333333333331</v>
      </c>
      <c r="E61" s="2">
        <v>3.0600833333333331E-2</v>
      </c>
      <c r="F61" s="2">
        <v>8.3333333333333367E-3</v>
      </c>
      <c r="G61" s="2">
        <v>4.6305833333333324E-2</v>
      </c>
      <c r="H61" s="2">
        <v>0.13426666666666667</v>
      </c>
      <c r="I61" s="2">
        <v>3.7972499999999999E-2</v>
      </c>
      <c r="J61" s="6">
        <v>8</v>
      </c>
      <c r="K61" s="6">
        <v>4</v>
      </c>
      <c r="L61" s="3"/>
      <c r="M61" s="3">
        <f t="shared" si="0"/>
        <v>3.1725049570389956</v>
      </c>
      <c r="N61" s="3">
        <f t="shared" si="1"/>
        <v>1.5862524785194978</v>
      </c>
      <c r="O61" s="3">
        <f>AVERAGE(M59:M61)</f>
        <v>1.4197986150901276</v>
      </c>
      <c r="P61" s="3">
        <f>AVERAGE(N59:N61)</f>
        <v>0.52875082617316593</v>
      </c>
      <c r="Q61" s="3" t="s">
        <v>42</v>
      </c>
      <c r="R61" s="3">
        <f>AVERAGE(C59:C61)</f>
        <v>0.12034055555555556</v>
      </c>
      <c r="S61" s="3">
        <f t="shared" ref="S61:X61" si="21">AVERAGE(D59:D61)</f>
        <v>502.16888888888889</v>
      </c>
      <c r="T61" s="3">
        <f t="shared" si="21"/>
        <v>3.200057407407407E-2</v>
      </c>
      <c r="U61" s="3">
        <f t="shared" si="21"/>
        <v>8.677777777777779E-3</v>
      </c>
      <c r="V61" s="3">
        <f t="shared" si="21"/>
        <v>3.6266685185185187E-2</v>
      </c>
      <c r="W61" s="3">
        <f t="shared" si="21"/>
        <v>0.10473748148148147</v>
      </c>
      <c r="X61" s="3">
        <f t="shared" si="21"/>
        <v>2.7588907407407409E-2</v>
      </c>
    </row>
    <row r="62" spans="1:24">
      <c r="A62" s="2" t="s">
        <v>321</v>
      </c>
      <c r="B62" s="2" t="s">
        <v>276</v>
      </c>
      <c r="C62" s="2">
        <v>0.11154285714285717</v>
      </c>
      <c r="D62" s="2">
        <v>538.12857142857149</v>
      </c>
      <c r="E62" s="2">
        <v>3.8146428571428574E-2</v>
      </c>
      <c r="F62" s="2">
        <v>9.9728571428571427E-3</v>
      </c>
      <c r="G62" s="2">
        <v>4.3048000000000003E-2</v>
      </c>
      <c r="H62" s="2">
        <v>0.12906000000000001</v>
      </c>
      <c r="I62" s="2">
        <v>3.3144E-2</v>
      </c>
      <c r="J62" s="6">
        <v>4</v>
      </c>
      <c r="K62" s="6"/>
      <c r="L62" s="3"/>
      <c r="M62" s="3">
        <f t="shared" si="0"/>
        <v>1.4866335713716847</v>
      </c>
      <c r="N62" s="3">
        <f t="shared" si="1"/>
        <v>0</v>
      </c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>
      <c r="A63" s="2" t="s">
        <v>322</v>
      </c>
      <c r="B63" s="2" t="s">
        <v>276</v>
      </c>
      <c r="C63" s="2">
        <v>0.1421</v>
      </c>
      <c r="D63" s="2">
        <v>422.30000000000007</v>
      </c>
      <c r="E63" s="2">
        <v>3.9744000000000002E-2</v>
      </c>
      <c r="F63" s="2">
        <v>1.1184999999999999E-2</v>
      </c>
      <c r="G63" s="2">
        <v>2.8453999999999997E-2</v>
      </c>
      <c r="H63" s="2">
        <v>7.5491000000000016E-2</v>
      </c>
      <c r="I63" s="2">
        <v>1.7267999999999999E-2</v>
      </c>
      <c r="J63" s="6">
        <v>5</v>
      </c>
      <c r="K63" s="6"/>
      <c r="L63" s="3"/>
      <c r="M63" s="3">
        <f t="shared" si="0"/>
        <v>2.3679848448969922</v>
      </c>
      <c r="N63" s="3">
        <f t="shared" si="1"/>
        <v>0</v>
      </c>
      <c r="O63" s="3">
        <f>AVERAGE(M62:M63)</f>
        <v>1.9273092081343384</v>
      </c>
      <c r="P63" s="3">
        <f>AVERAGE(N62:N63)</f>
        <v>0</v>
      </c>
      <c r="Q63" s="3" t="s">
        <v>43</v>
      </c>
      <c r="R63" s="3">
        <f>AVERAGE(C62:C63)</f>
        <v>0.12682142857142858</v>
      </c>
      <c r="S63" s="3">
        <f t="shared" ref="S63:X63" si="22">AVERAGE(D62:D63)</f>
        <v>480.21428571428578</v>
      </c>
      <c r="T63" s="3">
        <f t="shared" si="22"/>
        <v>3.8945214285714291E-2</v>
      </c>
      <c r="U63" s="3">
        <f t="shared" si="22"/>
        <v>1.0578928571428571E-2</v>
      </c>
      <c r="V63" s="3">
        <f t="shared" si="22"/>
        <v>3.5750999999999998E-2</v>
      </c>
      <c r="W63" s="3">
        <f t="shared" si="22"/>
        <v>0.10227550000000002</v>
      </c>
      <c r="X63" s="3">
        <f t="shared" si="22"/>
        <v>2.5205999999999999E-2</v>
      </c>
    </row>
    <row r="64" spans="1:24">
      <c r="A64" s="2" t="s">
        <v>323</v>
      </c>
      <c r="B64" s="2" t="s">
        <v>276</v>
      </c>
      <c r="C64" s="2">
        <v>0.11922727272727272</v>
      </c>
      <c r="D64" s="2">
        <v>503.32727272727277</v>
      </c>
      <c r="E64" s="2">
        <v>3.3598000000000003E-2</v>
      </c>
      <c r="F64" s="2">
        <v>1.2349999999999998E-2</v>
      </c>
      <c r="G64" s="2">
        <v>3.0571111111111111E-2</v>
      </c>
      <c r="H64" s="2">
        <v>8.8481111111111108E-2</v>
      </c>
      <c r="I64" s="2">
        <v>1.823777777777778E-2</v>
      </c>
      <c r="J64" s="6"/>
      <c r="K64" s="6"/>
      <c r="L64" s="3"/>
      <c r="M64" s="3">
        <f t="shared" si="0"/>
        <v>0</v>
      </c>
      <c r="N64" s="3">
        <f t="shared" si="1"/>
        <v>0</v>
      </c>
      <c r="O64" s="3">
        <v>0</v>
      </c>
      <c r="P64" s="3">
        <v>0</v>
      </c>
      <c r="Q64" s="3" t="s">
        <v>10</v>
      </c>
      <c r="R64" s="3">
        <v>0.11922727272727272</v>
      </c>
      <c r="S64" s="3">
        <v>503.32727272727277</v>
      </c>
      <c r="T64" s="3">
        <v>3.3598000000000003E-2</v>
      </c>
      <c r="U64" s="3">
        <v>1.2349999999999998E-2</v>
      </c>
      <c r="V64" s="3">
        <v>3.0571111111111111E-2</v>
      </c>
      <c r="W64" s="3">
        <v>8.8481111111111108E-2</v>
      </c>
      <c r="X64" s="3">
        <v>1.823777777777778E-2</v>
      </c>
    </row>
    <row r="65" spans="1:24">
      <c r="A65" s="2" t="s">
        <v>324</v>
      </c>
      <c r="B65" s="2" t="s">
        <v>276</v>
      </c>
      <c r="C65" s="2">
        <v>0.11647500000000001</v>
      </c>
      <c r="D65" s="2">
        <v>515.33749999999998</v>
      </c>
      <c r="E65" s="2">
        <v>3.8415000000000005E-2</v>
      </c>
      <c r="F65" s="2">
        <v>1.1784999999999999E-2</v>
      </c>
      <c r="G65" s="2">
        <v>3.7012500000000004E-2</v>
      </c>
      <c r="H65" s="2">
        <v>0.10848750000000001</v>
      </c>
      <c r="I65" s="2">
        <v>2.5227499999999996E-2</v>
      </c>
      <c r="J65" s="6">
        <v>2</v>
      </c>
      <c r="K65" s="6"/>
      <c r="L65" s="3"/>
      <c r="M65" s="3">
        <f t="shared" si="0"/>
        <v>0.77619036068595826</v>
      </c>
      <c r="N65" s="3">
        <f t="shared" si="1"/>
        <v>0</v>
      </c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>
      <c r="A66" s="2" t="s">
        <v>325</v>
      </c>
      <c r="B66" s="2" t="s">
        <v>276</v>
      </c>
      <c r="C66" s="2">
        <v>0.12781999999999999</v>
      </c>
      <c r="D66" s="2">
        <v>469.84</v>
      </c>
      <c r="E66" s="2">
        <v>4.5021000000000005E-2</v>
      </c>
      <c r="F66" s="2">
        <v>9.8499999999999994E-3</v>
      </c>
      <c r="G66" s="2">
        <v>3.6018999999999995E-2</v>
      </c>
      <c r="H66" s="2">
        <v>0.10080399999999998</v>
      </c>
      <c r="I66" s="2">
        <v>2.6169000000000005E-2</v>
      </c>
      <c r="J66" s="6">
        <v>4</v>
      </c>
      <c r="K66" s="6"/>
      <c r="L66" s="3"/>
      <c r="M66" s="3">
        <f t="shared" si="0"/>
        <v>1.7027073046143368</v>
      </c>
      <c r="N66" s="3">
        <f t="shared" si="1"/>
        <v>0</v>
      </c>
      <c r="O66" s="3">
        <f>AVERAGE(M65:M66)</f>
        <v>1.2394488326501476</v>
      </c>
      <c r="P66" s="3">
        <f>AVERAGE(N65:N66)</f>
        <v>0</v>
      </c>
      <c r="Q66" s="3" t="s">
        <v>11</v>
      </c>
      <c r="R66" s="3">
        <f>AVERAGE(C65:C66)</f>
        <v>0.12214749999999999</v>
      </c>
      <c r="S66" s="3">
        <f t="shared" ref="S66:X66" si="23">AVERAGE(D65:D66)</f>
        <v>492.58875</v>
      </c>
      <c r="T66" s="3">
        <f t="shared" si="23"/>
        <v>4.1718000000000005E-2</v>
      </c>
      <c r="U66" s="3">
        <f t="shared" si="23"/>
        <v>1.0817499999999999E-2</v>
      </c>
      <c r="V66" s="3">
        <f t="shared" si="23"/>
        <v>3.651575E-2</v>
      </c>
      <c r="W66" s="3">
        <f t="shared" si="23"/>
        <v>0.10464575</v>
      </c>
      <c r="X66" s="3">
        <f t="shared" si="23"/>
        <v>2.5698249999999999E-2</v>
      </c>
    </row>
    <row r="67" spans="1:24">
      <c r="A67" s="2" t="s">
        <v>326</v>
      </c>
      <c r="B67" s="2" t="s">
        <v>262</v>
      </c>
      <c r="C67" s="2">
        <v>0.12623999999999999</v>
      </c>
      <c r="D67" s="2">
        <v>475.3</v>
      </c>
      <c r="E67" s="2">
        <v>4.0245999999999997E-2</v>
      </c>
      <c r="F67" s="2">
        <v>1.2449999999999999E-2</v>
      </c>
      <c r="G67" s="2">
        <v>5.2752E-2</v>
      </c>
      <c r="H67" s="2">
        <v>0.14846000000000001</v>
      </c>
      <c r="I67" s="2">
        <v>4.0301999999999998E-2</v>
      </c>
      <c r="J67" s="6"/>
      <c r="K67" s="6"/>
      <c r="L67" s="3"/>
      <c r="M67" s="3">
        <f t="shared" ref="M67:M104" si="24">J67/(5*D67)*1000</f>
        <v>0</v>
      </c>
      <c r="N67" s="3">
        <f t="shared" ref="N67:N104" si="25">K67/(5*D67)*1000</f>
        <v>0</v>
      </c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>
      <c r="A68" s="2" t="s">
        <v>327</v>
      </c>
      <c r="B68" s="2" t="s">
        <v>262</v>
      </c>
      <c r="C68" s="2">
        <v>0.11906666666666667</v>
      </c>
      <c r="D68" s="2">
        <v>511.82500000000005</v>
      </c>
      <c r="E68" s="2">
        <v>4.9406666666666661E-2</v>
      </c>
      <c r="F68" s="2">
        <v>1.0593499999999999E-2</v>
      </c>
      <c r="G68" s="2">
        <v>4.0391666666666666E-2</v>
      </c>
      <c r="H68" s="2">
        <v>0.1177575</v>
      </c>
      <c r="I68" s="2">
        <v>2.979583333333333E-2</v>
      </c>
      <c r="J68" s="6"/>
      <c r="K68" s="6"/>
      <c r="L68" s="3"/>
      <c r="M68" s="3">
        <f t="shared" si="24"/>
        <v>0</v>
      </c>
      <c r="N68" s="3">
        <f t="shared" si="25"/>
        <v>0</v>
      </c>
      <c r="O68" s="3">
        <f>AVERAGE(M67:M70)</f>
        <v>0</v>
      </c>
      <c r="P68" s="3">
        <f>AVERAGE(N67:N70)</f>
        <v>0</v>
      </c>
      <c r="Q68" s="3" t="s">
        <v>12</v>
      </c>
      <c r="R68" s="3">
        <f>AVERAGE(C67:C70)</f>
        <v>0.12042893939393939</v>
      </c>
      <c r="S68" s="3">
        <f t="shared" ref="S68:X68" si="26">AVERAGE(D67:D70)</f>
        <v>501.08352272727268</v>
      </c>
      <c r="T68" s="3">
        <f t="shared" si="26"/>
        <v>4.2034666666666665E-2</v>
      </c>
      <c r="U68" s="3">
        <f t="shared" si="26"/>
        <v>1.1181329545454545E-2</v>
      </c>
      <c r="V68" s="3">
        <f t="shared" si="26"/>
        <v>4.6449780303030298E-2</v>
      </c>
      <c r="W68" s="3">
        <f t="shared" si="26"/>
        <v>0.13398301136363636</v>
      </c>
      <c r="X68" s="3">
        <f t="shared" si="26"/>
        <v>3.5267867424242427E-2</v>
      </c>
    </row>
    <row r="69" spans="1:24">
      <c r="A69" s="2" t="s">
        <v>328</v>
      </c>
      <c r="B69" s="2" t="s">
        <v>262</v>
      </c>
      <c r="C69" s="2">
        <v>0.12219090909090907</v>
      </c>
      <c r="D69" s="2">
        <v>491.02727272727282</v>
      </c>
      <c r="E69" s="2">
        <v>4.1776000000000001E-2</v>
      </c>
      <c r="F69" s="2">
        <v>1.0318181818181817E-2</v>
      </c>
      <c r="G69" s="2">
        <v>4.638181818181817E-2</v>
      </c>
      <c r="H69" s="2">
        <v>0.1326690909090909</v>
      </c>
      <c r="I69" s="2">
        <v>3.6063636363636367E-2</v>
      </c>
      <c r="J69" s="6"/>
      <c r="K69" s="6"/>
      <c r="L69" s="3"/>
      <c r="M69" s="3">
        <f t="shared" si="24"/>
        <v>0</v>
      </c>
      <c r="N69" s="3">
        <f t="shared" si="25"/>
        <v>0</v>
      </c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>
      <c r="A70" s="2" t="s">
        <v>329</v>
      </c>
      <c r="B70" s="2" t="s">
        <v>262</v>
      </c>
      <c r="C70" s="2">
        <v>0.11421818181818183</v>
      </c>
      <c r="D70" s="2">
        <v>526.18181818181813</v>
      </c>
      <c r="E70" s="2">
        <v>3.671E-2</v>
      </c>
      <c r="F70" s="2">
        <v>1.136363636363636E-2</v>
      </c>
      <c r="G70" s="2">
        <v>4.6273636363636357E-2</v>
      </c>
      <c r="H70" s="2">
        <v>0.13704545454545453</v>
      </c>
      <c r="I70" s="2">
        <v>3.4909999999999997E-2</v>
      </c>
      <c r="J70" s="6"/>
      <c r="K70" s="6"/>
      <c r="L70" s="3"/>
      <c r="M70" s="3">
        <f t="shared" si="24"/>
        <v>0</v>
      </c>
      <c r="N70" s="3">
        <f t="shared" si="25"/>
        <v>0</v>
      </c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>
      <c r="A71" s="2" t="s">
        <v>330</v>
      </c>
      <c r="B71" s="2" t="s">
        <v>262</v>
      </c>
      <c r="C71" s="2">
        <v>0.20181428571428572</v>
      </c>
      <c r="D71" s="2">
        <v>298.56428571428575</v>
      </c>
      <c r="E71" s="2">
        <v>3.5565714285714277E-2</v>
      </c>
      <c r="F71" s="2">
        <v>9.6428571428571423E-3</v>
      </c>
      <c r="G71" s="2">
        <v>4.6892142857142848E-2</v>
      </c>
      <c r="H71" s="2">
        <v>0.10456214285714285</v>
      </c>
      <c r="I71" s="2">
        <v>3.7249285714285714E-2</v>
      </c>
      <c r="J71" s="6"/>
      <c r="K71" s="6"/>
      <c r="L71" s="3"/>
      <c r="M71" s="3">
        <f t="shared" si="24"/>
        <v>0</v>
      </c>
      <c r="N71" s="3">
        <f t="shared" si="25"/>
        <v>0</v>
      </c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>
      <c r="A72" s="2" t="s">
        <v>331</v>
      </c>
      <c r="B72" s="2" t="s">
        <v>262</v>
      </c>
      <c r="C72" s="2">
        <v>0.1273090909090909</v>
      </c>
      <c r="D72" s="2">
        <v>471.40000000000003</v>
      </c>
      <c r="E72" s="2">
        <v>3.2694545454545455E-2</v>
      </c>
      <c r="F72" s="2">
        <v>1.2363636363636361E-2</v>
      </c>
      <c r="G72" s="2">
        <v>5.8218181818181815E-2</v>
      </c>
      <c r="H72" s="2">
        <v>0.16318181818181818</v>
      </c>
      <c r="I72" s="2">
        <v>4.585454545454546E-2</v>
      </c>
      <c r="J72" s="6"/>
      <c r="K72" s="6"/>
      <c r="L72" s="3"/>
      <c r="M72" s="3">
        <f t="shared" si="24"/>
        <v>0</v>
      </c>
      <c r="N72" s="3">
        <f t="shared" si="25"/>
        <v>0</v>
      </c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>
      <c r="A73" s="2" t="s">
        <v>332</v>
      </c>
      <c r="B73" s="2" t="s">
        <v>262</v>
      </c>
      <c r="C73" s="2">
        <v>0.10764615384615386</v>
      </c>
      <c r="D73" s="2">
        <v>557.50769230769242</v>
      </c>
      <c r="E73" s="2">
        <v>3.1897692307692307E-2</v>
      </c>
      <c r="F73" s="2">
        <v>1.0307692307692306E-2</v>
      </c>
      <c r="G73" s="2">
        <v>3.4345384615384611E-2</v>
      </c>
      <c r="H73" s="2">
        <v>0.10470230769230769</v>
      </c>
      <c r="I73" s="2">
        <v>2.4037692307692312E-2</v>
      </c>
      <c r="J73" s="6"/>
      <c r="K73" s="6"/>
      <c r="L73" s="3"/>
      <c r="M73" s="3">
        <f t="shared" si="24"/>
        <v>0</v>
      </c>
      <c r="N73" s="3">
        <f t="shared" si="25"/>
        <v>0</v>
      </c>
      <c r="O73" s="3">
        <f>AVERAGE(M71:M73)</f>
        <v>0</v>
      </c>
      <c r="P73" s="3">
        <f>AVERAGE(N71:N73)</f>
        <v>0</v>
      </c>
      <c r="Q73" s="3" t="s">
        <v>13</v>
      </c>
      <c r="R73" s="3">
        <f>AVERAGE(C71:C73)</f>
        <v>0.1455898434898435</v>
      </c>
      <c r="S73" s="3">
        <f t="shared" ref="S73:X73" si="27">AVERAGE(D71:D73)</f>
        <v>442.49065934065942</v>
      </c>
      <c r="T73" s="3">
        <f t="shared" si="27"/>
        <v>3.3385984015984013E-2</v>
      </c>
      <c r="U73" s="3">
        <f t="shared" si="27"/>
        <v>1.077139527139527E-2</v>
      </c>
      <c r="V73" s="3">
        <f t="shared" si="27"/>
        <v>4.6485236430236422E-2</v>
      </c>
      <c r="W73" s="3">
        <f t="shared" si="27"/>
        <v>0.12414875624375625</v>
      </c>
      <c r="X73" s="3">
        <f t="shared" si="27"/>
        <v>3.5713841158841166E-2</v>
      </c>
    </row>
    <row r="74" spans="1:24">
      <c r="A74" s="2" t="s">
        <v>333</v>
      </c>
      <c r="B74" s="2" t="s">
        <v>276</v>
      </c>
      <c r="C74" s="2">
        <v>0.10750000000000001</v>
      </c>
      <c r="D74" s="2">
        <v>558.15714285714284</v>
      </c>
      <c r="E74" s="2">
        <v>3.5764285714285714E-2</v>
      </c>
      <c r="F74" s="2">
        <v>9.8571428571428577E-3</v>
      </c>
      <c r="G74" s="2">
        <v>4.9834285714285713E-2</v>
      </c>
      <c r="H74" s="2">
        <v>0.15199999999999997</v>
      </c>
      <c r="I74" s="2">
        <v>3.9977142857142857E-2</v>
      </c>
      <c r="J74" s="6">
        <v>4</v>
      </c>
      <c r="K74" s="6"/>
      <c r="L74" s="3"/>
      <c r="M74" s="3">
        <f t="shared" si="24"/>
        <v>1.4332881165058484</v>
      </c>
      <c r="N74" s="3">
        <f t="shared" si="25"/>
        <v>0</v>
      </c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>
      <c r="A75" s="2" t="s">
        <v>334</v>
      </c>
      <c r="B75" s="2" t="s">
        <v>262</v>
      </c>
      <c r="C75" s="2">
        <v>0.13508000000000001</v>
      </c>
      <c r="D75" s="2">
        <v>446.71000000000004</v>
      </c>
      <c r="E75" s="2">
        <v>2.4919E-2</v>
      </c>
      <c r="F75" s="2">
        <v>9.4499999999999983E-3</v>
      </c>
      <c r="G75" s="2">
        <v>5.7274000000000005E-2</v>
      </c>
      <c r="H75" s="2">
        <v>0.15608000000000002</v>
      </c>
      <c r="I75" s="2">
        <v>4.7823999999999992E-2</v>
      </c>
      <c r="J75" s="6">
        <v>3</v>
      </c>
      <c r="K75" s="6"/>
      <c r="L75" s="3"/>
      <c r="M75" s="3">
        <f t="shared" si="24"/>
        <v>1.3431532761746994</v>
      </c>
      <c r="N75" s="3">
        <f t="shared" si="25"/>
        <v>0</v>
      </c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>
      <c r="A76" s="2" t="s">
        <v>335</v>
      </c>
      <c r="B76" s="2" t="s">
        <v>276</v>
      </c>
      <c r="C76" s="2">
        <v>0.12791818181818182</v>
      </c>
      <c r="D76" s="2">
        <v>469.67272727272734</v>
      </c>
      <c r="E76" s="2">
        <v>3.561636363636364E-2</v>
      </c>
      <c r="F76" s="2">
        <v>9.5454545454545445E-3</v>
      </c>
      <c r="G76" s="2">
        <v>4.5319090909090899E-2</v>
      </c>
      <c r="H76" s="2">
        <v>0.12674545454545452</v>
      </c>
      <c r="I76" s="2">
        <v>3.5773636363636355E-2</v>
      </c>
      <c r="J76" s="6"/>
      <c r="K76" s="6"/>
      <c r="L76" s="3"/>
      <c r="M76" s="3">
        <f t="shared" si="24"/>
        <v>0</v>
      </c>
      <c r="N76" s="3">
        <f t="shared" si="25"/>
        <v>0</v>
      </c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>
      <c r="A77" s="2" t="s">
        <v>336</v>
      </c>
      <c r="B77" s="2" t="s">
        <v>276</v>
      </c>
      <c r="C77" s="2">
        <v>0.14977142857142858</v>
      </c>
      <c r="D77" s="2">
        <v>400.8642857142857</v>
      </c>
      <c r="E77" s="2">
        <v>3.0445714285714288E-2</v>
      </c>
      <c r="F77" s="2">
        <v>7.4501428571428592E-3</v>
      </c>
      <c r="G77" s="2">
        <v>3.4067692307692306E-2</v>
      </c>
      <c r="H77" s="2">
        <v>8.8089230769230767E-2</v>
      </c>
      <c r="I77" s="2">
        <v>2.662153846153846E-2</v>
      </c>
      <c r="J77" s="6"/>
      <c r="K77" s="6"/>
      <c r="L77" s="3"/>
      <c r="M77" s="3">
        <f t="shared" si="24"/>
        <v>0</v>
      </c>
      <c r="N77" s="3">
        <f t="shared" si="25"/>
        <v>0</v>
      </c>
      <c r="O77" s="3">
        <f>AVERAGE(M74:M77)</f>
        <v>0.69411034817013695</v>
      </c>
      <c r="P77" s="3">
        <f>AVERAGE(N74:N77)</f>
        <v>0</v>
      </c>
      <c r="Q77" s="3" t="s">
        <v>39</v>
      </c>
      <c r="R77" s="3">
        <f>AVERAGE(C74:C77)</f>
        <v>0.1300674025974026</v>
      </c>
      <c r="S77" s="3">
        <f t="shared" ref="S77:X77" si="28">AVERAGE(D74:D77)</f>
        <v>468.85103896103897</v>
      </c>
      <c r="T77" s="3">
        <f t="shared" si="28"/>
        <v>3.1686340909090914E-2</v>
      </c>
      <c r="U77" s="3">
        <f t="shared" si="28"/>
        <v>9.0756850649350643E-3</v>
      </c>
      <c r="V77" s="3">
        <f t="shared" si="28"/>
        <v>4.6623767232767226E-2</v>
      </c>
      <c r="W77" s="3">
        <f t="shared" si="28"/>
        <v>0.13072867132867133</v>
      </c>
      <c r="X77" s="3">
        <f t="shared" si="28"/>
        <v>3.7549079420579418E-2</v>
      </c>
    </row>
    <row r="78" spans="1:24">
      <c r="A78" s="2" t="s">
        <v>337</v>
      </c>
      <c r="B78" s="2" t="s">
        <v>276</v>
      </c>
      <c r="C78" s="2">
        <v>0.13278999999999999</v>
      </c>
      <c r="D78" s="2">
        <v>453.45</v>
      </c>
      <c r="E78" s="2">
        <v>3.8559000000000003E-2</v>
      </c>
      <c r="F78" s="2">
        <v>1.0149999999999999E-2</v>
      </c>
      <c r="G78" s="2">
        <v>4.0752999999999998E-2</v>
      </c>
      <c r="H78" s="2">
        <v>0.11193</v>
      </c>
      <c r="I78" s="2">
        <v>3.0603000000000009E-2</v>
      </c>
      <c r="J78" s="6"/>
      <c r="K78" s="6">
        <v>27</v>
      </c>
      <c r="L78" s="3"/>
      <c r="M78" s="3">
        <f t="shared" si="24"/>
        <v>0</v>
      </c>
      <c r="N78" s="3">
        <f t="shared" si="25"/>
        <v>11.908699966920278</v>
      </c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>
      <c r="A79" s="2" t="s">
        <v>338</v>
      </c>
      <c r="B79" s="2" t="s">
        <v>276</v>
      </c>
      <c r="C79" s="2">
        <v>0.11550769230769233</v>
      </c>
      <c r="D79" s="2">
        <v>519.54615384615386</v>
      </c>
      <c r="E79" s="2">
        <v>3.9945000000000001E-2</v>
      </c>
      <c r="F79" s="2">
        <v>1.1384615384615384E-2</v>
      </c>
      <c r="G79" s="2">
        <v>5.5352500000000006E-2</v>
      </c>
      <c r="H79" s="2">
        <v>0.16286666666666669</v>
      </c>
      <c r="I79" s="2">
        <v>4.3977500000000003E-2</v>
      </c>
      <c r="J79" s="6">
        <v>2</v>
      </c>
      <c r="K79" s="6"/>
      <c r="L79" s="3"/>
      <c r="M79" s="3">
        <f t="shared" si="24"/>
        <v>0.76990272575176544</v>
      </c>
      <c r="N79" s="3">
        <f t="shared" si="25"/>
        <v>0</v>
      </c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>
      <c r="A80" s="2" t="s">
        <v>339</v>
      </c>
      <c r="B80" s="2" t="s">
        <v>276</v>
      </c>
      <c r="C80" s="2">
        <v>0.1413777777777778</v>
      </c>
      <c r="D80" s="2">
        <v>426.13333333333338</v>
      </c>
      <c r="E80" s="2">
        <v>4.2886666666666663E-2</v>
      </c>
      <c r="F80" s="2">
        <v>9.888888888888888E-3</v>
      </c>
      <c r="G80" s="2">
        <v>3.676666666666667E-2</v>
      </c>
      <c r="H80" s="2">
        <v>9.7897777777777778E-2</v>
      </c>
      <c r="I80" s="2">
        <v>2.6877777777777775E-2</v>
      </c>
      <c r="J80" s="6">
        <v>3</v>
      </c>
      <c r="K80" s="6"/>
      <c r="L80" s="3"/>
      <c r="M80" s="3">
        <f t="shared" si="24"/>
        <v>1.4080100125156445</v>
      </c>
      <c r="N80" s="3">
        <f t="shared" si="25"/>
        <v>0</v>
      </c>
      <c r="O80" s="3">
        <f>AVERAGE(M78:M80)</f>
        <v>0.72597091275580328</v>
      </c>
      <c r="P80" s="3">
        <f>AVERAGE(N78:N80)</f>
        <v>3.9695666556400924</v>
      </c>
      <c r="Q80" s="3" t="s">
        <v>14</v>
      </c>
      <c r="R80" s="3">
        <f>AVERAGE(C78:C80)</f>
        <v>0.12989182336182337</v>
      </c>
      <c r="S80" s="3">
        <f t="shared" ref="S80:X80" si="29">AVERAGE(D78:D80)</f>
        <v>466.37649572649576</v>
      </c>
      <c r="T80" s="3">
        <f t="shared" si="29"/>
        <v>4.0463555555555558E-2</v>
      </c>
      <c r="U80" s="3">
        <f t="shared" si="29"/>
        <v>1.0474501424501423E-2</v>
      </c>
      <c r="V80" s="3">
        <f t="shared" si="29"/>
        <v>4.4290722222222224E-2</v>
      </c>
      <c r="W80" s="3">
        <f t="shared" si="29"/>
        <v>0.12423148148148148</v>
      </c>
      <c r="X80" s="3">
        <f t="shared" si="29"/>
        <v>3.3819425925925926E-2</v>
      </c>
    </row>
    <row r="81" spans="1:24">
      <c r="A81" s="2" t="s">
        <v>340</v>
      </c>
      <c r="B81" s="2" t="s">
        <v>276</v>
      </c>
      <c r="C81" s="2">
        <v>0.1153090909090909</v>
      </c>
      <c r="D81" s="2">
        <v>520.51818181818169</v>
      </c>
      <c r="E81" s="2">
        <v>3.4779999999999998E-2</v>
      </c>
      <c r="F81" s="2">
        <v>1.5727272727272732E-2</v>
      </c>
      <c r="G81" s="2">
        <v>4.2888181818181818E-2</v>
      </c>
      <c r="H81" s="2">
        <v>0.12631818181818183</v>
      </c>
      <c r="I81" s="2">
        <v>2.716090909090909E-2</v>
      </c>
      <c r="J81" s="6"/>
      <c r="K81" s="6">
        <v>30</v>
      </c>
      <c r="L81" s="3"/>
      <c r="M81" s="3">
        <f t="shared" si="24"/>
        <v>0</v>
      </c>
      <c r="N81" s="3">
        <f t="shared" si="25"/>
        <v>11.526974867701769</v>
      </c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>
      <c r="A82" s="2" t="s">
        <v>341</v>
      </c>
      <c r="B82" s="2" t="s">
        <v>276</v>
      </c>
      <c r="C82" s="2">
        <v>0.11596000000000002</v>
      </c>
      <c r="D82" s="2">
        <v>517.55999999999995</v>
      </c>
      <c r="E82" s="2">
        <v>3.6549999999999999E-2</v>
      </c>
      <c r="F82" s="2">
        <v>1.3950000000000001E-2</v>
      </c>
      <c r="G82" s="2">
        <v>4.2824285714285718E-2</v>
      </c>
      <c r="H82" s="2">
        <v>0.12594285714285716</v>
      </c>
      <c r="I82" s="2">
        <v>2.8395714285714285E-2</v>
      </c>
      <c r="J82" s="6">
        <v>7</v>
      </c>
      <c r="K82" s="6"/>
      <c r="L82" s="3"/>
      <c r="M82" s="3">
        <f t="shared" si="24"/>
        <v>2.7050003864286269</v>
      </c>
      <c r="N82" s="3">
        <f t="shared" si="25"/>
        <v>0</v>
      </c>
      <c r="O82" s="3">
        <f>AVERAGE(M81:M82)</f>
        <v>1.3525001932143135</v>
      </c>
      <c r="P82" s="3">
        <f>AVERAGE(N81:N82)</f>
        <v>5.7634874338508846</v>
      </c>
      <c r="Q82" s="3" t="s">
        <v>40</v>
      </c>
      <c r="R82" s="3">
        <f>AVERAGE(C81:C82)</f>
        <v>0.11563454545454546</v>
      </c>
      <c r="S82" s="3">
        <f t="shared" ref="S82:X82" si="30">AVERAGE(D81:D82)</f>
        <v>519.03909090909087</v>
      </c>
      <c r="T82" s="3">
        <f t="shared" si="30"/>
        <v>3.5665000000000002E-2</v>
      </c>
      <c r="U82" s="3">
        <f t="shared" si="30"/>
        <v>1.4838636363636366E-2</v>
      </c>
      <c r="V82" s="3">
        <f t="shared" si="30"/>
        <v>4.2856233766233764E-2</v>
      </c>
      <c r="W82" s="3">
        <f t="shared" si="30"/>
        <v>0.12613051948051951</v>
      </c>
      <c r="X82" s="3">
        <f t="shared" si="30"/>
        <v>2.7778311688311685E-2</v>
      </c>
    </row>
    <row r="83" spans="1:24">
      <c r="A83" s="2" t="s">
        <v>342</v>
      </c>
      <c r="B83" s="2" t="s">
        <v>276</v>
      </c>
      <c r="C83" s="2">
        <v>0.11726666666666669</v>
      </c>
      <c r="D83" s="2">
        <v>511.75555555555559</v>
      </c>
      <c r="E83" s="2">
        <v>3.5470000000000002E-2</v>
      </c>
      <c r="F83" s="2">
        <v>1.1111111111111108E-2</v>
      </c>
      <c r="G83" s="2">
        <v>2.9433333333333336E-2</v>
      </c>
      <c r="H83" s="2">
        <v>8.5970000000000005E-2</v>
      </c>
      <c r="I83" s="2">
        <v>1.8322222222222226E-2</v>
      </c>
      <c r="J83" s="6">
        <v>2</v>
      </c>
      <c r="K83" s="6"/>
      <c r="L83" s="3"/>
      <c r="M83" s="3">
        <f t="shared" si="24"/>
        <v>0.78162317078466281</v>
      </c>
      <c r="N83" s="3">
        <f t="shared" si="25"/>
        <v>0</v>
      </c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>
      <c r="A84" s="2" t="s">
        <v>343</v>
      </c>
      <c r="B84" s="2" t="s">
        <v>276</v>
      </c>
      <c r="C84" s="2">
        <v>0.11824999999999999</v>
      </c>
      <c r="D84" s="2">
        <v>507.82</v>
      </c>
      <c r="E84" s="2">
        <v>3.4969E-2</v>
      </c>
      <c r="F84" s="2">
        <v>9.2621999999999982E-3</v>
      </c>
      <c r="G84" s="2">
        <v>2.7029000000000004E-2</v>
      </c>
      <c r="H84" s="2">
        <v>7.8623999999999999E-2</v>
      </c>
      <c r="I84" s="2">
        <v>1.7766999999999998E-2</v>
      </c>
      <c r="J84" s="6">
        <v>7</v>
      </c>
      <c r="K84" s="6"/>
      <c r="L84" s="3"/>
      <c r="M84" s="3">
        <f t="shared" si="24"/>
        <v>2.7568823598913004</v>
      </c>
      <c r="N84" s="3">
        <f t="shared" si="25"/>
        <v>0</v>
      </c>
      <c r="O84" s="3">
        <f>AVERAGE(M83:M84)</f>
        <v>1.7692527653379817</v>
      </c>
      <c r="P84" s="3">
        <f>AVERAGE(N83:N84)</f>
        <v>0</v>
      </c>
      <c r="Q84" s="3" t="s">
        <v>15</v>
      </c>
      <c r="R84" s="3">
        <f>AVERAGE(C83:C84)</f>
        <v>0.11775833333333334</v>
      </c>
      <c r="S84" s="3">
        <f t="shared" ref="S84:X84" si="31">AVERAGE(D83:D84)</f>
        <v>509.78777777777782</v>
      </c>
      <c r="T84" s="3">
        <f t="shared" si="31"/>
        <v>3.5219500000000001E-2</v>
      </c>
      <c r="U84" s="3">
        <f t="shared" si="31"/>
        <v>1.0186655555555552E-2</v>
      </c>
      <c r="V84" s="3">
        <f t="shared" si="31"/>
        <v>2.8231166666666668E-2</v>
      </c>
      <c r="W84" s="3">
        <f t="shared" si="31"/>
        <v>8.2297000000000009E-2</v>
      </c>
      <c r="X84" s="3">
        <f t="shared" si="31"/>
        <v>1.8044611111111112E-2</v>
      </c>
    </row>
    <row r="85" spans="1:24">
      <c r="A85" s="2" t="s">
        <v>344</v>
      </c>
      <c r="B85" s="2" t="s">
        <v>262</v>
      </c>
      <c r="C85" s="2">
        <v>0.11699166666666667</v>
      </c>
      <c r="D85" s="2">
        <v>512.95000000000005</v>
      </c>
      <c r="E85" s="2">
        <v>3.7809166666666671E-2</v>
      </c>
      <c r="F85" s="2">
        <v>1.0666666666666665E-2</v>
      </c>
      <c r="G85" s="2">
        <v>2.9658333333333328E-2</v>
      </c>
      <c r="H85" s="2">
        <v>8.6712500000000012E-2</v>
      </c>
      <c r="I85" s="2">
        <v>1.8991666666666667E-2</v>
      </c>
      <c r="J85" s="6">
        <v>11</v>
      </c>
      <c r="K85" s="6"/>
      <c r="L85" s="3"/>
      <c r="M85" s="3">
        <f t="shared" si="24"/>
        <v>4.2889170484452679</v>
      </c>
      <c r="N85" s="3">
        <f t="shared" si="25"/>
        <v>0</v>
      </c>
      <c r="O85" s="3">
        <v>0</v>
      </c>
      <c r="P85" s="3">
        <v>0</v>
      </c>
      <c r="Q85" s="3" t="s">
        <v>16</v>
      </c>
      <c r="R85" s="3">
        <v>0.11699166666666667</v>
      </c>
      <c r="S85" s="3">
        <v>512.95000000000005</v>
      </c>
      <c r="T85" s="3">
        <v>3.7809166666666671E-2</v>
      </c>
      <c r="U85" s="3">
        <v>1.0666666666666665E-2</v>
      </c>
      <c r="V85" s="3">
        <v>2.9658333333333328E-2</v>
      </c>
      <c r="W85" s="3">
        <v>8.6712500000000012E-2</v>
      </c>
      <c r="X85" s="3">
        <v>1.8991666666666667E-2</v>
      </c>
    </row>
    <row r="86" spans="1:24">
      <c r="A86" s="2" t="s">
        <v>345</v>
      </c>
      <c r="B86" s="2" t="s">
        <v>262</v>
      </c>
      <c r="C86" s="2">
        <v>0.14374444444444442</v>
      </c>
      <c r="D86" s="2">
        <v>417.46666666666664</v>
      </c>
      <c r="E86" s="2">
        <v>4.1431666666666658E-2</v>
      </c>
      <c r="F86" s="2">
        <v>9.4908333333333338E-3</v>
      </c>
      <c r="G86" s="2">
        <v>6.0200000000000004E-2</v>
      </c>
      <c r="H86" s="2">
        <v>0.15939999999999999</v>
      </c>
      <c r="I86" s="2">
        <v>5.0769999999999996E-2</v>
      </c>
      <c r="J86" s="6"/>
      <c r="K86" s="6"/>
      <c r="L86" s="3">
        <v>3</v>
      </c>
      <c r="M86" s="3">
        <f t="shared" si="24"/>
        <v>0</v>
      </c>
      <c r="N86" s="3">
        <f t="shared" si="25"/>
        <v>0</v>
      </c>
      <c r="O86" s="3">
        <v>0</v>
      </c>
      <c r="P86" s="3">
        <v>0</v>
      </c>
      <c r="Q86" s="3" t="s">
        <v>17</v>
      </c>
      <c r="R86" s="3">
        <v>0.14374444444444442</v>
      </c>
      <c r="S86" s="3">
        <v>417.46666666666664</v>
      </c>
      <c r="T86" s="3">
        <v>4.1431666666666658E-2</v>
      </c>
      <c r="U86" s="3">
        <v>9.4908333333333338E-3</v>
      </c>
      <c r="V86" s="3">
        <v>6.0200000000000004E-2</v>
      </c>
      <c r="W86" s="3">
        <v>0.15939999999999999</v>
      </c>
      <c r="X86" s="3">
        <v>5.0769999999999996E-2</v>
      </c>
    </row>
    <row r="87" spans="1:24">
      <c r="A87" s="2" t="s">
        <v>346</v>
      </c>
      <c r="B87" s="2" t="s">
        <v>276</v>
      </c>
      <c r="C87" s="2">
        <v>0.14336363636363636</v>
      </c>
      <c r="D87" s="2">
        <v>418.82727272727277</v>
      </c>
      <c r="E87" s="2">
        <v>3.0689090909090912E-2</v>
      </c>
      <c r="F87" s="2">
        <v>8.4090909090909112E-3</v>
      </c>
      <c r="G87" s="2">
        <v>3.0912727272727272E-2</v>
      </c>
      <c r="H87" s="2">
        <v>8.1648181818181828E-2</v>
      </c>
      <c r="I87" s="2">
        <v>2.2503636363636365E-2</v>
      </c>
      <c r="J87" s="6"/>
      <c r="K87" s="6"/>
      <c r="L87" s="3"/>
      <c r="M87" s="3">
        <f t="shared" si="24"/>
        <v>0</v>
      </c>
      <c r="N87" s="3">
        <f t="shared" si="25"/>
        <v>0</v>
      </c>
      <c r="O87" s="3">
        <v>0</v>
      </c>
      <c r="P87" s="3">
        <v>0</v>
      </c>
      <c r="Q87" s="3" t="s">
        <v>18</v>
      </c>
      <c r="R87" s="3">
        <v>0.14336363636363636</v>
      </c>
      <c r="S87" s="3">
        <v>418.82727272727277</v>
      </c>
      <c r="T87" s="3">
        <v>3.0689090909090912E-2</v>
      </c>
      <c r="U87" s="3">
        <v>8.4090909090909112E-3</v>
      </c>
      <c r="V87" s="3">
        <v>3.0912727272727272E-2</v>
      </c>
      <c r="W87" s="3">
        <v>8.1648181818181828E-2</v>
      </c>
      <c r="X87" s="3">
        <v>2.2503636363636365E-2</v>
      </c>
    </row>
    <row r="88" spans="1:24">
      <c r="A88" s="2" t="s">
        <v>347</v>
      </c>
      <c r="B88" s="2" t="s">
        <v>262</v>
      </c>
      <c r="C88" s="2">
        <v>0.10656666666666667</v>
      </c>
      <c r="D88" s="2">
        <v>563.08888888888896</v>
      </c>
      <c r="E88" s="2">
        <v>4.0644444444444448E-2</v>
      </c>
      <c r="F88" s="2">
        <v>1.0233333333333334E-2</v>
      </c>
      <c r="G88" s="2">
        <v>4.2801111111111109E-2</v>
      </c>
      <c r="H88" s="2">
        <v>0.13113333333333335</v>
      </c>
      <c r="I88" s="2">
        <v>3.256666666666666E-2</v>
      </c>
      <c r="J88" s="6"/>
      <c r="K88" s="6"/>
      <c r="L88" s="3"/>
      <c r="M88" s="3">
        <f t="shared" si="24"/>
        <v>0</v>
      </c>
      <c r="N88" s="3">
        <f t="shared" si="25"/>
        <v>0</v>
      </c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>
      <c r="A89" s="2" t="s">
        <v>348</v>
      </c>
      <c r="B89" s="2" t="s">
        <v>262</v>
      </c>
      <c r="C89" s="2">
        <v>0.12204999999999999</v>
      </c>
      <c r="D89" s="2">
        <v>491.75000000000006</v>
      </c>
      <c r="E89" s="2">
        <v>3.3291666666666664E-2</v>
      </c>
      <c r="F89" s="2">
        <v>1.0652499999999997E-2</v>
      </c>
      <c r="G89" s="2">
        <v>2.8709166666666664E-2</v>
      </c>
      <c r="H89" s="2">
        <v>8.2205E-2</v>
      </c>
      <c r="I89" s="2">
        <v>1.8060000000000003E-2</v>
      </c>
      <c r="J89" s="6">
        <v>1</v>
      </c>
      <c r="K89" s="6"/>
      <c r="L89" s="3"/>
      <c r="M89" s="3">
        <f t="shared" si="24"/>
        <v>0.40671072699542443</v>
      </c>
      <c r="N89" s="3">
        <f t="shared" si="25"/>
        <v>0</v>
      </c>
      <c r="O89" s="3">
        <f>AVERAGE(M88:M89)</f>
        <v>0.20335536349771222</v>
      </c>
      <c r="P89" s="3">
        <f>AVERAGE(N88:N89)</f>
        <v>0</v>
      </c>
      <c r="Q89" s="3" t="s">
        <v>19</v>
      </c>
      <c r="R89" s="3">
        <f>AVERAGE(C88:C89)</f>
        <v>0.11430833333333333</v>
      </c>
      <c r="S89" s="3">
        <f t="shared" ref="S89:X89" si="32">AVERAGE(D88:D89)</f>
        <v>527.41944444444448</v>
      </c>
      <c r="T89" s="3">
        <f t="shared" si="32"/>
        <v>3.696805555555556E-2</v>
      </c>
      <c r="U89" s="3">
        <f t="shared" si="32"/>
        <v>1.0442916666666666E-2</v>
      </c>
      <c r="V89" s="3">
        <f t="shared" si="32"/>
        <v>3.5755138888888885E-2</v>
      </c>
      <c r="W89" s="3">
        <f t="shared" si="32"/>
        <v>0.10666916666666668</v>
      </c>
      <c r="X89" s="3">
        <f t="shared" si="32"/>
        <v>2.5313333333333334E-2</v>
      </c>
    </row>
    <row r="90" spans="1:24">
      <c r="A90" s="2" t="s">
        <v>349</v>
      </c>
      <c r="B90" s="2" t="s">
        <v>276</v>
      </c>
      <c r="C90" s="2">
        <v>0.11609230769230772</v>
      </c>
      <c r="D90" s="2">
        <v>516.96923076923076</v>
      </c>
      <c r="E90" s="2">
        <v>3.5644615384615379E-2</v>
      </c>
      <c r="F90" s="2">
        <v>1.1076923076923076E-2</v>
      </c>
      <c r="G90" s="2">
        <v>3.3310000000000013E-2</v>
      </c>
      <c r="H90" s="2">
        <v>9.7689999999999999E-2</v>
      </c>
      <c r="I90" s="2">
        <v>2.2160000000000003E-2</v>
      </c>
      <c r="J90" s="6"/>
      <c r="K90" s="6"/>
      <c r="L90" s="3"/>
      <c r="M90" s="3">
        <f t="shared" si="24"/>
        <v>0</v>
      </c>
      <c r="N90" s="3">
        <f t="shared" si="25"/>
        <v>0</v>
      </c>
      <c r="O90" s="3">
        <v>0</v>
      </c>
      <c r="P90" s="3">
        <v>0</v>
      </c>
      <c r="Q90" s="3" t="s">
        <v>20</v>
      </c>
      <c r="R90" s="3">
        <v>0.11609230769230772</v>
      </c>
      <c r="S90" s="3">
        <v>516.96923076923076</v>
      </c>
      <c r="T90" s="3">
        <v>3.5644615384615379E-2</v>
      </c>
      <c r="U90" s="3">
        <v>1.1076923076923076E-2</v>
      </c>
      <c r="V90" s="3">
        <v>3.3310000000000013E-2</v>
      </c>
      <c r="W90" s="3">
        <v>9.7689999999999999E-2</v>
      </c>
      <c r="X90" s="3">
        <v>2.2160000000000003E-2</v>
      </c>
    </row>
    <row r="91" spans="1:24">
      <c r="A91" s="2" t="s">
        <v>350</v>
      </c>
      <c r="B91" s="2" t="s">
        <v>276</v>
      </c>
      <c r="C91" s="2">
        <v>0.11754444444444445</v>
      </c>
      <c r="D91" s="2">
        <v>510.61111111111109</v>
      </c>
      <c r="E91" s="2">
        <v>3.6832222222222231E-2</v>
      </c>
      <c r="F91" s="2">
        <v>1.2388888888888887E-2</v>
      </c>
      <c r="G91" s="2">
        <v>4.2137777777777774E-2</v>
      </c>
      <c r="H91" s="2">
        <v>0.12292222222222222</v>
      </c>
      <c r="I91" s="2">
        <v>2.9748888888888887E-2</v>
      </c>
      <c r="J91" s="6"/>
      <c r="K91" s="6"/>
      <c r="L91" s="3"/>
      <c r="M91" s="3">
        <f t="shared" si="24"/>
        <v>0</v>
      </c>
      <c r="N91" s="3">
        <f t="shared" si="25"/>
        <v>0</v>
      </c>
      <c r="O91" s="3">
        <v>0</v>
      </c>
      <c r="P91" s="3">
        <v>0</v>
      </c>
      <c r="Q91" s="3" t="s">
        <v>32</v>
      </c>
      <c r="R91" s="3">
        <v>0.11754444444444445</v>
      </c>
      <c r="S91" s="3">
        <v>510.61111111111109</v>
      </c>
      <c r="T91" s="3">
        <v>3.6832222222222231E-2</v>
      </c>
      <c r="U91" s="3">
        <v>1.2388888888888887E-2</v>
      </c>
      <c r="V91" s="3">
        <v>4.2137777777777774E-2</v>
      </c>
      <c r="W91" s="3">
        <v>0.12292222222222222</v>
      </c>
      <c r="X91" s="3">
        <v>2.9748888888888887E-2</v>
      </c>
    </row>
    <row r="92" spans="1:24">
      <c r="A92" s="2" t="s">
        <v>351</v>
      </c>
      <c r="B92" s="2" t="s">
        <v>276</v>
      </c>
      <c r="C92" s="2">
        <v>0.11874444444444444</v>
      </c>
      <c r="D92" s="2">
        <v>505.59999999999997</v>
      </c>
      <c r="E92" s="2">
        <v>3.6936666666666666E-2</v>
      </c>
      <c r="F92" s="2">
        <v>9.7777777777777776E-3</v>
      </c>
      <c r="G92" s="2">
        <v>4.5384444444444443E-2</v>
      </c>
      <c r="H92" s="2">
        <v>0.13173333333333334</v>
      </c>
      <c r="I92" s="2">
        <v>3.5606666666666661E-2</v>
      </c>
      <c r="J92" s="6">
        <v>3</v>
      </c>
      <c r="K92" s="6"/>
      <c r="L92" s="3"/>
      <c r="M92" s="3">
        <f t="shared" si="24"/>
        <v>1.1867088607594938</v>
      </c>
      <c r="N92" s="3">
        <f t="shared" si="25"/>
        <v>0</v>
      </c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>
      <c r="A93" s="2" t="s">
        <v>352</v>
      </c>
      <c r="B93" s="2" t="s">
        <v>276</v>
      </c>
      <c r="C93" s="2">
        <v>0.11680833333333335</v>
      </c>
      <c r="D93" s="2">
        <v>513.67499999999984</v>
      </c>
      <c r="E93" s="2">
        <v>4.2160833333333335E-2</v>
      </c>
      <c r="F93" s="2">
        <v>9.2083333333333305E-3</v>
      </c>
      <c r="G93" s="2">
        <v>3.7946666666666663E-2</v>
      </c>
      <c r="H93" s="2">
        <v>0.110985</v>
      </c>
      <c r="I93" s="2">
        <v>2.8738166666666665E-2</v>
      </c>
      <c r="J93" s="6"/>
      <c r="K93" s="6"/>
      <c r="L93" s="3"/>
      <c r="M93" s="3">
        <f t="shared" si="24"/>
        <v>0</v>
      </c>
      <c r="N93" s="3">
        <f t="shared" si="25"/>
        <v>0</v>
      </c>
      <c r="O93" s="3">
        <f>AVERAGE(M92:M93)</f>
        <v>0.59335443037974689</v>
      </c>
      <c r="P93" s="3">
        <f>AVERAGE(N92:N93)</f>
        <v>0</v>
      </c>
      <c r="Q93" s="3" t="s">
        <v>21</v>
      </c>
      <c r="R93" s="3">
        <f>AVERAGE(C92:C93)</f>
        <v>0.11777638888888889</v>
      </c>
      <c r="S93" s="3">
        <f t="shared" ref="S93:X93" si="33">AVERAGE(D92:D93)</f>
        <v>509.63749999999993</v>
      </c>
      <c r="T93" s="3">
        <f t="shared" si="33"/>
        <v>3.9548750000000001E-2</v>
      </c>
      <c r="U93" s="3">
        <f t="shared" si="33"/>
        <v>9.4930555555555532E-3</v>
      </c>
      <c r="V93" s="3">
        <f t="shared" si="33"/>
        <v>4.1665555555555553E-2</v>
      </c>
      <c r="W93" s="3">
        <f t="shared" si="33"/>
        <v>0.12135916666666667</v>
      </c>
      <c r="X93" s="3">
        <f t="shared" si="33"/>
        <v>3.2172416666666662E-2</v>
      </c>
    </row>
    <row r="94" spans="1:24">
      <c r="A94" s="2" t="s">
        <v>353</v>
      </c>
      <c r="B94" s="2" t="s">
        <v>276</v>
      </c>
      <c r="C94" s="2">
        <v>0.12404444444444443</v>
      </c>
      <c r="D94" s="2">
        <v>483.84444444444449</v>
      </c>
      <c r="E94" s="2">
        <v>4.1238888888888887E-2</v>
      </c>
      <c r="F94" s="2">
        <v>1.122222222222222E-2</v>
      </c>
      <c r="G94" s="2">
        <v>4.8011111111111102E-2</v>
      </c>
      <c r="H94" s="2">
        <v>0.13632222222222221</v>
      </c>
      <c r="I94" s="2">
        <v>3.6788888888888899E-2</v>
      </c>
      <c r="J94" s="6">
        <v>1</v>
      </c>
      <c r="K94" s="6"/>
      <c r="L94" s="3"/>
      <c r="M94" s="3">
        <f t="shared" si="24"/>
        <v>0.41335599136545259</v>
      </c>
      <c r="N94" s="3">
        <f t="shared" si="25"/>
        <v>0</v>
      </c>
      <c r="O94" s="3">
        <v>0</v>
      </c>
      <c r="P94" s="3">
        <v>0</v>
      </c>
      <c r="Q94" s="3" t="s">
        <v>33</v>
      </c>
      <c r="R94" s="3">
        <v>0.12404444444444443</v>
      </c>
      <c r="S94" s="3">
        <v>483.84444444444449</v>
      </c>
      <c r="T94" s="3">
        <v>4.1238888888888887E-2</v>
      </c>
      <c r="U94" s="3">
        <v>1.122222222222222E-2</v>
      </c>
      <c r="V94" s="3">
        <v>4.8011111111111102E-2</v>
      </c>
      <c r="W94" s="3">
        <v>0.13632222222222221</v>
      </c>
      <c r="X94" s="3">
        <v>3.6788888888888899E-2</v>
      </c>
    </row>
    <row r="95" spans="1:24">
      <c r="A95" s="2" t="s">
        <v>354</v>
      </c>
      <c r="B95" s="2" t="s">
        <v>276</v>
      </c>
      <c r="C95" s="2">
        <v>0.14349999999999999</v>
      </c>
      <c r="D95" s="2">
        <v>418.35</v>
      </c>
      <c r="E95" s="2">
        <v>3.3322999999999998E-2</v>
      </c>
      <c r="F95" s="2">
        <v>1.0799999999999999E-2</v>
      </c>
      <c r="G95" s="2">
        <v>4.2294000000000005E-2</v>
      </c>
      <c r="H95" s="2">
        <v>0.11169000000000003</v>
      </c>
      <c r="I95" s="2">
        <v>3.1494000000000001E-2</v>
      </c>
      <c r="J95" s="6">
        <v>10</v>
      </c>
      <c r="K95" s="6"/>
      <c r="L95" s="3"/>
      <c r="M95" s="3">
        <f t="shared" si="24"/>
        <v>4.7806860284450812</v>
      </c>
      <c r="N95" s="3">
        <f t="shared" si="25"/>
        <v>0</v>
      </c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>
      <c r="A96" s="2" t="s">
        <v>355</v>
      </c>
      <c r="B96" s="2" t="s">
        <v>276</v>
      </c>
      <c r="C96" s="2">
        <v>0.14263000000000003</v>
      </c>
      <c r="D96" s="2">
        <v>420.89</v>
      </c>
      <c r="E96" s="2">
        <v>3.2277E-2</v>
      </c>
      <c r="F96" s="2">
        <v>9.499999999999998E-3</v>
      </c>
      <c r="G96" s="2">
        <v>3.7999999999999999E-2</v>
      </c>
      <c r="H96" s="2">
        <v>0.10064100000000001</v>
      </c>
      <c r="I96" s="2">
        <v>2.8500000000000004E-2</v>
      </c>
      <c r="J96" s="6">
        <v>1</v>
      </c>
      <c r="K96" s="6"/>
      <c r="L96" s="3"/>
      <c r="M96" s="3">
        <f t="shared" si="24"/>
        <v>0.47518353964218685</v>
      </c>
      <c r="N96" s="3">
        <f t="shared" si="25"/>
        <v>0</v>
      </c>
      <c r="O96" s="3">
        <f>AVERAGE(M95:M96)</f>
        <v>2.6279347840436342</v>
      </c>
      <c r="P96" s="3">
        <f>AVERAGE(N95:N96)</f>
        <v>0</v>
      </c>
      <c r="Q96" s="3" t="s">
        <v>22</v>
      </c>
      <c r="R96" s="3">
        <f>AVERAGE(C95:C96)</f>
        <v>0.143065</v>
      </c>
      <c r="S96" s="3">
        <f t="shared" ref="S96:X96" si="34">AVERAGE(D95:D96)</f>
        <v>419.62</v>
      </c>
      <c r="T96" s="3">
        <f t="shared" si="34"/>
        <v>3.2799999999999996E-2</v>
      </c>
      <c r="U96" s="3">
        <f t="shared" si="34"/>
        <v>1.0149999999999999E-2</v>
      </c>
      <c r="V96" s="3">
        <f t="shared" si="34"/>
        <v>4.0147000000000002E-2</v>
      </c>
      <c r="W96" s="3">
        <f t="shared" si="34"/>
        <v>0.10616550000000002</v>
      </c>
      <c r="X96" s="3">
        <f t="shared" si="34"/>
        <v>2.9997000000000003E-2</v>
      </c>
    </row>
    <row r="97" spans="1:24">
      <c r="A97" s="2" t="s">
        <v>356</v>
      </c>
      <c r="B97" s="2" t="s">
        <v>276</v>
      </c>
      <c r="C97" s="2">
        <v>0.11139090909090908</v>
      </c>
      <c r="D97" s="2">
        <v>538.75454545454545</v>
      </c>
      <c r="E97" s="2">
        <v>3.569E-2</v>
      </c>
      <c r="F97" s="2">
        <v>1.0839090909090909E-2</v>
      </c>
      <c r="G97" s="2">
        <v>2.7579999999999997E-2</v>
      </c>
      <c r="H97" s="2">
        <v>8.263727272727274E-2</v>
      </c>
      <c r="I97" s="2">
        <v>1.6741818181818184E-2</v>
      </c>
      <c r="J97" s="6">
        <v>6</v>
      </c>
      <c r="K97" s="6"/>
      <c r="L97" s="3"/>
      <c r="M97" s="3">
        <f t="shared" si="24"/>
        <v>2.2273593979380055</v>
      </c>
      <c r="N97" s="3">
        <f t="shared" si="25"/>
        <v>0</v>
      </c>
      <c r="O97" s="3">
        <v>2.2273593979380055</v>
      </c>
      <c r="P97" s="3">
        <v>0</v>
      </c>
      <c r="Q97" s="3" t="s">
        <v>44</v>
      </c>
      <c r="R97" s="3">
        <v>0.11139090909090908</v>
      </c>
      <c r="S97" s="3">
        <v>538.75454545454545</v>
      </c>
      <c r="T97" s="3">
        <v>3.569E-2</v>
      </c>
      <c r="U97" s="3">
        <v>1.0839090909090909E-2</v>
      </c>
      <c r="V97" s="3">
        <v>2.7579999999999997E-2</v>
      </c>
      <c r="W97" s="3">
        <v>8.263727272727274E-2</v>
      </c>
      <c r="X97" s="3">
        <v>1.6741818181818184E-2</v>
      </c>
    </row>
    <row r="98" spans="1:24">
      <c r="A98" s="2" t="s">
        <v>357</v>
      </c>
      <c r="B98" s="2" t="s">
        <v>276</v>
      </c>
      <c r="C98" s="2">
        <v>0.13736363636363635</v>
      </c>
      <c r="D98" s="2">
        <v>436.9454545454546</v>
      </c>
      <c r="E98" s="2">
        <v>4.0135454545454551E-2</v>
      </c>
      <c r="F98" s="2">
        <v>9.9999999999999985E-3</v>
      </c>
      <c r="G98" s="2">
        <v>3.7610909090909098E-2</v>
      </c>
      <c r="H98" s="2">
        <v>0.10146636363636365</v>
      </c>
      <c r="I98" s="2">
        <v>2.7610909090909096E-2</v>
      </c>
      <c r="J98" s="6">
        <v>12</v>
      </c>
      <c r="K98" s="6"/>
      <c r="L98" s="3"/>
      <c r="M98" s="3">
        <f t="shared" si="24"/>
        <v>5.4926764314247665</v>
      </c>
      <c r="N98" s="3">
        <f t="shared" si="25"/>
        <v>0</v>
      </c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>
      <c r="A99" s="2" t="s">
        <v>358</v>
      </c>
      <c r="B99" s="2" t="s">
        <v>276</v>
      </c>
      <c r="C99" s="2">
        <v>0.12614000000000003</v>
      </c>
      <c r="D99" s="2">
        <v>475.73000000000013</v>
      </c>
      <c r="E99" s="2">
        <v>3.5038E-2</v>
      </c>
      <c r="F99" s="2">
        <v>9.4499999999999983E-3</v>
      </c>
      <c r="G99" s="2">
        <v>4.9333000000000002E-2</v>
      </c>
      <c r="H99" s="2">
        <v>0.13891000000000001</v>
      </c>
      <c r="I99" s="2">
        <v>3.9882999999999995E-2</v>
      </c>
      <c r="J99" s="6">
        <v>10</v>
      </c>
      <c r="K99" s="6"/>
      <c r="L99" s="3"/>
      <c r="M99" s="3">
        <f t="shared" si="24"/>
        <v>4.2040653311752454</v>
      </c>
      <c r="N99" s="3">
        <f t="shared" si="25"/>
        <v>0</v>
      </c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>
      <c r="A100" s="2" t="s">
        <v>359</v>
      </c>
      <c r="B100" s="2" t="s">
        <v>276</v>
      </c>
      <c r="C100" s="2">
        <v>0.15768333333333331</v>
      </c>
      <c r="D100" s="2">
        <v>380.60000000000008</v>
      </c>
      <c r="E100" s="2">
        <v>3.9655000000000003E-2</v>
      </c>
      <c r="F100" s="2">
        <v>9.5833333333333309E-3</v>
      </c>
      <c r="G100" s="2">
        <v>5.6548333333333339E-2</v>
      </c>
      <c r="H100" s="2">
        <v>0.14243333333333333</v>
      </c>
      <c r="I100" s="2">
        <v>4.6965E-2</v>
      </c>
      <c r="J100" s="6">
        <v>1</v>
      </c>
      <c r="K100" s="6"/>
      <c r="L100" s="3"/>
      <c r="M100" s="3">
        <f t="shared" si="24"/>
        <v>0.52548607461902253</v>
      </c>
      <c r="N100" s="3">
        <f t="shared" si="25"/>
        <v>0</v>
      </c>
      <c r="O100" s="3">
        <f>AVERAGE(M98:M103)</f>
        <v>1.7037046395365059</v>
      </c>
      <c r="P100" s="3">
        <f>AVERAGE(N98:N103)</f>
        <v>0</v>
      </c>
      <c r="Q100" s="3" t="s">
        <v>24</v>
      </c>
      <c r="R100" s="3">
        <f>AVERAGE(C98:C103)</f>
        <v>0.15045507187257187</v>
      </c>
      <c r="S100" s="3">
        <f t="shared" ref="S100:X100" si="35">AVERAGE(D98:D103)</f>
        <v>405.91699883449888</v>
      </c>
      <c r="T100" s="3">
        <f t="shared" si="35"/>
        <v>3.7147870629370625E-2</v>
      </c>
      <c r="U100" s="3">
        <f t="shared" si="35"/>
        <v>1.001196581196581E-2</v>
      </c>
      <c r="V100" s="3">
        <f t="shared" si="35"/>
        <v>4.5645207070707072E-2</v>
      </c>
      <c r="W100" s="3">
        <f t="shared" si="35"/>
        <v>0.11861212898212899</v>
      </c>
      <c r="X100" s="3">
        <f t="shared" si="35"/>
        <v>3.5633241258741254E-2</v>
      </c>
    </row>
    <row r="101" spans="1:24">
      <c r="A101" s="2" t="s">
        <v>360</v>
      </c>
      <c r="B101" s="2" t="s">
        <v>276</v>
      </c>
      <c r="C101" s="2">
        <v>0.14733000000000002</v>
      </c>
      <c r="D101" s="2">
        <v>407.23999999999995</v>
      </c>
      <c r="E101" s="2">
        <v>3.7653000000000006E-2</v>
      </c>
      <c r="F101" s="2">
        <v>1.1499999999999998E-2</v>
      </c>
      <c r="G101" s="2">
        <v>5.1884E-2</v>
      </c>
      <c r="H101" s="2">
        <v>0.13518000000000002</v>
      </c>
      <c r="I101" s="2">
        <v>4.0383999999999996E-2</v>
      </c>
      <c r="J101" s="6"/>
      <c r="K101" s="6"/>
      <c r="L101" s="3"/>
      <c r="M101" s="3">
        <f t="shared" si="24"/>
        <v>0</v>
      </c>
      <c r="N101" s="3">
        <f t="shared" si="25"/>
        <v>0</v>
      </c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>
      <c r="A102" s="2" t="s">
        <v>361</v>
      </c>
      <c r="B102" s="2" t="s">
        <v>262</v>
      </c>
      <c r="C102" s="2">
        <v>0.19203846153846152</v>
      </c>
      <c r="D102" s="2">
        <v>312.86153846153843</v>
      </c>
      <c r="E102" s="2">
        <v>3.5500769230769232E-2</v>
      </c>
      <c r="F102" s="2">
        <v>9.0384615384615351E-3</v>
      </c>
      <c r="G102" s="2">
        <v>3.9189999999999996E-2</v>
      </c>
      <c r="H102" s="2">
        <v>8.9433076923076921E-2</v>
      </c>
      <c r="I102" s="2">
        <v>3.0151538461538455E-2</v>
      </c>
      <c r="J102" s="6"/>
      <c r="K102" s="6"/>
      <c r="L102" s="3"/>
      <c r="M102" s="3">
        <f t="shared" si="24"/>
        <v>0</v>
      </c>
      <c r="N102" s="3">
        <f t="shared" si="25"/>
        <v>0</v>
      </c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>
      <c r="A103" s="2" t="s">
        <v>362</v>
      </c>
      <c r="B103" s="2" t="s">
        <v>276</v>
      </c>
      <c r="C103" s="2">
        <v>0.142175</v>
      </c>
      <c r="D103" s="2">
        <v>422.12500000000006</v>
      </c>
      <c r="E103" s="2">
        <v>3.4904999999999999E-2</v>
      </c>
      <c r="F103" s="2">
        <v>1.0499999999999999E-2</v>
      </c>
      <c r="G103" s="2">
        <v>3.9304999999999993E-2</v>
      </c>
      <c r="H103" s="2">
        <v>0.10425</v>
      </c>
      <c r="I103" s="2">
        <v>2.8805000000000001E-2</v>
      </c>
      <c r="J103" s="6"/>
      <c r="K103" s="6"/>
      <c r="L103" s="3"/>
      <c r="M103" s="3">
        <f t="shared" si="24"/>
        <v>0</v>
      </c>
      <c r="N103" s="3">
        <f t="shared" si="25"/>
        <v>0</v>
      </c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>
      <c r="A104" s="2" t="s">
        <v>363</v>
      </c>
      <c r="B104" s="2" t="s">
        <v>262</v>
      </c>
      <c r="C104" s="2">
        <v>0.10728750000000001</v>
      </c>
      <c r="D104" s="2">
        <v>559.27499999999998</v>
      </c>
      <c r="E104" s="2">
        <v>3.6351250000000002E-2</v>
      </c>
      <c r="F104" s="2">
        <v>1.2499999999999999E-2</v>
      </c>
      <c r="G104" s="2">
        <v>3.6103749999999997E-2</v>
      </c>
      <c r="H104" s="2">
        <v>0.110225</v>
      </c>
      <c r="I104" s="2">
        <v>2.360375E-2</v>
      </c>
      <c r="J104" s="6"/>
      <c r="K104" s="6"/>
      <c r="L104" s="3"/>
      <c r="M104" s="3">
        <f t="shared" si="24"/>
        <v>0</v>
      </c>
      <c r="N104" s="3">
        <f t="shared" si="25"/>
        <v>0</v>
      </c>
      <c r="O104" s="3">
        <v>0</v>
      </c>
      <c r="P104" s="3">
        <v>0</v>
      </c>
      <c r="Q104" s="3" t="s">
        <v>25</v>
      </c>
      <c r="R104" s="3">
        <v>0.10728750000000001</v>
      </c>
      <c r="S104" s="3">
        <v>559.27499999999998</v>
      </c>
      <c r="T104" s="3">
        <v>3.6351250000000002E-2</v>
      </c>
      <c r="U104" s="3">
        <v>1.2499999999999999E-2</v>
      </c>
      <c r="V104" s="3">
        <v>3.6103749999999997E-2</v>
      </c>
      <c r="W104" s="3">
        <v>0.110225</v>
      </c>
      <c r="X104" s="3">
        <v>2.360375E-2</v>
      </c>
    </row>
  </sheetData>
  <phoneticPr fontId="1" type="noConversion"/>
  <conditionalFormatting sqref="A1">
    <cfRule type="duplicateValues" dxfId="0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9"/>
  <sheetViews>
    <sheetView workbookViewId="0">
      <selection activeCell="F39" sqref="F39"/>
    </sheetView>
  </sheetViews>
  <sheetFormatPr defaultRowHeight="15"/>
  <sheetData>
    <row r="1" spans="1:5">
      <c r="A1" t="s">
        <v>30</v>
      </c>
      <c r="B1" t="s">
        <v>28</v>
      </c>
      <c r="C1" t="s">
        <v>29</v>
      </c>
      <c r="D1" t="s">
        <v>367</v>
      </c>
    </row>
    <row r="2" spans="1:5">
      <c r="A2">
        <v>69</v>
      </c>
      <c r="B2">
        <v>1.04265087501239</v>
      </c>
      <c r="C2">
        <v>1.3937596990511463</v>
      </c>
      <c r="D2">
        <f t="shared" ref="D2:D38" si="0">B2+C2</f>
        <v>2.4364105740635362</v>
      </c>
      <c r="E2" t="str">
        <f t="shared" ref="E2:E20" si="1">A2&amp;"F"</f>
        <v>69F</v>
      </c>
    </row>
    <row r="3" spans="1:5">
      <c r="A3">
        <v>171</v>
      </c>
      <c r="B3">
        <v>0.34588398063049702</v>
      </c>
      <c r="C3">
        <v>1.3835359225219881</v>
      </c>
      <c r="D3">
        <f t="shared" si="0"/>
        <v>1.7294199031524851</v>
      </c>
      <c r="E3" t="str">
        <f t="shared" si="1"/>
        <v>171F</v>
      </c>
    </row>
    <row r="4" spans="1:5">
      <c r="A4" t="s">
        <v>368</v>
      </c>
      <c r="B4">
        <v>0</v>
      </c>
      <c r="C4">
        <v>0.66173672804274819</v>
      </c>
      <c r="D4">
        <f t="shared" si="0"/>
        <v>0.66173672804274819</v>
      </c>
      <c r="E4" t="str">
        <f t="shared" si="1"/>
        <v>65bF</v>
      </c>
    </row>
    <row r="5" spans="1:5">
      <c r="A5">
        <v>60</v>
      </c>
      <c r="B5">
        <v>0</v>
      </c>
      <c r="C5">
        <v>0.40646275784981195</v>
      </c>
      <c r="D5">
        <f t="shared" si="0"/>
        <v>0.40646275784981195</v>
      </c>
      <c r="E5" t="str">
        <f t="shared" si="1"/>
        <v>60F</v>
      </c>
    </row>
    <row r="6" spans="1:5">
      <c r="A6">
        <v>75</v>
      </c>
      <c r="B6">
        <v>0</v>
      </c>
      <c r="C6">
        <v>0.27400388172165774</v>
      </c>
      <c r="D6">
        <f t="shared" si="0"/>
        <v>0.27400388172165774</v>
      </c>
      <c r="E6" t="str">
        <f t="shared" si="1"/>
        <v>75F</v>
      </c>
    </row>
    <row r="7" spans="1:5">
      <c r="A7">
        <v>48</v>
      </c>
      <c r="B7">
        <v>6.3075564526302502E-2</v>
      </c>
      <c r="C7">
        <v>5.8174710289942762E-2</v>
      </c>
      <c r="D7">
        <f t="shared" si="0"/>
        <v>0.12125027481624526</v>
      </c>
      <c r="E7" t="str">
        <f t="shared" si="1"/>
        <v>48F</v>
      </c>
    </row>
    <row r="8" spans="1:5">
      <c r="A8">
        <v>73</v>
      </c>
      <c r="B8">
        <v>4.8567265662943173</v>
      </c>
      <c r="C8">
        <v>0</v>
      </c>
      <c r="D8">
        <f t="shared" si="0"/>
        <v>4.8567265662943173</v>
      </c>
      <c r="E8" t="str">
        <f t="shared" si="1"/>
        <v>73F</v>
      </c>
    </row>
    <row r="9" spans="1:5">
      <c r="A9">
        <v>84</v>
      </c>
      <c r="B9">
        <v>1.5267003391145173</v>
      </c>
      <c r="C9">
        <v>0</v>
      </c>
      <c r="D9">
        <f t="shared" si="0"/>
        <v>1.5267003391145173</v>
      </c>
      <c r="E9" t="str">
        <f t="shared" si="1"/>
        <v>84F</v>
      </c>
    </row>
    <row r="10" spans="1:5">
      <c r="A10">
        <v>89</v>
      </c>
      <c r="B10">
        <v>1.2323166168579229</v>
      </c>
      <c r="C10">
        <v>0</v>
      </c>
      <c r="D10">
        <f t="shared" si="0"/>
        <v>1.2323166168579229</v>
      </c>
      <c r="E10" t="str">
        <f t="shared" si="1"/>
        <v>89F</v>
      </c>
    </row>
    <row r="11" spans="1:5">
      <c r="A11">
        <v>34</v>
      </c>
      <c r="B11">
        <v>1.1848553937848949</v>
      </c>
      <c r="C11">
        <v>0</v>
      </c>
      <c r="D11">
        <f t="shared" si="0"/>
        <v>1.1848553937848949</v>
      </c>
      <c r="E11" t="str">
        <f t="shared" si="1"/>
        <v>34F</v>
      </c>
    </row>
    <row r="12" spans="1:5">
      <c r="A12">
        <v>71</v>
      </c>
      <c r="B12">
        <v>1.150495808908125</v>
      </c>
      <c r="C12">
        <v>0</v>
      </c>
      <c r="D12">
        <f t="shared" si="0"/>
        <v>1.150495808908125</v>
      </c>
      <c r="E12" t="str">
        <f t="shared" si="1"/>
        <v>71F</v>
      </c>
    </row>
    <row r="13" spans="1:5">
      <c r="A13">
        <v>55</v>
      </c>
      <c r="B13">
        <v>0.95040901530837385</v>
      </c>
      <c r="C13">
        <v>0</v>
      </c>
      <c r="D13">
        <f t="shared" si="0"/>
        <v>0.95040901530837385</v>
      </c>
      <c r="E13" t="str">
        <f t="shared" si="1"/>
        <v>55F</v>
      </c>
    </row>
    <row r="14" spans="1:5">
      <c r="A14">
        <v>32</v>
      </c>
      <c r="B14">
        <v>0.87646330824321872</v>
      </c>
      <c r="C14">
        <v>0</v>
      </c>
      <c r="D14">
        <f t="shared" si="0"/>
        <v>0.87646330824321872</v>
      </c>
      <c r="E14" t="str">
        <f t="shared" si="1"/>
        <v>32F</v>
      </c>
    </row>
    <row r="15" spans="1:5">
      <c r="A15">
        <v>113</v>
      </c>
      <c r="B15">
        <v>0.28844893142782213</v>
      </c>
      <c r="C15">
        <v>0</v>
      </c>
      <c r="D15">
        <f t="shared" si="0"/>
        <v>0.28844893142782213</v>
      </c>
      <c r="E15" t="str">
        <f t="shared" si="1"/>
        <v>113F</v>
      </c>
    </row>
    <row r="16" spans="1:5">
      <c r="A16">
        <v>78</v>
      </c>
      <c r="B16">
        <v>0.25976275002164684</v>
      </c>
      <c r="C16">
        <v>0</v>
      </c>
      <c r="D16">
        <f t="shared" si="0"/>
        <v>0.25976275002164684</v>
      </c>
      <c r="E16" t="str">
        <f t="shared" si="1"/>
        <v>78F</v>
      </c>
    </row>
    <row r="17" spans="1:5">
      <c r="A17">
        <v>49</v>
      </c>
      <c r="B17">
        <v>0.24442108865152887</v>
      </c>
      <c r="C17">
        <v>0</v>
      </c>
      <c r="D17">
        <f t="shared" si="0"/>
        <v>0.24442108865152887</v>
      </c>
      <c r="E17" t="str">
        <f t="shared" si="1"/>
        <v>49F</v>
      </c>
    </row>
    <row r="18" spans="1:5">
      <c r="A18">
        <v>44</v>
      </c>
      <c r="B18">
        <v>0.24437429996945315</v>
      </c>
      <c r="C18">
        <v>0</v>
      </c>
      <c r="D18">
        <f t="shared" si="0"/>
        <v>0.24437429996945315</v>
      </c>
      <c r="E18" t="str">
        <f t="shared" si="1"/>
        <v>44F</v>
      </c>
    </row>
    <row r="19" spans="1:5">
      <c r="A19">
        <v>29</v>
      </c>
      <c r="B19">
        <v>0.22523537096265597</v>
      </c>
      <c r="C19">
        <v>0</v>
      </c>
      <c r="D19">
        <f t="shared" si="0"/>
        <v>0.22523537096265597</v>
      </c>
      <c r="E19" t="str">
        <f t="shared" si="1"/>
        <v>29F</v>
      </c>
    </row>
    <row r="20" spans="1:5">
      <c r="A20">
        <v>65</v>
      </c>
      <c r="B20">
        <v>0.10462111463335529</v>
      </c>
      <c r="C20">
        <v>0</v>
      </c>
      <c r="D20">
        <f t="shared" si="0"/>
        <v>0.10462111463335529</v>
      </c>
      <c r="E20" t="str">
        <f t="shared" si="1"/>
        <v>65F</v>
      </c>
    </row>
    <row r="21" spans="1:5">
      <c r="A21" t="s">
        <v>26</v>
      </c>
      <c r="B21">
        <v>0</v>
      </c>
      <c r="C21">
        <v>0</v>
      </c>
      <c r="D21">
        <f t="shared" si="0"/>
        <v>0</v>
      </c>
      <c r="E21" t="s">
        <v>26</v>
      </c>
    </row>
    <row r="22" spans="1:5">
      <c r="A22" t="s">
        <v>1</v>
      </c>
      <c r="B22">
        <v>0</v>
      </c>
      <c r="C22">
        <v>0</v>
      </c>
      <c r="D22">
        <f t="shared" si="0"/>
        <v>0</v>
      </c>
      <c r="E22" t="s">
        <v>1</v>
      </c>
    </row>
    <row r="23" spans="1:5">
      <c r="A23">
        <v>87</v>
      </c>
      <c r="B23">
        <v>0</v>
      </c>
      <c r="C23">
        <v>0</v>
      </c>
      <c r="D23">
        <f t="shared" si="0"/>
        <v>0</v>
      </c>
      <c r="E23" t="str">
        <f t="shared" ref="E23:E39" si="2">A23&amp;"F"</f>
        <v>87F</v>
      </c>
    </row>
    <row r="24" spans="1:5">
      <c r="A24">
        <v>61</v>
      </c>
      <c r="B24">
        <v>0</v>
      </c>
      <c r="C24">
        <v>0</v>
      </c>
      <c r="D24">
        <f t="shared" si="0"/>
        <v>0</v>
      </c>
      <c r="E24" t="str">
        <f t="shared" si="2"/>
        <v>61F</v>
      </c>
    </row>
    <row r="25" spans="1:5">
      <c r="A25">
        <v>43</v>
      </c>
      <c r="B25">
        <v>0</v>
      </c>
      <c r="C25">
        <v>0</v>
      </c>
      <c r="D25">
        <f t="shared" si="0"/>
        <v>0</v>
      </c>
      <c r="E25" t="str">
        <f t="shared" si="2"/>
        <v>43F</v>
      </c>
    </row>
    <row r="26" spans="1:5">
      <c r="A26">
        <v>40</v>
      </c>
      <c r="B26">
        <v>0</v>
      </c>
      <c r="C26">
        <v>0</v>
      </c>
      <c r="D26">
        <f t="shared" si="0"/>
        <v>0</v>
      </c>
      <c r="E26" t="str">
        <f t="shared" si="2"/>
        <v>40F</v>
      </c>
    </row>
    <row r="27" spans="1:5">
      <c r="A27">
        <v>28</v>
      </c>
      <c r="B27">
        <v>0</v>
      </c>
      <c r="C27">
        <v>0</v>
      </c>
      <c r="D27">
        <f t="shared" si="0"/>
        <v>0</v>
      </c>
      <c r="E27" t="str">
        <f t="shared" si="2"/>
        <v>28F</v>
      </c>
    </row>
    <row r="28" spans="1:5">
      <c r="A28">
        <v>24</v>
      </c>
      <c r="B28">
        <v>0</v>
      </c>
      <c r="C28">
        <v>0</v>
      </c>
      <c r="D28">
        <f t="shared" si="0"/>
        <v>0</v>
      </c>
      <c r="E28" t="str">
        <f t="shared" si="2"/>
        <v>24F</v>
      </c>
    </row>
    <row r="29" spans="1:5">
      <c r="A29">
        <v>172</v>
      </c>
      <c r="B29">
        <v>0</v>
      </c>
      <c r="C29">
        <v>0</v>
      </c>
      <c r="D29">
        <f t="shared" si="0"/>
        <v>0</v>
      </c>
      <c r="E29" t="str">
        <f t="shared" si="2"/>
        <v>172F</v>
      </c>
    </row>
    <row r="30" spans="1:5">
      <c r="A30">
        <v>169</v>
      </c>
      <c r="B30">
        <v>0</v>
      </c>
      <c r="C30">
        <v>0</v>
      </c>
      <c r="D30">
        <f t="shared" si="0"/>
        <v>0</v>
      </c>
      <c r="E30" t="str">
        <f t="shared" si="2"/>
        <v>169F</v>
      </c>
    </row>
    <row r="31" spans="1:5">
      <c r="A31">
        <v>16</v>
      </c>
      <c r="B31">
        <v>0</v>
      </c>
      <c r="C31">
        <v>0</v>
      </c>
      <c r="D31">
        <f t="shared" si="0"/>
        <v>0</v>
      </c>
      <c r="E31" t="str">
        <f t="shared" si="2"/>
        <v>16F</v>
      </c>
    </row>
    <row r="32" spans="1:5">
      <c r="A32">
        <v>155</v>
      </c>
      <c r="B32">
        <v>0</v>
      </c>
      <c r="C32">
        <v>0</v>
      </c>
      <c r="D32">
        <f t="shared" si="0"/>
        <v>0</v>
      </c>
      <c r="E32" t="str">
        <f t="shared" si="2"/>
        <v>155F</v>
      </c>
    </row>
    <row r="33" spans="1:7">
      <c r="A33">
        <v>90</v>
      </c>
      <c r="B33">
        <v>0</v>
      </c>
      <c r="C33">
        <v>0</v>
      </c>
      <c r="D33">
        <f t="shared" si="0"/>
        <v>0</v>
      </c>
      <c r="E33" t="str">
        <f t="shared" si="2"/>
        <v>90F</v>
      </c>
      <c r="G33" t="s">
        <v>390</v>
      </c>
    </row>
    <row r="34" spans="1:7">
      <c r="A34">
        <v>86</v>
      </c>
      <c r="B34">
        <v>0</v>
      </c>
      <c r="C34">
        <v>0</v>
      </c>
      <c r="D34">
        <f t="shared" si="0"/>
        <v>0</v>
      </c>
      <c r="E34" t="str">
        <f t="shared" si="2"/>
        <v>86F</v>
      </c>
    </row>
    <row r="35" spans="1:7">
      <c r="A35">
        <v>77</v>
      </c>
      <c r="B35">
        <v>0</v>
      </c>
      <c r="C35">
        <v>0</v>
      </c>
      <c r="D35">
        <f t="shared" si="0"/>
        <v>0</v>
      </c>
      <c r="E35" t="str">
        <f t="shared" si="2"/>
        <v>77F</v>
      </c>
    </row>
    <row r="36" spans="1:7">
      <c r="A36">
        <v>74</v>
      </c>
      <c r="B36">
        <v>0</v>
      </c>
      <c r="C36">
        <v>0</v>
      </c>
      <c r="D36">
        <f t="shared" si="0"/>
        <v>0</v>
      </c>
      <c r="E36" t="str">
        <f t="shared" si="2"/>
        <v>74F</v>
      </c>
    </row>
    <row r="37" spans="1:7">
      <c r="A37">
        <v>70</v>
      </c>
      <c r="B37">
        <v>0</v>
      </c>
      <c r="C37">
        <v>0</v>
      </c>
      <c r="D37">
        <f t="shared" si="0"/>
        <v>0</v>
      </c>
      <c r="E37" t="str">
        <f t="shared" si="2"/>
        <v>70F</v>
      </c>
    </row>
    <row r="38" spans="1:7">
      <c r="A38">
        <v>51</v>
      </c>
      <c r="B38">
        <v>0</v>
      </c>
      <c r="C38">
        <v>0</v>
      </c>
      <c r="D38">
        <f t="shared" si="0"/>
        <v>0</v>
      </c>
      <c r="E38" t="str">
        <f t="shared" si="2"/>
        <v>51F</v>
      </c>
    </row>
    <row r="39" spans="1:7">
      <c r="A39">
        <v>66</v>
      </c>
      <c r="E39" t="str">
        <f t="shared" si="2"/>
        <v>66F</v>
      </c>
      <c r="F39" t="s">
        <v>391</v>
      </c>
    </row>
  </sheetData>
  <autoFilter ref="A1:G1" xr:uid="{00000000-0009-0000-0000-000003000000}">
    <sortState xmlns:xlrd2="http://schemas.microsoft.com/office/spreadsheetml/2017/richdata2" ref="A2:G38">
      <sortCondition descending="1" ref="C1"/>
    </sortState>
  </autoFilter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1"/>
  <sheetViews>
    <sheetView tabSelected="1" topLeftCell="B22" workbookViewId="0">
      <selection activeCell="M45" sqref="M45"/>
    </sheetView>
  </sheetViews>
  <sheetFormatPr defaultRowHeight="15"/>
  <sheetData>
    <row r="1" spans="1:3">
      <c r="A1" t="s">
        <v>31</v>
      </c>
      <c r="B1" t="s">
        <v>0</v>
      </c>
      <c r="C1" t="s">
        <v>27</v>
      </c>
    </row>
    <row r="2" spans="1:3">
      <c r="A2" t="s">
        <v>26</v>
      </c>
      <c r="B2">
        <v>0</v>
      </c>
      <c r="C2">
        <v>0</v>
      </c>
    </row>
    <row r="3" spans="1:3">
      <c r="A3">
        <v>51</v>
      </c>
      <c r="B3">
        <v>0</v>
      </c>
      <c r="C3">
        <v>0</v>
      </c>
    </row>
    <row r="4" spans="1:3">
      <c r="A4">
        <v>71</v>
      </c>
      <c r="B4">
        <v>0</v>
      </c>
      <c r="C4">
        <v>0</v>
      </c>
    </row>
    <row r="5" spans="1:3">
      <c r="A5">
        <v>74</v>
      </c>
      <c r="B5">
        <v>0</v>
      </c>
      <c r="C5">
        <v>0</v>
      </c>
    </row>
    <row r="6" spans="1:3">
      <c r="A6">
        <v>75</v>
      </c>
      <c r="B6">
        <v>0</v>
      </c>
      <c r="C6">
        <v>0</v>
      </c>
    </row>
    <row r="7" spans="1:3">
      <c r="A7">
        <v>86</v>
      </c>
      <c r="B7">
        <v>0</v>
      </c>
      <c r="C7">
        <v>0</v>
      </c>
    </row>
    <row r="8" spans="1:3">
      <c r="A8">
        <v>89</v>
      </c>
      <c r="B8">
        <v>0</v>
      </c>
      <c r="C8">
        <v>0</v>
      </c>
    </row>
    <row r="9" spans="1:3">
      <c r="A9">
        <v>113</v>
      </c>
      <c r="B9">
        <v>0</v>
      </c>
      <c r="C9">
        <v>0</v>
      </c>
    </row>
    <row r="10" spans="1:3">
      <c r="A10">
        <v>144</v>
      </c>
      <c r="B10">
        <v>0</v>
      </c>
      <c r="C10">
        <v>0</v>
      </c>
    </row>
    <row r="11" spans="1:3">
      <c r="A11">
        <v>16</v>
      </c>
      <c r="B11">
        <v>0</v>
      </c>
      <c r="C11">
        <v>0</v>
      </c>
    </row>
    <row r="12" spans="1:3">
      <c r="A12">
        <v>168</v>
      </c>
      <c r="B12">
        <v>0</v>
      </c>
      <c r="C12">
        <v>0</v>
      </c>
    </row>
    <row r="13" spans="1:3">
      <c r="A13">
        <v>172</v>
      </c>
      <c r="B13">
        <v>0</v>
      </c>
      <c r="C13">
        <v>0</v>
      </c>
    </row>
    <row r="14" spans="1:3">
      <c r="A14">
        <v>34</v>
      </c>
      <c r="B14">
        <v>0</v>
      </c>
      <c r="C14">
        <v>0</v>
      </c>
    </row>
    <row r="15" spans="1:3">
      <c r="A15">
        <v>43</v>
      </c>
      <c r="B15">
        <v>0</v>
      </c>
      <c r="C15">
        <v>0</v>
      </c>
    </row>
    <row r="16" spans="1:3">
      <c r="A16">
        <v>44</v>
      </c>
      <c r="B16">
        <v>0</v>
      </c>
      <c r="C16">
        <v>0</v>
      </c>
    </row>
    <row r="17" spans="1:3">
      <c r="A17">
        <v>49</v>
      </c>
      <c r="B17">
        <v>0</v>
      </c>
      <c r="C17">
        <v>0</v>
      </c>
    </row>
    <row r="18" spans="1:3">
      <c r="A18">
        <v>60</v>
      </c>
      <c r="B18">
        <v>0</v>
      </c>
      <c r="C18">
        <v>0</v>
      </c>
    </row>
    <row r="19" spans="1:3">
      <c r="A19">
        <v>65</v>
      </c>
      <c r="B19">
        <v>0</v>
      </c>
      <c r="C19">
        <v>0</v>
      </c>
    </row>
    <row r="20" spans="1:3">
      <c r="A20" t="s">
        <v>368</v>
      </c>
      <c r="B20">
        <v>0</v>
      </c>
      <c r="C20">
        <v>0</v>
      </c>
    </row>
    <row r="21" spans="1:3">
      <c r="A21">
        <v>87</v>
      </c>
      <c r="B21">
        <v>0</v>
      </c>
      <c r="C21">
        <v>0</v>
      </c>
    </row>
    <row r="22" spans="1:3">
      <c r="A22">
        <v>9</v>
      </c>
      <c r="B22">
        <v>0</v>
      </c>
      <c r="C22">
        <v>0</v>
      </c>
    </row>
    <row r="23" spans="1:3">
      <c r="A23">
        <v>90</v>
      </c>
      <c r="B23">
        <v>0.20335536349771222</v>
      </c>
      <c r="C23">
        <v>0</v>
      </c>
    </row>
    <row r="24" spans="1:3">
      <c r="A24" t="s">
        <v>1</v>
      </c>
      <c r="B24">
        <v>0.24044883783061716</v>
      </c>
      <c r="C24">
        <v>0</v>
      </c>
    </row>
    <row r="25" spans="1:3">
      <c r="A25">
        <v>29</v>
      </c>
      <c r="B25">
        <v>0.25351398552153465</v>
      </c>
      <c r="C25">
        <v>0</v>
      </c>
    </row>
    <row r="26" spans="1:3">
      <c r="A26">
        <v>155</v>
      </c>
      <c r="B26">
        <v>0.59335443037974689</v>
      </c>
      <c r="C26">
        <v>0</v>
      </c>
    </row>
    <row r="27" spans="1:3">
      <c r="A27">
        <v>77</v>
      </c>
      <c r="B27">
        <v>0.69411034817013695</v>
      </c>
      <c r="C27">
        <v>0</v>
      </c>
    </row>
    <row r="28" spans="1:3">
      <c r="A28">
        <v>24</v>
      </c>
      <c r="B28">
        <v>0.9269451364347373</v>
      </c>
      <c r="C28">
        <v>0</v>
      </c>
    </row>
    <row r="29" spans="1:3">
      <c r="A29">
        <v>73</v>
      </c>
      <c r="B29">
        <v>1.2394488326501476</v>
      </c>
      <c r="C29">
        <v>0</v>
      </c>
    </row>
    <row r="30" spans="1:3">
      <c r="A30">
        <v>171</v>
      </c>
      <c r="B30">
        <v>1.7037046395365059</v>
      </c>
      <c r="C30">
        <v>0</v>
      </c>
    </row>
    <row r="31" spans="1:3">
      <c r="A31">
        <v>84</v>
      </c>
      <c r="B31">
        <v>1.7692527653379817</v>
      </c>
      <c r="C31">
        <v>0</v>
      </c>
    </row>
    <row r="32" spans="1:3">
      <c r="A32">
        <v>70</v>
      </c>
      <c r="B32">
        <v>1.9273092081343384</v>
      </c>
      <c r="C32">
        <v>0</v>
      </c>
    </row>
    <row r="33" spans="1:3">
      <c r="A33">
        <v>170</v>
      </c>
      <c r="B33">
        <v>2.2273593979380055</v>
      </c>
      <c r="C33">
        <v>0</v>
      </c>
    </row>
    <row r="34" spans="1:3">
      <c r="A34">
        <v>169</v>
      </c>
      <c r="B34">
        <v>2.6279347840436342</v>
      </c>
      <c r="C34">
        <v>0</v>
      </c>
    </row>
    <row r="35" spans="1:3">
      <c r="A35">
        <v>61</v>
      </c>
      <c r="B35">
        <v>4.8200669025286066E-2</v>
      </c>
      <c r="C35">
        <v>4.8200669025286066E-2</v>
      </c>
    </row>
    <row r="36" spans="1:3">
      <c r="A36">
        <v>48</v>
      </c>
      <c r="B36">
        <v>0</v>
      </c>
      <c r="C36">
        <v>0.13071895424836602</v>
      </c>
    </row>
    <row r="37" spans="1:3">
      <c r="A37">
        <v>69</v>
      </c>
      <c r="B37">
        <v>1.4197986150901276</v>
      </c>
      <c r="C37">
        <v>0.52875082617316593</v>
      </c>
    </row>
    <row r="38" spans="1:3">
      <c r="A38">
        <v>55</v>
      </c>
      <c r="B38">
        <v>1.3993427329587613</v>
      </c>
      <c r="C38">
        <v>1.3993427329587613</v>
      </c>
    </row>
    <row r="39" spans="1:3">
      <c r="A39">
        <v>68</v>
      </c>
      <c r="B39">
        <v>0.27193374537112774</v>
      </c>
      <c r="C39">
        <v>1.5883261850642281</v>
      </c>
    </row>
    <row r="40" spans="1:3">
      <c r="A40">
        <v>78</v>
      </c>
      <c r="B40">
        <v>0.72597091275580328</v>
      </c>
      <c r="C40">
        <v>3.9695666556400924</v>
      </c>
    </row>
    <row r="41" spans="1:3">
      <c r="A41">
        <v>83</v>
      </c>
      <c r="B41">
        <v>1.3525001932143135</v>
      </c>
      <c r="C41">
        <v>5.7634874338508846</v>
      </c>
    </row>
  </sheetData>
  <autoFilter ref="A1:C1" xr:uid="{00000000-0009-0000-0000-000004000000}">
    <sortState xmlns:xlrd2="http://schemas.microsoft.com/office/spreadsheetml/2017/richdata2" ref="A2:C41">
      <sortCondition ref="C1"/>
    </sortState>
  </autoFilter>
  <sortState xmlns:xlrd2="http://schemas.microsoft.com/office/spreadsheetml/2017/richdata2" ref="A1:C115">
    <sortCondition ref="A1"/>
  </sortState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bar graph </vt:lpstr>
      <vt:lpstr>female data</vt:lpstr>
      <vt:lpstr>male data</vt:lpstr>
      <vt:lpstr>female sum</vt:lpstr>
      <vt:lpstr>male sum</vt:lpstr>
    </vt:vector>
  </TitlesOfParts>
  <Company>SuXiChao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SuXiChao</dc:creator>
  <cp:lastModifiedBy>Purevjav, Enkhe (Enkhe Purevjav)</cp:lastModifiedBy>
  <cp:lastPrinted>2019-09-12T18:25:03Z</cp:lastPrinted>
  <dcterms:created xsi:type="dcterms:W3CDTF">2019-09-10T00:00:27Z</dcterms:created>
  <dcterms:modified xsi:type="dcterms:W3CDTF">2024-11-15T21:32:40Z</dcterms:modified>
</cp:coreProperties>
</file>