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Admin\Desktop\Raw_Data_P.graveolens\"/>
    </mc:Choice>
  </mc:AlternateContent>
  <xr:revisionPtr revIDLastSave="0" documentId="13_ncr:1_{41E77B92-203F-4C4C-925A-A8E80B0E146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2" l="1"/>
  <c r="O22" i="2"/>
  <c r="O21" i="2"/>
  <c r="L22" i="2"/>
  <c r="L21" i="2"/>
  <c r="I22" i="2"/>
  <c r="I21" i="2"/>
  <c r="F22" i="2"/>
  <c r="C22" i="2"/>
  <c r="C21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C20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C19" i="2"/>
  <c r="Q13" i="2"/>
  <c r="Q14" i="2"/>
  <c r="Q15" i="2"/>
  <c r="Q16" i="2"/>
  <c r="Q17" i="2"/>
  <c r="Q18" i="2"/>
  <c r="P13" i="2"/>
  <c r="P14" i="2"/>
  <c r="P15" i="2"/>
  <c r="P16" i="2"/>
  <c r="P17" i="2"/>
  <c r="P18" i="2"/>
  <c r="O13" i="2"/>
  <c r="O14" i="2"/>
  <c r="O15" i="2"/>
  <c r="O16" i="2"/>
  <c r="O17" i="2"/>
  <c r="O18" i="2"/>
  <c r="N13" i="2"/>
  <c r="N14" i="2"/>
  <c r="N15" i="2"/>
  <c r="N16" i="2"/>
  <c r="N17" i="2"/>
  <c r="N18" i="2"/>
  <c r="M13" i="2"/>
  <c r="M14" i="2"/>
  <c r="M15" i="2"/>
  <c r="M16" i="2"/>
  <c r="M17" i="2"/>
  <c r="M18" i="2"/>
  <c r="L13" i="2"/>
  <c r="L14" i="2"/>
  <c r="L15" i="2"/>
  <c r="L16" i="2"/>
  <c r="L17" i="2"/>
  <c r="L18" i="2"/>
  <c r="K13" i="2"/>
  <c r="K14" i="2"/>
  <c r="K15" i="2"/>
  <c r="K16" i="2"/>
  <c r="K17" i="2"/>
  <c r="K18" i="2"/>
  <c r="J13" i="2"/>
  <c r="J14" i="2"/>
  <c r="J15" i="2"/>
  <c r="J16" i="2"/>
  <c r="J17" i="2"/>
  <c r="J18" i="2"/>
  <c r="I13" i="2"/>
  <c r="I14" i="2"/>
  <c r="I15" i="2"/>
  <c r="I16" i="2"/>
  <c r="I17" i="2"/>
  <c r="I18" i="2"/>
  <c r="H13" i="2"/>
  <c r="H14" i="2"/>
  <c r="H15" i="2"/>
  <c r="H16" i="2"/>
  <c r="H17" i="2"/>
  <c r="H18" i="2"/>
  <c r="G13" i="2"/>
  <c r="G14" i="2"/>
  <c r="G15" i="2"/>
  <c r="G16" i="2"/>
  <c r="G17" i="2"/>
  <c r="G18" i="2"/>
  <c r="Q12" i="2"/>
  <c r="P12" i="2"/>
  <c r="O12" i="2"/>
  <c r="N12" i="2"/>
  <c r="M12" i="2"/>
  <c r="L12" i="2"/>
  <c r="K12" i="2"/>
  <c r="J12" i="2"/>
  <c r="I12" i="2"/>
  <c r="H12" i="2"/>
  <c r="G12" i="2"/>
  <c r="F13" i="2"/>
  <c r="F14" i="2"/>
  <c r="F15" i="2"/>
  <c r="F16" i="2"/>
  <c r="F17" i="2"/>
  <c r="F18" i="2"/>
  <c r="F12" i="2"/>
  <c r="E13" i="2"/>
  <c r="E14" i="2"/>
  <c r="E15" i="2"/>
  <c r="E16" i="2"/>
  <c r="E17" i="2"/>
  <c r="E18" i="2"/>
  <c r="E12" i="2"/>
  <c r="D13" i="2"/>
  <c r="D14" i="2"/>
  <c r="D15" i="2"/>
  <c r="D16" i="2"/>
  <c r="D17" i="2"/>
  <c r="D18" i="2"/>
  <c r="D12" i="2"/>
  <c r="C12" i="2"/>
  <c r="C13" i="2"/>
  <c r="C14" i="2"/>
  <c r="C15" i="2"/>
  <c r="C16" i="2"/>
  <c r="C17" i="2"/>
  <c r="C18" i="2"/>
  <c r="D10" i="1"/>
  <c r="C10" i="1"/>
  <c r="H16" i="1"/>
  <c r="F16" i="1"/>
  <c r="E16" i="1"/>
  <c r="D16" i="1"/>
  <c r="C16" i="1"/>
  <c r="H15" i="1"/>
  <c r="F15" i="1"/>
  <c r="E15" i="1"/>
  <c r="D15" i="1"/>
  <c r="C15" i="1"/>
  <c r="H14" i="1"/>
  <c r="F14" i="1"/>
  <c r="E14" i="1"/>
  <c r="D14" i="1"/>
  <c r="C14" i="1"/>
  <c r="H13" i="1"/>
  <c r="F13" i="1"/>
  <c r="E13" i="1"/>
  <c r="D13" i="1"/>
  <c r="C13" i="1"/>
  <c r="H12" i="1"/>
  <c r="F12" i="1"/>
  <c r="E12" i="1"/>
  <c r="E18" i="1" s="1"/>
  <c r="E19" i="1" s="1"/>
  <c r="D12" i="1"/>
  <c r="C12" i="1"/>
  <c r="H11" i="1"/>
  <c r="F11" i="1"/>
  <c r="E11" i="1"/>
  <c r="D11" i="1"/>
  <c r="C11" i="1"/>
  <c r="H10" i="1"/>
  <c r="H18" i="1" s="1"/>
  <c r="H19" i="1" s="1"/>
  <c r="F10" i="1"/>
  <c r="E10" i="1"/>
  <c r="C18" i="1"/>
  <c r="C19" i="1" s="1"/>
  <c r="D18" i="1" l="1"/>
  <c r="D19" i="1" s="1"/>
  <c r="F18" i="1"/>
  <c r="F19" i="1" s="1"/>
</calcChain>
</file>

<file path=xl/sharedStrings.xml><?xml version="1.0" encoding="utf-8"?>
<sst xmlns="http://schemas.openxmlformats.org/spreadsheetml/2006/main" count="38" uniqueCount="21">
  <si>
    <t>EE*I</t>
  </si>
  <si>
    <t>CF</t>
  </si>
  <si>
    <t>=</t>
  </si>
  <si>
    <t xml:space="preserve">Ex 1 </t>
  </si>
  <si>
    <t>Ex2</t>
  </si>
  <si>
    <t>Ex 3</t>
  </si>
  <si>
    <t>Ex 4</t>
  </si>
  <si>
    <t>Zinc OX</t>
  </si>
  <si>
    <t>Extrait 5</t>
  </si>
  <si>
    <t>λ</t>
  </si>
  <si>
    <t>Abs 1</t>
  </si>
  <si>
    <t>Abs 2</t>
  </si>
  <si>
    <t>Abs 3</t>
  </si>
  <si>
    <t>CF/10</t>
  </si>
  <si>
    <t>Aver</t>
  </si>
  <si>
    <t>SD</t>
  </si>
  <si>
    <t>Infusion</t>
  </si>
  <si>
    <t>Maceration EtOH-H2O</t>
  </si>
  <si>
    <t>Sonication EtOH</t>
  </si>
  <si>
    <t>Sonication EtOH-H2O</t>
  </si>
  <si>
    <t>Maceration etOH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</si>
</sst>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"/>
  <sheetViews>
    <sheetView workbookViewId="0">
      <selection activeCell="D19" sqref="D19"/>
    </sheetView>
  </sheetViews>
  <sheetFormatPr defaultRowHeight="15" x14ac:dyDescent="0.25"/>
  <cols>
    <col min="1" max="16384" width="9.140625" style="2"/>
  </cols>
  <sheetData>
    <row r="1" spans="1:17" x14ac:dyDescent="0.25">
      <c r="A1" s="1" t="s">
        <v>0</v>
      </c>
      <c r="B1" s="1"/>
      <c r="C1" s="2" t="s">
        <v>3</v>
      </c>
      <c r="D1" s="2" t="s">
        <v>4</v>
      </c>
      <c r="E1" s="2" t="s">
        <v>5</v>
      </c>
      <c r="F1" s="2" t="s">
        <v>6</v>
      </c>
      <c r="G1" s="1" t="s">
        <v>8</v>
      </c>
      <c r="H1" s="2" t="s">
        <v>7</v>
      </c>
    </row>
    <row r="2" spans="1:17" x14ac:dyDescent="0.25">
      <c r="A2" s="1">
        <v>1.4999999999999999E-2</v>
      </c>
      <c r="B2" s="1">
        <v>290</v>
      </c>
      <c r="D2" s="1">
        <v>2.8</v>
      </c>
      <c r="E2" s="1">
        <v>2.6179999999999999</v>
      </c>
      <c r="F2" s="1">
        <v>2.5960000000000001</v>
      </c>
      <c r="G2" s="1"/>
      <c r="H2" s="1">
        <v>1.3149999999999999</v>
      </c>
      <c r="J2"/>
      <c r="K2"/>
      <c r="L2"/>
      <c r="M2"/>
      <c r="N2"/>
      <c r="O2"/>
      <c r="P2"/>
      <c r="Q2"/>
    </row>
    <row r="3" spans="1:17" x14ac:dyDescent="0.25">
      <c r="A3" s="1">
        <v>8.1699999999999995E-2</v>
      </c>
      <c r="B3" s="1">
        <v>295</v>
      </c>
      <c r="D3" s="1">
        <v>2.7189999999999999</v>
      </c>
      <c r="E3" s="1">
        <v>2.6120000000000001</v>
      </c>
      <c r="F3" s="1">
        <v>2.625</v>
      </c>
      <c r="G3" s="1"/>
      <c r="H3" s="1">
        <v>1.286</v>
      </c>
      <c r="J3"/>
      <c r="K3"/>
      <c r="L3"/>
      <c r="M3"/>
      <c r="N3"/>
      <c r="O3"/>
      <c r="P3"/>
      <c r="Q3"/>
    </row>
    <row r="4" spans="1:17" x14ac:dyDescent="0.25">
      <c r="A4" s="1">
        <v>0.24779999999999999</v>
      </c>
      <c r="B4" s="1">
        <v>300</v>
      </c>
      <c r="D4" s="1">
        <v>2.7440000000000002</v>
      </c>
      <c r="E4" s="1">
        <v>2.556</v>
      </c>
      <c r="F4" s="1">
        <v>2.6040000000000001</v>
      </c>
      <c r="G4" s="1"/>
      <c r="H4" s="1">
        <v>1.264</v>
      </c>
    </row>
    <row r="5" spans="1:17" x14ac:dyDescent="0.25">
      <c r="A5" s="1">
        <v>0.32779999999999998</v>
      </c>
      <c r="B5" s="1">
        <v>305</v>
      </c>
      <c r="D5" s="1">
        <v>2.7050000000000001</v>
      </c>
      <c r="E5" s="1">
        <v>2.5419999999999998</v>
      </c>
      <c r="F5" s="1">
        <v>2.593</v>
      </c>
      <c r="G5" s="1"/>
      <c r="H5" s="1">
        <v>1.244</v>
      </c>
    </row>
    <row r="6" spans="1:17" x14ac:dyDescent="0.25">
      <c r="A6" s="1">
        <v>0.18640000000000001</v>
      </c>
      <c r="B6" s="1">
        <v>310</v>
      </c>
      <c r="D6" s="1">
        <v>2.6949999999999998</v>
      </c>
      <c r="E6" s="1">
        <v>2.5230000000000001</v>
      </c>
      <c r="F6" s="1">
        <v>2.57</v>
      </c>
      <c r="G6" s="1"/>
      <c r="H6" s="1">
        <v>1.1910000000000001</v>
      </c>
    </row>
    <row r="7" spans="1:17" x14ac:dyDescent="0.25">
      <c r="A7" s="1">
        <v>8.3900000000000002E-2</v>
      </c>
      <c r="B7" s="1">
        <v>315</v>
      </c>
      <c r="D7" s="1">
        <v>2.6320000000000001</v>
      </c>
      <c r="E7" s="1">
        <v>2.5089999999999999</v>
      </c>
      <c r="F7" s="1">
        <v>2.56</v>
      </c>
      <c r="G7" s="1"/>
      <c r="H7" s="1">
        <v>1.1719999999999999</v>
      </c>
    </row>
    <row r="8" spans="1:17" x14ac:dyDescent="0.25">
      <c r="A8" s="1">
        <v>1.7999999999999999E-2</v>
      </c>
      <c r="B8" s="1">
        <v>320</v>
      </c>
      <c r="D8" s="1">
        <v>2.5950000000000002</v>
      </c>
      <c r="E8" s="1">
        <v>2.472</v>
      </c>
      <c r="F8" s="1">
        <v>2.5230000000000001</v>
      </c>
      <c r="G8" s="1"/>
      <c r="H8" s="1">
        <v>1.1599999999999999</v>
      </c>
    </row>
    <row r="9" spans="1:17" x14ac:dyDescent="0.25">
      <c r="A9" s="1"/>
      <c r="B9" s="1"/>
      <c r="C9" s="1"/>
      <c r="D9" s="1"/>
      <c r="E9" s="1"/>
      <c r="F9" s="1"/>
      <c r="G9" s="1"/>
      <c r="H9" s="1"/>
    </row>
    <row r="10" spans="1:17" x14ac:dyDescent="0.25">
      <c r="A10" s="1"/>
      <c r="B10" s="1" t="s">
        <v>1</v>
      </c>
      <c r="C10" s="1">
        <f>A2*Sheet2!C4</f>
        <v>4.0289999999999999E-2</v>
      </c>
      <c r="D10" s="1">
        <f>D2*A2</f>
        <v>4.1999999999999996E-2</v>
      </c>
      <c r="E10" s="1">
        <f t="shared" ref="E10:E16" si="0">E2*A2</f>
        <v>3.9269999999999999E-2</v>
      </c>
      <c r="F10" s="1">
        <f t="shared" ref="F10:F16" si="1">F2*A2</f>
        <v>3.8940000000000002E-2</v>
      </c>
      <c r="G10" s="1"/>
      <c r="H10" s="1">
        <f t="shared" ref="H10:H16" si="2">H2*A2</f>
        <v>1.9724999999999999E-2</v>
      </c>
    </row>
    <row r="11" spans="1:17" x14ac:dyDescent="0.25">
      <c r="A11" s="1"/>
      <c r="B11" s="1">
        <v>10</v>
      </c>
      <c r="C11" s="1">
        <f>A3*Sheet2!C5</f>
        <v>0.22034489999999998</v>
      </c>
      <c r="D11" s="1">
        <f t="shared" ref="D11:D16" si="3">D3*A3</f>
        <v>0.22214229999999999</v>
      </c>
      <c r="E11" s="1">
        <f t="shared" si="0"/>
        <v>0.21340039999999999</v>
      </c>
      <c r="F11" s="1">
        <f t="shared" si="1"/>
        <v>0.2144625</v>
      </c>
      <c r="G11" s="1"/>
      <c r="H11" s="1">
        <f t="shared" si="2"/>
        <v>0.1050662</v>
      </c>
    </row>
    <row r="12" spans="1:17" x14ac:dyDescent="0.25">
      <c r="A12" s="1"/>
      <c r="B12" s="1"/>
      <c r="C12" s="1">
        <f>A4*Sheet2!C6</f>
        <v>0.66261720000000002</v>
      </c>
      <c r="D12" s="1">
        <f t="shared" si="3"/>
        <v>0.67996319999999999</v>
      </c>
      <c r="E12" s="1">
        <f t="shared" si="0"/>
        <v>0.63337679999999996</v>
      </c>
      <c r="F12" s="1">
        <f t="shared" si="1"/>
        <v>0.64527120000000004</v>
      </c>
      <c r="G12" s="1"/>
      <c r="H12" s="1">
        <f t="shared" si="2"/>
        <v>0.31321919999999998</v>
      </c>
    </row>
    <row r="13" spans="1:17" x14ac:dyDescent="0.25">
      <c r="A13" s="1"/>
      <c r="B13" s="1"/>
      <c r="C13" s="1">
        <f>A5*Sheet2!C7</f>
        <v>0.86866999999999994</v>
      </c>
      <c r="D13" s="1">
        <f t="shared" si="3"/>
        <v>0.88669900000000001</v>
      </c>
      <c r="E13" s="1">
        <f t="shared" si="0"/>
        <v>0.83326759999999989</v>
      </c>
      <c r="F13" s="1">
        <f t="shared" si="1"/>
        <v>0.84998539999999989</v>
      </c>
      <c r="G13" s="1"/>
      <c r="H13" s="1">
        <f t="shared" si="2"/>
        <v>0.40778319999999996</v>
      </c>
    </row>
    <row r="14" spans="1:17" x14ac:dyDescent="0.25">
      <c r="A14" s="1"/>
      <c r="B14" s="1"/>
      <c r="C14" s="1">
        <f>A6*Sheet2!C8</f>
        <v>0.49284160000000005</v>
      </c>
      <c r="D14" s="1">
        <f t="shared" si="3"/>
        <v>0.50234800000000002</v>
      </c>
      <c r="E14" s="1">
        <f t="shared" si="0"/>
        <v>0.47028720000000007</v>
      </c>
      <c r="F14" s="1">
        <f t="shared" si="1"/>
        <v>0.47904799999999997</v>
      </c>
      <c r="G14" s="1"/>
      <c r="H14" s="1">
        <f t="shared" si="2"/>
        <v>0.22200240000000002</v>
      </c>
    </row>
    <row r="15" spans="1:17" x14ac:dyDescent="0.25">
      <c r="A15" s="1"/>
      <c r="B15" s="1"/>
      <c r="C15" s="1">
        <f>A7*Sheet2!C9</f>
        <v>0.21981800000000001</v>
      </c>
      <c r="D15" s="1">
        <f t="shared" si="3"/>
        <v>0.22082480000000002</v>
      </c>
      <c r="E15" s="1">
        <f t="shared" si="0"/>
        <v>0.2105051</v>
      </c>
      <c r="F15" s="1">
        <f t="shared" si="1"/>
        <v>0.214784</v>
      </c>
      <c r="G15" s="1"/>
      <c r="H15" s="1">
        <f t="shared" si="2"/>
        <v>9.8330799999999996E-2</v>
      </c>
    </row>
    <row r="16" spans="1:17" x14ac:dyDescent="0.25">
      <c r="A16" s="1"/>
      <c r="B16" s="1"/>
      <c r="C16" s="1">
        <f>A8*Sheet2!C10</f>
        <v>4.6727999999999999E-2</v>
      </c>
      <c r="D16" s="1">
        <f t="shared" si="3"/>
        <v>4.6710000000000002E-2</v>
      </c>
      <c r="E16" s="1">
        <f t="shared" si="0"/>
        <v>4.4495999999999994E-2</v>
      </c>
      <c r="F16" s="1">
        <f t="shared" si="1"/>
        <v>4.5413999999999996E-2</v>
      </c>
      <c r="G16" s="1"/>
      <c r="H16" s="1">
        <f t="shared" si="2"/>
        <v>2.0879999999999996E-2</v>
      </c>
    </row>
    <row r="17" spans="1:8" x14ac:dyDescent="0.25">
      <c r="A17" s="1"/>
      <c r="B17" s="1"/>
      <c r="C17" s="1" t="s">
        <v>2</v>
      </c>
      <c r="D17" s="1" t="s">
        <v>2</v>
      </c>
      <c r="E17" s="1" t="s">
        <v>2</v>
      </c>
      <c r="F17" s="1" t="s">
        <v>2</v>
      </c>
      <c r="G17" s="1"/>
      <c r="H17" s="1" t="s">
        <v>2</v>
      </c>
    </row>
    <row r="18" spans="1:8" x14ac:dyDescent="0.25">
      <c r="A18" s="1"/>
      <c r="B18" s="1"/>
      <c r="C18" s="1">
        <f>SUM(C10:C16)</f>
        <v>2.5513097</v>
      </c>
      <c r="D18" s="1">
        <f>SUM(D10:D16)</f>
        <v>2.6006873000000001</v>
      </c>
      <c r="E18" s="1">
        <f>SUM(E10:E16)</f>
        <v>2.4446030999999997</v>
      </c>
      <c r="F18" s="1">
        <f>SUM(F10:F16)</f>
        <v>2.4879050999999999</v>
      </c>
      <c r="G18" s="1"/>
      <c r="H18" s="1">
        <f>SUM(H10:H16)</f>
        <v>1.1870068</v>
      </c>
    </row>
    <row r="19" spans="1:8" x14ac:dyDescent="0.25">
      <c r="C19" s="2">
        <f>C18*10</f>
        <v>25.513097000000002</v>
      </c>
      <c r="D19" s="2">
        <f t="shared" ref="D19:H19" si="4">D18*10</f>
        <v>26.006873000000002</v>
      </c>
      <c r="E19" s="2">
        <f t="shared" si="4"/>
        <v>24.446030999999998</v>
      </c>
      <c r="F19" s="2">
        <f t="shared" si="4"/>
        <v>24.879050999999997</v>
      </c>
      <c r="H19" s="2">
        <f t="shared" si="4"/>
        <v>11.870068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82441-E48F-4EE9-9582-2FD9C4F049BC}">
  <dimension ref="A2:Q22"/>
  <sheetViews>
    <sheetView tabSelected="1" topLeftCell="D2" workbookViewId="0">
      <selection activeCell="O21" sqref="O21:O22"/>
    </sheetView>
  </sheetViews>
  <sheetFormatPr defaultRowHeight="15" x14ac:dyDescent="0.25"/>
  <cols>
    <col min="1" max="16384" width="9.140625" style="3"/>
  </cols>
  <sheetData>
    <row r="2" spans="1:17" x14ac:dyDescent="0.25">
      <c r="C2" s="4" t="s">
        <v>20</v>
      </c>
      <c r="F2" s="3" t="s">
        <v>19</v>
      </c>
      <c r="I2" s="3" t="s">
        <v>18</v>
      </c>
      <c r="L2" s="3" t="s">
        <v>17</v>
      </c>
      <c r="O2" s="3" t="s">
        <v>16</v>
      </c>
    </row>
    <row r="3" spans="1:17" x14ac:dyDescent="0.25">
      <c r="A3" s="5" t="s">
        <v>0</v>
      </c>
      <c r="B3" s="3" t="s">
        <v>9</v>
      </c>
      <c r="C3" s="5" t="s">
        <v>10</v>
      </c>
      <c r="D3" s="5" t="s">
        <v>11</v>
      </c>
      <c r="E3" s="5" t="s">
        <v>12</v>
      </c>
      <c r="F3" s="5" t="s">
        <v>10</v>
      </c>
      <c r="G3" s="5" t="s">
        <v>11</v>
      </c>
      <c r="H3" s="5" t="s">
        <v>12</v>
      </c>
      <c r="I3" s="5" t="s">
        <v>10</v>
      </c>
      <c r="J3" s="5" t="s">
        <v>11</v>
      </c>
      <c r="K3" s="5" t="s">
        <v>12</v>
      </c>
      <c r="L3" s="5" t="s">
        <v>10</v>
      </c>
      <c r="M3" s="5" t="s">
        <v>11</v>
      </c>
      <c r="N3" s="5" t="s">
        <v>12</v>
      </c>
      <c r="O3" s="5" t="s">
        <v>10</v>
      </c>
      <c r="P3" s="5" t="s">
        <v>11</v>
      </c>
      <c r="Q3" s="5" t="s">
        <v>12</v>
      </c>
    </row>
    <row r="4" spans="1:17" x14ac:dyDescent="0.25">
      <c r="A4" s="5">
        <v>1.4999999999999999E-2</v>
      </c>
      <c r="B4" s="5">
        <v>290</v>
      </c>
      <c r="C4" s="5">
        <v>2.6859999999999999</v>
      </c>
      <c r="D4" s="5">
        <v>2.6509999999999998</v>
      </c>
      <c r="E4" s="5">
        <v>2.63</v>
      </c>
      <c r="F4" s="1">
        <v>2.8</v>
      </c>
      <c r="G4" s="1">
        <v>2.8130000000000002</v>
      </c>
      <c r="H4" s="1">
        <v>2.8109999999999999</v>
      </c>
      <c r="I4" s="1">
        <v>2.6179999999999999</v>
      </c>
      <c r="J4" s="1">
        <v>2.5019999999999998</v>
      </c>
      <c r="K4" s="1">
        <v>2.613</v>
      </c>
      <c r="L4" s="1">
        <v>2.5960000000000001</v>
      </c>
      <c r="M4" s="1">
        <v>2.58</v>
      </c>
      <c r="N4" s="1">
        <v>2.5910000000000002</v>
      </c>
      <c r="O4" s="1">
        <v>2.734</v>
      </c>
      <c r="P4" s="1">
        <v>2.7810000000000001</v>
      </c>
      <c r="Q4" s="1">
        <v>2.76</v>
      </c>
    </row>
    <row r="5" spans="1:17" x14ac:dyDescent="0.25">
      <c r="A5" s="5">
        <v>8.1699999999999995E-2</v>
      </c>
      <c r="B5" s="5">
        <v>295</v>
      </c>
      <c r="C5" s="5">
        <v>2.6970000000000001</v>
      </c>
      <c r="D5" s="5">
        <v>2.6320000000000001</v>
      </c>
      <c r="E5" s="5">
        <v>2.665</v>
      </c>
      <c r="F5" s="1">
        <v>2.7189999999999999</v>
      </c>
      <c r="G5" s="1">
        <v>2.7250000000000001</v>
      </c>
      <c r="H5" s="1">
        <v>2.7170000000000001</v>
      </c>
      <c r="I5" s="1">
        <v>2.6120000000000001</v>
      </c>
      <c r="J5" s="1">
        <v>2.6080000000000001</v>
      </c>
      <c r="K5" s="1">
        <v>2.605</v>
      </c>
      <c r="L5" s="1">
        <v>2.625</v>
      </c>
      <c r="M5" s="1">
        <v>2.5030000000000001</v>
      </c>
      <c r="N5" s="1">
        <v>2.5950000000000002</v>
      </c>
      <c r="O5" s="1">
        <v>2.7050000000000001</v>
      </c>
      <c r="P5" s="1">
        <v>2.7120000000000002</v>
      </c>
      <c r="Q5" s="1">
        <v>2.7120000000000002</v>
      </c>
    </row>
    <row r="6" spans="1:17" x14ac:dyDescent="0.25">
      <c r="A6" s="5">
        <v>0.24779999999999999</v>
      </c>
      <c r="B6" s="5">
        <v>300</v>
      </c>
      <c r="C6" s="5">
        <v>2.6739999999999999</v>
      </c>
      <c r="D6" s="5">
        <v>2.681</v>
      </c>
      <c r="E6" s="5">
        <v>2.673</v>
      </c>
      <c r="F6" s="1">
        <v>2.7440000000000002</v>
      </c>
      <c r="G6" s="1">
        <v>2.7440000000000002</v>
      </c>
      <c r="H6" s="1">
        <v>2.7440000000000002</v>
      </c>
      <c r="I6" s="1">
        <v>2.556</v>
      </c>
      <c r="J6" s="1">
        <v>2.4159999999999999</v>
      </c>
      <c r="K6" s="1">
        <v>2.5459999999999998</v>
      </c>
      <c r="L6" s="1">
        <v>2.6040000000000001</v>
      </c>
      <c r="M6" s="1">
        <v>2.605</v>
      </c>
      <c r="N6" s="1">
        <v>2.6160000000000001</v>
      </c>
      <c r="O6" s="1">
        <v>2.7130000000000001</v>
      </c>
      <c r="P6" s="1">
        <v>2.726</v>
      </c>
      <c r="Q6" s="1">
        <v>2.7320000000000002</v>
      </c>
    </row>
    <row r="7" spans="1:17" x14ac:dyDescent="0.25">
      <c r="A7" s="5">
        <v>0.32779999999999998</v>
      </c>
      <c r="B7" s="5">
        <v>305</v>
      </c>
      <c r="C7" s="5">
        <v>2.65</v>
      </c>
      <c r="D7" s="5">
        <v>2.6579999999999999</v>
      </c>
      <c r="E7" s="5">
        <v>2.6539999999999999</v>
      </c>
      <c r="F7" s="1">
        <v>2.7050000000000001</v>
      </c>
      <c r="G7" s="1">
        <v>2.7109999999999999</v>
      </c>
      <c r="H7" s="1">
        <v>2.7229999999999999</v>
      </c>
      <c r="I7" s="1">
        <v>2.5419999999999998</v>
      </c>
      <c r="J7" s="1">
        <v>2.5529999999999999</v>
      </c>
      <c r="K7" s="1">
        <v>2.536</v>
      </c>
      <c r="L7" s="1">
        <v>2.593</v>
      </c>
      <c r="M7" s="1">
        <v>2.5880000000000001</v>
      </c>
      <c r="N7" s="1">
        <v>2.5720000000000001</v>
      </c>
      <c r="O7" s="1">
        <v>2.6560000000000001</v>
      </c>
      <c r="P7" s="1">
        <v>2.641</v>
      </c>
      <c r="Q7" s="1">
        <v>2.653</v>
      </c>
    </row>
    <row r="8" spans="1:17" x14ac:dyDescent="0.25">
      <c r="A8" s="5">
        <v>0.18640000000000001</v>
      </c>
      <c r="B8" s="5">
        <v>310</v>
      </c>
      <c r="C8" s="5">
        <v>2.6440000000000001</v>
      </c>
      <c r="D8" s="5">
        <v>2.6419999999999999</v>
      </c>
      <c r="E8" s="5">
        <v>2.6440000000000001</v>
      </c>
      <c r="F8" s="1">
        <v>2.6949999999999998</v>
      </c>
      <c r="G8" s="1">
        <v>2.6930000000000001</v>
      </c>
      <c r="H8" s="1">
        <v>2.68</v>
      </c>
      <c r="I8" s="1">
        <v>2.5230000000000001</v>
      </c>
      <c r="J8" s="1">
        <v>2.5409999999999999</v>
      </c>
      <c r="K8" s="1">
        <v>2.5259999999999998</v>
      </c>
      <c r="L8" s="1">
        <v>2.57</v>
      </c>
      <c r="M8" s="1">
        <v>2.5409999999999999</v>
      </c>
      <c r="N8" s="1">
        <v>2.5529999999999999</v>
      </c>
      <c r="O8" s="1">
        <v>2.629</v>
      </c>
      <c r="P8" s="1">
        <v>2.625</v>
      </c>
      <c r="Q8" s="1">
        <v>2.5430000000000001</v>
      </c>
    </row>
    <row r="9" spans="1:17" x14ac:dyDescent="0.25">
      <c r="A9" s="5">
        <v>8.3900000000000002E-2</v>
      </c>
      <c r="B9" s="5">
        <v>315</v>
      </c>
      <c r="C9" s="5">
        <v>2.62</v>
      </c>
      <c r="D9" s="5">
        <v>2.613</v>
      </c>
      <c r="E9" s="5">
        <v>2.6120000000000001</v>
      </c>
      <c r="F9" s="1">
        <v>2.6320000000000001</v>
      </c>
      <c r="G9" s="1">
        <v>2.641</v>
      </c>
      <c r="H9" s="1">
        <v>2.6419999999999999</v>
      </c>
      <c r="I9" s="1">
        <v>2.5089999999999999</v>
      </c>
      <c r="J9" s="1">
        <v>2.5129999999999999</v>
      </c>
      <c r="K9" s="1">
        <v>2.5110000000000001</v>
      </c>
      <c r="L9" s="1">
        <v>2.56</v>
      </c>
      <c r="M9" s="1">
        <v>2.4820000000000002</v>
      </c>
      <c r="N9" s="1">
        <v>2.605</v>
      </c>
      <c r="O9" s="1">
        <v>2.6240000000000001</v>
      </c>
      <c r="P9" s="1">
        <v>2.6190000000000002</v>
      </c>
      <c r="Q9" s="1">
        <v>2.6240000000000001</v>
      </c>
    </row>
    <row r="10" spans="1:17" x14ac:dyDescent="0.25">
      <c r="A10" s="5">
        <v>1.7999999999999999E-2</v>
      </c>
      <c r="B10" s="5">
        <v>320</v>
      </c>
      <c r="C10" s="5">
        <v>2.5960000000000001</v>
      </c>
      <c r="D10" s="5">
        <v>2.5830000000000002</v>
      </c>
      <c r="E10" s="5">
        <v>2.597</v>
      </c>
      <c r="F10" s="1">
        <v>2.5950000000000002</v>
      </c>
      <c r="G10" s="1">
        <v>2.593</v>
      </c>
      <c r="H10" s="1">
        <v>2.5939999999999999</v>
      </c>
      <c r="I10" s="1">
        <v>2.472</v>
      </c>
      <c r="J10" s="1">
        <v>2.4809999999999999</v>
      </c>
      <c r="K10" s="1">
        <v>2.4729999999999999</v>
      </c>
      <c r="L10" s="1">
        <v>2.5230000000000001</v>
      </c>
      <c r="M10" s="1">
        <v>2.5190000000000001</v>
      </c>
      <c r="N10" s="1">
        <v>2.6429999999999998</v>
      </c>
      <c r="O10" s="1">
        <v>2.5209999999999999</v>
      </c>
      <c r="P10" s="1">
        <v>2.5019999999999998</v>
      </c>
      <c r="Q10" s="1">
        <v>2.5310000000000001</v>
      </c>
    </row>
    <row r="12" spans="1:17" x14ac:dyDescent="0.25">
      <c r="A12" s="1" t="s">
        <v>13</v>
      </c>
      <c r="C12" s="3">
        <f>A4*C4</f>
        <v>4.0289999999999999E-2</v>
      </c>
      <c r="D12" s="3">
        <f>A4*D4</f>
        <v>3.9764999999999995E-2</v>
      </c>
      <c r="E12" s="3">
        <f>E4*A4</f>
        <v>3.9449999999999999E-2</v>
      </c>
      <c r="F12" s="3">
        <f>F4*A4</f>
        <v>4.1999999999999996E-2</v>
      </c>
      <c r="G12" s="3">
        <f>G4*A4</f>
        <v>4.2195000000000003E-2</v>
      </c>
      <c r="H12" s="3">
        <f>H4*A4</f>
        <v>4.2164999999999994E-2</v>
      </c>
      <c r="I12" s="3">
        <f>I4*A4</f>
        <v>3.9269999999999999E-2</v>
      </c>
      <c r="J12" s="3">
        <f>J4*A4</f>
        <v>3.7529999999999994E-2</v>
      </c>
      <c r="K12" s="3">
        <f>K4*A4</f>
        <v>3.9195000000000001E-2</v>
      </c>
      <c r="L12" s="3">
        <f>L4*A4</f>
        <v>3.8940000000000002E-2</v>
      </c>
      <c r="M12" s="3">
        <f>M4*A4</f>
        <v>3.8699999999999998E-2</v>
      </c>
      <c r="N12" s="3">
        <f>N4*A4</f>
        <v>3.8865000000000004E-2</v>
      </c>
      <c r="O12" s="3">
        <f>O4*A4</f>
        <v>4.1009999999999998E-2</v>
      </c>
      <c r="P12" s="3">
        <f>P4*A4</f>
        <v>4.1715000000000002E-2</v>
      </c>
      <c r="Q12" s="3">
        <f>Q4*A4</f>
        <v>4.1399999999999992E-2</v>
      </c>
    </row>
    <row r="13" spans="1:17" x14ac:dyDescent="0.25">
      <c r="C13" s="3">
        <f t="shared" ref="C13:C18" si="0">A5*C5</f>
        <v>0.22034489999999998</v>
      </c>
      <c r="D13" s="3">
        <f t="shared" ref="D13:D18" si="1">A5*D5</f>
        <v>0.21503439999999999</v>
      </c>
      <c r="E13" s="3">
        <f t="shared" ref="E13:E18" si="2">E5*A5</f>
        <v>0.21773049999999999</v>
      </c>
      <c r="F13" s="3">
        <f t="shared" ref="F13:F18" si="3">F5*A5</f>
        <v>0.22214229999999999</v>
      </c>
      <c r="G13" s="3">
        <f t="shared" ref="G13:G18" si="4">G5*A5</f>
        <v>0.22263249999999998</v>
      </c>
      <c r="H13" s="3">
        <f t="shared" ref="H13:H18" si="5">H5*A5</f>
        <v>0.22197889999999998</v>
      </c>
      <c r="I13" s="3">
        <f t="shared" ref="I13:I18" si="6">I5*A5</f>
        <v>0.21340039999999999</v>
      </c>
      <c r="J13" s="3">
        <f t="shared" ref="J13:J18" si="7">J5*A5</f>
        <v>0.2130736</v>
      </c>
      <c r="K13" s="3">
        <f t="shared" ref="K13:K18" si="8">K5*A5</f>
        <v>0.21282849999999998</v>
      </c>
      <c r="L13" s="3">
        <f t="shared" ref="L13:L18" si="9">L5*A5</f>
        <v>0.2144625</v>
      </c>
      <c r="M13" s="3">
        <f t="shared" ref="M13:M18" si="10">M5*A5</f>
        <v>0.20449509999999999</v>
      </c>
      <c r="N13" s="3">
        <f t="shared" ref="N13:N18" si="11">N5*A5</f>
        <v>0.21201149999999999</v>
      </c>
      <c r="O13" s="3">
        <f t="shared" ref="O13:O18" si="12">O5*A5</f>
        <v>0.22099849999999999</v>
      </c>
      <c r="P13" s="3">
        <f t="shared" ref="P13:P18" si="13">P5*A5</f>
        <v>0.2215704</v>
      </c>
      <c r="Q13" s="3">
        <f t="shared" ref="Q13:Q18" si="14">Q5*A5</f>
        <v>0.2215704</v>
      </c>
    </row>
    <row r="14" spans="1:17" x14ac:dyDescent="0.25">
      <c r="C14" s="3">
        <f t="shared" si="0"/>
        <v>0.66261720000000002</v>
      </c>
      <c r="D14" s="3">
        <f t="shared" si="1"/>
        <v>0.66435179999999994</v>
      </c>
      <c r="E14" s="3">
        <f t="shared" si="2"/>
        <v>0.6623694</v>
      </c>
      <c r="F14" s="3">
        <f t="shared" si="3"/>
        <v>0.67996319999999999</v>
      </c>
      <c r="G14" s="3">
        <f t="shared" si="4"/>
        <v>0.67996319999999999</v>
      </c>
      <c r="H14" s="3">
        <f t="shared" si="5"/>
        <v>0.67996319999999999</v>
      </c>
      <c r="I14" s="3">
        <f t="shared" si="6"/>
        <v>0.63337679999999996</v>
      </c>
      <c r="J14" s="3">
        <f t="shared" si="7"/>
        <v>0.59868480000000002</v>
      </c>
      <c r="K14" s="3">
        <f t="shared" si="8"/>
        <v>0.63089879999999998</v>
      </c>
      <c r="L14" s="3">
        <f t="shared" si="9"/>
        <v>0.64527120000000004</v>
      </c>
      <c r="M14" s="3">
        <f t="shared" si="10"/>
        <v>0.64551899999999995</v>
      </c>
      <c r="N14" s="3">
        <f t="shared" si="11"/>
        <v>0.64824479999999995</v>
      </c>
      <c r="O14" s="3">
        <f t="shared" si="12"/>
        <v>0.67228140000000003</v>
      </c>
      <c r="P14" s="3">
        <f t="shared" si="13"/>
        <v>0.67550279999999996</v>
      </c>
      <c r="Q14" s="3">
        <f t="shared" si="14"/>
        <v>0.67698960000000008</v>
      </c>
    </row>
    <row r="15" spans="1:17" x14ac:dyDescent="0.25">
      <c r="C15" s="3">
        <f t="shared" si="0"/>
        <v>0.86866999999999994</v>
      </c>
      <c r="D15" s="3">
        <f t="shared" si="1"/>
        <v>0.87129239999999997</v>
      </c>
      <c r="E15" s="3">
        <f t="shared" si="2"/>
        <v>0.8699811999999999</v>
      </c>
      <c r="F15" s="3">
        <f t="shared" si="3"/>
        <v>0.88669900000000001</v>
      </c>
      <c r="G15" s="3">
        <f t="shared" si="4"/>
        <v>0.88866579999999995</v>
      </c>
      <c r="H15" s="3">
        <f t="shared" si="5"/>
        <v>0.89259939999999993</v>
      </c>
      <c r="I15" s="3">
        <f t="shared" si="6"/>
        <v>0.83326759999999989</v>
      </c>
      <c r="J15" s="3">
        <f t="shared" si="7"/>
        <v>0.83687339999999988</v>
      </c>
      <c r="K15" s="3">
        <f t="shared" si="8"/>
        <v>0.83130079999999995</v>
      </c>
      <c r="L15" s="3">
        <f t="shared" si="9"/>
        <v>0.84998539999999989</v>
      </c>
      <c r="M15" s="3">
        <f t="shared" si="10"/>
        <v>0.84834639999999994</v>
      </c>
      <c r="N15" s="3">
        <f t="shared" si="11"/>
        <v>0.84310160000000001</v>
      </c>
      <c r="O15" s="3">
        <f t="shared" si="12"/>
        <v>0.87063679999999999</v>
      </c>
      <c r="P15" s="3">
        <f t="shared" si="13"/>
        <v>0.86571979999999993</v>
      </c>
      <c r="Q15" s="3">
        <f t="shared" si="14"/>
        <v>0.86965339999999991</v>
      </c>
    </row>
    <row r="16" spans="1:17" x14ac:dyDescent="0.25">
      <c r="C16" s="3">
        <f t="shared" si="0"/>
        <v>0.49284160000000005</v>
      </c>
      <c r="D16" s="3">
        <f t="shared" si="1"/>
        <v>0.49246879999999998</v>
      </c>
      <c r="E16" s="3">
        <f t="shared" si="2"/>
        <v>0.49284160000000005</v>
      </c>
      <c r="F16" s="3">
        <f t="shared" si="3"/>
        <v>0.50234800000000002</v>
      </c>
      <c r="G16" s="3">
        <f t="shared" si="4"/>
        <v>0.50197520000000007</v>
      </c>
      <c r="H16" s="3">
        <f t="shared" si="5"/>
        <v>0.49955200000000005</v>
      </c>
      <c r="I16" s="3">
        <f t="shared" si="6"/>
        <v>0.47028720000000007</v>
      </c>
      <c r="J16" s="3">
        <f t="shared" si="7"/>
        <v>0.47364240000000002</v>
      </c>
      <c r="K16" s="3">
        <f t="shared" si="8"/>
        <v>0.4708464</v>
      </c>
      <c r="L16" s="3">
        <f t="shared" si="9"/>
        <v>0.47904799999999997</v>
      </c>
      <c r="M16" s="3">
        <f t="shared" si="10"/>
        <v>0.47364240000000002</v>
      </c>
      <c r="N16" s="3">
        <f t="shared" si="11"/>
        <v>0.4758792</v>
      </c>
      <c r="O16" s="3">
        <f t="shared" si="12"/>
        <v>0.49004560000000003</v>
      </c>
      <c r="P16" s="3">
        <f t="shared" si="13"/>
        <v>0.48930000000000001</v>
      </c>
      <c r="Q16" s="3">
        <f t="shared" si="14"/>
        <v>0.47401520000000008</v>
      </c>
    </row>
    <row r="17" spans="2:17" x14ac:dyDescent="0.25">
      <c r="C17" s="3">
        <f t="shared" si="0"/>
        <v>0.21981800000000001</v>
      </c>
      <c r="D17" s="3">
        <f t="shared" si="1"/>
        <v>0.2192307</v>
      </c>
      <c r="E17" s="3">
        <f t="shared" si="2"/>
        <v>0.2191468</v>
      </c>
      <c r="F17" s="3">
        <f t="shared" si="3"/>
        <v>0.22082480000000002</v>
      </c>
      <c r="G17" s="3">
        <f t="shared" si="4"/>
        <v>0.2215799</v>
      </c>
      <c r="H17" s="3">
        <f t="shared" si="5"/>
        <v>0.22166379999999999</v>
      </c>
      <c r="I17" s="3">
        <f t="shared" si="6"/>
        <v>0.2105051</v>
      </c>
      <c r="J17" s="3">
        <f t="shared" si="7"/>
        <v>0.21084069999999999</v>
      </c>
      <c r="K17" s="3">
        <f t="shared" si="8"/>
        <v>0.21067290000000002</v>
      </c>
      <c r="L17" s="3">
        <f t="shared" si="9"/>
        <v>0.214784</v>
      </c>
      <c r="M17" s="3">
        <f t="shared" si="10"/>
        <v>0.20823980000000003</v>
      </c>
      <c r="N17" s="3">
        <f t="shared" si="11"/>
        <v>0.21855950000000002</v>
      </c>
      <c r="O17" s="3">
        <f t="shared" si="12"/>
        <v>0.2201536</v>
      </c>
      <c r="P17" s="3">
        <f t="shared" si="13"/>
        <v>0.21973410000000002</v>
      </c>
      <c r="Q17" s="3">
        <f t="shared" si="14"/>
        <v>0.2201536</v>
      </c>
    </row>
    <row r="18" spans="2:17" x14ac:dyDescent="0.25">
      <c r="C18" s="3">
        <f t="shared" si="0"/>
        <v>4.6727999999999999E-2</v>
      </c>
      <c r="D18" s="3">
        <f t="shared" si="1"/>
        <v>4.6494000000000001E-2</v>
      </c>
      <c r="E18" s="3">
        <f t="shared" si="2"/>
        <v>4.6745999999999996E-2</v>
      </c>
      <c r="F18" s="3">
        <f t="shared" si="3"/>
        <v>4.6710000000000002E-2</v>
      </c>
      <c r="G18" s="3">
        <f t="shared" si="4"/>
        <v>4.6673999999999993E-2</v>
      </c>
      <c r="H18" s="3">
        <f t="shared" si="5"/>
        <v>4.6691999999999997E-2</v>
      </c>
      <c r="I18" s="3">
        <f t="shared" si="6"/>
        <v>4.4495999999999994E-2</v>
      </c>
      <c r="J18" s="3">
        <f t="shared" si="7"/>
        <v>4.4657999999999996E-2</v>
      </c>
      <c r="K18" s="3">
        <f t="shared" si="8"/>
        <v>4.4513999999999991E-2</v>
      </c>
      <c r="L18" s="3">
        <f t="shared" si="9"/>
        <v>4.5413999999999996E-2</v>
      </c>
      <c r="M18" s="3">
        <f t="shared" si="10"/>
        <v>4.5342E-2</v>
      </c>
      <c r="N18" s="3">
        <f t="shared" si="11"/>
        <v>4.7573999999999991E-2</v>
      </c>
      <c r="O18" s="3">
        <f t="shared" si="12"/>
        <v>4.5377999999999995E-2</v>
      </c>
      <c r="P18" s="3">
        <f t="shared" si="13"/>
        <v>4.5035999999999993E-2</v>
      </c>
      <c r="Q18" s="3">
        <f t="shared" si="14"/>
        <v>4.5558000000000001E-2</v>
      </c>
    </row>
    <row r="19" spans="2:17" x14ac:dyDescent="0.25">
      <c r="C19" s="3">
        <f>SUM(C12:C18)</f>
        <v>2.5513097</v>
      </c>
      <c r="D19" s="3">
        <f t="shared" ref="D19:Q19" si="15">SUM(D12:D18)</f>
        <v>2.5486370999999997</v>
      </c>
      <c r="E19" s="3">
        <f t="shared" si="15"/>
        <v>2.5482655000000003</v>
      </c>
      <c r="F19" s="3">
        <f t="shared" si="15"/>
        <v>2.6006873000000001</v>
      </c>
      <c r="G19" s="3">
        <f t="shared" si="15"/>
        <v>2.6036855999999999</v>
      </c>
      <c r="H19" s="3">
        <f t="shared" si="15"/>
        <v>2.6046143000000002</v>
      </c>
      <c r="I19" s="3">
        <f t="shared" si="15"/>
        <v>2.4446030999999997</v>
      </c>
      <c r="J19" s="3">
        <f t="shared" si="15"/>
        <v>2.4153028999999999</v>
      </c>
      <c r="K19" s="3">
        <f t="shared" si="15"/>
        <v>2.4402564</v>
      </c>
      <c r="L19" s="3">
        <f t="shared" si="15"/>
        <v>2.4879050999999999</v>
      </c>
      <c r="M19" s="3">
        <f t="shared" si="15"/>
        <v>2.4642846999999999</v>
      </c>
      <c r="N19" s="3">
        <f t="shared" si="15"/>
        <v>2.4842355999999999</v>
      </c>
      <c r="O19" s="3">
        <f t="shared" si="15"/>
        <v>2.5605039000000001</v>
      </c>
      <c r="P19" s="3">
        <f t="shared" si="15"/>
        <v>2.5585781000000001</v>
      </c>
      <c r="Q19" s="3">
        <f t="shared" si="15"/>
        <v>2.5493402000000005</v>
      </c>
    </row>
    <row r="20" spans="2:17" x14ac:dyDescent="0.25">
      <c r="C20" s="3">
        <f>C19*10</f>
        <v>25.513097000000002</v>
      </c>
      <c r="D20" s="3">
        <f t="shared" ref="D20:Q20" si="16">D19*10</f>
        <v>25.486370999999998</v>
      </c>
      <c r="E20" s="3">
        <f t="shared" si="16"/>
        <v>25.482655000000001</v>
      </c>
      <c r="F20" s="3">
        <f t="shared" si="16"/>
        <v>26.006873000000002</v>
      </c>
      <c r="G20" s="3">
        <f t="shared" si="16"/>
        <v>26.036856</v>
      </c>
      <c r="H20" s="3">
        <f t="shared" si="16"/>
        <v>26.046143000000001</v>
      </c>
      <c r="I20" s="3">
        <f t="shared" si="16"/>
        <v>24.446030999999998</v>
      </c>
      <c r="J20" s="3">
        <f t="shared" si="16"/>
        <v>24.153029</v>
      </c>
      <c r="K20" s="3">
        <f t="shared" si="16"/>
        <v>24.402563999999998</v>
      </c>
      <c r="L20" s="3">
        <f t="shared" si="16"/>
        <v>24.879050999999997</v>
      </c>
      <c r="M20" s="3">
        <f t="shared" si="16"/>
        <v>24.642847</v>
      </c>
      <c r="N20" s="3">
        <f t="shared" si="16"/>
        <v>24.842355999999999</v>
      </c>
      <c r="O20" s="3">
        <f t="shared" si="16"/>
        <v>25.605039000000001</v>
      </c>
      <c r="P20" s="3">
        <f t="shared" si="16"/>
        <v>25.585781000000001</v>
      </c>
      <c r="Q20" s="3">
        <f t="shared" si="16"/>
        <v>25.493402000000003</v>
      </c>
    </row>
    <row r="21" spans="2:17" x14ac:dyDescent="0.25">
      <c r="B21" s="3" t="s">
        <v>14</v>
      </c>
      <c r="C21" s="3">
        <f>AVERAGE(C20:E20)</f>
        <v>25.494040999999999</v>
      </c>
      <c r="F21" s="3">
        <f>AVERAGE(F20:H20)</f>
        <v>26.029957333333332</v>
      </c>
      <c r="I21" s="3">
        <f>AVERAGE(I20:K20)</f>
        <v>24.333874666666663</v>
      </c>
      <c r="L21" s="3">
        <f>AVERAGE(L20:N20)</f>
        <v>24.788084666666663</v>
      </c>
      <c r="O21" s="3">
        <f>AVERAGE(O20:Q20)</f>
        <v>25.561407333333335</v>
      </c>
    </row>
    <row r="22" spans="2:17" x14ac:dyDescent="0.25">
      <c r="B22" s="3" t="s">
        <v>15</v>
      </c>
      <c r="C22" s="3">
        <f>STDEV(C20:E20)</f>
        <v>1.6607242877733679E-2</v>
      </c>
      <c r="F22" s="3">
        <f>STDEV(F20:H20)</f>
        <v>2.0523813640093602E-2</v>
      </c>
      <c r="I22" s="3">
        <f>STDEV(I20:K20)</f>
        <v>0.15811771370195354</v>
      </c>
      <c r="L22" s="3">
        <f>STDEV(L20:N20)</f>
        <v>0.12711064322208832</v>
      </c>
      <c r="O22" s="3">
        <f>STDEV(O20:Q20)</f>
        <v>5.9676307378499847E-2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REVISION </cp:lastModifiedBy>
  <dcterms:created xsi:type="dcterms:W3CDTF">2015-06-05T18:17:20Z</dcterms:created>
  <dcterms:modified xsi:type="dcterms:W3CDTF">2025-03-19T15:32:31Z</dcterms:modified>
</cp:coreProperties>
</file>