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0730" windowHeight="11160" firstSheet="2" activeTab="2"/>
  </bookViews>
  <sheets>
    <sheet name="Sélection et citations" sheetId="26" r:id="rId1"/>
    <sheet name="Travail sur sélection" sheetId="18" r:id="rId2"/>
    <sheet name="Statistiques et Graphiques" sheetId="12" r:id="rId3"/>
    <sheet name="Condition n°1" sheetId="19" r:id="rId4"/>
    <sheet name="Condition n°2" sheetId="27" r:id="rId5"/>
    <sheet name="Comparaison" sheetId="21" r:id="rId6"/>
    <sheet name="Comptage comparaison" sheetId="22" r:id="rId7"/>
  </sheets>
  <definedNames>
    <definedName name="_xlnm._FilterDatabase" localSheetId="0" hidden="1">'Sélection et citations'!$A$2:$L$102</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5" i="12" l="1"/>
  <c r="B106" i="12"/>
  <c r="B107" i="12"/>
  <c r="B108" i="12"/>
  <c r="B109" i="12"/>
  <c r="B104" i="12"/>
  <c r="G101" i="12"/>
  <c r="G98" i="12"/>
  <c r="C287" i="12" l="1"/>
  <c r="D282" i="12"/>
  <c r="D283" i="12"/>
  <c r="D284" i="12"/>
  <c r="D285" i="12"/>
  <c r="D286" i="12"/>
  <c r="D281" i="12"/>
  <c r="D287" i="12" s="1"/>
  <c r="C282" i="12"/>
  <c r="C283" i="12"/>
  <c r="C284" i="12"/>
  <c r="C285" i="12"/>
  <c r="C286" i="12"/>
  <c r="C281" i="12"/>
  <c r="B282" i="12"/>
  <c r="B283" i="12"/>
  <c r="B287" i="12" s="1"/>
  <c r="B284" i="12"/>
  <c r="B285" i="12"/>
  <c r="B286" i="12"/>
  <c r="B281" i="12"/>
  <c r="D266" i="12"/>
  <c r="D267" i="12"/>
  <c r="D268" i="12"/>
  <c r="D265" i="12"/>
  <c r="C266" i="12"/>
  <c r="C267" i="12"/>
  <c r="C268" i="12"/>
  <c r="C265" i="12"/>
  <c r="B266" i="12"/>
  <c r="B267" i="12"/>
  <c r="B268" i="12"/>
  <c r="B265" i="12"/>
  <c r="D250" i="12"/>
  <c r="D254" i="12" s="1"/>
  <c r="D251" i="12"/>
  <c r="D252" i="12"/>
  <c r="D253" i="12"/>
  <c r="D249" i="12"/>
  <c r="C250" i="12"/>
  <c r="C251" i="12"/>
  <c r="C252" i="12"/>
  <c r="C253" i="12"/>
  <c r="C254" i="12" s="1"/>
  <c r="C249" i="12"/>
  <c r="B250" i="12"/>
  <c r="B251" i="12"/>
  <c r="B252" i="12"/>
  <c r="B253" i="12"/>
  <c r="B249" i="12"/>
  <c r="F74" i="12"/>
  <c r="F75" i="12"/>
  <c r="F76" i="12"/>
  <c r="F73" i="12"/>
  <c r="E74" i="12"/>
  <c r="E75" i="12"/>
  <c r="E76" i="12"/>
  <c r="E73" i="12"/>
  <c r="D74" i="12"/>
  <c r="D75" i="12"/>
  <c r="D76" i="12"/>
  <c r="D73" i="12"/>
  <c r="C74" i="12"/>
  <c r="C75" i="12"/>
  <c r="C76" i="12"/>
  <c r="C73" i="12"/>
  <c r="B74" i="12"/>
  <c r="B75" i="12"/>
  <c r="B76" i="12"/>
  <c r="B73" i="12"/>
  <c r="C51" i="12"/>
  <c r="C52" i="12"/>
  <c r="C53" i="12"/>
  <c r="C54" i="12"/>
  <c r="C50" i="12"/>
  <c r="C8" i="12"/>
  <c r="C9" i="12"/>
  <c r="C10" i="12"/>
  <c r="C11" i="12"/>
  <c r="C7" i="12"/>
  <c r="D202" i="12"/>
  <c r="D203" i="12"/>
  <c r="D204" i="12"/>
  <c r="D205" i="12"/>
  <c r="D206" i="12"/>
  <c r="D201" i="12"/>
  <c r="C202" i="12"/>
  <c r="C203" i="12"/>
  <c r="C204" i="12"/>
  <c r="C205" i="12"/>
  <c r="C206" i="12"/>
  <c r="C201" i="12"/>
  <c r="C207" i="12" s="1"/>
  <c r="B202" i="12"/>
  <c r="B203" i="12"/>
  <c r="B204" i="12"/>
  <c r="B205" i="12"/>
  <c r="B206" i="12"/>
  <c r="B201" i="12"/>
  <c r="D234" i="12"/>
  <c r="D235" i="12"/>
  <c r="D236" i="12"/>
  <c r="D233" i="12"/>
  <c r="C234" i="12"/>
  <c r="C235" i="12"/>
  <c r="C236" i="12"/>
  <c r="C233" i="12"/>
  <c r="B234" i="12"/>
  <c r="B235" i="12"/>
  <c r="B236" i="12"/>
  <c r="B233" i="12"/>
  <c r="E227" i="12"/>
  <c r="E228" i="12"/>
  <c r="E229" i="12"/>
  <c r="E230" i="12"/>
  <c r="E226" i="12"/>
  <c r="E183" i="12"/>
  <c r="E184" i="12"/>
  <c r="E182" i="12"/>
  <c r="C183" i="12"/>
  <c r="B183" i="12"/>
  <c r="B184" i="12"/>
  <c r="B182" i="12"/>
  <c r="C179" i="12"/>
  <c r="D179" i="12"/>
  <c r="E179" i="12"/>
  <c r="B179" i="12"/>
  <c r="F167" i="12"/>
  <c r="F168" i="12"/>
  <c r="F166" i="12"/>
  <c r="F218" i="12"/>
  <c r="F219" i="12"/>
  <c r="F217" i="12"/>
  <c r="F220" i="12" s="1"/>
  <c r="D167" i="12"/>
  <c r="D168" i="12"/>
  <c r="D166" i="12"/>
  <c r="C163" i="12"/>
  <c r="D163" i="12"/>
  <c r="E163" i="12"/>
  <c r="F163" i="12"/>
  <c r="G163" i="12"/>
  <c r="B163" i="12"/>
  <c r="G169" i="12"/>
  <c r="B185" i="12" l="1"/>
  <c r="B207" i="12"/>
  <c r="B254" i="12"/>
  <c r="B237" i="12"/>
  <c r="D207" i="12"/>
  <c r="C237" i="12"/>
  <c r="E185" i="12"/>
  <c r="D237" i="12"/>
  <c r="E77" i="12"/>
  <c r="C77" i="12"/>
  <c r="F77" i="12"/>
  <c r="B77" i="12"/>
  <c r="D77" i="12"/>
  <c r="D169" i="12"/>
  <c r="F105" i="12"/>
  <c r="F106" i="12"/>
  <c r="F107" i="12"/>
  <c r="F108" i="12"/>
  <c r="F109" i="12"/>
  <c r="F104" i="12"/>
  <c r="D105" i="12"/>
  <c r="D106" i="12"/>
  <c r="D107" i="12"/>
  <c r="D108" i="12"/>
  <c r="D109" i="12"/>
  <c r="D104" i="12"/>
  <c r="C121" i="12"/>
  <c r="D121" i="12"/>
  <c r="D129" i="12" s="1"/>
  <c r="E121" i="12"/>
  <c r="B121" i="12"/>
  <c r="B126" i="12" s="1"/>
  <c r="C70" i="12"/>
  <c r="D70" i="12"/>
  <c r="E70" i="12"/>
  <c r="F70" i="12"/>
  <c r="B70" i="12"/>
  <c r="D42" i="12"/>
  <c r="E42" i="12"/>
  <c r="C217" i="12"/>
  <c r="D217" i="12"/>
  <c r="E217" i="12"/>
  <c r="C218" i="12"/>
  <c r="D218" i="12"/>
  <c r="E218" i="12"/>
  <c r="C219" i="12"/>
  <c r="D219" i="12"/>
  <c r="E219" i="12"/>
  <c r="B218" i="12"/>
  <c r="B219" i="12"/>
  <c r="B217" i="12"/>
  <c r="A3" i="27"/>
  <c r="B3" i="27"/>
  <c r="C3" i="27"/>
  <c r="A4" i="27"/>
  <c r="B4" i="27"/>
  <c r="C4" i="27"/>
  <c r="A5" i="27"/>
  <c r="B5" i="27"/>
  <c r="C5" i="27"/>
  <c r="A6" i="27"/>
  <c r="B6" i="27"/>
  <c r="C6" i="27"/>
  <c r="A7" i="27"/>
  <c r="B7" i="27"/>
  <c r="C7" i="27"/>
  <c r="A8" i="27"/>
  <c r="B8" i="27"/>
  <c r="C8" i="27"/>
  <c r="A9" i="27"/>
  <c r="B9" i="27"/>
  <c r="C9" i="27"/>
  <c r="A10" i="27"/>
  <c r="B10" i="27"/>
  <c r="C10" i="27"/>
  <c r="A11" i="27"/>
  <c r="B11" i="27"/>
  <c r="C11" i="27"/>
  <c r="A12" i="27"/>
  <c r="B12" i="27"/>
  <c r="C12" i="27"/>
  <c r="A13" i="27"/>
  <c r="B13" i="27"/>
  <c r="C13" i="27"/>
  <c r="A14" i="27"/>
  <c r="B14" i="27"/>
  <c r="C14" i="27"/>
  <c r="A15" i="27"/>
  <c r="B15" i="27"/>
  <c r="C15" i="27"/>
  <c r="A16" i="27"/>
  <c r="B16" i="27"/>
  <c r="C16" i="27"/>
  <c r="A17" i="27"/>
  <c r="B17" i="27"/>
  <c r="C17" i="27"/>
  <c r="A18" i="27"/>
  <c r="B18" i="27"/>
  <c r="C18" i="27"/>
  <c r="A19" i="27"/>
  <c r="B19" i="27"/>
  <c r="C19" i="27"/>
  <c r="A20" i="27"/>
  <c r="B20" i="27"/>
  <c r="C20" i="27"/>
  <c r="A21" i="27"/>
  <c r="B21" i="27"/>
  <c r="C21" i="27"/>
  <c r="A22" i="27"/>
  <c r="B22" i="27"/>
  <c r="C22" i="27"/>
  <c r="A23" i="27"/>
  <c r="B23" i="27"/>
  <c r="C23" i="27"/>
  <c r="A24" i="27"/>
  <c r="B24" i="27"/>
  <c r="C24" i="27"/>
  <c r="A25" i="27"/>
  <c r="B25" i="27"/>
  <c r="C25" i="27"/>
  <c r="A26" i="27"/>
  <c r="B26" i="27"/>
  <c r="C26" i="27"/>
  <c r="A27" i="27"/>
  <c r="B27" i="27"/>
  <c r="C27" i="27"/>
  <c r="A28" i="27"/>
  <c r="B28" i="27"/>
  <c r="C28" i="27"/>
  <c r="A29" i="27"/>
  <c r="B29" i="27"/>
  <c r="C29" i="27"/>
  <c r="A30" i="27"/>
  <c r="B30" i="27"/>
  <c r="C30" i="27"/>
  <c r="A31" i="27"/>
  <c r="B31" i="27"/>
  <c r="C31" i="27"/>
  <c r="A32" i="27"/>
  <c r="B32" i="27"/>
  <c r="C32" i="27"/>
  <c r="A33" i="27"/>
  <c r="B33" i="27"/>
  <c r="C33" i="27"/>
  <c r="A34" i="27"/>
  <c r="B34" i="27"/>
  <c r="C34" i="27"/>
  <c r="A35" i="27"/>
  <c r="B35" i="27"/>
  <c r="C35" i="27"/>
  <c r="A36" i="27"/>
  <c r="B36" i="27"/>
  <c r="C36" i="27"/>
  <c r="A37" i="27"/>
  <c r="B37" i="27"/>
  <c r="C37" i="27"/>
  <c r="A38" i="27"/>
  <c r="B38" i="27"/>
  <c r="C38" i="27"/>
  <c r="A39" i="27"/>
  <c r="B39" i="27"/>
  <c r="C39" i="27"/>
  <c r="A40" i="27"/>
  <c r="B40" i="27"/>
  <c r="C40" i="27"/>
  <c r="A41" i="27"/>
  <c r="B41" i="27"/>
  <c r="C41" i="27"/>
  <c r="A42" i="27"/>
  <c r="B42" i="27"/>
  <c r="C42" i="27"/>
  <c r="A43" i="27"/>
  <c r="B43" i="27"/>
  <c r="C43" i="27"/>
  <c r="A44" i="27"/>
  <c r="B44" i="27"/>
  <c r="C44" i="27"/>
  <c r="A45" i="27"/>
  <c r="B45" i="27"/>
  <c r="C45" i="27"/>
  <c r="A46" i="27"/>
  <c r="B46" i="27"/>
  <c r="C46" i="27"/>
  <c r="A47" i="27"/>
  <c r="B47" i="27"/>
  <c r="C47" i="27"/>
  <c r="A48" i="27"/>
  <c r="B48" i="27"/>
  <c r="C48" i="27"/>
  <c r="A49" i="27"/>
  <c r="B49" i="27"/>
  <c r="C49" i="27"/>
  <c r="A50" i="27"/>
  <c r="B50" i="27"/>
  <c r="C50" i="27"/>
  <c r="A51" i="27"/>
  <c r="B51" i="27"/>
  <c r="C51" i="27"/>
  <c r="A52" i="27"/>
  <c r="B52" i="27"/>
  <c r="C52" i="27"/>
  <c r="A53" i="27"/>
  <c r="B53" i="27"/>
  <c r="C53" i="27"/>
  <c r="A54" i="27"/>
  <c r="B54" i="27"/>
  <c r="C54" i="27"/>
  <c r="A55" i="27"/>
  <c r="B55" i="27"/>
  <c r="C55" i="27"/>
  <c r="A56" i="27"/>
  <c r="B56" i="27"/>
  <c r="C56" i="27"/>
  <c r="A57" i="27"/>
  <c r="B57" i="27"/>
  <c r="C57" i="27"/>
  <c r="A58" i="27"/>
  <c r="B58" i="27"/>
  <c r="C58" i="27"/>
  <c r="A59" i="27"/>
  <c r="B59" i="27"/>
  <c r="C59" i="27"/>
  <c r="A60" i="27"/>
  <c r="B60" i="27"/>
  <c r="C60" i="27"/>
  <c r="A61" i="27"/>
  <c r="B61" i="27"/>
  <c r="C61" i="27"/>
  <c r="A62" i="27"/>
  <c r="B62" i="27"/>
  <c r="C62" i="27"/>
  <c r="A63" i="27"/>
  <c r="B63" i="27"/>
  <c r="C63" i="27"/>
  <c r="A64" i="27"/>
  <c r="B64" i="27"/>
  <c r="C64" i="27"/>
  <c r="A65" i="27"/>
  <c r="B65" i="27"/>
  <c r="C65" i="27"/>
  <c r="A66" i="27"/>
  <c r="B66" i="27"/>
  <c r="C66" i="27"/>
  <c r="A67" i="27"/>
  <c r="B67" i="27"/>
  <c r="C67" i="27"/>
  <c r="A68" i="27"/>
  <c r="B68" i="27"/>
  <c r="C68" i="27"/>
  <c r="A69" i="27"/>
  <c r="B69" i="27"/>
  <c r="C69" i="27"/>
  <c r="A70" i="27"/>
  <c r="B70" i="27"/>
  <c r="C70" i="27"/>
  <c r="A71" i="27"/>
  <c r="B71" i="27"/>
  <c r="C71" i="27"/>
  <c r="A72" i="27"/>
  <c r="B72" i="27"/>
  <c r="C72" i="27"/>
  <c r="A73" i="27"/>
  <c r="B73" i="27"/>
  <c r="C73" i="27"/>
  <c r="A74" i="27"/>
  <c r="B74" i="27"/>
  <c r="C74" i="27"/>
  <c r="A75" i="27"/>
  <c r="B75" i="27"/>
  <c r="C75" i="27"/>
  <c r="A76" i="27"/>
  <c r="B76" i="27"/>
  <c r="C76" i="27"/>
  <c r="A77" i="27"/>
  <c r="B77" i="27"/>
  <c r="C77" i="27"/>
  <c r="A78" i="27"/>
  <c r="B78" i="27"/>
  <c r="C78" i="27"/>
  <c r="A79" i="27"/>
  <c r="B79" i="27"/>
  <c r="C79" i="27"/>
  <c r="A80" i="27"/>
  <c r="B80" i="27"/>
  <c r="C80" i="27"/>
  <c r="A81" i="27"/>
  <c r="B81" i="27"/>
  <c r="C81" i="27"/>
  <c r="A82" i="27"/>
  <c r="B82" i="27"/>
  <c r="C82" i="27"/>
  <c r="A83" i="27"/>
  <c r="B83" i="27"/>
  <c r="C83" i="27"/>
  <c r="A84" i="27"/>
  <c r="B84" i="27"/>
  <c r="C84" i="27"/>
  <c r="A85" i="27"/>
  <c r="B85" i="27"/>
  <c r="C85" i="27"/>
  <c r="A86" i="27"/>
  <c r="B86" i="27"/>
  <c r="C86" i="27"/>
  <c r="A87" i="27"/>
  <c r="B87" i="27"/>
  <c r="C87" i="27"/>
  <c r="A88" i="27"/>
  <c r="B88" i="27"/>
  <c r="C88" i="27"/>
  <c r="A89" i="27"/>
  <c r="B89" i="27"/>
  <c r="C89" i="27"/>
  <c r="A90" i="27"/>
  <c r="B90" i="27"/>
  <c r="C90" i="27"/>
  <c r="A91" i="27"/>
  <c r="B91" i="27"/>
  <c r="C91" i="27"/>
  <c r="A92" i="27"/>
  <c r="B92" i="27"/>
  <c r="C92" i="27"/>
  <c r="A93" i="27"/>
  <c r="B93" i="27"/>
  <c r="C93" i="27"/>
  <c r="A94" i="27"/>
  <c r="B94" i="27"/>
  <c r="C94" i="27"/>
  <c r="A95" i="27"/>
  <c r="B95" i="27"/>
  <c r="C95" i="27"/>
  <c r="A96" i="27"/>
  <c r="B96" i="27"/>
  <c r="C96" i="27"/>
  <c r="A97" i="27"/>
  <c r="B97" i="27"/>
  <c r="C97" i="27"/>
  <c r="A98" i="27"/>
  <c r="B98" i="27"/>
  <c r="C98" i="27"/>
  <c r="A99" i="27"/>
  <c r="B99" i="27"/>
  <c r="C99" i="27"/>
  <c r="A100" i="27"/>
  <c r="B100" i="27"/>
  <c r="C100" i="27"/>
  <c r="A101" i="27"/>
  <c r="B101" i="27"/>
  <c r="C101" i="27"/>
  <c r="B2" i="27"/>
  <c r="C2" i="27"/>
  <c r="A2" i="27"/>
  <c r="D3" i="27"/>
  <c r="D4" i="27"/>
  <c r="D5" i="27"/>
  <c r="D6" i="27"/>
  <c r="D7" i="27"/>
  <c r="D8" i="27"/>
  <c r="D9" i="27"/>
  <c r="D10" i="27"/>
  <c r="D11" i="27"/>
  <c r="D12" i="27"/>
  <c r="D13" i="27"/>
  <c r="D14" i="27"/>
  <c r="D15" i="27"/>
  <c r="D16" i="27"/>
  <c r="D17" i="27"/>
  <c r="D18" i="27"/>
  <c r="D19" i="27"/>
  <c r="D20" i="27"/>
  <c r="D21" i="27"/>
  <c r="D22" i="27"/>
  <c r="D23" i="27"/>
  <c r="D24" i="27"/>
  <c r="D25" i="27"/>
  <c r="D26" i="27"/>
  <c r="D27" i="27"/>
  <c r="D28" i="27"/>
  <c r="D29" i="27"/>
  <c r="D30" i="27"/>
  <c r="D31" i="27"/>
  <c r="D32" i="27"/>
  <c r="D33" i="27"/>
  <c r="D34" i="27"/>
  <c r="D35" i="27"/>
  <c r="D36" i="27"/>
  <c r="D37" i="27"/>
  <c r="D38" i="27"/>
  <c r="D39" i="27"/>
  <c r="D40" i="27"/>
  <c r="D41" i="27"/>
  <c r="D42" i="27"/>
  <c r="D43" i="27"/>
  <c r="D44" i="27"/>
  <c r="D45" i="27"/>
  <c r="D46" i="27"/>
  <c r="D47" i="27"/>
  <c r="D48" i="27"/>
  <c r="D49" i="27"/>
  <c r="D50" i="27"/>
  <c r="D51" i="27"/>
  <c r="D52" i="27"/>
  <c r="D53" i="27"/>
  <c r="D54" i="27"/>
  <c r="D55" i="27"/>
  <c r="D56" i="27"/>
  <c r="D57" i="27"/>
  <c r="D58" i="27"/>
  <c r="D59" i="27"/>
  <c r="D60" i="27"/>
  <c r="D61" i="27"/>
  <c r="D62" i="27"/>
  <c r="D63" i="27"/>
  <c r="D64" i="27"/>
  <c r="D65" i="27"/>
  <c r="D66" i="27"/>
  <c r="D67" i="27"/>
  <c r="D68" i="27"/>
  <c r="D69" i="27"/>
  <c r="D70" i="27"/>
  <c r="D71" i="27"/>
  <c r="D72" i="27"/>
  <c r="D73" i="27"/>
  <c r="D74" i="27"/>
  <c r="D75" i="27"/>
  <c r="D76" i="27"/>
  <c r="D77" i="27"/>
  <c r="D78" i="27"/>
  <c r="D79" i="27"/>
  <c r="D80" i="27"/>
  <c r="D81" i="27"/>
  <c r="D82" i="27"/>
  <c r="D83" i="27"/>
  <c r="D84" i="27"/>
  <c r="D85" i="27"/>
  <c r="D86" i="27"/>
  <c r="D87" i="27"/>
  <c r="D88" i="27"/>
  <c r="D89" i="27"/>
  <c r="D90" i="27"/>
  <c r="D91" i="27"/>
  <c r="D92" i="27"/>
  <c r="D93" i="27"/>
  <c r="D94" i="27"/>
  <c r="D95" i="27"/>
  <c r="D96" i="27"/>
  <c r="D97" i="27"/>
  <c r="D98" i="27"/>
  <c r="D99" i="27"/>
  <c r="D100" i="27"/>
  <c r="D101" i="27"/>
  <c r="D2" i="27"/>
  <c r="A3" i="19"/>
  <c r="A2" i="21" s="1"/>
  <c r="B3" i="19"/>
  <c r="C3" i="19"/>
  <c r="D3" i="19"/>
  <c r="A4" i="19"/>
  <c r="B4" i="19"/>
  <c r="C4" i="19"/>
  <c r="D4" i="19"/>
  <c r="A5" i="19"/>
  <c r="B5" i="19"/>
  <c r="C5" i="19"/>
  <c r="D5" i="19"/>
  <c r="A6" i="19"/>
  <c r="B6" i="19"/>
  <c r="C6" i="19"/>
  <c r="D6" i="19"/>
  <c r="A7" i="19"/>
  <c r="G6" i="21" s="1"/>
  <c r="B7" i="19"/>
  <c r="B6" i="21" s="1"/>
  <c r="C7" i="19"/>
  <c r="D7" i="19"/>
  <c r="A8" i="19"/>
  <c r="B8" i="19"/>
  <c r="C8" i="19"/>
  <c r="D8" i="19"/>
  <c r="A9" i="19"/>
  <c r="M8" i="21" s="1"/>
  <c r="B9" i="19"/>
  <c r="C9" i="19"/>
  <c r="D9" i="19"/>
  <c r="A10" i="19"/>
  <c r="B10" i="19"/>
  <c r="C10" i="19"/>
  <c r="D10" i="19"/>
  <c r="A11" i="19"/>
  <c r="A10" i="21" s="1"/>
  <c r="B11" i="19"/>
  <c r="C11" i="19"/>
  <c r="D11" i="19"/>
  <c r="A12" i="19"/>
  <c r="B12" i="19"/>
  <c r="C12" i="19"/>
  <c r="D12" i="19"/>
  <c r="A13" i="19"/>
  <c r="B13" i="19"/>
  <c r="C13" i="19"/>
  <c r="D13" i="19"/>
  <c r="A14" i="19"/>
  <c r="B14" i="19"/>
  <c r="C14" i="19"/>
  <c r="D14" i="19"/>
  <c r="A15" i="19"/>
  <c r="G14" i="21" s="1"/>
  <c r="B15" i="19"/>
  <c r="C15" i="19"/>
  <c r="D15" i="19"/>
  <c r="A16" i="19"/>
  <c r="B16" i="19"/>
  <c r="C16" i="19"/>
  <c r="D16" i="19"/>
  <c r="A17" i="19"/>
  <c r="M16" i="21" s="1"/>
  <c r="B17" i="19"/>
  <c r="C17" i="19"/>
  <c r="D17" i="19"/>
  <c r="A18" i="19"/>
  <c r="B18" i="19"/>
  <c r="C18" i="19"/>
  <c r="D18" i="19"/>
  <c r="A19" i="19"/>
  <c r="A18" i="21" s="1"/>
  <c r="B19" i="19"/>
  <c r="H18" i="21" s="1"/>
  <c r="C19" i="19"/>
  <c r="D19" i="19"/>
  <c r="A20" i="19"/>
  <c r="B20" i="19"/>
  <c r="C20" i="19"/>
  <c r="D20" i="19"/>
  <c r="A21" i="19"/>
  <c r="B21" i="19"/>
  <c r="C21" i="19"/>
  <c r="D21" i="19"/>
  <c r="P20" i="21" s="1"/>
  <c r="A22" i="19"/>
  <c r="B22" i="19"/>
  <c r="C22" i="19"/>
  <c r="D22" i="19"/>
  <c r="A23" i="19"/>
  <c r="G22" i="21" s="1"/>
  <c r="B23" i="19"/>
  <c r="C23" i="19"/>
  <c r="D23" i="19"/>
  <c r="A24" i="19"/>
  <c r="B24" i="19"/>
  <c r="C24" i="19"/>
  <c r="D24" i="19"/>
  <c r="A25" i="19"/>
  <c r="M24" i="21" s="1"/>
  <c r="B25" i="19"/>
  <c r="C25" i="19"/>
  <c r="D25" i="19"/>
  <c r="A26" i="19"/>
  <c r="B26" i="19"/>
  <c r="C26" i="19"/>
  <c r="C25" i="21" s="1"/>
  <c r="D26" i="19"/>
  <c r="A27" i="19"/>
  <c r="A26" i="21" s="1"/>
  <c r="B27" i="19"/>
  <c r="C27" i="19"/>
  <c r="D27" i="19"/>
  <c r="A28" i="19"/>
  <c r="B28" i="19"/>
  <c r="C28" i="19"/>
  <c r="D28" i="19"/>
  <c r="A29" i="19"/>
  <c r="B29" i="19"/>
  <c r="C29" i="19"/>
  <c r="D29" i="19"/>
  <c r="P28" i="21" s="1"/>
  <c r="A30" i="19"/>
  <c r="B30" i="19"/>
  <c r="C30" i="19"/>
  <c r="D30" i="19"/>
  <c r="A31" i="19"/>
  <c r="G30" i="21" s="1"/>
  <c r="B31" i="19"/>
  <c r="B30" i="21" s="1"/>
  <c r="C31" i="19"/>
  <c r="D31" i="19"/>
  <c r="A32" i="19"/>
  <c r="B32" i="19"/>
  <c r="C32" i="19"/>
  <c r="D32" i="19"/>
  <c r="A33" i="19"/>
  <c r="M32" i="21" s="1"/>
  <c r="B33" i="19"/>
  <c r="C33" i="19"/>
  <c r="D33" i="19"/>
  <c r="A34" i="19"/>
  <c r="B34" i="19"/>
  <c r="C34" i="19"/>
  <c r="C33" i="21" s="1"/>
  <c r="D34" i="19"/>
  <c r="A35" i="19"/>
  <c r="A34" i="21" s="1"/>
  <c r="B35" i="19"/>
  <c r="C35" i="19"/>
  <c r="D35" i="19"/>
  <c r="A36" i="19"/>
  <c r="B36" i="19"/>
  <c r="C36" i="19"/>
  <c r="D36" i="19"/>
  <c r="A37" i="19"/>
  <c r="B37" i="19"/>
  <c r="C37" i="19"/>
  <c r="D37" i="19"/>
  <c r="A38" i="19"/>
  <c r="B38" i="19"/>
  <c r="C38" i="19"/>
  <c r="D38" i="19"/>
  <c r="A39" i="19"/>
  <c r="G38" i="21" s="1"/>
  <c r="B39" i="19"/>
  <c r="C39" i="19"/>
  <c r="D39" i="19"/>
  <c r="A40" i="19"/>
  <c r="B40" i="19"/>
  <c r="C40" i="19"/>
  <c r="D40" i="19"/>
  <c r="A41" i="19"/>
  <c r="M40" i="21" s="1"/>
  <c r="B41" i="19"/>
  <c r="C41" i="19"/>
  <c r="D41" i="19"/>
  <c r="A42" i="19"/>
  <c r="B42" i="19"/>
  <c r="C42" i="19"/>
  <c r="D42" i="19"/>
  <c r="A43" i="19"/>
  <c r="A42" i="21" s="1"/>
  <c r="B43" i="19"/>
  <c r="C43" i="19"/>
  <c r="D43" i="19"/>
  <c r="A44" i="19"/>
  <c r="B44" i="19"/>
  <c r="N43" i="21" s="1"/>
  <c r="C44" i="19"/>
  <c r="D44" i="19"/>
  <c r="A45" i="19"/>
  <c r="B45" i="19"/>
  <c r="C45" i="19"/>
  <c r="D45" i="19"/>
  <c r="A46" i="19"/>
  <c r="B46" i="19"/>
  <c r="C46" i="19"/>
  <c r="D46" i="19"/>
  <c r="A47" i="19"/>
  <c r="B47" i="19"/>
  <c r="B46" i="21" s="1"/>
  <c r="C47" i="19"/>
  <c r="D47" i="19"/>
  <c r="A48" i="19"/>
  <c r="B48" i="19"/>
  <c r="C48" i="19"/>
  <c r="D48" i="19"/>
  <c r="A49" i="19"/>
  <c r="M48" i="21" s="1"/>
  <c r="B49" i="19"/>
  <c r="C49" i="19"/>
  <c r="D49" i="19"/>
  <c r="A50" i="19"/>
  <c r="B50" i="19"/>
  <c r="C50" i="19"/>
  <c r="C49" i="21" s="1"/>
  <c r="D50" i="19"/>
  <c r="A51" i="19"/>
  <c r="A50" i="21" s="1"/>
  <c r="B51" i="19"/>
  <c r="C51" i="19"/>
  <c r="D51" i="19"/>
  <c r="A52" i="19"/>
  <c r="B52" i="19"/>
  <c r="C52" i="19"/>
  <c r="O51" i="21" s="1"/>
  <c r="D52" i="19"/>
  <c r="A53" i="19"/>
  <c r="M52" i="21" s="1"/>
  <c r="B53" i="19"/>
  <c r="C53" i="19"/>
  <c r="D53" i="19"/>
  <c r="A54" i="19"/>
  <c r="B54" i="19"/>
  <c r="C54" i="19"/>
  <c r="D54" i="19"/>
  <c r="A55" i="19"/>
  <c r="B55" i="19"/>
  <c r="B54" i="21" s="1"/>
  <c r="C55" i="19"/>
  <c r="D55" i="19"/>
  <c r="A56" i="19"/>
  <c r="B56" i="19"/>
  <c r="C56" i="19"/>
  <c r="D56" i="19"/>
  <c r="A57" i="19"/>
  <c r="B57" i="19"/>
  <c r="N56" i="21" s="1"/>
  <c r="C57" i="19"/>
  <c r="D57" i="19"/>
  <c r="A58" i="19"/>
  <c r="B58" i="19"/>
  <c r="C58" i="19"/>
  <c r="C57" i="21" s="1"/>
  <c r="D58" i="19"/>
  <c r="A59" i="19"/>
  <c r="A58" i="21" s="1"/>
  <c r="B59" i="19"/>
  <c r="C59" i="19"/>
  <c r="D59" i="19"/>
  <c r="A60" i="19"/>
  <c r="B60" i="19"/>
  <c r="C60" i="19"/>
  <c r="D60" i="19"/>
  <c r="P59" i="21" s="1"/>
  <c r="A61" i="19"/>
  <c r="M60" i="21" s="1"/>
  <c r="B61" i="19"/>
  <c r="C61" i="19"/>
  <c r="D61" i="19"/>
  <c r="A62" i="19"/>
  <c r="B62" i="19"/>
  <c r="C62" i="19"/>
  <c r="D62" i="19"/>
  <c r="A63" i="19"/>
  <c r="G62" i="21" s="1"/>
  <c r="B63" i="19"/>
  <c r="B62" i="21" s="1"/>
  <c r="C63" i="19"/>
  <c r="D63" i="19"/>
  <c r="A64" i="19"/>
  <c r="B64" i="19"/>
  <c r="C64" i="19"/>
  <c r="D64" i="19"/>
  <c r="A65" i="19"/>
  <c r="B65" i="19"/>
  <c r="C65" i="19"/>
  <c r="D65" i="19"/>
  <c r="A66" i="19"/>
  <c r="B66" i="19"/>
  <c r="C66" i="19"/>
  <c r="C65" i="21" s="1"/>
  <c r="D66" i="19"/>
  <c r="A67" i="19"/>
  <c r="A66" i="21" s="1"/>
  <c r="B67" i="19"/>
  <c r="C67" i="19"/>
  <c r="D67" i="19"/>
  <c r="A68" i="19"/>
  <c r="B68" i="19"/>
  <c r="C68" i="19"/>
  <c r="D68" i="19"/>
  <c r="A69" i="19"/>
  <c r="M68" i="21" s="1"/>
  <c r="B69" i="19"/>
  <c r="C69" i="19"/>
  <c r="D69" i="19"/>
  <c r="A70" i="19"/>
  <c r="B70" i="19"/>
  <c r="C70" i="19"/>
  <c r="D70" i="19"/>
  <c r="A71" i="19"/>
  <c r="G70" i="21" s="1"/>
  <c r="B71" i="19"/>
  <c r="B70" i="21" s="1"/>
  <c r="C71" i="19"/>
  <c r="D71" i="19"/>
  <c r="A72" i="19"/>
  <c r="B72" i="19"/>
  <c r="C72" i="19"/>
  <c r="D72" i="19"/>
  <c r="A73" i="19"/>
  <c r="B73" i="19"/>
  <c r="C73" i="19"/>
  <c r="U72" i="21" s="1"/>
  <c r="D73" i="19"/>
  <c r="P72" i="21" s="1"/>
  <c r="A74" i="19"/>
  <c r="B74" i="19"/>
  <c r="C74" i="19"/>
  <c r="C73" i="21" s="1"/>
  <c r="D74" i="19"/>
  <c r="A75" i="19"/>
  <c r="A74" i="21" s="1"/>
  <c r="B75" i="19"/>
  <c r="C75" i="19"/>
  <c r="D75" i="19"/>
  <c r="A76" i="19"/>
  <c r="B76" i="19"/>
  <c r="C76" i="19"/>
  <c r="D76" i="19"/>
  <c r="A77" i="19"/>
  <c r="B77" i="19"/>
  <c r="C77" i="19"/>
  <c r="D77" i="19"/>
  <c r="A78" i="19"/>
  <c r="B78" i="19"/>
  <c r="C78" i="19"/>
  <c r="D78" i="19"/>
  <c r="A79" i="19"/>
  <c r="G78" i="21" s="1"/>
  <c r="B79" i="19"/>
  <c r="B78" i="21" s="1"/>
  <c r="C79" i="19"/>
  <c r="D79" i="19"/>
  <c r="A80" i="19"/>
  <c r="B80" i="19"/>
  <c r="C80" i="19"/>
  <c r="D80" i="19"/>
  <c r="A81" i="19"/>
  <c r="B81" i="19"/>
  <c r="C81" i="19"/>
  <c r="D81" i="19"/>
  <c r="A82" i="19"/>
  <c r="B82" i="19"/>
  <c r="C82" i="19"/>
  <c r="C81" i="21" s="1"/>
  <c r="D82" i="19"/>
  <c r="A83" i="19"/>
  <c r="A82" i="21" s="1"/>
  <c r="B83" i="19"/>
  <c r="C83" i="19"/>
  <c r="D83" i="19"/>
  <c r="A84" i="19"/>
  <c r="B84" i="19"/>
  <c r="C84" i="19"/>
  <c r="I83" i="21" s="1"/>
  <c r="D84" i="19"/>
  <c r="A85" i="19"/>
  <c r="B85" i="19"/>
  <c r="N84" i="21" s="1"/>
  <c r="C85" i="19"/>
  <c r="D85" i="19"/>
  <c r="A86" i="19"/>
  <c r="B86" i="19"/>
  <c r="C86" i="19"/>
  <c r="D86" i="19"/>
  <c r="A87" i="19"/>
  <c r="B87" i="19"/>
  <c r="B86" i="21" s="1"/>
  <c r="C87" i="19"/>
  <c r="D87" i="19"/>
  <c r="A88" i="19"/>
  <c r="B88" i="19"/>
  <c r="C88" i="19"/>
  <c r="D88" i="19"/>
  <c r="A89" i="19"/>
  <c r="M88" i="21" s="1"/>
  <c r="B89" i="19"/>
  <c r="C89" i="19"/>
  <c r="D89" i="19"/>
  <c r="A90" i="19"/>
  <c r="B90" i="19"/>
  <c r="C90" i="19"/>
  <c r="C89" i="21" s="1"/>
  <c r="D90" i="19"/>
  <c r="A91" i="19"/>
  <c r="A90" i="21" s="1"/>
  <c r="B91" i="19"/>
  <c r="C91" i="19"/>
  <c r="D91" i="19"/>
  <c r="A92" i="19"/>
  <c r="M91" i="21" s="1"/>
  <c r="B92" i="19"/>
  <c r="C92" i="19"/>
  <c r="D92" i="19"/>
  <c r="A93" i="19"/>
  <c r="B93" i="19"/>
  <c r="C93" i="19"/>
  <c r="D93" i="19"/>
  <c r="A94" i="19"/>
  <c r="B94" i="19"/>
  <c r="C94" i="19"/>
  <c r="D94" i="19"/>
  <c r="A95" i="19"/>
  <c r="G94" i="21" s="1"/>
  <c r="B95" i="19"/>
  <c r="B94" i="21" s="1"/>
  <c r="C95" i="19"/>
  <c r="D95" i="19"/>
  <c r="A96" i="19"/>
  <c r="B96" i="19"/>
  <c r="C96" i="19"/>
  <c r="D96" i="19"/>
  <c r="A97" i="19"/>
  <c r="M96" i="21" s="1"/>
  <c r="B97" i="19"/>
  <c r="C97" i="19"/>
  <c r="D97" i="19"/>
  <c r="A98" i="19"/>
  <c r="B98" i="19"/>
  <c r="C98" i="19"/>
  <c r="C97" i="21" s="1"/>
  <c r="D98" i="19"/>
  <c r="A99" i="19"/>
  <c r="A98" i="21" s="1"/>
  <c r="B99" i="19"/>
  <c r="C99" i="19"/>
  <c r="D99" i="19"/>
  <c r="A100" i="19"/>
  <c r="B100" i="19"/>
  <c r="C100" i="19"/>
  <c r="I99" i="21" s="1"/>
  <c r="D100" i="19"/>
  <c r="A101" i="19"/>
  <c r="B101" i="19"/>
  <c r="C101" i="19"/>
  <c r="D101" i="19"/>
  <c r="B2" i="19"/>
  <c r="C2" i="19"/>
  <c r="D2" i="19"/>
  <c r="A2" i="19"/>
  <c r="E3" i="19"/>
  <c r="E4" i="19"/>
  <c r="K3" i="21" s="1"/>
  <c r="E5" i="19"/>
  <c r="E6" i="19"/>
  <c r="W5" i="21" s="1"/>
  <c r="E7" i="19"/>
  <c r="E8" i="19"/>
  <c r="E9" i="19"/>
  <c r="E10" i="19"/>
  <c r="E11" i="19"/>
  <c r="E12" i="19"/>
  <c r="K11" i="21" s="1"/>
  <c r="E13" i="19"/>
  <c r="E14" i="19"/>
  <c r="E15" i="19"/>
  <c r="E16" i="19"/>
  <c r="E17" i="19"/>
  <c r="E18" i="19"/>
  <c r="E19" i="19"/>
  <c r="E20" i="19"/>
  <c r="K19" i="21" s="1"/>
  <c r="E21" i="19"/>
  <c r="E22" i="19"/>
  <c r="E23" i="19"/>
  <c r="E24" i="19"/>
  <c r="E23" i="21" s="1"/>
  <c r="E25" i="19"/>
  <c r="E26" i="19"/>
  <c r="E27" i="19"/>
  <c r="E28" i="19"/>
  <c r="K27" i="21" s="1"/>
  <c r="E29" i="19"/>
  <c r="E30" i="19"/>
  <c r="E31" i="19"/>
  <c r="E32" i="19"/>
  <c r="E31" i="21" s="1"/>
  <c r="E33" i="19"/>
  <c r="E34" i="19"/>
  <c r="E35" i="19"/>
  <c r="E36" i="19"/>
  <c r="K35" i="21" s="1"/>
  <c r="E37" i="19"/>
  <c r="E38" i="19"/>
  <c r="E39" i="19"/>
  <c r="E40" i="19"/>
  <c r="E39" i="21" s="1"/>
  <c r="E41" i="19"/>
  <c r="E42" i="19"/>
  <c r="E43" i="19"/>
  <c r="E44" i="19"/>
  <c r="K43" i="21" s="1"/>
  <c r="E45" i="19"/>
  <c r="E46" i="19"/>
  <c r="E47" i="19"/>
  <c r="E48" i="19"/>
  <c r="E47" i="21" s="1"/>
  <c r="E49" i="19"/>
  <c r="E50" i="19"/>
  <c r="Q49" i="21" s="1"/>
  <c r="E51" i="19"/>
  <c r="E52" i="19"/>
  <c r="K51" i="21" s="1"/>
  <c r="E53" i="19"/>
  <c r="E54" i="19"/>
  <c r="E55" i="19"/>
  <c r="E56" i="19"/>
  <c r="E55" i="21" s="1"/>
  <c r="E57" i="19"/>
  <c r="E58" i="19"/>
  <c r="E59" i="19"/>
  <c r="E60" i="19"/>
  <c r="K59" i="21" s="1"/>
  <c r="E61" i="19"/>
  <c r="E62" i="19"/>
  <c r="E63" i="19"/>
  <c r="E64" i="19"/>
  <c r="E63" i="21" s="1"/>
  <c r="E65" i="19"/>
  <c r="E66" i="19"/>
  <c r="E67" i="19"/>
  <c r="E68" i="19"/>
  <c r="K67" i="21" s="1"/>
  <c r="E69" i="19"/>
  <c r="E70" i="19"/>
  <c r="E71" i="19"/>
  <c r="E72" i="19"/>
  <c r="E71" i="21" s="1"/>
  <c r="E73" i="19"/>
  <c r="E74" i="19"/>
  <c r="E75" i="19"/>
  <c r="E76" i="19"/>
  <c r="K75" i="21" s="1"/>
  <c r="E77" i="19"/>
  <c r="E78" i="19"/>
  <c r="E79" i="19"/>
  <c r="E80" i="19"/>
  <c r="E79" i="21" s="1"/>
  <c r="E81" i="19"/>
  <c r="Q80" i="21" s="1"/>
  <c r="E82" i="19"/>
  <c r="E83" i="19"/>
  <c r="E84" i="19"/>
  <c r="E85" i="19"/>
  <c r="E86" i="19"/>
  <c r="E87" i="19"/>
  <c r="E88" i="19"/>
  <c r="E87" i="21" s="1"/>
  <c r="E89" i="19"/>
  <c r="E90" i="19"/>
  <c r="E91" i="19"/>
  <c r="E92" i="19"/>
  <c r="K91" i="21" s="1"/>
  <c r="E93" i="19"/>
  <c r="E94" i="19"/>
  <c r="E95" i="19"/>
  <c r="E96" i="19"/>
  <c r="E95" i="21" s="1"/>
  <c r="E97" i="19"/>
  <c r="E98" i="19"/>
  <c r="E99" i="19"/>
  <c r="E100" i="19"/>
  <c r="W99" i="21" s="1"/>
  <c r="E101" i="19"/>
  <c r="E2" i="19"/>
  <c r="E3" i="27"/>
  <c r="F3" i="27"/>
  <c r="E4" i="27"/>
  <c r="F4" i="27"/>
  <c r="G4" i="21"/>
  <c r="E5" i="27"/>
  <c r="F5" i="27"/>
  <c r="E6" i="27"/>
  <c r="Z5" i="21" s="1"/>
  <c r="F6" i="27"/>
  <c r="AF5" i="21" s="1"/>
  <c r="E7" i="27"/>
  <c r="F7" i="27"/>
  <c r="E8" i="27"/>
  <c r="F8" i="27"/>
  <c r="E9" i="27"/>
  <c r="F9" i="27"/>
  <c r="E10" i="27"/>
  <c r="F10" i="27"/>
  <c r="E11" i="27"/>
  <c r="F11" i="27"/>
  <c r="E12" i="27"/>
  <c r="F12" i="27"/>
  <c r="AE11" i="21" s="1"/>
  <c r="E13" i="27"/>
  <c r="F13" i="27"/>
  <c r="E14" i="27"/>
  <c r="F14" i="27"/>
  <c r="AF13" i="21" s="1"/>
  <c r="E15" i="27"/>
  <c r="F15" i="27"/>
  <c r="E16" i="27"/>
  <c r="F16" i="27"/>
  <c r="E17" i="27"/>
  <c r="F17" i="27"/>
  <c r="E18" i="27"/>
  <c r="F18" i="27"/>
  <c r="AF17" i="21" s="1"/>
  <c r="E19" i="27"/>
  <c r="F19" i="27"/>
  <c r="M19" i="21"/>
  <c r="E20" i="27"/>
  <c r="F20" i="27"/>
  <c r="E21" i="27"/>
  <c r="F21" i="27"/>
  <c r="E22" i="27"/>
  <c r="F22" i="27"/>
  <c r="AF21" i="21" s="1"/>
  <c r="E23" i="27"/>
  <c r="F23" i="27"/>
  <c r="E24" i="27"/>
  <c r="F24" i="27"/>
  <c r="E25" i="27"/>
  <c r="F25" i="27"/>
  <c r="E26" i="27"/>
  <c r="F26" i="27"/>
  <c r="E27" i="27"/>
  <c r="F27" i="27"/>
  <c r="E28" i="27"/>
  <c r="F28" i="27"/>
  <c r="E29" i="27"/>
  <c r="F29" i="27"/>
  <c r="E30" i="27"/>
  <c r="F30" i="27"/>
  <c r="E31" i="27"/>
  <c r="F31" i="27"/>
  <c r="E32" i="27"/>
  <c r="Z31" i="21" s="1"/>
  <c r="F32" i="27"/>
  <c r="E33" i="27"/>
  <c r="F33" i="27"/>
  <c r="E34" i="27"/>
  <c r="F34" i="27"/>
  <c r="E35" i="27"/>
  <c r="F35" i="27"/>
  <c r="E36" i="27"/>
  <c r="F36" i="27"/>
  <c r="E37" i="27"/>
  <c r="F37" i="27"/>
  <c r="E38" i="27"/>
  <c r="F38" i="27"/>
  <c r="E39" i="27"/>
  <c r="F39" i="27"/>
  <c r="E40" i="27"/>
  <c r="F40" i="27"/>
  <c r="E41" i="27"/>
  <c r="F41" i="27"/>
  <c r="E42" i="27"/>
  <c r="F42" i="27"/>
  <c r="E43" i="27"/>
  <c r="F43" i="27"/>
  <c r="E44" i="27"/>
  <c r="F44" i="27"/>
  <c r="E45" i="27"/>
  <c r="F45" i="27"/>
  <c r="E46" i="27"/>
  <c r="F46" i="27"/>
  <c r="E47" i="27"/>
  <c r="F47" i="27"/>
  <c r="E48" i="27"/>
  <c r="F48" i="27"/>
  <c r="E49" i="27"/>
  <c r="F49" i="27"/>
  <c r="E50" i="27"/>
  <c r="F50" i="27"/>
  <c r="E51" i="27"/>
  <c r="F51" i="27"/>
  <c r="E52" i="27"/>
  <c r="F52" i="27"/>
  <c r="E53" i="27"/>
  <c r="F53" i="27"/>
  <c r="E54" i="27"/>
  <c r="F54" i="27"/>
  <c r="E55" i="27"/>
  <c r="F55" i="27"/>
  <c r="E56" i="27"/>
  <c r="Z55" i="21" s="1"/>
  <c r="F56" i="27"/>
  <c r="E57" i="27"/>
  <c r="F57" i="27"/>
  <c r="E58" i="27"/>
  <c r="F58" i="27"/>
  <c r="AE57" i="21" s="1"/>
  <c r="E59" i="27"/>
  <c r="F59" i="27"/>
  <c r="E60" i="27"/>
  <c r="F60" i="27"/>
  <c r="E61" i="27"/>
  <c r="F61" i="27"/>
  <c r="E62" i="27"/>
  <c r="F62" i="27"/>
  <c r="E63" i="27"/>
  <c r="F63" i="27"/>
  <c r="E64" i="27"/>
  <c r="F64" i="27"/>
  <c r="E65" i="27"/>
  <c r="F65" i="27"/>
  <c r="E66" i="27"/>
  <c r="F66" i="27"/>
  <c r="E67" i="27"/>
  <c r="F67" i="27"/>
  <c r="E68" i="27"/>
  <c r="F68" i="27"/>
  <c r="E69" i="27"/>
  <c r="F69" i="27"/>
  <c r="E70" i="27"/>
  <c r="F70" i="27"/>
  <c r="E71" i="27"/>
  <c r="F71" i="27"/>
  <c r="E72" i="27"/>
  <c r="F72" i="27"/>
  <c r="E73" i="27"/>
  <c r="F73" i="27"/>
  <c r="E74" i="27"/>
  <c r="F74" i="27"/>
  <c r="AF73" i="21" s="1"/>
  <c r="E75" i="27"/>
  <c r="F75" i="27"/>
  <c r="E76" i="27"/>
  <c r="Z75" i="21" s="1"/>
  <c r="F76" i="27"/>
  <c r="E77" i="27"/>
  <c r="F77" i="27"/>
  <c r="E78" i="27"/>
  <c r="F78" i="27"/>
  <c r="E79" i="27"/>
  <c r="F79" i="27"/>
  <c r="E80" i="27"/>
  <c r="F80" i="27"/>
  <c r="E81" i="27"/>
  <c r="F81" i="27"/>
  <c r="E82" i="27"/>
  <c r="F82" i="27"/>
  <c r="E83" i="27"/>
  <c r="F83" i="27"/>
  <c r="E84" i="27"/>
  <c r="F84" i="27"/>
  <c r="E85" i="27"/>
  <c r="F85" i="27"/>
  <c r="E86" i="27"/>
  <c r="F86" i="27"/>
  <c r="E87" i="27"/>
  <c r="F87" i="27"/>
  <c r="E88" i="27"/>
  <c r="F88" i="27"/>
  <c r="E89" i="27"/>
  <c r="F89" i="27"/>
  <c r="M89" i="21"/>
  <c r="E90" i="27"/>
  <c r="F90" i="27"/>
  <c r="E91" i="27"/>
  <c r="F91" i="27"/>
  <c r="E92" i="27"/>
  <c r="F92" i="27"/>
  <c r="E93" i="27"/>
  <c r="F93" i="27"/>
  <c r="E94" i="27"/>
  <c r="F94" i="27"/>
  <c r="E95" i="27"/>
  <c r="F95" i="27"/>
  <c r="E96" i="27"/>
  <c r="F96" i="27"/>
  <c r="E97" i="27"/>
  <c r="F97" i="27"/>
  <c r="E98" i="27"/>
  <c r="F98" i="27"/>
  <c r="E99" i="27"/>
  <c r="F99" i="27"/>
  <c r="E100" i="27"/>
  <c r="F100" i="27"/>
  <c r="E101" i="27"/>
  <c r="F101" i="27"/>
  <c r="E2" i="27"/>
  <c r="F2" i="27"/>
  <c r="AF93" i="21" l="1"/>
  <c r="AF89" i="21"/>
  <c r="AG69" i="21"/>
  <c r="H89" i="21"/>
  <c r="H65" i="21"/>
  <c r="H97" i="21"/>
  <c r="H81" i="21"/>
  <c r="H57" i="21"/>
  <c r="AA53" i="21"/>
  <c r="Q62" i="21"/>
  <c r="G49" i="21"/>
  <c r="G41" i="21"/>
  <c r="G25" i="21"/>
  <c r="G17" i="21"/>
  <c r="G9" i="21"/>
  <c r="D76" i="21"/>
  <c r="D68" i="21"/>
  <c r="D60" i="21"/>
  <c r="P54" i="21"/>
  <c r="D52" i="21"/>
  <c r="D44" i="21"/>
  <c r="V36" i="21"/>
  <c r="D12" i="21"/>
  <c r="D4" i="21"/>
  <c r="D100" i="21"/>
  <c r="D92" i="21"/>
  <c r="D84" i="21"/>
  <c r="N38" i="21"/>
  <c r="T28" i="21"/>
  <c r="N22" i="21"/>
  <c r="N14" i="21"/>
  <c r="AA23" i="21"/>
  <c r="M86" i="21"/>
  <c r="B220" i="12"/>
  <c r="E220" i="12"/>
  <c r="D220" i="12"/>
  <c r="C220" i="12"/>
  <c r="F110" i="12"/>
  <c r="D110" i="12"/>
  <c r="B130" i="12"/>
  <c r="D130" i="12"/>
  <c r="B125" i="12"/>
  <c r="B129" i="12"/>
  <c r="B128" i="12"/>
  <c r="B127" i="12"/>
  <c r="U23" i="21"/>
  <c r="G68" i="21"/>
  <c r="AE22" i="21"/>
  <c r="G63" i="21"/>
  <c r="Z87" i="21"/>
  <c r="Y68" i="21"/>
  <c r="AE64" i="21"/>
  <c r="Y38" i="21"/>
  <c r="AE26" i="21"/>
  <c r="AE4" i="21"/>
  <c r="G52" i="21"/>
  <c r="Y74" i="21"/>
  <c r="Y70" i="21"/>
  <c r="AE6" i="21"/>
  <c r="AF58" i="21"/>
  <c r="Z99" i="21"/>
  <c r="AF87" i="21"/>
  <c r="G20" i="21"/>
  <c r="Z32" i="21"/>
  <c r="G100" i="21"/>
  <c r="G92" i="21"/>
  <c r="G84" i="21"/>
  <c r="G76" i="21"/>
  <c r="G44" i="21"/>
  <c r="G36" i="21"/>
  <c r="G28" i="21"/>
  <c r="G12" i="21"/>
  <c r="B14" i="21"/>
  <c r="O41" i="21"/>
  <c r="O17" i="21"/>
  <c r="O9" i="21"/>
  <c r="E15" i="21"/>
  <c r="E7" i="21"/>
  <c r="M81" i="21"/>
  <c r="M73" i="21"/>
  <c r="M65" i="21"/>
  <c r="M57" i="21"/>
  <c r="AF85" i="21"/>
  <c r="A56" i="21"/>
  <c r="M18" i="21"/>
  <c r="AA8" i="21"/>
  <c r="AG28" i="21"/>
  <c r="AA94" i="21"/>
  <c r="I93" i="21"/>
  <c r="I53" i="21"/>
  <c r="I45" i="21"/>
  <c r="I21" i="21"/>
  <c r="I13" i="21"/>
  <c r="I5" i="21"/>
  <c r="Y98" i="21"/>
  <c r="AE84" i="21"/>
  <c r="U31" i="21"/>
  <c r="G95" i="21"/>
  <c r="G47" i="21"/>
  <c r="Y92" i="21"/>
  <c r="Y82" i="21"/>
  <c r="Y58" i="21"/>
  <c r="Y46" i="21"/>
  <c r="Z20" i="21"/>
  <c r="Z14" i="21"/>
  <c r="Q44" i="21"/>
  <c r="O92" i="21"/>
  <c r="U62" i="21"/>
  <c r="AE60" i="21"/>
  <c r="A48" i="21"/>
  <c r="B38" i="21"/>
  <c r="Y28" i="21"/>
  <c r="AE16" i="21"/>
  <c r="S6" i="21"/>
  <c r="Y90" i="21"/>
  <c r="Y84" i="21"/>
  <c r="AF96" i="21"/>
  <c r="Y76" i="21"/>
  <c r="AE56" i="21"/>
  <c r="AF44" i="21"/>
  <c r="B22" i="21"/>
  <c r="I95" i="21"/>
  <c r="I79" i="21"/>
  <c r="Z66" i="21"/>
  <c r="Z56" i="21"/>
  <c r="Y24" i="21"/>
  <c r="Y100" i="21"/>
  <c r="M76" i="21"/>
  <c r="AE72" i="21"/>
  <c r="AE40" i="21"/>
  <c r="Z2" i="21"/>
  <c r="Y86" i="21"/>
  <c r="Y72" i="21"/>
  <c r="AE36" i="21"/>
  <c r="A93" i="21"/>
  <c r="G87" i="21"/>
  <c r="G79" i="21"/>
  <c r="G71" i="21"/>
  <c r="A69" i="21"/>
  <c r="M63" i="21"/>
  <c r="A61" i="21"/>
  <c r="G55" i="21"/>
  <c r="A45" i="21"/>
  <c r="G39" i="21"/>
  <c r="A37" i="21"/>
  <c r="G31" i="21"/>
  <c r="A29" i="21"/>
  <c r="G23" i="21"/>
  <c r="A21" i="21"/>
  <c r="G15" i="21"/>
  <c r="G7" i="21"/>
  <c r="AC26" i="21"/>
  <c r="Y80" i="21"/>
  <c r="AB48" i="21"/>
  <c r="P4" i="21"/>
  <c r="S32" i="21"/>
  <c r="AC69" i="21"/>
  <c r="AB54" i="21"/>
  <c r="AH68" i="21"/>
  <c r="AI18" i="21"/>
  <c r="P36" i="21"/>
  <c r="AH14" i="21"/>
  <c r="J8" i="21"/>
  <c r="AG14" i="21"/>
  <c r="AG12" i="21"/>
  <c r="AG4" i="21"/>
  <c r="D36" i="21"/>
  <c r="AH32" i="21"/>
  <c r="P12" i="21"/>
  <c r="V84" i="21"/>
  <c r="AH86" i="21"/>
  <c r="AH70" i="21"/>
  <c r="W65" i="21"/>
  <c r="AB44" i="21"/>
  <c r="AI1" i="21"/>
  <c r="D20" i="21"/>
  <c r="AC1" i="21"/>
  <c r="D28" i="21"/>
  <c r="AG48" i="21"/>
  <c r="AA36" i="21"/>
  <c r="AG2" i="21"/>
  <c r="A96" i="21"/>
  <c r="A88" i="21"/>
  <c r="P82" i="21"/>
  <c r="A80" i="21"/>
  <c r="A72" i="21"/>
  <c r="A64" i="21"/>
  <c r="K53" i="21"/>
  <c r="M50" i="21"/>
  <c r="A40" i="21"/>
  <c r="A32" i="21"/>
  <c r="A24" i="21"/>
  <c r="A16" i="21"/>
  <c r="A8" i="21"/>
  <c r="AA60" i="21"/>
  <c r="AA22" i="21"/>
  <c r="AG10" i="21"/>
  <c r="Q23" i="21"/>
  <c r="AA96" i="21"/>
  <c r="AA4" i="21"/>
  <c r="AC89" i="21"/>
  <c r="P77" i="21"/>
  <c r="AG92" i="21"/>
  <c r="AA16" i="21"/>
  <c r="AI12" i="21"/>
  <c r="O69" i="21"/>
  <c r="S100" i="21"/>
  <c r="AG90" i="21"/>
  <c r="AI52" i="21"/>
  <c r="H2" i="19"/>
  <c r="AG76" i="21"/>
  <c r="AA64" i="21"/>
  <c r="AA52" i="21"/>
  <c r="AG8" i="21"/>
  <c r="AE14" i="21"/>
  <c r="J2" i="19"/>
  <c r="AG61" i="21"/>
  <c r="AA33" i="21"/>
  <c r="O25" i="21"/>
  <c r="N61" i="21"/>
  <c r="AG77" i="21"/>
  <c r="AG27" i="21"/>
  <c r="AI24" i="21"/>
  <c r="AI14" i="21"/>
  <c r="A99" i="21"/>
  <c r="G85" i="21"/>
  <c r="A83" i="21"/>
  <c r="G77" i="21"/>
  <c r="A75" i="21"/>
  <c r="A67" i="21"/>
  <c r="A59" i="21"/>
  <c r="M53" i="21"/>
  <c r="A51" i="21"/>
  <c r="A43" i="21"/>
  <c r="A35" i="21"/>
  <c r="A27" i="21"/>
  <c r="A19" i="21"/>
  <c r="M13" i="21"/>
  <c r="A11" i="21"/>
  <c r="M5" i="21"/>
  <c r="A3" i="21"/>
  <c r="AA81" i="21"/>
  <c r="Q85" i="21"/>
  <c r="K69" i="21"/>
  <c r="J96" i="21"/>
  <c r="J88" i="21"/>
  <c r="J80" i="21"/>
  <c r="J64" i="21"/>
  <c r="J56" i="21"/>
  <c r="J48" i="21"/>
  <c r="J40" i="21"/>
  <c r="J32" i="21"/>
  <c r="J24" i="21"/>
  <c r="J16" i="21"/>
  <c r="U74" i="21"/>
  <c r="S66" i="21"/>
  <c r="AG97" i="21"/>
  <c r="AG91" i="21"/>
  <c r="AA71" i="21"/>
  <c r="AA49" i="21"/>
  <c r="AC40" i="21"/>
  <c r="AA37" i="21"/>
  <c r="AG65" i="21"/>
  <c r="AA51" i="21"/>
  <c r="AA43" i="21"/>
  <c r="N66" i="21"/>
  <c r="U15" i="21"/>
  <c r="AB93" i="21"/>
  <c r="AA79" i="21"/>
  <c r="AA73" i="21"/>
  <c r="AG39" i="21"/>
  <c r="AG9" i="21"/>
  <c r="Q90" i="21"/>
  <c r="M98" i="21"/>
  <c r="M58" i="21"/>
  <c r="M42" i="21"/>
  <c r="M26" i="21"/>
  <c r="M10" i="21"/>
  <c r="M2" i="21"/>
  <c r="U55" i="21"/>
  <c r="Y85" i="21"/>
  <c r="M83" i="21"/>
  <c r="M37" i="21"/>
  <c r="Y63" i="21"/>
  <c r="Y61" i="21"/>
  <c r="M45" i="21"/>
  <c r="AC42" i="21"/>
  <c r="Y17" i="21"/>
  <c r="AF12" i="21"/>
  <c r="O87" i="21"/>
  <c r="V18" i="21"/>
  <c r="A13" i="21"/>
  <c r="AE95" i="21"/>
  <c r="Y95" i="21"/>
  <c r="Y89" i="21"/>
  <c r="S61" i="21"/>
  <c r="S27" i="21"/>
  <c r="S17" i="21"/>
  <c r="Y9" i="21"/>
  <c r="K85" i="21"/>
  <c r="AG18" i="21"/>
  <c r="AE8" i="21"/>
  <c r="I2" i="19"/>
  <c r="S73" i="21"/>
  <c r="S49" i="21"/>
  <c r="AI16" i="21"/>
  <c r="AE99" i="21"/>
  <c r="Y57" i="21"/>
  <c r="Y41" i="21"/>
  <c r="Y11" i="21"/>
  <c r="J72" i="21"/>
  <c r="V60" i="21"/>
  <c r="V10" i="21"/>
  <c r="T4" i="21"/>
  <c r="G61" i="21"/>
  <c r="Y21" i="21"/>
  <c r="AG72" i="21"/>
  <c r="AG16" i="21"/>
  <c r="AC91" i="21"/>
  <c r="AC88" i="21"/>
  <c r="AI80" i="21"/>
  <c r="AE51" i="21"/>
  <c r="AI37" i="21"/>
  <c r="Q31" i="21"/>
  <c r="AF20" i="21"/>
  <c r="Y13" i="21"/>
  <c r="S11" i="21"/>
  <c r="AI36" i="21"/>
  <c r="O64" i="21"/>
  <c r="O46" i="21"/>
  <c r="N97" i="21"/>
  <c r="S83" i="21"/>
  <c r="S71" i="21"/>
  <c r="AE25" i="21"/>
  <c r="H82" i="21"/>
  <c r="H74" i="21"/>
  <c r="H66" i="21"/>
  <c r="H50" i="21"/>
  <c r="H34" i="21"/>
  <c r="H26" i="21"/>
  <c r="H10" i="21"/>
  <c r="V26" i="21"/>
  <c r="S9" i="21"/>
  <c r="M3" i="21"/>
  <c r="Y77" i="21"/>
  <c r="Y59" i="21"/>
  <c r="AE53" i="21"/>
  <c r="S37" i="21"/>
  <c r="AI30" i="21"/>
  <c r="Y25" i="21"/>
  <c r="Y15" i="21"/>
  <c r="AG26" i="21"/>
  <c r="V38" i="21"/>
  <c r="AI26" i="21"/>
  <c r="Y45" i="21"/>
  <c r="Y35" i="21"/>
  <c r="G2" i="19"/>
  <c r="P95" i="21"/>
  <c r="V94" i="21"/>
  <c r="S63" i="21"/>
  <c r="S25" i="21"/>
  <c r="AB65" i="21"/>
  <c r="AI31" i="21"/>
  <c r="AH29" i="21"/>
  <c r="AC19" i="21"/>
  <c r="AI60" i="21"/>
  <c r="AI28" i="21"/>
  <c r="AI20" i="21"/>
  <c r="AC61" i="21"/>
  <c r="M93" i="21"/>
  <c r="U79" i="21"/>
  <c r="W70" i="21"/>
  <c r="Q67" i="21"/>
  <c r="G60" i="21"/>
  <c r="S54" i="21"/>
  <c r="V48" i="21"/>
  <c r="S42" i="21"/>
  <c r="S39" i="21"/>
  <c r="O33" i="21"/>
  <c r="M27" i="21"/>
  <c r="S19" i="21"/>
  <c r="C17" i="21"/>
  <c r="M11" i="21"/>
  <c r="B1" i="21"/>
  <c r="AI81" i="21"/>
  <c r="AB29" i="21"/>
  <c r="AH56" i="21"/>
  <c r="AF28" i="21"/>
  <c r="AH20" i="21"/>
  <c r="AG6" i="21"/>
  <c r="AC100" i="21"/>
  <c r="S95" i="21"/>
  <c r="A91" i="21"/>
  <c r="S87" i="21"/>
  <c r="S81" i="21"/>
  <c r="S75" i="21"/>
  <c r="M70" i="21"/>
  <c r="S59" i="21"/>
  <c r="Q39" i="21"/>
  <c r="W29" i="21"/>
  <c r="S24" i="21"/>
  <c r="S16" i="21"/>
  <c r="C9" i="21"/>
  <c r="V2" i="21"/>
  <c r="O1" i="21"/>
  <c r="O74" i="21"/>
  <c r="I37" i="21"/>
  <c r="M34" i="21"/>
  <c r="I29" i="21"/>
  <c r="AI76" i="21"/>
  <c r="AI33" i="21"/>
  <c r="AE48" i="21"/>
  <c r="AG20" i="21"/>
  <c r="S90" i="21"/>
  <c r="S64" i="21"/>
  <c r="S56" i="21"/>
  <c r="W53" i="21"/>
  <c r="V50" i="21"/>
  <c r="S44" i="21"/>
  <c r="S41" i="21"/>
  <c r="S35" i="21"/>
  <c r="M29" i="21"/>
  <c r="W21" i="21"/>
  <c r="W13" i="21"/>
  <c r="S8" i="21"/>
  <c r="H90" i="21"/>
  <c r="A85" i="21"/>
  <c r="N79" i="21"/>
  <c r="A77" i="21"/>
  <c r="H58" i="21"/>
  <c r="A53" i="21"/>
  <c r="M47" i="21"/>
  <c r="H42" i="21"/>
  <c r="Q7" i="21"/>
  <c r="A5" i="21"/>
  <c r="H2" i="21"/>
  <c r="AA98" i="21"/>
  <c r="AI40" i="21"/>
  <c r="AI4" i="21"/>
  <c r="S97" i="21"/>
  <c r="S92" i="21"/>
  <c r="S78" i="21"/>
  <c r="S69" i="21"/>
  <c r="S47" i="21"/>
  <c r="M21" i="21"/>
  <c r="V43" i="21"/>
  <c r="AH35" i="21"/>
  <c r="AB7" i="21"/>
  <c r="AG32" i="21"/>
  <c r="AE12" i="21"/>
  <c r="M94" i="21"/>
  <c r="U86" i="21"/>
  <c r="S80" i="21"/>
  <c r="W77" i="21"/>
  <c r="M71" i="21"/>
  <c r="S58" i="21"/>
  <c r="M55" i="21"/>
  <c r="T52" i="21"/>
  <c r="S46" i="21"/>
  <c r="T40" i="21"/>
  <c r="S34" i="21"/>
  <c r="Q15" i="21"/>
  <c r="T12" i="21"/>
  <c r="U7" i="21"/>
  <c r="S3" i="21"/>
  <c r="M78" i="21"/>
  <c r="H73" i="21"/>
  <c r="G33" i="21"/>
  <c r="N30" i="21"/>
  <c r="N6" i="21"/>
  <c r="AB97" i="21"/>
  <c r="AF32" i="21"/>
  <c r="U91" i="21"/>
  <c r="S68" i="21"/>
  <c r="T20" i="21"/>
  <c r="M99" i="21"/>
  <c r="G86" i="21"/>
  <c r="M75" i="21"/>
  <c r="G54" i="21"/>
  <c r="G46" i="21"/>
  <c r="C41" i="21"/>
  <c r="M35" i="21"/>
  <c r="W89" i="21"/>
  <c r="AG68" i="21"/>
  <c r="AG22" i="21"/>
  <c r="AH10" i="21"/>
  <c r="AI2" i="21"/>
  <c r="AH19" i="21"/>
  <c r="AH64" i="21"/>
  <c r="AC78" i="21"/>
  <c r="S93" i="21"/>
  <c r="S88" i="21"/>
  <c r="S85" i="21"/>
  <c r="S82" i="21"/>
  <c r="S76" i="21"/>
  <c r="U67" i="21"/>
  <c r="S57" i="21"/>
  <c r="S51" i="21"/>
  <c r="T45" i="21"/>
  <c r="S33" i="21"/>
  <c r="S30" i="21"/>
  <c r="S22" i="21"/>
  <c r="S14" i="21"/>
  <c r="G73" i="21"/>
  <c r="K61" i="21"/>
  <c r="K93" i="21"/>
  <c r="K83" i="21"/>
  <c r="G97" i="21"/>
  <c r="K65" i="21"/>
  <c r="K81" i="21"/>
  <c r="K99" i="21"/>
  <c r="I77" i="21"/>
  <c r="I61" i="21"/>
  <c r="G81" i="21"/>
  <c r="G65" i="21"/>
  <c r="I91" i="21"/>
  <c r="K77" i="21"/>
  <c r="K89" i="21"/>
  <c r="K57" i="21"/>
  <c r="I85" i="21"/>
  <c r="I69" i="21"/>
  <c r="G89" i="21"/>
  <c r="K73" i="21"/>
  <c r="G57" i="21"/>
  <c r="AE100" i="21"/>
  <c r="AH100" i="21"/>
  <c r="AG94" i="21"/>
  <c r="AE94" i="21"/>
  <c r="AG82" i="21"/>
  <c r="AE82" i="21"/>
  <c r="AH78" i="21"/>
  <c r="AE78" i="21"/>
  <c r="AG78" i="21"/>
  <c r="AG74" i="21"/>
  <c r="AH74" i="21"/>
  <c r="AH66" i="21"/>
  <c r="AE66" i="21"/>
  <c r="AF66" i="21"/>
  <c r="AH62" i="21"/>
  <c r="AE62" i="21"/>
  <c r="AF54" i="21"/>
  <c r="AE54" i="21"/>
  <c r="AG54" i="21"/>
  <c r="AI50" i="21"/>
  <c r="AG50" i="21"/>
  <c r="AH50" i="21"/>
  <c r="AE46" i="21"/>
  <c r="AH46" i="21"/>
  <c r="AF42" i="21"/>
  <c r="AI42" i="21"/>
  <c r="AI38" i="21"/>
  <c r="AF38" i="21"/>
  <c r="AE38" i="21"/>
  <c r="AG38" i="21"/>
  <c r="AF34" i="21"/>
  <c r="AG34" i="21"/>
  <c r="AI34" i="21"/>
  <c r="AE30" i="21"/>
  <c r="AF30" i="21"/>
  <c r="AH30" i="21"/>
  <c r="AG30" i="21"/>
  <c r="AF26" i="21"/>
  <c r="AH26" i="21"/>
  <c r="AH22" i="21"/>
  <c r="AF22" i="21"/>
  <c r="AF18" i="21"/>
  <c r="AE18" i="21"/>
  <c r="AF10" i="21"/>
  <c r="AI10" i="21"/>
  <c r="AH6" i="21"/>
  <c r="AF6" i="21"/>
  <c r="AF2" i="21"/>
  <c r="AH2" i="21"/>
  <c r="AE2" i="21"/>
  <c r="Y99" i="21"/>
  <c r="Y96" i="21"/>
  <c r="Y94" i="21"/>
  <c r="AB91" i="21"/>
  <c r="AA87" i="21"/>
  <c r="AB84" i="21"/>
  <c r="AB82" i="21"/>
  <c r="AC79" i="21"/>
  <c r="AC76" i="21"/>
  <c r="AB74" i="21"/>
  <c r="AC71" i="21"/>
  <c r="AC68" i="21"/>
  <c r="AB66" i="21"/>
  <c r="Z64" i="21"/>
  <c r="AA59" i="21"/>
  <c r="AB56" i="21"/>
  <c r="AA54" i="21"/>
  <c r="AC51" i="21"/>
  <c r="Y49" i="21"/>
  <c r="AC46" i="21"/>
  <c r="Y44" i="21"/>
  <c r="AA41" i="21"/>
  <c r="AC38" i="21"/>
  <c r="AB35" i="21"/>
  <c r="Y33" i="21"/>
  <c r="AC29" i="21"/>
  <c r="AC23" i="21"/>
  <c r="AA20" i="21"/>
  <c r="AA17" i="21"/>
  <c r="AA11" i="21"/>
  <c r="AB8" i="21"/>
  <c r="AA5" i="21"/>
  <c r="AH96" i="21"/>
  <c r="AI91" i="21"/>
  <c r="AI82" i="21"/>
  <c r="AI77" i="21"/>
  <c r="AI73" i="21"/>
  <c r="AI69" i="21"/>
  <c r="AI65" i="21"/>
  <c r="AF61" i="21"/>
  <c r="AE58" i="21"/>
  <c r="AG53" i="21"/>
  <c r="AI48" i="21"/>
  <c r="AG44" i="21"/>
  <c r="AE32" i="21"/>
  <c r="AG25" i="21"/>
  <c r="AI22" i="21"/>
  <c r="AE20" i="21"/>
  <c r="AE17" i="21"/>
  <c r="AF14" i="21"/>
  <c r="AF11" i="21"/>
  <c r="AE97" i="21"/>
  <c r="AH85" i="21"/>
  <c r="AA78" i="21"/>
  <c r="Y78" i="21"/>
  <c r="Y62" i="21"/>
  <c r="AC62" i="21"/>
  <c r="AA50" i="21"/>
  <c r="AC50" i="21"/>
  <c r="Z34" i="21"/>
  <c r="AB34" i="21"/>
  <c r="AA30" i="21"/>
  <c r="Y30" i="21"/>
  <c r="AA26" i="21"/>
  <c r="AB26" i="21"/>
  <c r="Y26" i="21"/>
  <c r="AA18" i="21"/>
  <c r="Z18" i="21"/>
  <c r="AB18" i="21"/>
  <c r="AA14" i="21"/>
  <c r="AB14" i="21"/>
  <c r="AC14" i="21"/>
  <c r="AA10" i="21"/>
  <c r="Z10" i="21"/>
  <c r="AB6" i="21"/>
  <c r="AA6" i="21"/>
  <c r="Y6" i="21"/>
  <c r="AA2" i="21"/>
  <c r="AB2" i="21"/>
  <c r="AB100" i="21"/>
  <c r="AC98" i="21"/>
  <c r="AC95" i="21"/>
  <c r="AC93" i="21"/>
  <c r="AA91" i="21"/>
  <c r="AB89" i="21"/>
  <c r="AA84" i="21"/>
  <c r="Z82" i="21"/>
  <c r="AB79" i="21"/>
  <c r="AB76" i="21"/>
  <c r="AA74" i="21"/>
  <c r="AB71" i="21"/>
  <c r="AB68" i="21"/>
  <c r="AA66" i="21"/>
  <c r="Y64" i="21"/>
  <c r="AA61" i="21"/>
  <c r="Z59" i="21"/>
  <c r="AA56" i="21"/>
  <c r="Y54" i="21"/>
  <c r="AB51" i="21"/>
  <c r="AC48" i="21"/>
  <c r="AB46" i="21"/>
  <c r="AC43" i="21"/>
  <c r="AB38" i="21"/>
  <c r="AA35" i="21"/>
  <c r="AC32" i="21"/>
  <c r="AA29" i="21"/>
  <c r="Z26" i="21"/>
  <c r="Z17" i="21"/>
  <c r="Y14" i="21"/>
  <c r="Y2" i="21"/>
  <c r="AI86" i="21"/>
  <c r="AH82" i="21"/>
  <c r="AH72" i="21"/>
  <c r="AF65" i="21"/>
  <c r="AE61" i="21"/>
  <c r="AH48" i="21"/>
  <c r="AH39" i="21"/>
  <c r="AF25" i="21"/>
  <c r="AI96" i="21"/>
  <c r="AI90" i="21"/>
  <c r="AG85" i="21"/>
  <c r="AI59" i="21"/>
  <c r="AE91" i="21"/>
  <c r="AH91" i="21"/>
  <c r="AF91" i="21"/>
  <c r="AE87" i="21"/>
  <c r="AG87" i="21"/>
  <c r="AI83" i="21"/>
  <c r="AG83" i="21"/>
  <c r="AE75" i="21"/>
  <c r="AG75" i="21"/>
  <c r="AF71" i="21"/>
  <c r="AH71" i="21"/>
  <c r="AF67" i="21"/>
  <c r="AE67" i="21"/>
  <c r="AI67" i="21"/>
  <c r="AE63" i="21"/>
  <c r="AF63" i="21"/>
  <c r="AE59" i="21"/>
  <c r="AH59" i="21"/>
  <c r="AH55" i="21"/>
  <c r="AF55" i="21"/>
  <c r="AE55" i="21"/>
  <c r="AH47" i="21"/>
  <c r="AF47" i="21"/>
  <c r="AH43" i="21"/>
  <c r="AE43" i="21"/>
  <c r="AF43" i="21"/>
  <c r="AI35" i="21"/>
  <c r="AE35" i="21"/>
  <c r="AH31" i="21"/>
  <c r="AF31" i="21"/>
  <c r="AG31" i="21"/>
  <c r="AE23" i="21"/>
  <c r="AH23" i="21"/>
  <c r="AI19" i="21"/>
  <c r="AG19" i="21"/>
  <c r="AF19" i="21"/>
  <c r="AE15" i="21"/>
  <c r="AF15" i="21"/>
  <c r="AI11" i="21"/>
  <c r="AG11" i="21"/>
  <c r="AH11" i="21"/>
  <c r="AE7" i="21"/>
  <c r="AG7" i="21"/>
  <c r="AF7" i="21"/>
  <c r="AI3" i="21"/>
  <c r="AG3" i="21"/>
  <c r="AH3" i="21"/>
  <c r="AA100" i="21"/>
  <c r="AB95" i="21"/>
  <c r="AA93" i="21"/>
  <c r="Z91" i="21"/>
  <c r="AA89" i="21"/>
  <c r="AC86" i="21"/>
  <c r="Z84" i="21"/>
  <c r="AC81" i="21"/>
  <c r="Z79" i="21"/>
  <c r="AA76" i="21"/>
  <c r="AC73" i="21"/>
  <c r="Z71" i="21"/>
  <c r="AA68" i="21"/>
  <c r="Y66" i="21"/>
  <c r="AB63" i="21"/>
  <c r="AC58" i="21"/>
  <c r="Y56" i="21"/>
  <c r="AC53" i="21"/>
  <c r="Z51" i="21"/>
  <c r="AA48" i="21"/>
  <c r="AB40" i="21"/>
  <c r="Y29" i="21"/>
  <c r="AC25" i="21"/>
  <c r="AC22" i="21"/>
  <c r="AC16" i="21"/>
  <c r="AB13" i="21"/>
  <c r="AC10" i="21"/>
  <c r="AB4" i="21"/>
  <c r="AG95" i="21"/>
  <c r="AH90" i="21"/>
  <c r="AG86" i="21"/>
  <c r="AI51" i="21"/>
  <c r="AI43" i="21"/>
  <c r="AF39" i="21"/>
  <c r="AG35" i="21"/>
  <c r="AE31" i="21"/>
  <c r="AH27" i="21"/>
  <c r="AE19" i="21"/>
  <c r="AH13" i="21"/>
  <c r="AI7" i="21"/>
  <c r="AG100" i="21"/>
  <c r="AI95" i="21"/>
  <c r="AE90" i="21"/>
  <c r="AC84" i="21"/>
  <c r="AI84" i="21"/>
  <c r="AI58" i="21"/>
  <c r="AC37" i="21"/>
  <c r="AI15" i="21"/>
  <c r="AE79" i="21"/>
  <c r="AH79" i="21"/>
  <c r="Y87" i="21"/>
  <c r="AB87" i="21"/>
  <c r="Z67" i="21"/>
  <c r="AC67" i="21"/>
  <c r="Y47" i="21"/>
  <c r="AB47" i="21"/>
  <c r="Z43" i="21"/>
  <c r="AB43" i="21"/>
  <c r="Y39" i="21"/>
  <c r="AB39" i="21"/>
  <c r="Y27" i="21"/>
  <c r="AB27" i="21"/>
  <c r="AB23" i="21"/>
  <c r="Z23" i="21"/>
  <c r="Y23" i="21"/>
  <c r="AB19" i="21"/>
  <c r="Z19" i="21"/>
  <c r="AB11" i="21"/>
  <c r="Z11" i="21"/>
  <c r="AC11" i="21"/>
  <c r="AC7" i="21"/>
  <c r="Z7" i="21"/>
  <c r="Z3" i="21"/>
  <c r="AB3" i="21"/>
  <c r="AA95" i="21"/>
  <c r="Y93" i="21"/>
  <c r="Y91" i="21"/>
  <c r="AB86" i="21"/>
  <c r="AB81" i="21"/>
  <c r="Y79" i="21"/>
  <c r="AB73" i="21"/>
  <c r="Y71" i="21"/>
  <c r="AC65" i="21"/>
  <c r="AA63" i="21"/>
  <c r="AC60" i="21"/>
  <c r="AB58" i="21"/>
  <c r="AC55" i="21"/>
  <c r="Y51" i="21"/>
  <c r="Z48" i="21"/>
  <c r="AC45" i="21"/>
  <c r="Y43" i="21"/>
  <c r="AA40" i="21"/>
  <c r="AC34" i="21"/>
  <c r="AC31" i="21"/>
  <c r="AC28" i="21"/>
  <c r="AB25" i="21"/>
  <c r="AB22" i="21"/>
  <c r="AA19" i="21"/>
  <c r="AA13" i="21"/>
  <c r="AB10" i="21"/>
  <c r="AA7" i="21"/>
  <c r="Z4" i="21"/>
  <c r="AI100" i="21"/>
  <c r="AF95" i="21"/>
  <c r="AI89" i="21"/>
  <c r="AE85" i="21"/>
  <c r="AE68" i="21"/>
  <c r="AG60" i="21"/>
  <c r="AG56" i="21"/>
  <c r="AH51" i="21"/>
  <c r="AG47" i="21"/>
  <c r="AG43" i="21"/>
  <c r="AE39" i="21"/>
  <c r="AF35" i="21"/>
  <c r="AF27" i="21"/>
  <c r="AI21" i="21"/>
  <c r="AH7" i="21"/>
  <c r="AI94" i="21"/>
  <c r="AA58" i="21"/>
  <c r="AI98" i="21"/>
  <c r="AG98" i="21"/>
  <c r="Z83" i="21"/>
  <c r="AC83" i="21"/>
  <c r="AC35" i="21"/>
  <c r="Z35" i="21"/>
  <c r="AG88" i="21"/>
  <c r="AH88" i="21"/>
  <c r="AH80" i="21"/>
  <c r="AG80" i="21"/>
  <c r="AH76" i="21"/>
  <c r="AF76" i="21"/>
  <c r="AI64" i="21"/>
  <c r="AG64" i="21"/>
  <c r="AG52" i="21"/>
  <c r="AH52" i="21"/>
  <c r="AE52" i="21"/>
  <c r="AH44" i="21"/>
  <c r="AE44" i="21"/>
  <c r="AH40" i="21"/>
  <c r="AF40" i="21"/>
  <c r="AG40" i="21"/>
  <c r="AF36" i="21"/>
  <c r="AH36" i="21"/>
  <c r="AG36" i="21"/>
  <c r="AE28" i="21"/>
  <c r="AH28" i="21"/>
  <c r="AH24" i="21"/>
  <c r="AF24" i="21"/>
  <c r="AG24" i="21"/>
  <c r="AH16" i="21"/>
  <c r="AF16" i="21"/>
  <c r="AH8" i="21"/>
  <c r="AF8" i="21"/>
  <c r="AI8" i="21"/>
  <c r="AF4" i="21"/>
  <c r="AH4" i="21"/>
  <c r="AC99" i="21"/>
  <c r="AC97" i="21"/>
  <c r="Z95" i="21"/>
  <c r="AC92" i="21"/>
  <c r="AC90" i="21"/>
  <c r="AB88" i="21"/>
  <c r="AA86" i="21"/>
  <c r="AB83" i="21"/>
  <c r="Y81" i="21"/>
  <c r="AB75" i="21"/>
  <c r="Y73" i="21"/>
  <c r="AC70" i="21"/>
  <c r="AB67" i="21"/>
  <c r="AA65" i="21"/>
  <c r="Z63" i="21"/>
  <c r="AC57" i="21"/>
  <c r="AB55" i="21"/>
  <c r="AC52" i="21"/>
  <c r="AB50" i="21"/>
  <c r="Y48" i="21"/>
  <c r="AB42" i="21"/>
  <c r="Z40" i="21"/>
  <c r="AC36" i="21"/>
  <c r="AA34" i="21"/>
  <c r="AB31" i="21"/>
  <c r="Z22" i="21"/>
  <c r="Y19" i="21"/>
  <c r="AC15" i="21"/>
  <c r="Y10" i="21"/>
  <c r="Y7" i="21"/>
  <c r="Y4" i="21"/>
  <c r="AG99" i="21"/>
  <c r="AH94" i="21"/>
  <c r="AH89" i="21"/>
  <c r="AG84" i="21"/>
  <c r="AE80" i="21"/>
  <c r="AE76" i="21"/>
  <c r="AG71" i="21"/>
  <c r="AH67" i="21"/>
  <c r="AH63" i="21"/>
  <c r="AG59" i="21"/>
  <c r="AG55" i="21"/>
  <c r="AG51" i="21"/>
  <c r="AE47" i="21"/>
  <c r="AH42" i="21"/>
  <c r="AH38" i="21"/>
  <c r="AH34" i="21"/>
  <c r="AI29" i="21"/>
  <c r="AE27" i="21"/>
  <c r="AE24" i="21"/>
  <c r="AH18" i="21"/>
  <c r="AH15" i="21"/>
  <c r="AH12" i="21"/>
  <c r="AE10" i="21"/>
  <c r="AI6" i="21"/>
  <c r="AF3" i="21"/>
  <c r="AI88" i="21"/>
  <c r="AE83" i="21"/>
  <c r="AI70" i="21"/>
  <c r="Z29" i="21"/>
  <c r="AC21" i="21"/>
  <c r="AH99" i="21"/>
  <c r="AI99" i="21"/>
  <c r="AG96" i="21"/>
  <c r="AE96" i="21"/>
  <c r="Y60" i="21"/>
  <c r="AB60" i="21"/>
  <c r="AA32" i="21"/>
  <c r="Y32" i="21"/>
  <c r="AB32" i="21"/>
  <c r="AB28" i="21"/>
  <c r="Z28" i="21"/>
  <c r="AA28" i="21"/>
  <c r="Y20" i="21"/>
  <c r="AB20" i="21"/>
  <c r="AB16" i="21"/>
  <c r="Z16" i="21"/>
  <c r="Y16" i="21"/>
  <c r="AC12" i="21"/>
  <c r="AA12" i="21"/>
  <c r="Z8" i="21"/>
  <c r="Y8" i="21"/>
  <c r="AB99" i="21"/>
  <c r="Y97" i="21"/>
  <c r="AA92" i="21"/>
  <c r="AB90" i="21"/>
  <c r="AA88" i="21"/>
  <c r="AA83" i="21"/>
  <c r="AC80" i="21"/>
  <c r="AB78" i="21"/>
  <c r="AA75" i="21"/>
  <c r="AC72" i="21"/>
  <c r="AB70" i="21"/>
  <c r="AA67" i="21"/>
  <c r="Y65" i="21"/>
  <c r="Z60" i="21"/>
  <c r="AB57" i="21"/>
  <c r="AA55" i="21"/>
  <c r="AB52" i="21"/>
  <c r="Y50" i="21"/>
  <c r="AC47" i="21"/>
  <c r="AC44" i="21"/>
  <c r="AA42" i="21"/>
  <c r="Y40" i="21"/>
  <c r="AB36" i="21"/>
  <c r="Y34" i="21"/>
  <c r="AA31" i="21"/>
  <c r="AC27" i="21"/>
  <c r="AB24" i="21"/>
  <c r="Y22" i="21"/>
  <c r="AC18" i="21"/>
  <c r="AB15" i="21"/>
  <c r="AB12" i="21"/>
  <c r="AB9" i="21"/>
  <c r="AC6" i="21"/>
  <c r="AC3" i="21"/>
  <c r="AF99" i="21"/>
  <c r="AI93" i="21"/>
  <c r="AE89" i="21"/>
  <c r="AF84" i="21"/>
  <c r="AG79" i="21"/>
  <c r="AH75" i="21"/>
  <c r="AE71" i="21"/>
  <c r="AG67" i="21"/>
  <c r="AG63" i="21"/>
  <c r="AF59" i="21"/>
  <c r="AI54" i="21"/>
  <c r="AF51" i="21"/>
  <c r="AI46" i="21"/>
  <c r="AG42" i="21"/>
  <c r="AI23" i="21"/>
  <c r="AG15" i="21"/>
  <c r="AH9" i="21"/>
  <c r="AE3" i="21"/>
  <c r="AI75" i="21"/>
  <c r="AI63" i="21"/>
  <c r="AC63" i="21"/>
  <c r="AI56" i="21"/>
  <c r="AC56" i="21"/>
  <c r="AE42" i="21"/>
  <c r="AE81" i="21"/>
  <c r="AF81" i="21"/>
  <c r="AF77" i="21"/>
  <c r="AE77" i="21"/>
  <c r="AE73" i="21"/>
  <c r="AH73" i="21"/>
  <c r="AF69" i="21"/>
  <c r="AE69" i="21"/>
  <c r="AH65" i="21"/>
  <c r="AE65" i="21"/>
  <c r="AH57" i="21"/>
  <c r="AG57" i="21"/>
  <c r="AF53" i="21"/>
  <c r="AH53" i="21"/>
  <c r="AE49" i="21"/>
  <c r="AF49" i="21"/>
  <c r="AI45" i="21"/>
  <c r="AE45" i="21"/>
  <c r="AE41" i="21"/>
  <c r="AG41" i="21"/>
  <c r="AH41" i="21"/>
  <c r="AG37" i="21"/>
  <c r="AH37" i="21"/>
  <c r="AE33" i="21"/>
  <c r="AH33" i="21"/>
  <c r="AG33" i="21"/>
  <c r="AG29" i="21"/>
  <c r="AE29" i="21"/>
  <c r="AI25" i="21"/>
  <c r="AH25" i="21"/>
  <c r="AG21" i="21"/>
  <c r="AE21" i="21"/>
  <c r="AH21" i="21"/>
  <c r="AG13" i="21"/>
  <c r="AE13" i="21"/>
  <c r="AI13" i="21"/>
  <c r="AG5" i="21"/>
  <c r="AI5" i="21"/>
  <c r="AE5" i="21"/>
  <c r="AA99" i="21"/>
  <c r="AC96" i="21"/>
  <c r="AC94" i="21"/>
  <c r="Z90" i="21"/>
  <c r="Y88" i="21"/>
  <c r="AA85" i="21"/>
  <c r="Y83" i="21"/>
  <c r="AB80" i="21"/>
  <c r="AC77" i="21"/>
  <c r="Y75" i="21"/>
  <c r="AB72" i="21"/>
  <c r="Y67" i="21"/>
  <c r="AC64" i="21"/>
  <c r="AB62" i="21"/>
  <c r="AC59" i="21"/>
  <c r="AA57" i="21"/>
  <c r="Y55" i="21"/>
  <c r="Z52" i="21"/>
  <c r="AC49" i="21"/>
  <c r="AA47" i="21"/>
  <c r="AA44" i="21"/>
  <c r="Z42" i="21"/>
  <c r="AA39" i="21"/>
  <c r="Z36" i="21"/>
  <c r="AC33" i="21"/>
  <c r="Y31" i="21"/>
  <c r="AA27" i="21"/>
  <c r="AA24" i="21"/>
  <c r="Y18" i="21"/>
  <c r="AA15" i="21"/>
  <c r="Z12" i="21"/>
  <c r="Z6" i="21"/>
  <c r="AA3" i="21"/>
  <c r="AI97" i="21"/>
  <c r="AE93" i="21"/>
  <c r="AE88" i="21"/>
  <c r="AH83" i="21"/>
  <c r="AF79" i="21"/>
  <c r="AF75" i="21"/>
  <c r="AG70" i="21"/>
  <c r="AI66" i="21"/>
  <c r="AI62" i="21"/>
  <c r="AH58" i="21"/>
  <c r="AH54" i="21"/>
  <c r="AE50" i="21"/>
  <c r="AG45" i="21"/>
  <c r="AI41" i="21"/>
  <c r="AE37" i="21"/>
  <c r="AF29" i="21"/>
  <c r="AG23" i="21"/>
  <c r="AH17" i="21"/>
  <c r="AF9" i="21"/>
  <c r="AH69" i="21"/>
  <c r="AE34" i="21"/>
  <c r="Z69" i="21"/>
  <c r="Y69" i="21"/>
  <c r="AB61" i="21"/>
  <c r="Z61" i="21"/>
  <c r="Z53" i="21"/>
  <c r="AB53" i="21"/>
  <c r="Y53" i="21"/>
  <c r="Z45" i="21"/>
  <c r="AB45" i="21"/>
  <c r="AA45" i="21"/>
  <c r="AB41" i="21"/>
  <c r="AC41" i="21"/>
  <c r="Z37" i="21"/>
  <c r="Y37" i="21"/>
  <c r="Z25" i="21"/>
  <c r="AA25" i="21"/>
  <c r="AB21" i="21"/>
  <c r="Z21" i="21"/>
  <c r="AA21" i="21"/>
  <c r="Z13" i="21"/>
  <c r="AC13" i="21"/>
  <c r="AA9" i="21"/>
  <c r="Z9" i="21"/>
  <c r="Y5" i="21"/>
  <c r="AB5" i="21"/>
  <c r="AC87" i="21"/>
  <c r="AC82" i="21"/>
  <c r="AA80" i="21"/>
  <c r="AA77" i="21"/>
  <c r="AC74" i="21"/>
  <c r="AA72" i="21"/>
  <c r="AA69" i="21"/>
  <c r="AC66" i="21"/>
  <c r="AB64" i="21"/>
  <c r="AA62" i="21"/>
  <c r="AB59" i="21"/>
  <c r="AC54" i="21"/>
  <c r="Y52" i="21"/>
  <c r="AB49" i="21"/>
  <c r="Z47" i="21"/>
  <c r="Z44" i="21"/>
  <c r="Y42" i="21"/>
  <c r="Z39" i="21"/>
  <c r="Y36" i="21"/>
  <c r="AB33" i="21"/>
  <c r="AB30" i="21"/>
  <c r="Z27" i="21"/>
  <c r="Z24" i="21"/>
  <c r="AC20" i="21"/>
  <c r="AB17" i="21"/>
  <c r="Z15" i="21"/>
  <c r="Y12" i="21"/>
  <c r="AC8" i="21"/>
  <c r="AC5" i="21"/>
  <c r="Y3" i="21"/>
  <c r="AF97" i="21"/>
  <c r="AI92" i="21"/>
  <c r="AH87" i="21"/>
  <c r="AF83" i="21"/>
  <c r="AI78" i="21"/>
  <c r="AI74" i="21"/>
  <c r="AE70" i="21"/>
  <c r="AG66" i="21"/>
  <c r="AG62" i="21"/>
  <c r="AG58" i="21"/>
  <c r="AI53" i="21"/>
  <c r="AI49" i="21"/>
  <c r="AI44" i="21"/>
  <c r="AF23" i="21"/>
  <c r="AG17" i="21"/>
  <c r="AE9" i="21"/>
  <c r="AH5" i="21"/>
  <c r="AI85" i="21"/>
  <c r="AC85" i="21"/>
  <c r="AH81" i="21"/>
  <c r="AE74" i="21"/>
  <c r="AI68" i="21"/>
  <c r="AI61" i="21"/>
  <c r="AC75" i="21"/>
  <c r="AI17" i="21"/>
  <c r="AC17" i="21"/>
  <c r="AC9" i="21"/>
  <c r="AH95" i="21"/>
  <c r="AI39" i="21"/>
  <c r="AC39" i="21"/>
  <c r="AC30" i="21"/>
  <c r="AC24" i="21"/>
  <c r="AI87" i="21"/>
  <c r="AI72" i="21"/>
  <c r="AF57" i="21"/>
  <c r="AI47" i="21"/>
  <c r="AC4" i="21"/>
  <c r="AI27" i="21"/>
  <c r="AI57" i="21"/>
  <c r="AI32" i="21"/>
  <c r="AC2" i="21"/>
  <c r="AE86" i="21"/>
  <c r="AI9" i="21"/>
  <c r="AI71" i="21"/>
  <c r="AI55" i="21"/>
  <c r="AA46" i="21"/>
  <c r="AF100" i="21"/>
  <c r="Z98" i="21"/>
  <c r="Z96" i="21"/>
  <c r="AF94" i="21"/>
  <c r="Z92" i="21"/>
  <c r="AF90" i="21"/>
  <c r="Z88" i="21"/>
  <c r="AF86" i="21"/>
  <c r="AF82" i="21"/>
  <c r="AF80" i="21"/>
  <c r="AF78" i="21"/>
  <c r="Z76" i="21"/>
  <c r="Z74" i="21"/>
  <c r="AF72" i="21"/>
  <c r="AF70" i="21"/>
  <c r="AF68" i="21"/>
  <c r="AF64" i="21"/>
  <c r="AF62" i="21"/>
  <c r="AF60" i="21"/>
  <c r="Z58" i="21"/>
  <c r="AF56" i="21"/>
  <c r="AF52" i="21"/>
  <c r="Z50" i="21"/>
  <c r="AF48" i="21"/>
  <c r="AF46" i="21"/>
  <c r="AE98" i="21"/>
  <c r="AE92" i="21"/>
  <c r="AE1" i="21"/>
  <c r="E1" i="21"/>
  <c r="AB1" i="21"/>
  <c r="AG93" i="21"/>
  <c r="AG89" i="21"/>
  <c r="AG81" i="21"/>
  <c r="AG73" i="21"/>
  <c r="AG49" i="21"/>
  <c r="W1" i="21"/>
  <c r="AG1" i="21"/>
  <c r="N1" i="21"/>
  <c r="K97" i="21"/>
  <c r="G93" i="21"/>
  <c r="I87" i="21"/>
  <c r="AI79" i="21"/>
  <c r="AF1" i="21"/>
  <c r="AB98" i="21"/>
  <c r="AB96" i="21"/>
  <c r="AB94" i="21"/>
  <c r="AH92" i="21"/>
  <c r="AH84" i="21"/>
  <c r="AH60" i="21"/>
  <c r="T96" i="21"/>
  <c r="P100" i="21"/>
  <c r="Z80" i="21"/>
  <c r="AH98" i="21"/>
  <c r="AF88" i="21"/>
  <c r="AF74" i="21"/>
  <c r="Z100" i="21"/>
  <c r="AB92" i="21"/>
  <c r="AF50" i="21"/>
  <c r="AF92" i="21"/>
  <c r="AF98" i="21"/>
  <c r="T98" i="21"/>
  <c r="Z72" i="21"/>
  <c r="Z68" i="21"/>
  <c r="H98" i="21"/>
  <c r="AH1" i="21"/>
  <c r="V1" i="21"/>
  <c r="AA1" i="21"/>
  <c r="Z1" i="21"/>
  <c r="J1" i="21"/>
  <c r="M1" i="21"/>
  <c r="Y1" i="21"/>
  <c r="U1" i="21"/>
  <c r="V99" i="21"/>
  <c r="S98" i="21"/>
  <c r="S96" i="21"/>
  <c r="U94" i="21"/>
  <c r="W92" i="21"/>
  <c r="T91" i="21"/>
  <c r="V89" i="21"/>
  <c r="W87" i="21"/>
  <c r="T86" i="21"/>
  <c r="U84" i="21"/>
  <c r="W82" i="21"/>
  <c r="W80" i="21"/>
  <c r="T79" i="21"/>
  <c r="U77" i="21"/>
  <c r="W75" i="21"/>
  <c r="T74" i="21"/>
  <c r="T72" i="21"/>
  <c r="V70" i="21"/>
  <c r="W68" i="21"/>
  <c r="T67" i="21"/>
  <c r="V65" i="21"/>
  <c r="W63" i="21"/>
  <c r="T62" i="21"/>
  <c r="U60" i="21"/>
  <c r="W58" i="21"/>
  <c r="W56" i="21"/>
  <c r="T55" i="21"/>
  <c r="V53" i="21"/>
  <c r="S52" i="21"/>
  <c r="U50" i="21"/>
  <c r="U48" i="21"/>
  <c r="W46" i="21"/>
  <c r="S45" i="21"/>
  <c r="U43" i="21"/>
  <c r="W41" i="21"/>
  <c r="S40" i="21"/>
  <c r="T38" i="21"/>
  <c r="U36" i="21"/>
  <c r="W34" i="21"/>
  <c r="W32" i="21"/>
  <c r="T31" i="21"/>
  <c r="V29" i="21"/>
  <c r="S28" i="21"/>
  <c r="U26" i="21"/>
  <c r="W24" i="21"/>
  <c r="T23" i="21"/>
  <c r="V21" i="21"/>
  <c r="S20" i="21"/>
  <c r="U18" i="21"/>
  <c r="W16" i="21"/>
  <c r="T15" i="21"/>
  <c r="V13" i="21"/>
  <c r="S12" i="21"/>
  <c r="U10" i="21"/>
  <c r="W8" i="21"/>
  <c r="T7" i="21"/>
  <c r="V5" i="21"/>
  <c r="S4" i="21"/>
  <c r="U2" i="21"/>
  <c r="T1" i="21"/>
  <c r="U99" i="21"/>
  <c r="W97" i="21"/>
  <c r="W95" i="21"/>
  <c r="T94" i="21"/>
  <c r="V92" i="21"/>
  <c r="S91" i="21"/>
  <c r="U89" i="21"/>
  <c r="V87" i="21"/>
  <c r="S86" i="21"/>
  <c r="T84" i="21"/>
  <c r="V82" i="21"/>
  <c r="V80" i="21"/>
  <c r="S79" i="21"/>
  <c r="T77" i="21"/>
  <c r="V75" i="21"/>
  <c r="S74" i="21"/>
  <c r="S72" i="21"/>
  <c r="T70" i="21"/>
  <c r="V68" i="21"/>
  <c r="S67" i="21"/>
  <c r="U65" i="21"/>
  <c r="V63" i="21"/>
  <c r="S62" i="21"/>
  <c r="T60" i="21"/>
  <c r="V58" i="21"/>
  <c r="V56" i="21"/>
  <c r="S55" i="21"/>
  <c r="U53" i="21"/>
  <c r="W51" i="21"/>
  <c r="T50" i="21"/>
  <c r="T48" i="21"/>
  <c r="V46" i="21"/>
  <c r="W44" i="21"/>
  <c r="T43" i="21"/>
  <c r="V41" i="21"/>
  <c r="W39" i="21"/>
  <c r="S38" i="21"/>
  <c r="T36" i="21"/>
  <c r="V34" i="21"/>
  <c r="V32" i="21"/>
  <c r="S31" i="21"/>
  <c r="U29" i="21"/>
  <c r="W27" i="21"/>
  <c r="T26" i="21"/>
  <c r="V24" i="21"/>
  <c r="S23" i="21"/>
  <c r="U21" i="21"/>
  <c r="W19" i="21"/>
  <c r="T18" i="21"/>
  <c r="V16" i="21"/>
  <c r="S15" i="21"/>
  <c r="U13" i="21"/>
  <c r="W11" i="21"/>
  <c r="T10" i="21"/>
  <c r="V8" i="21"/>
  <c r="S7" i="21"/>
  <c r="U5" i="21"/>
  <c r="W3" i="21"/>
  <c r="T2" i="21"/>
  <c r="U70" i="21"/>
  <c r="V49" i="21"/>
  <c r="W100" i="21"/>
  <c r="T99" i="21"/>
  <c r="U97" i="21"/>
  <c r="V95" i="21"/>
  <c r="S94" i="21"/>
  <c r="U92" i="21"/>
  <c r="W90" i="21"/>
  <c r="S89" i="21"/>
  <c r="U87" i="21"/>
  <c r="W85" i="21"/>
  <c r="S84" i="21"/>
  <c r="U82" i="21"/>
  <c r="U80" i="21"/>
  <c r="W78" i="21"/>
  <c r="S77" i="21"/>
  <c r="U75" i="21"/>
  <c r="W73" i="21"/>
  <c r="W71" i="21"/>
  <c r="S70" i="21"/>
  <c r="U68" i="21"/>
  <c r="W66" i="21"/>
  <c r="S65" i="21"/>
  <c r="U63" i="21"/>
  <c r="W61" i="21"/>
  <c r="S60" i="21"/>
  <c r="U58" i="21"/>
  <c r="U56" i="21"/>
  <c r="W54" i="21"/>
  <c r="T53" i="21"/>
  <c r="V51" i="21"/>
  <c r="S50" i="21"/>
  <c r="S48" i="21"/>
  <c r="T46" i="21"/>
  <c r="V44" i="21"/>
  <c r="S43" i="21"/>
  <c r="U41" i="21"/>
  <c r="V39" i="21"/>
  <c r="W37" i="21"/>
  <c r="S36" i="21"/>
  <c r="U34" i="21"/>
  <c r="U32" i="21"/>
  <c r="W30" i="21"/>
  <c r="T29" i="21"/>
  <c r="V27" i="21"/>
  <c r="S26" i="21"/>
  <c r="U24" i="21"/>
  <c r="W22" i="21"/>
  <c r="T21" i="21"/>
  <c r="V19" i="21"/>
  <c r="S18" i="21"/>
  <c r="U16" i="21"/>
  <c r="W14" i="21"/>
  <c r="T13" i="21"/>
  <c r="V11" i="21"/>
  <c r="S10" i="21"/>
  <c r="U8" i="21"/>
  <c r="W6" i="21"/>
  <c r="T5" i="21"/>
  <c r="V3" i="21"/>
  <c r="S2" i="21"/>
  <c r="V100" i="21"/>
  <c r="S99" i="21"/>
  <c r="U95" i="21"/>
  <c r="W93" i="21"/>
  <c r="T92" i="21"/>
  <c r="V90" i="21"/>
  <c r="W88" i="21"/>
  <c r="T87" i="21"/>
  <c r="U85" i="21"/>
  <c r="W83" i="21"/>
  <c r="T82" i="21"/>
  <c r="T80" i="21"/>
  <c r="V78" i="21"/>
  <c r="W76" i="21"/>
  <c r="T75" i="21"/>
  <c r="U73" i="21"/>
  <c r="V71" i="21"/>
  <c r="W69" i="21"/>
  <c r="T68" i="21"/>
  <c r="V66" i="21"/>
  <c r="W64" i="21"/>
  <c r="T63" i="21"/>
  <c r="U61" i="21"/>
  <c r="W59" i="21"/>
  <c r="T58" i="21"/>
  <c r="T56" i="21"/>
  <c r="V54" i="21"/>
  <c r="S53" i="21"/>
  <c r="U51" i="21"/>
  <c r="W49" i="21"/>
  <c r="W47" i="21"/>
  <c r="U44" i="21"/>
  <c r="W42" i="21"/>
  <c r="U39" i="21"/>
  <c r="U37" i="21"/>
  <c r="W35" i="21"/>
  <c r="T34" i="21"/>
  <c r="T32" i="21"/>
  <c r="V30" i="21"/>
  <c r="S29" i="21"/>
  <c r="U27" i="21"/>
  <c r="W25" i="21"/>
  <c r="T24" i="21"/>
  <c r="V22" i="21"/>
  <c r="S21" i="21"/>
  <c r="U19" i="21"/>
  <c r="W17" i="21"/>
  <c r="T16" i="21"/>
  <c r="V14" i="21"/>
  <c r="S13" i="21"/>
  <c r="U11" i="21"/>
  <c r="W9" i="21"/>
  <c r="T8" i="21"/>
  <c r="V6" i="21"/>
  <c r="S5" i="21"/>
  <c r="U3" i="21"/>
  <c r="T97" i="21"/>
  <c r="T65" i="21"/>
  <c r="T41" i="21"/>
  <c r="T33" i="21"/>
  <c r="U100" i="21"/>
  <c r="W98" i="21"/>
  <c r="W96" i="21"/>
  <c r="T95" i="21"/>
  <c r="V93" i="21"/>
  <c r="U90" i="21"/>
  <c r="V88" i="21"/>
  <c r="T85" i="21"/>
  <c r="V83" i="21"/>
  <c r="U78" i="21"/>
  <c r="V76" i="21"/>
  <c r="U71" i="21"/>
  <c r="V69" i="21"/>
  <c r="U66" i="21"/>
  <c r="V64" i="21"/>
  <c r="T61" i="21"/>
  <c r="V59" i="21"/>
  <c r="U54" i="21"/>
  <c r="W52" i="21"/>
  <c r="T51" i="21"/>
  <c r="U49" i="21"/>
  <c r="V47" i="21"/>
  <c r="W45" i="21"/>
  <c r="T44" i="21"/>
  <c r="V42" i="21"/>
  <c r="W40" i="21"/>
  <c r="T39" i="21"/>
  <c r="T37" i="21"/>
  <c r="V35" i="21"/>
  <c r="U30" i="21"/>
  <c r="W28" i="21"/>
  <c r="T27" i="21"/>
  <c r="V25" i="21"/>
  <c r="U22" i="21"/>
  <c r="W20" i="21"/>
  <c r="T19" i="21"/>
  <c r="V17" i="21"/>
  <c r="U14" i="21"/>
  <c r="W12" i="21"/>
  <c r="T11" i="21"/>
  <c r="V9" i="21"/>
  <c r="U6" i="21"/>
  <c r="W4" i="21"/>
  <c r="T3" i="21"/>
  <c r="S1" i="21"/>
  <c r="T100" i="21"/>
  <c r="V98" i="21"/>
  <c r="V96" i="21"/>
  <c r="U93" i="21"/>
  <c r="W91" i="21"/>
  <c r="T90" i="21"/>
  <c r="U88" i="21"/>
  <c r="W86" i="21"/>
  <c r="U83" i="21"/>
  <c r="W81" i="21"/>
  <c r="W79" i="21"/>
  <c r="T78" i="21"/>
  <c r="U76" i="21"/>
  <c r="W74" i="21"/>
  <c r="W72" i="21"/>
  <c r="T71" i="21"/>
  <c r="U69" i="21"/>
  <c r="W67" i="21"/>
  <c r="T66" i="21"/>
  <c r="U64" i="21"/>
  <c r="W62" i="21"/>
  <c r="U59" i="21"/>
  <c r="W57" i="21"/>
  <c r="W55" i="21"/>
  <c r="T54" i="21"/>
  <c r="V52" i="21"/>
  <c r="U47" i="21"/>
  <c r="V45" i="21"/>
  <c r="U42" i="21"/>
  <c r="V40" i="21"/>
  <c r="U35" i="21"/>
  <c r="W33" i="21"/>
  <c r="W31" i="21"/>
  <c r="T30" i="21"/>
  <c r="V28" i="21"/>
  <c r="U25" i="21"/>
  <c r="W23" i="21"/>
  <c r="T22" i="21"/>
  <c r="V20" i="21"/>
  <c r="U17" i="21"/>
  <c r="W15" i="21"/>
  <c r="T14" i="21"/>
  <c r="V12" i="21"/>
  <c r="U9" i="21"/>
  <c r="W7" i="21"/>
  <c r="T6" i="21"/>
  <c r="V4" i="21"/>
  <c r="V77" i="21"/>
  <c r="V37" i="21"/>
  <c r="U98" i="21"/>
  <c r="U96" i="21"/>
  <c r="W94" i="21"/>
  <c r="T93" i="21"/>
  <c r="V91" i="21"/>
  <c r="T88" i="21"/>
  <c r="V86" i="21"/>
  <c r="W84" i="21"/>
  <c r="T83" i="21"/>
  <c r="U81" i="21"/>
  <c r="V79" i="21"/>
  <c r="T76" i="21"/>
  <c r="V74" i="21"/>
  <c r="V72" i="21"/>
  <c r="T69" i="21"/>
  <c r="V67" i="21"/>
  <c r="T64" i="21"/>
  <c r="V62" i="21"/>
  <c r="W60" i="21"/>
  <c r="T59" i="21"/>
  <c r="U57" i="21"/>
  <c r="V55" i="21"/>
  <c r="U52" i="21"/>
  <c r="W50" i="21"/>
  <c r="W48" i="21"/>
  <c r="T47" i="21"/>
  <c r="U45" i="21"/>
  <c r="W43" i="21"/>
  <c r="T42" i="21"/>
  <c r="U40" i="21"/>
  <c r="W38" i="21"/>
  <c r="W36" i="21"/>
  <c r="T35" i="21"/>
  <c r="U33" i="21"/>
  <c r="V31" i="21"/>
  <c r="U28" i="21"/>
  <c r="W26" i="21"/>
  <c r="T25" i="21"/>
  <c r="V23" i="21"/>
  <c r="U20" i="21"/>
  <c r="W18" i="21"/>
  <c r="T17" i="21"/>
  <c r="V15" i="21"/>
  <c r="U12" i="21"/>
  <c r="W10" i="21"/>
  <c r="T9" i="21"/>
  <c r="V7" i="21"/>
  <c r="U4" i="21"/>
  <c r="W2" i="21"/>
  <c r="O100" i="21"/>
  <c r="Q98" i="21"/>
  <c r="M97" i="21"/>
  <c r="O95" i="21"/>
  <c r="Q93" i="21"/>
  <c r="N92" i="21"/>
  <c r="P90" i="21"/>
  <c r="Q88" i="21"/>
  <c r="N87" i="21"/>
  <c r="P85" i="21"/>
  <c r="M84" i="21"/>
  <c r="O82" i="21"/>
  <c r="P80" i="21"/>
  <c r="M79" i="21"/>
  <c r="O77" i="21"/>
  <c r="Q75" i="21"/>
  <c r="N74" i="21"/>
  <c r="O72" i="21"/>
  <c r="Q70" i="21"/>
  <c r="N69" i="21"/>
  <c r="P67" i="21"/>
  <c r="M66" i="21"/>
  <c r="N64" i="21"/>
  <c r="P62" i="21"/>
  <c r="M61" i="21"/>
  <c r="O59" i="21"/>
  <c r="Q57" i="21"/>
  <c r="M56" i="21"/>
  <c r="O54" i="21"/>
  <c r="Q52" i="21"/>
  <c r="N51" i="21"/>
  <c r="O49" i="21"/>
  <c r="Q47" i="21"/>
  <c r="N46" i="21"/>
  <c r="P44" i="21"/>
  <c r="M43" i="21"/>
  <c r="N41" i="21"/>
  <c r="P39" i="21"/>
  <c r="M38" i="21"/>
  <c r="O36" i="21"/>
  <c r="Q34" i="21"/>
  <c r="N33" i="21"/>
  <c r="P31" i="21"/>
  <c r="M30" i="21"/>
  <c r="O28" i="21"/>
  <c r="Q26" i="21"/>
  <c r="N25" i="21"/>
  <c r="P23" i="21"/>
  <c r="M22" i="21"/>
  <c r="O20" i="21"/>
  <c r="Q18" i="21"/>
  <c r="N17" i="21"/>
  <c r="P15" i="21"/>
  <c r="M14" i="21"/>
  <c r="O12" i="21"/>
  <c r="Q10" i="21"/>
  <c r="N9" i="21"/>
  <c r="P7" i="21"/>
  <c r="M6" i="21"/>
  <c r="O4" i="21"/>
  <c r="Q2" i="21"/>
  <c r="N100" i="21"/>
  <c r="P98" i="21"/>
  <c r="Q96" i="21"/>
  <c r="N95" i="21"/>
  <c r="P93" i="21"/>
  <c r="M92" i="21"/>
  <c r="O90" i="21"/>
  <c r="P88" i="21"/>
  <c r="M87" i="21"/>
  <c r="O85" i="21"/>
  <c r="Q83" i="21"/>
  <c r="N82" i="21"/>
  <c r="O80" i="21"/>
  <c r="Q78" i="21"/>
  <c r="N77" i="21"/>
  <c r="P75" i="21"/>
  <c r="M74" i="21"/>
  <c r="N72" i="21"/>
  <c r="P70" i="21"/>
  <c r="M69" i="21"/>
  <c r="O67" i="21"/>
  <c r="Q65" i="21"/>
  <c r="M64" i="21"/>
  <c r="O62" i="21"/>
  <c r="Q60" i="21"/>
  <c r="N59" i="21"/>
  <c r="O57" i="21"/>
  <c r="Q55" i="21"/>
  <c r="N54" i="21"/>
  <c r="P52" i="21"/>
  <c r="M51" i="21"/>
  <c r="N49" i="21"/>
  <c r="P47" i="21"/>
  <c r="M46" i="21"/>
  <c r="O44" i="21"/>
  <c r="Q42" i="21"/>
  <c r="M41" i="21"/>
  <c r="O39" i="21"/>
  <c r="Q37" i="21"/>
  <c r="N36" i="21"/>
  <c r="P34" i="21"/>
  <c r="M33" i="21"/>
  <c r="O31" i="21"/>
  <c r="Q29" i="21"/>
  <c r="N28" i="21"/>
  <c r="P26" i="21"/>
  <c r="M25" i="21"/>
  <c r="O23" i="21"/>
  <c r="Q21" i="21"/>
  <c r="N20" i="21"/>
  <c r="P18" i="21"/>
  <c r="M17" i="21"/>
  <c r="O15" i="21"/>
  <c r="Q13" i="21"/>
  <c r="N12" i="21"/>
  <c r="P10" i="21"/>
  <c r="M9" i="21"/>
  <c r="O7" i="21"/>
  <c r="Q5" i="21"/>
  <c r="N4" i="21"/>
  <c r="P2" i="21"/>
  <c r="P89" i="21"/>
  <c r="Q1" i="21"/>
  <c r="M100" i="21"/>
  <c r="O98" i="21"/>
  <c r="P96" i="21"/>
  <c r="M95" i="21"/>
  <c r="O93" i="21"/>
  <c r="Q91" i="21"/>
  <c r="N90" i="21"/>
  <c r="O88" i="21"/>
  <c r="Q86" i="21"/>
  <c r="N85" i="21"/>
  <c r="P83" i="21"/>
  <c r="M82" i="21"/>
  <c r="N80" i="21"/>
  <c r="P78" i="21"/>
  <c r="M77" i="21"/>
  <c r="O75" i="21"/>
  <c r="Q73" i="21"/>
  <c r="M72" i="21"/>
  <c r="O70" i="21"/>
  <c r="Q68" i="21"/>
  <c r="N67" i="21"/>
  <c r="O65" i="21"/>
  <c r="Q63" i="21"/>
  <c r="N62" i="21"/>
  <c r="P60" i="21"/>
  <c r="M59" i="21"/>
  <c r="N57" i="21"/>
  <c r="P55" i="21"/>
  <c r="M54" i="21"/>
  <c r="O52" i="21"/>
  <c r="Q50" i="21"/>
  <c r="M49" i="21"/>
  <c r="O47" i="21"/>
  <c r="Q45" i="21"/>
  <c r="N44" i="21"/>
  <c r="P42" i="21"/>
  <c r="Q40" i="21"/>
  <c r="N39" i="21"/>
  <c r="P37" i="21"/>
  <c r="M36" i="21"/>
  <c r="O34" i="21"/>
  <c r="Q32" i="21"/>
  <c r="N31" i="21"/>
  <c r="P29" i="21"/>
  <c r="M28" i="21"/>
  <c r="O26" i="21"/>
  <c r="Q24" i="21"/>
  <c r="N23" i="21"/>
  <c r="P21" i="21"/>
  <c r="M20" i="21"/>
  <c r="O18" i="21"/>
  <c r="Q16" i="21"/>
  <c r="N15" i="21"/>
  <c r="P13" i="21"/>
  <c r="M12" i="21"/>
  <c r="O10" i="21"/>
  <c r="Q8" i="21"/>
  <c r="N7" i="21"/>
  <c r="P5" i="21"/>
  <c r="M4" i="21"/>
  <c r="O2" i="21"/>
  <c r="P1" i="21"/>
  <c r="Q99" i="21"/>
  <c r="N98" i="21"/>
  <c r="O96" i="21"/>
  <c r="Q94" i="21"/>
  <c r="N93" i="21"/>
  <c r="P91" i="21"/>
  <c r="M90" i="21"/>
  <c r="N88" i="21"/>
  <c r="P86" i="21"/>
  <c r="M85" i="21"/>
  <c r="O83" i="21"/>
  <c r="Q81" i="21"/>
  <c r="M80" i="21"/>
  <c r="O78" i="21"/>
  <c r="Q76" i="21"/>
  <c r="N75" i="21"/>
  <c r="O73" i="21"/>
  <c r="Q71" i="21"/>
  <c r="N70" i="21"/>
  <c r="P68" i="21"/>
  <c r="M67" i="21"/>
  <c r="N65" i="21"/>
  <c r="P63" i="21"/>
  <c r="M62" i="21"/>
  <c r="O60" i="21"/>
  <c r="Q58" i="21"/>
  <c r="O55" i="21"/>
  <c r="Q53" i="21"/>
  <c r="N52" i="21"/>
  <c r="P50" i="21"/>
  <c r="Q48" i="21"/>
  <c r="N47" i="21"/>
  <c r="P45" i="21"/>
  <c r="M44" i="21"/>
  <c r="O42" i="21"/>
  <c r="P40" i="21"/>
  <c r="M39" i="21"/>
  <c r="O37" i="21"/>
  <c r="Q35" i="21"/>
  <c r="N34" i="21"/>
  <c r="P32" i="21"/>
  <c r="M31" i="21"/>
  <c r="O29" i="21"/>
  <c r="Q27" i="21"/>
  <c r="N26" i="21"/>
  <c r="P24" i="21"/>
  <c r="M23" i="21"/>
  <c r="O21" i="21"/>
  <c r="Q19" i="21"/>
  <c r="N18" i="21"/>
  <c r="P16" i="21"/>
  <c r="M15" i="21"/>
  <c r="O13" i="21"/>
  <c r="Q11" i="21"/>
  <c r="N10" i="21"/>
  <c r="P8" i="21"/>
  <c r="M7" i="21"/>
  <c r="O5" i="21"/>
  <c r="Q3" i="21"/>
  <c r="N2" i="21"/>
  <c r="P99" i="21"/>
  <c r="N96" i="21"/>
  <c r="P94" i="21"/>
  <c r="O91" i="21"/>
  <c r="Q89" i="21"/>
  <c r="O86" i="21"/>
  <c r="Q84" i="21"/>
  <c r="N83" i="21"/>
  <c r="O81" i="21"/>
  <c r="Q79" i="21"/>
  <c r="N78" i="21"/>
  <c r="P76" i="21"/>
  <c r="N73" i="21"/>
  <c r="P71" i="21"/>
  <c r="O68" i="21"/>
  <c r="Q66" i="21"/>
  <c r="O63" i="21"/>
  <c r="Q61" i="21"/>
  <c r="N60" i="21"/>
  <c r="P58" i="21"/>
  <c r="Q56" i="21"/>
  <c r="N55" i="21"/>
  <c r="P53" i="21"/>
  <c r="O50" i="21"/>
  <c r="P48" i="21"/>
  <c r="O45" i="21"/>
  <c r="Q43" i="21"/>
  <c r="N42" i="21"/>
  <c r="O40" i="21"/>
  <c r="Q38" i="21"/>
  <c r="N37" i="21"/>
  <c r="P35" i="21"/>
  <c r="O32" i="21"/>
  <c r="Q30" i="21"/>
  <c r="N29" i="21"/>
  <c r="P27" i="21"/>
  <c r="O24" i="21"/>
  <c r="Q22" i="21"/>
  <c r="N21" i="21"/>
  <c r="P19" i="21"/>
  <c r="O16" i="21"/>
  <c r="Q14" i="21"/>
  <c r="N13" i="21"/>
  <c r="P11" i="21"/>
  <c r="O8" i="21"/>
  <c r="Q6" i="21"/>
  <c r="N5" i="21"/>
  <c r="P3" i="21"/>
  <c r="O99" i="21"/>
  <c r="Q97" i="21"/>
  <c r="O94" i="21"/>
  <c r="Q92" i="21"/>
  <c r="N91" i="21"/>
  <c r="O89" i="21"/>
  <c r="Q87" i="21"/>
  <c r="N86" i="21"/>
  <c r="P84" i="21"/>
  <c r="N81" i="21"/>
  <c r="P79" i="21"/>
  <c r="O76" i="21"/>
  <c r="Q74" i="21"/>
  <c r="O71" i="21"/>
  <c r="Q69" i="21"/>
  <c r="N68" i="21"/>
  <c r="P66" i="21"/>
  <c r="Q64" i="21"/>
  <c r="N63" i="21"/>
  <c r="P61" i="21"/>
  <c r="O58" i="21"/>
  <c r="P56" i="21"/>
  <c r="O53" i="21"/>
  <c r="Q51" i="21"/>
  <c r="N50" i="21"/>
  <c r="O48" i="21"/>
  <c r="Q46" i="21"/>
  <c r="N45" i="21"/>
  <c r="P43" i="21"/>
  <c r="N40" i="21"/>
  <c r="P38" i="21"/>
  <c r="O35" i="21"/>
  <c r="Q33" i="21"/>
  <c r="N32" i="21"/>
  <c r="P30" i="21"/>
  <c r="O27" i="21"/>
  <c r="Q25" i="21"/>
  <c r="N24" i="21"/>
  <c r="P22" i="21"/>
  <c r="O19" i="21"/>
  <c r="Q17" i="21"/>
  <c r="N16" i="21"/>
  <c r="P14" i="21"/>
  <c r="O11" i="21"/>
  <c r="Q9" i="21"/>
  <c r="N8" i="21"/>
  <c r="P6" i="21"/>
  <c r="O3" i="21"/>
  <c r="Q100" i="21"/>
  <c r="N99" i="21"/>
  <c r="O97" i="21"/>
  <c r="Q95" i="21"/>
  <c r="N94" i="21"/>
  <c r="P92" i="21"/>
  <c r="N89" i="21"/>
  <c r="P87" i="21"/>
  <c r="O84" i="21"/>
  <c r="Q82" i="21"/>
  <c r="O79" i="21"/>
  <c r="Q77" i="21"/>
  <c r="N76" i="21"/>
  <c r="P74" i="21"/>
  <c r="Q72" i="21"/>
  <c r="N71" i="21"/>
  <c r="P69" i="21"/>
  <c r="O66" i="21"/>
  <c r="P64" i="21"/>
  <c r="O61" i="21"/>
  <c r="Q59" i="21"/>
  <c r="N58" i="21"/>
  <c r="O56" i="21"/>
  <c r="Q54" i="21"/>
  <c r="N53" i="21"/>
  <c r="P51" i="21"/>
  <c r="N48" i="21"/>
  <c r="P46" i="21"/>
  <c r="O43" i="21"/>
  <c r="Q41" i="21"/>
  <c r="O38" i="21"/>
  <c r="Q36" i="21"/>
  <c r="N35" i="21"/>
  <c r="P33" i="21"/>
  <c r="O30" i="21"/>
  <c r="Q28" i="21"/>
  <c r="N27" i="21"/>
  <c r="P25" i="21"/>
  <c r="O22" i="21"/>
  <c r="Q20" i="21"/>
  <c r="N19" i="21"/>
  <c r="P17" i="21"/>
  <c r="O14" i="21"/>
  <c r="Q12" i="21"/>
  <c r="N11" i="21"/>
  <c r="P9" i="21"/>
  <c r="O6" i="21"/>
  <c r="Q4" i="21"/>
  <c r="N3" i="21"/>
  <c r="I1" i="21"/>
  <c r="J99" i="21"/>
  <c r="G98" i="21"/>
  <c r="I96" i="21"/>
  <c r="K94" i="21"/>
  <c r="H93" i="21"/>
  <c r="J91" i="21"/>
  <c r="G90" i="21"/>
  <c r="I88" i="21"/>
  <c r="K86" i="21"/>
  <c r="H85" i="21"/>
  <c r="J83" i="21"/>
  <c r="G82" i="21"/>
  <c r="I80" i="21"/>
  <c r="K78" i="21"/>
  <c r="H77" i="21"/>
  <c r="J75" i="21"/>
  <c r="G74" i="21"/>
  <c r="I72" i="21"/>
  <c r="K70" i="21"/>
  <c r="H69" i="21"/>
  <c r="J67" i="21"/>
  <c r="G66" i="21"/>
  <c r="I64" i="21"/>
  <c r="K62" i="21"/>
  <c r="H61" i="21"/>
  <c r="J59" i="21"/>
  <c r="G58" i="21"/>
  <c r="I56" i="21"/>
  <c r="K54" i="21"/>
  <c r="H53" i="21"/>
  <c r="J51" i="21"/>
  <c r="G50" i="21"/>
  <c r="I48" i="21"/>
  <c r="K46" i="21"/>
  <c r="H45" i="21"/>
  <c r="J43" i="21"/>
  <c r="G42" i="21"/>
  <c r="I40" i="21"/>
  <c r="K38" i="21"/>
  <c r="H37" i="21"/>
  <c r="J35" i="21"/>
  <c r="G34" i="21"/>
  <c r="I32" i="21"/>
  <c r="K30" i="21"/>
  <c r="H29" i="21"/>
  <c r="J27" i="21"/>
  <c r="G26" i="21"/>
  <c r="I24" i="21"/>
  <c r="K22" i="21"/>
  <c r="H21" i="21"/>
  <c r="J19" i="21"/>
  <c r="G18" i="21"/>
  <c r="I16" i="21"/>
  <c r="K14" i="21"/>
  <c r="H13" i="21"/>
  <c r="J11" i="21"/>
  <c r="G10" i="21"/>
  <c r="I8" i="21"/>
  <c r="K6" i="21"/>
  <c r="H5" i="21"/>
  <c r="J3" i="21"/>
  <c r="G2" i="21"/>
  <c r="H1" i="21"/>
  <c r="H96" i="21"/>
  <c r="J94" i="21"/>
  <c r="H88" i="21"/>
  <c r="J86" i="21"/>
  <c r="H80" i="21"/>
  <c r="J78" i="21"/>
  <c r="I75" i="21"/>
  <c r="H72" i="21"/>
  <c r="J70" i="21"/>
  <c r="G69" i="21"/>
  <c r="I67" i="21"/>
  <c r="H64" i="21"/>
  <c r="J62" i="21"/>
  <c r="I59" i="21"/>
  <c r="H56" i="21"/>
  <c r="J54" i="21"/>
  <c r="G53" i="21"/>
  <c r="I51" i="21"/>
  <c r="K49" i="21"/>
  <c r="H48" i="21"/>
  <c r="J46" i="21"/>
  <c r="G45" i="21"/>
  <c r="I43" i="21"/>
  <c r="K41" i="21"/>
  <c r="H40" i="21"/>
  <c r="J38" i="21"/>
  <c r="G37" i="21"/>
  <c r="I35" i="21"/>
  <c r="K33" i="21"/>
  <c r="H32" i="21"/>
  <c r="J30" i="21"/>
  <c r="G29" i="21"/>
  <c r="I27" i="21"/>
  <c r="K25" i="21"/>
  <c r="H24" i="21"/>
  <c r="J22" i="21"/>
  <c r="G21" i="21"/>
  <c r="I19" i="21"/>
  <c r="K17" i="21"/>
  <c r="H16" i="21"/>
  <c r="J14" i="21"/>
  <c r="G13" i="21"/>
  <c r="I11" i="21"/>
  <c r="K9" i="21"/>
  <c r="H8" i="21"/>
  <c r="J6" i="21"/>
  <c r="G5" i="21"/>
  <c r="I3" i="21"/>
  <c r="K100" i="21"/>
  <c r="H99" i="21"/>
  <c r="J97" i="21"/>
  <c r="G96" i="21"/>
  <c r="I94" i="21"/>
  <c r="K92" i="21"/>
  <c r="H91" i="21"/>
  <c r="J89" i="21"/>
  <c r="G88" i="21"/>
  <c r="I86" i="21"/>
  <c r="K84" i="21"/>
  <c r="H83" i="21"/>
  <c r="J81" i="21"/>
  <c r="G80" i="21"/>
  <c r="I78" i="21"/>
  <c r="K76" i="21"/>
  <c r="H75" i="21"/>
  <c r="J73" i="21"/>
  <c r="G72" i="21"/>
  <c r="I70" i="21"/>
  <c r="K68" i="21"/>
  <c r="H67" i="21"/>
  <c r="J65" i="21"/>
  <c r="G64" i="21"/>
  <c r="I62" i="21"/>
  <c r="K60" i="21"/>
  <c r="H59" i="21"/>
  <c r="J57" i="21"/>
  <c r="G56" i="21"/>
  <c r="I54" i="21"/>
  <c r="K52" i="21"/>
  <c r="H51" i="21"/>
  <c r="J49" i="21"/>
  <c r="G48" i="21"/>
  <c r="I46" i="21"/>
  <c r="K44" i="21"/>
  <c r="H43" i="21"/>
  <c r="J41" i="21"/>
  <c r="G40" i="21"/>
  <c r="I38" i="21"/>
  <c r="K36" i="21"/>
  <c r="H35" i="21"/>
  <c r="J33" i="21"/>
  <c r="G32" i="21"/>
  <c r="I30" i="21"/>
  <c r="K28" i="21"/>
  <c r="H27" i="21"/>
  <c r="J25" i="21"/>
  <c r="G24" i="21"/>
  <c r="I22" i="21"/>
  <c r="K20" i="21"/>
  <c r="H19" i="21"/>
  <c r="J17" i="21"/>
  <c r="G16" i="21"/>
  <c r="I14" i="21"/>
  <c r="K12" i="21"/>
  <c r="H11" i="21"/>
  <c r="J9" i="21"/>
  <c r="G8" i="21"/>
  <c r="I6" i="21"/>
  <c r="K4" i="21"/>
  <c r="H3" i="21"/>
  <c r="J100" i="21"/>
  <c r="G99" i="21"/>
  <c r="I97" i="21"/>
  <c r="K95" i="21"/>
  <c r="H94" i="21"/>
  <c r="J92" i="21"/>
  <c r="G91" i="21"/>
  <c r="I89" i="21"/>
  <c r="K87" i="21"/>
  <c r="H86" i="21"/>
  <c r="J84" i="21"/>
  <c r="G83" i="21"/>
  <c r="I81" i="21"/>
  <c r="K79" i="21"/>
  <c r="H78" i="21"/>
  <c r="J76" i="21"/>
  <c r="G75" i="21"/>
  <c r="I73" i="21"/>
  <c r="K71" i="21"/>
  <c r="H70" i="21"/>
  <c r="J68" i="21"/>
  <c r="G67" i="21"/>
  <c r="I65" i="21"/>
  <c r="K63" i="21"/>
  <c r="H62" i="21"/>
  <c r="J60" i="21"/>
  <c r="G59" i="21"/>
  <c r="I57" i="21"/>
  <c r="K55" i="21"/>
  <c r="H54" i="21"/>
  <c r="J52" i="21"/>
  <c r="G51" i="21"/>
  <c r="I49" i="21"/>
  <c r="K47" i="21"/>
  <c r="H46" i="21"/>
  <c r="J44" i="21"/>
  <c r="G43" i="21"/>
  <c r="I41" i="21"/>
  <c r="K39" i="21"/>
  <c r="H38" i="21"/>
  <c r="J36" i="21"/>
  <c r="G35" i="21"/>
  <c r="I33" i="21"/>
  <c r="K31" i="21"/>
  <c r="H30" i="21"/>
  <c r="J28" i="21"/>
  <c r="G27" i="21"/>
  <c r="I25" i="21"/>
  <c r="K23" i="21"/>
  <c r="H22" i="21"/>
  <c r="J20" i="21"/>
  <c r="G19" i="21"/>
  <c r="I17" i="21"/>
  <c r="K15" i="21"/>
  <c r="H14" i="21"/>
  <c r="J12" i="21"/>
  <c r="G11" i="21"/>
  <c r="I9" i="21"/>
  <c r="K7" i="21"/>
  <c r="H6" i="21"/>
  <c r="J4" i="21"/>
  <c r="G3" i="21"/>
  <c r="I100" i="21"/>
  <c r="K98" i="21"/>
  <c r="J95" i="21"/>
  <c r="I92" i="21"/>
  <c r="K90" i="21"/>
  <c r="J87" i="21"/>
  <c r="I84" i="21"/>
  <c r="K82" i="21"/>
  <c r="J79" i="21"/>
  <c r="I76" i="21"/>
  <c r="K74" i="21"/>
  <c r="J71" i="21"/>
  <c r="I68" i="21"/>
  <c r="K66" i="21"/>
  <c r="J63" i="21"/>
  <c r="I60" i="21"/>
  <c r="K58" i="21"/>
  <c r="J55" i="21"/>
  <c r="I52" i="21"/>
  <c r="K50" i="21"/>
  <c r="H49" i="21"/>
  <c r="J47" i="21"/>
  <c r="I44" i="21"/>
  <c r="K42" i="21"/>
  <c r="H41" i="21"/>
  <c r="J39" i="21"/>
  <c r="I36" i="21"/>
  <c r="K34" i="21"/>
  <c r="H33" i="21"/>
  <c r="J31" i="21"/>
  <c r="I28" i="21"/>
  <c r="K26" i="21"/>
  <c r="H25" i="21"/>
  <c r="J23" i="21"/>
  <c r="I20" i="21"/>
  <c r="K18" i="21"/>
  <c r="H17" i="21"/>
  <c r="J15" i="21"/>
  <c r="I12" i="21"/>
  <c r="K10" i="21"/>
  <c r="H9" i="21"/>
  <c r="J7" i="21"/>
  <c r="I4" i="21"/>
  <c r="K2" i="21"/>
  <c r="G1" i="21"/>
  <c r="H100" i="21"/>
  <c r="J98" i="21"/>
  <c r="H92" i="21"/>
  <c r="J90" i="21"/>
  <c r="H84" i="21"/>
  <c r="J82" i="21"/>
  <c r="H76" i="21"/>
  <c r="J74" i="21"/>
  <c r="I71" i="21"/>
  <c r="H68" i="21"/>
  <c r="J66" i="21"/>
  <c r="I63" i="21"/>
  <c r="H60" i="21"/>
  <c r="J58" i="21"/>
  <c r="I55" i="21"/>
  <c r="H52" i="21"/>
  <c r="J50" i="21"/>
  <c r="I47" i="21"/>
  <c r="K45" i="21"/>
  <c r="H44" i="21"/>
  <c r="J42" i="21"/>
  <c r="I39" i="21"/>
  <c r="K37" i="21"/>
  <c r="H36" i="21"/>
  <c r="J34" i="21"/>
  <c r="I31" i="21"/>
  <c r="K29" i="21"/>
  <c r="H28" i="21"/>
  <c r="J26" i="21"/>
  <c r="I23" i="21"/>
  <c r="K21" i="21"/>
  <c r="H20" i="21"/>
  <c r="J18" i="21"/>
  <c r="I15" i="21"/>
  <c r="K13" i="21"/>
  <c r="H12" i="21"/>
  <c r="J10" i="21"/>
  <c r="I7" i="21"/>
  <c r="K5" i="21"/>
  <c r="H4" i="21"/>
  <c r="J2" i="21"/>
  <c r="K1" i="21"/>
  <c r="I98" i="21"/>
  <c r="K96" i="21"/>
  <c r="H95" i="21"/>
  <c r="J93" i="21"/>
  <c r="I90" i="21"/>
  <c r="K88" i="21"/>
  <c r="H87" i="21"/>
  <c r="J85" i="21"/>
  <c r="I82" i="21"/>
  <c r="K80" i="21"/>
  <c r="H79" i="21"/>
  <c r="J77" i="21"/>
  <c r="I74" i="21"/>
  <c r="K72" i="21"/>
  <c r="H71" i="21"/>
  <c r="J69" i="21"/>
  <c r="I66" i="21"/>
  <c r="K64" i="21"/>
  <c r="H63" i="21"/>
  <c r="J61" i="21"/>
  <c r="I58" i="21"/>
  <c r="K56" i="21"/>
  <c r="H55" i="21"/>
  <c r="J53" i="21"/>
  <c r="I50" i="21"/>
  <c r="K48" i="21"/>
  <c r="H47" i="21"/>
  <c r="J45" i="21"/>
  <c r="I42" i="21"/>
  <c r="K40" i="21"/>
  <c r="H39" i="21"/>
  <c r="J37" i="21"/>
  <c r="I34" i="21"/>
  <c r="K32" i="21"/>
  <c r="H31" i="21"/>
  <c r="J29" i="21"/>
  <c r="I26" i="21"/>
  <c r="K24" i="21"/>
  <c r="H23" i="21"/>
  <c r="J21" i="21"/>
  <c r="I18" i="21"/>
  <c r="K16" i="21"/>
  <c r="H15" i="21"/>
  <c r="J13" i="21"/>
  <c r="I10" i="21"/>
  <c r="K8" i="21"/>
  <c r="H7" i="21"/>
  <c r="J5" i="21"/>
  <c r="I2" i="21"/>
  <c r="C100" i="21"/>
  <c r="E98" i="21"/>
  <c r="B97" i="21"/>
  <c r="D95" i="21"/>
  <c r="A94" i="21"/>
  <c r="C92" i="21"/>
  <c r="E90" i="21"/>
  <c r="B89" i="21"/>
  <c r="D87" i="21"/>
  <c r="A86" i="21"/>
  <c r="C84" i="21"/>
  <c r="E82" i="21"/>
  <c r="B81" i="21"/>
  <c r="D79" i="21"/>
  <c r="A78" i="21"/>
  <c r="C76" i="21"/>
  <c r="E74" i="21"/>
  <c r="B73" i="21"/>
  <c r="D71" i="21"/>
  <c r="A70" i="21"/>
  <c r="C68" i="21"/>
  <c r="E66" i="21"/>
  <c r="B65" i="21"/>
  <c r="D63" i="21"/>
  <c r="A62" i="21"/>
  <c r="C60" i="21"/>
  <c r="E58" i="21"/>
  <c r="B57" i="21"/>
  <c r="D55" i="21"/>
  <c r="A54" i="21"/>
  <c r="C52" i="21"/>
  <c r="E50" i="21"/>
  <c r="B49" i="21"/>
  <c r="D47" i="21"/>
  <c r="A46" i="21"/>
  <c r="C44" i="21"/>
  <c r="E42" i="21"/>
  <c r="B41" i="21"/>
  <c r="D39" i="21"/>
  <c r="A38" i="21"/>
  <c r="C36" i="21"/>
  <c r="E34" i="21"/>
  <c r="B33" i="21"/>
  <c r="D31" i="21"/>
  <c r="A30" i="21"/>
  <c r="C28" i="21"/>
  <c r="E26" i="21"/>
  <c r="B25" i="21"/>
  <c r="D23" i="21"/>
  <c r="A22" i="21"/>
  <c r="C20" i="21"/>
  <c r="E18" i="21"/>
  <c r="B17" i="21"/>
  <c r="D15" i="21"/>
  <c r="A14" i="21"/>
  <c r="C12" i="21"/>
  <c r="E10" i="21"/>
  <c r="B9" i="21"/>
  <c r="D7" i="21"/>
  <c r="A6" i="21"/>
  <c r="C4" i="21"/>
  <c r="E2" i="21"/>
  <c r="A1" i="21"/>
  <c r="B100" i="21"/>
  <c r="D98" i="21"/>
  <c r="A97" i="21"/>
  <c r="C95" i="21"/>
  <c r="E93" i="21"/>
  <c r="B92" i="21"/>
  <c r="D90" i="21"/>
  <c r="A89" i="21"/>
  <c r="C87" i="21"/>
  <c r="E85" i="21"/>
  <c r="B84" i="21"/>
  <c r="D82" i="21"/>
  <c r="A81" i="21"/>
  <c r="C79" i="21"/>
  <c r="E77" i="21"/>
  <c r="B76" i="21"/>
  <c r="D74" i="21"/>
  <c r="A73" i="21"/>
  <c r="C71" i="21"/>
  <c r="E69" i="21"/>
  <c r="B68" i="21"/>
  <c r="D66" i="21"/>
  <c r="A65" i="21"/>
  <c r="C63" i="21"/>
  <c r="E61" i="21"/>
  <c r="B60" i="21"/>
  <c r="D58" i="21"/>
  <c r="A57" i="21"/>
  <c r="C55" i="21"/>
  <c r="E53" i="21"/>
  <c r="B52" i="21"/>
  <c r="D50" i="21"/>
  <c r="A49" i="21"/>
  <c r="C47" i="21"/>
  <c r="E45" i="21"/>
  <c r="B44" i="21"/>
  <c r="D42" i="21"/>
  <c r="A41" i="21"/>
  <c r="C39" i="21"/>
  <c r="E37" i="21"/>
  <c r="B36" i="21"/>
  <c r="D34" i="21"/>
  <c r="A33" i="21"/>
  <c r="C31" i="21"/>
  <c r="E29" i="21"/>
  <c r="B28" i="21"/>
  <c r="D26" i="21"/>
  <c r="A25" i="21"/>
  <c r="C23" i="21"/>
  <c r="E21" i="21"/>
  <c r="B20" i="21"/>
  <c r="D18" i="21"/>
  <c r="A17" i="21"/>
  <c r="C15" i="21"/>
  <c r="E13" i="21"/>
  <c r="B12" i="21"/>
  <c r="D10" i="21"/>
  <c r="A9" i="21"/>
  <c r="C7" i="21"/>
  <c r="E5" i="21"/>
  <c r="B4" i="21"/>
  <c r="D2" i="21"/>
  <c r="A100" i="21"/>
  <c r="C98" i="21"/>
  <c r="E96" i="21"/>
  <c r="B95" i="21"/>
  <c r="D93" i="21"/>
  <c r="A92" i="21"/>
  <c r="C90" i="21"/>
  <c r="E88" i="21"/>
  <c r="B87" i="21"/>
  <c r="D85" i="21"/>
  <c r="A84" i="21"/>
  <c r="C82" i="21"/>
  <c r="E80" i="21"/>
  <c r="B79" i="21"/>
  <c r="D77" i="21"/>
  <c r="A76" i="21"/>
  <c r="C74" i="21"/>
  <c r="E72" i="21"/>
  <c r="B71" i="21"/>
  <c r="D69" i="21"/>
  <c r="A68" i="21"/>
  <c r="C66" i="21"/>
  <c r="E64" i="21"/>
  <c r="B63" i="21"/>
  <c r="D61" i="21"/>
  <c r="A60" i="21"/>
  <c r="C58" i="21"/>
  <c r="E56" i="21"/>
  <c r="B55" i="21"/>
  <c r="D53" i="21"/>
  <c r="A52" i="21"/>
  <c r="C50" i="21"/>
  <c r="E48" i="21"/>
  <c r="B47" i="21"/>
  <c r="D45" i="21"/>
  <c r="A44" i="21"/>
  <c r="C42" i="21"/>
  <c r="E40" i="21"/>
  <c r="B39" i="21"/>
  <c r="D37" i="21"/>
  <c r="A36" i="21"/>
  <c r="C34" i="21"/>
  <c r="E32" i="21"/>
  <c r="B31" i="21"/>
  <c r="D29" i="21"/>
  <c r="A28" i="21"/>
  <c r="C26" i="21"/>
  <c r="E24" i="21"/>
  <c r="B23" i="21"/>
  <c r="D21" i="21"/>
  <c r="A20" i="21"/>
  <c r="C18" i="21"/>
  <c r="E16" i="21"/>
  <c r="B15" i="21"/>
  <c r="D13" i="21"/>
  <c r="A12" i="21"/>
  <c r="C10" i="21"/>
  <c r="E8" i="21"/>
  <c r="B7" i="21"/>
  <c r="D5" i="21"/>
  <c r="A4" i="21"/>
  <c r="C2" i="21"/>
  <c r="D1" i="21"/>
  <c r="E99" i="21"/>
  <c r="B98" i="21"/>
  <c r="D96" i="21"/>
  <c r="A95" i="21"/>
  <c r="C93" i="21"/>
  <c r="E91" i="21"/>
  <c r="B90" i="21"/>
  <c r="D88" i="21"/>
  <c r="A87" i="21"/>
  <c r="C85" i="21"/>
  <c r="E83" i="21"/>
  <c r="B82" i="21"/>
  <c r="D80" i="21"/>
  <c r="A79" i="21"/>
  <c r="C77" i="21"/>
  <c r="E75" i="21"/>
  <c r="B74" i="21"/>
  <c r="D72" i="21"/>
  <c r="A71" i="21"/>
  <c r="C69" i="21"/>
  <c r="E67" i="21"/>
  <c r="B66" i="21"/>
  <c r="D64" i="21"/>
  <c r="A63" i="21"/>
  <c r="C61" i="21"/>
  <c r="E59" i="21"/>
  <c r="B58" i="21"/>
  <c r="D56" i="21"/>
  <c r="A55" i="21"/>
  <c r="C53" i="21"/>
  <c r="E51" i="21"/>
  <c r="B50" i="21"/>
  <c r="D48" i="21"/>
  <c r="A47" i="21"/>
  <c r="C45" i="21"/>
  <c r="E43" i="21"/>
  <c r="B42" i="21"/>
  <c r="D40" i="21"/>
  <c r="A39" i="21"/>
  <c r="C37" i="21"/>
  <c r="E35" i="21"/>
  <c r="B34" i="21"/>
  <c r="D32" i="21"/>
  <c r="A31" i="21"/>
  <c r="C29" i="21"/>
  <c r="E27" i="21"/>
  <c r="B26" i="21"/>
  <c r="D24" i="21"/>
  <c r="A23" i="21"/>
  <c r="C21" i="21"/>
  <c r="E19" i="21"/>
  <c r="B18" i="21"/>
  <c r="D16" i="21"/>
  <c r="A15" i="21"/>
  <c r="C13" i="21"/>
  <c r="E11" i="21"/>
  <c r="B10" i="21"/>
  <c r="D8" i="21"/>
  <c r="A7" i="21"/>
  <c r="C5" i="21"/>
  <c r="E3" i="21"/>
  <c r="B2" i="21"/>
  <c r="C1" i="21"/>
  <c r="D99" i="21"/>
  <c r="C96" i="21"/>
  <c r="E94" i="21"/>
  <c r="B93" i="21"/>
  <c r="D91" i="21"/>
  <c r="C88" i="21"/>
  <c r="E86" i="21"/>
  <c r="B85" i="21"/>
  <c r="D83" i="21"/>
  <c r="C80" i="21"/>
  <c r="E78" i="21"/>
  <c r="B77" i="21"/>
  <c r="D75" i="21"/>
  <c r="C72" i="21"/>
  <c r="E70" i="21"/>
  <c r="B69" i="21"/>
  <c r="D67" i="21"/>
  <c r="C64" i="21"/>
  <c r="E62" i="21"/>
  <c r="B61" i="21"/>
  <c r="D59" i="21"/>
  <c r="C56" i="21"/>
  <c r="E54" i="21"/>
  <c r="B53" i="21"/>
  <c r="D51" i="21"/>
  <c r="C48" i="21"/>
  <c r="E46" i="21"/>
  <c r="B45" i="21"/>
  <c r="D43" i="21"/>
  <c r="C40" i="21"/>
  <c r="E38" i="21"/>
  <c r="B37" i="21"/>
  <c r="D35" i="21"/>
  <c r="C32" i="21"/>
  <c r="E30" i="21"/>
  <c r="B29" i="21"/>
  <c r="D27" i="21"/>
  <c r="C24" i="21"/>
  <c r="E22" i="21"/>
  <c r="B21" i="21"/>
  <c r="D19" i="21"/>
  <c r="C16" i="21"/>
  <c r="E14" i="21"/>
  <c r="B13" i="21"/>
  <c r="D11" i="21"/>
  <c r="C8" i="21"/>
  <c r="E6" i="21"/>
  <c r="B5" i="21"/>
  <c r="D3" i="21"/>
  <c r="C99" i="21"/>
  <c r="E97" i="21"/>
  <c r="B96" i="21"/>
  <c r="D94" i="21"/>
  <c r="C91" i="21"/>
  <c r="E89" i="21"/>
  <c r="B88" i="21"/>
  <c r="D86" i="21"/>
  <c r="C83" i="21"/>
  <c r="E81" i="21"/>
  <c r="B80" i="21"/>
  <c r="D78" i="21"/>
  <c r="C75" i="21"/>
  <c r="E73" i="21"/>
  <c r="B72" i="21"/>
  <c r="D70" i="21"/>
  <c r="C67" i="21"/>
  <c r="E65" i="21"/>
  <c r="B64" i="21"/>
  <c r="D62" i="21"/>
  <c r="C59" i="21"/>
  <c r="E57" i="21"/>
  <c r="B56" i="21"/>
  <c r="D54" i="21"/>
  <c r="C51" i="21"/>
  <c r="E49" i="21"/>
  <c r="B48" i="21"/>
  <c r="D46" i="21"/>
  <c r="C43" i="21"/>
  <c r="E41" i="21"/>
  <c r="B40" i="21"/>
  <c r="D38" i="21"/>
  <c r="C35" i="21"/>
  <c r="E33" i="21"/>
  <c r="B32" i="21"/>
  <c r="D30" i="21"/>
  <c r="C27" i="21"/>
  <c r="E25" i="21"/>
  <c r="B24" i="21"/>
  <c r="D22" i="21"/>
  <c r="C19" i="21"/>
  <c r="E17" i="21"/>
  <c r="B16" i="21"/>
  <c r="D14" i="21"/>
  <c r="C11" i="21"/>
  <c r="E9" i="21"/>
  <c r="B8" i="21"/>
  <c r="D6" i="21"/>
  <c r="C3" i="21"/>
  <c r="E100" i="21"/>
  <c r="B99" i="21"/>
  <c r="D97" i="21"/>
  <c r="C94" i="21"/>
  <c r="E92" i="21"/>
  <c r="B91" i="21"/>
  <c r="D89" i="21"/>
  <c r="C86" i="21"/>
  <c r="E84" i="21"/>
  <c r="B83" i="21"/>
  <c r="D81" i="21"/>
  <c r="C78" i="21"/>
  <c r="E76" i="21"/>
  <c r="B75" i="21"/>
  <c r="D73" i="21"/>
  <c r="C70" i="21"/>
  <c r="E68" i="21"/>
  <c r="B67" i="21"/>
  <c r="D65" i="21"/>
  <c r="C62" i="21"/>
  <c r="E60" i="21"/>
  <c r="B59" i="21"/>
  <c r="D57" i="21"/>
  <c r="C54" i="21"/>
  <c r="E52" i="21"/>
  <c r="B51" i="21"/>
  <c r="D49" i="21"/>
  <c r="C46" i="21"/>
  <c r="E44" i="21"/>
  <c r="B43" i="21"/>
  <c r="D41" i="21"/>
  <c r="C38" i="21"/>
  <c r="E36" i="21"/>
  <c r="B35" i="21"/>
  <c r="D33" i="21"/>
  <c r="C30" i="21"/>
  <c r="E28" i="21"/>
  <c r="B27" i="21"/>
  <c r="D25" i="21"/>
  <c r="C22" i="21"/>
  <c r="E20" i="21"/>
  <c r="B19" i="21"/>
  <c r="D17" i="21"/>
  <c r="C14" i="21"/>
  <c r="E12" i="21"/>
  <c r="B11" i="21"/>
  <c r="D9" i="21"/>
  <c r="C6" i="21"/>
  <c r="E4" i="21"/>
  <c r="B3" i="21"/>
  <c r="V85" i="21"/>
  <c r="V57" i="21"/>
  <c r="AH45" i="21"/>
  <c r="P97" i="21"/>
  <c r="P81" i="21"/>
  <c r="P73" i="21"/>
  <c r="P65" i="21"/>
  <c r="P57" i="21"/>
  <c r="P49" i="21"/>
  <c r="P41" i="21"/>
  <c r="AB69" i="21"/>
  <c r="AB37" i="21"/>
  <c r="AH61" i="21"/>
  <c r="AH49" i="21"/>
  <c r="V73" i="21"/>
  <c r="V33" i="21"/>
  <c r="AB85" i="21"/>
  <c r="AH77" i="21"/>
  <c r="V81" i="21"/>
  <c r="V61" i="21"/>
  <c r="AH93" i="21"/>
  <c r="AH97" i="21"/>
  <c r="V97" i="21"/>
  <c r="AB77" i="21"/>
  <c r="U46" i="21"/>
  <c r="AA82" i="21"/>
  <c r="AA70" i="21"/>
  <c r="AG46" i="21"/>
  <c r="AA97" i="21"/>
  <c r="AA90" i="21"/>
  <c r="AA38" i="21"/>
  <c r="U38" i="21"/>
  <c r="Z97" i="21"/>
  <c r="Z89" i="21"/>
  <c r="Z81" i="21"/>
  <c r="Z73" i="21"/>
  <c r="Z65" i="21"/>
  <c r="Z57" i="21"/>
  <c r="Z49" i="21"/>
  <c r="Z41" i="21"/>
  <c r="Z33" i="21"/>
  <c r="AF45" i="21"/>
  <c r="AF41" i="21"/>
  <c r="AF37" i="21"/>
  <c r="AF33" i="21"/>
  <c r="T89" i="21"/>
  <c r="T81" i="21"/>
  <c r="T73" i="21"/>
  <c r="T57" i="21"/>
  <c r="T49" i="21"/>
  <c r="Z93" i="21"/>
  <c r="Z85" i="21"/>
  <c r="Z77" i="21"/>
  <c r="Z94" i="21"/>
  <c r="Z86" i="21"/>
  <c r="Z78" i="21"/>
  <c r="Z70" i="21"/>
  <c r="Z62" i="21"/>
  <c r="Z54" i="21"/>
  <c r="Z46" i="21"/>
  <c r="Z38" i="21"/>
  <c r="Z30" i="21"/>
  <c r="C146" i="12"/>
  <c r="C149" i="12" s="1"/>
  <c r="D146" i="12"/>
  <c r="D150" i="12" s="1"/>
  <c r="E146" i="12"/>
  <c r="E149" i="12" s="1"/>
  <c r="B146" i="12"/>
  <c r="B152" i="12" s="1"/>
  <c r="D183" i="12"/>
  <c r="D184" i="12"/>
  <c r="D182" i="12"/>
  <c r="C184" i="12"/>
  <c r="C182" i="12"/>
  <c r="E126" i="12"/>
  <c r="E127" i="12"/>
  <c r="E128" i="12"/>
  <c r="E129" i="12"/>
  <c r="E130" i="12"/>
  <c r="E125" i="12"/>
  <c r="D126" i="12"/>
  <c r="D127" i="12"/>
  <c r="D128" i="12"/>
  <c r="D125" i="12"/>
  <c r="C126" i="12"/>
  <c r="C127" i="12"/>
  <c r="C128" i="12"/>
  <c r="C129" i="12"/>
  <c r="C130" i="12"/>
  <c r="C125" i="12"/>
  <c r="E105" i="12"/>
  <c r="E106" i="12"/>
  <c r="E107" i="12"/>
  <c r="E108" i="12"/>
  <c r="E109" i="12"/>
  <c r="E104" i="12"/>
  <c r="C105" i="12"/>
  <c r="C106" i="12"/>
  <c r="C107" i="12"/>
  <c r="C108" i="12"/>
  <c r="C109" i="12"/>
  <c r="C104" i="12"/>
  <c r="E166" i="12"/>
  <c r="E167" i="12"/>
  <c r="E168" i="12"/>
  <c r="C166" i="12"/>
  <c r="C167" i="12"/>
  <c r="C168" i="12"/>
  <c r="B167" i="12"/>
  <c r="B168" i="12"/>
  <c r="B166" i="12"/>
  <c r="C198" i="12"/>
  <c r="D198" i="12"/>
  <c r="B198" i="12"/>
  <c r="F177" i="12"/>
  <c r="F178" i="12"/>
  <c r="F176" i="12"/>
  <c r="C185" i="12" l="1"/>
  <c r="D185" i="12"/>
  <c r="B110" i="12"/>
  <c r="E110" i="12"/>
  <c r="C110" i="12"/>
  <c r="F179" i="12"/>
  <c r="B169" i="12"/>
  <c r="F169" i="12"/>
  <c r="E169" i="12"/>
  <c r="C169" i="12"/>
  <c r="B131" i="12"/>
  <c r="D131" i="12"/>
  <c r="E131" i="12"/>
  <c r="C131" i="12"/>
  <c r="K2" i="19"/>
  <c r="B5" i="22"/>
  <c r="E153" i="12"/>
  <c r="C152" i="12"/>
  <c r="C154" i="12"/>
  <c r="C150" i="12"/>
  <c r="C153" i="12"/>
  <c r="E152" i="12"/>
  <c r="E151" i="12"/>
  <c r="C151" i="12"/>
  <c r="E154" i="12"/>
  <c r="E150" i="12"/>
  <c r="B150" i="12"/>
  <c r="D152" i="12"/>
  <c r="D149" i="12"/>
  <c r="B151" i="12"/>
  <c r="D154" i="12"/>
  <c r="B149" i="12"/>
  <c r="D151" i="12"/>
  <c r="B153" i="12"/>
  <c r="D153" i="12"/>
  <c r="B154" i="12"/>
  <c r="D4" i="22"/>
  <c r="C2" i="22"/>
  <c r="C5" i="22"/>
  <c r="E5" i="22"/>
  <c r="D5" i="22"/>
  <c r="E4" i="22"/>
  <c r="B4" i="22"/>
  <c r="C4" i="22"/>
  <c r="B3" i="22"/>
  <c r="C3" i="22"/>
  <c r="D3" i="22"/>
  <c r="E3" i="22"/>
  <c r="B2" i="22"/>
  <c r="E2" i="22"/>
  <c r="D2" i="22"/>
  <c r="F5" i="22" l="1"/>
  <c r="B155" i="12"/>
  <c r="E155" i="12"/>
  <c r="C155" i="12"/>
  <c r="D155" i="12"/>
  <c r="F121" i="12"/>
  <c r="G67" i="12" l="1"/>
  <c r="G68" i="12"/>
  <c r="G69" i="12"/>
  <c r="G66" i="12"/>
  <c r="G38" i="12"/>
  <c r="F40" i="12"/>
  <c r="F42" i="12" s="1"/>
  <c r="B40" i="12"/>
  <c r="B42" i="12" s="1"/>
  <c r="C40" i="12"/>
  <c r="C42" i="12" s="1"/>
  <c r="G70" i="12" l="1"/>
  <c r="C6" i="22"/>
  <c r="D6" i="22"/>
  <c r="B6" i="22"/>
  <c r="C22" i="12"/>
  <c r="B20" i="12"/>
  <c r="B19" i="12"/>
  <c r="C21" i="12"/>
  <c r="C19" i="12"/>
  <c r="D21" i="12"/>
  <c r="D19" i="12"/>
  <c r="D20" i="12"/>
  <c r="E20" i="12"/>
  <c r="B21" i="12"/>
  <c r="D22" i="12"/>
  <c r="E21" i="12"/>
  <c r="E22" i="12"/>
  <c r="E19" i="12"/>
  <c r="B22" i="12"/>
  <c r="C20" i="12"/>
  <c r="B55" i="12"/>
  <c r="C55" i="12" s="1"/>
  <c r="G41" i="12"/>
  <c r="G40" i="12"/>
  <c r="G39" i="12"/>
  <c r="B12" i="12"/>
  <c r="C12" i="12" s="1"/>
  <c r="G42" i="12" l="1"/>
  <c r="E6" i="22"/>
  <c r="D23" i="12"/>
  <c r="F22" i="12"/>
  <c r="F19" i="12"/>
  <c r="F21" i="12"/>
  <c r="F20" i="12"/>
  <c r="C23" i="12"/>
  <c r="E23" i="12"/>
  <c r="B23" i="12"/>
  <c r="F3" i="22"/>
  <c r="F2" i="22"/>
  <c r="F4" i="22"/>
  <c r="F23" i="12" l="1"/>
  <c r="F6" i="22"/>
</calcChain>
</file>

<file path=xl/sharedStrings.xml><?xml version="1.0" encoding="utf-8"?>
<sst xmlns="http://schemas.openxmlformats.org/spreadsheetml/2006/main" count="2188" uniqueCount="520">
  <si>
    <t>O</t>
  </si>
  <si>
    <t>F</t>
  </si>
  <si>
    <t>E expertise CRCI + EJ "Or, selon les experts, cette consultation est décisive dans l'indication de la chirurgie bariatrique"</t>
  </si>
  <si>
    <t xml:space="preserve">F Débat sur la valeur des RP : Le médecin disait qu'elles ne sont pas représentatives des dads, mais le juge leur accorde une valeur probante. Débat sur l'application temporelle : le médecin dit que celle de 2009 ne s'applique pas, mais la CA lui reproche de ne pas démontrer pourquoi. Débat sur le contenu des RP : un examen psychologique avait bien été mené, conforme à la recommandation de 2000, mais pas selon les modalités de la RP de 2009. Tout semble indiquer que la décision a été prise au regard principalement de cette RP </t>
  </si>
  <si>
    <t xml:space="preserve">C 'Le psychiatre et la chirurgie bariatrique' 26 mars 2010. </t>
  </si>
  <si>
    <t>E "l'expert n'a pas mis en avant de faute médicale dans la réalisation de la chirurgie des cuisses mais une simple erreur du sens de la résection, qui a été réalisée horizontalement alors qu'elle aurait dû être verticale, sans se fonder sur une recommandation de bonne pratique"</t>
  </si>
  <si>
    <t>J "Conformément à la recommandation de bonne pratique de la Haute Autorité de Santé de mai 2012, l'information du patient est toujours orale et accompagnée, lorsqu'ils existent, de documents écrits devant permettre à la personne de s'y reporter et/ou d'en discuter avec la personne de son choix"</t>
  </si>
  <si>
    <t>U</t>
  </si>
  <si>
    <t>CA Douai, 22-10-2008, n° 08/01605</t>
  </si>
  <si>
    <t>E "Que toutefois, il résulte du rapport d'expertise, après consultation par l'expert des travaux et des publications de deux grands sexologues français, à réputation internationale, que les pratiques du docteur ... ... ne sont pas connues du monde médical spécialisé ; qu'elles n'ont jamais été évaluées sur le plan médical, et ne font pas partie des recommandations de bonne pratique médicale, et par extension ne sont pas reconnues par la communauté scientifique ; "</t>
  </si>
  <si>
    <t xml:space="preserve">C pratique non connues du monde médical et par la communauté scientifique, contraires aux thérapies classiques, gel qualifié de folkorique… </t>
  </si>
  <si>
    <t>E Les réserves du professeur ... s'analysent comme de simples recommandations de bonnes pratiques médicales à l'attention de sa consoeur,</t>
  </si>
  <si>
    <t>N</t>
  </si>
  <si>
    <t xml:space="preserve">E Le professeur ..., spécialisée en imagerie médicale, relève au contraire que le matériel utilisé par le docteur Y a été contrôlé annuellement par un contrôle qualité et a été jugé conforme en 2010, 2011, 2012 et 2013, que les clichés réalisés sont conformes aux recommandations de bonnes pratiques, </t>
  </si>
  <si>
    <t xml:space="preserve">E cependant, contrairement à ce qui, selon l'expert, est recommandé en pareille situation, le docteur Y s'est abstenu de demander l'aide et les conseils d'un confrère pour faire face aux difficultés techniques et aux choix thérapeutiques, </t>
  </si>
  <si>
    <t>C</t>
  </si>
  <si>
    <t>F: L'absence de consultation d'un confrère, qui est recommandée par de BP semble avoir été un argument important. "Attendu qu'il est tout autant établi par le rapport d'expertise que le docteur Y a fait preuve d'insuffisances et de négligences dans la surveillance post-opératoire, en ne faisant pas pratiquer en temps utile les examens que la dégradation de l'état de sa patiente exigeaient (scanner) et en ne prenant pas la peine de solliciter l'avis d'un autre professionnel ou du comité RENATEN"</t>
  </si>
  <si>
    <t>E Que, malgré l'incertitude retenue par l'expert judiciaire quant à la cause réelle du déficit moteur survenu, l'hypothèse vasculaire étant toutefois selon lui la plus probable, il apparaît que la prise en charge de M. Z n'a pas été conforme aux recommandations actuelles quant à la pratique de ces infiltrations foraminales, ces recommandations publiées depuis 2011 par l'AFSSAPS indiquant que les injections radioguidées du rachis cervical doivent être réservées aux névralgies cervico-brachiales évoluant depuis plusieurs mois, résistant au traitement bien conduit chez un patient bien informé des risques inhérents à cette pratique</t>
  </si>
  <si>
    <t xml:space="preserve">U </t>
  </si>
  <si>
    <t>E Dans son rapport clos le 11 juillet 2014, le collège d'experts conclut :</t>
  </si>
  <si>
    <t>E Rapport : longueur des extensions réalisées en arrière des implants supérieure aux recommandations prévalant en la matière</t>
  </si>
  <si>
    <t xml:space="preserve">N : peut-être parce que l'expert ne cite pas les recommandations auxquels il fait référence (réponse à un dire). </t>
  </si>
  <si>
    <t>CA Aix-en-Provence, 13-11-2013, n° 10/18958</t>
  </si>
  <si>
    <t xml:space="preserve">C mais il a aussi fait preuve d'une particulière négligence puisqu'il s'est totalement désintéressé du résultat du dosage de glycémie prescrit qu'il n'a jamais pris en compte et s'est abstenu de suivre son évolution. </t>
  </si>
  <si>
    <t>F : La surveillance médicale des personnes atteintes de dyslipidémie est assez bien codifiée. La prise en charge des dyslipidémies nécessite une estimation préalable du niveau de risque cardio-vasculaire du sujet. Les recommandations de l 'AFSSAPS précisent bien que les facteurs de risque cardio-vasculaires doivent être mesurés pour permettre de définir une prise en charge globale</t>
  </si>
  <si>
    <t>CA Aix-en-Provence, 23-10-2014, n° 14/02354</t>
  </si>
  <si>
    <t>N: non discuté par l'expert qui se base sur d'autres éléments pour retenir la faute médicale.</t>
  </si>
  <si>
    <t>F Le docteur W aurait du choisir une posologie de Lovenox 4000 eu égard aux recommandations de la S.F.A.R</t>
  </si>
  <si>
    <t>CA Aix-en-Provence, 16-05-2007, n° 05/06646</t>
  </si>
  <si>
    <t>CA Aix-en-Provence, 10-07-2013, n° 11/14467</t>
  </si>
  <si>
    <t>E</t>
  </si>
  <si>
    <t xml:space="preserve">EJ La société française d'anesthésie et de réanimation (SFAR) a établi plusieurs recommandations. Ainsi 'Toute anesthésie générale, loco-régionale, ou sédation susceptible de modifier les fonctions vitales doit être effectuée et surveillée par ou en présence d'un médecin anesthésiste-réanimateur qualifié ... </t>
  </si>
  <si>
    <t>CA Aix-en-Provence, 15-03-2018, n° 16/22178</t>
  </si>
  <si>
    <t>CA Douai, 04-04-2019, n° 18/00297</t>
  </si>
  <si>
    <t xml:space="preserve">E Pour l'expert judiciaire, le docteur W n'a pas respecté la réglementation ni les recommandations de la SFAR + J </t>
  </si>
  <si>
    <t>F : Mme X est arrivée en salle de réveil accompagnée par une IADE salariée de l'anesthésiste. La SFAR recommande une transmission verbale et écrite à l'arrivée en salle de réveil entre la personne accompagnante (médecin ou IADE) et l'IADE présent en salle de réveil et/ou le médecin anesthésiste responsable de la salle. En l'espèce, le docteur W ne signale pas, à l'arrivée de Mme X en salle de réveil, aux infirmières chargées de la recevoir qu'il n'y a pas eu de vérification de l'état de la curarisation par monitorage,</t>
  </si>
  <si>
    <t>J Force est de constater que le protocole de soins invoqué par le docteur Z n'est pas produit aux débats et ne figurent pas aux annexes du rapport d'expertise de sorte que la cour ne peut que se référer aux recommandations de bonne pratique</t>
  </si>
  <si>
    <t>RBP</t>
  </si>
  <si>
    <t>CA Orléans, 16-03-1998, n° 96003622</t>
  </si>
  <si>
    <t>RMO</t>
  </si>
  <si>
    <r>
      <t xml:space="preserve">N le rapport d'expertise du Docteur ... ne mettait en évidence aucune faute dans la réalisation des deux premières échographies, la relative précocité de la seconde ne pouvant constituer une faute eu égard au caractère </t>
    </r>
    <r>
      <rPr>
        <b/>
        <sz val="11"/>
        <color theme="1"/>
        <rFont val="Calibri"/>
        <family val="2"/>
        <scheme val="minor"/>
      </rPr>
      <t xml:space="preserve">approximatif et non contraignant des recommandations émanant des Références Médicales Opposables </t>
    </r>
  </si>
  <si>
    <t xml:space="preserve">N : Le juge omet cette question, car il n'y avait de toutes façons pas de preuve de l'obligation d'information. </t>
  </si>
  <si>
    <t xml:space="preserve">E sur recommandation de la société de pneumologie de langue française et de l'European Respiratory Society, qui sont de ne pas porter le diagnostic de mésothéliome sur une cytologie seule en raison de sa faible sensibilité (30%), le diagnostic de mésothéliome malin n'a pas été confirmé. Cependant, sur les arguments cytologiques, ce diagnostic n'a pas été exclu'. </t>
  </si>
  <si>
    <t xml:space="preserve">F: La recommandation détermine l'issue du diagnostic. </t>
  </si>
  <si>
    <t>F : Il traduit une insuffisance de prise en charge en terme d'éducation thérapeutique préalable à
l'intervention au regard des recommandations relatives à l'hygiène alimentaire obligatoirement
associée à la chirurgie par anneau de gastroplastie.</t>
  </si>
  <si>
    <t xml:space="preserve">Intéressant : débat sur le contenu de la recommandation. Le médecin disait : pas de délai minimum. Mais l'expert se base sur la recommandation d'une bonne éducation qui n'avait pas été respectée en l'espèce. </t>
  </si>
  <si>
    <t>CA Aix-en-Provence, 04-05-2016, n° 15/04650</t>
  </si>
  <si>
    <t xml:space="preserve">N Attendu que quand bien même il n'existait au moment de l'intervention chirurgicale réalisée le 16 octobre 2002 sur le jeune Louis V, aucun protocole national d'anesthésie dans le cadre de la craniosténose et plus particulièrement en cas de trigonocéphalie, il n'en demeure pas moins que le médecin anesthésiste, comme d'ailleurs le neurochirurgien, devait se comporter comme un praticien normalement prudent et diligent, se référant à l'état des connaissances médicales existant au jour de l'intervention ; </t>
  </si>
  <si>
    <t>HAS</t>
  </si>
  <si>
    <t>AFSSAPS</t>
  </si>
  <si>
    <t>SFAR</t>
  </si>
  <si>
    <t>AFSAPPS</t>
  </si>
  <si>
    <t>CA Amiens, 22-09-2020, n° 19/01664</t>
  </si>
  <si>
    <t>Société française d'oto-rhino-laryngologie et de chirurgie de la face et du cou,</t>
  </si>
  <si>
    <t>N: dont le caractère impératif n'est pas invoqué alors même qu'il ne s'agit nullement d'une recommandation de la Haute autorité de santé, ne peut non plus être sérieusement et utilement discuté devant le juge alors même qu'il n'a jamais été soumis à la critique de l'expert au cours des opérations d'expertise,</t>
  </si>
  <si>
    <t>N: Si cette recommandation fixe un principe, qui correspond à l'état de la science à la date de la recommandation, l'art médical ne se limite cependant pas à l'observation de consignes générales, et le praticien demeure fondé à s'en écarter pour des raisons tenant à la spécificité du cas du patient, dont le mérite a précisément vocation à être apprécié par expertise. Or en l'espèce, les experts ont considéré que l'âge du patient, relativement jeune, l'ampleur de la rupture qu'il présentait, imputable à une tendinopathie dégénérative précoce, évoluant inexorablement vers une aggravation progressive probablement rapide, compte tenu du profil du patient, rendaient logique l'intervention, qu'ils ont pour ces raisons estimée licite. Aucun élément argumenté ne permet de remettre en cause cette appréciation, que le tribunal a justement adoptée. Aucune faute n'est donc démontrée contre le docteur Z à raison de l'indication de l'intervention.</t>
  </si>
  <si>
    <t>DM Elles ajoutent que la rédaction des protocoles en vigueur au sein de la clinique relève de la responsabilité des médecins et de l'établissement, et qu'en opérant dans ces conditions, le docteur Z a validé cette pratique, qu'il savait ne plus être recommandée.</t>
  </si>
  <si>
    <t>CA Versailles, 21-03-2019, n° 17/05341</t>
  </si>
  <si>
    <t>CA Lyon, 14-01-2021, n° 19/00762</t>
  </si>
  <si>
    <t>DF : et qu'elles n'imposaient aucun traitement mais uniquement un suivi tous les 6 mois environ; qu'ils contestent la nuance introduite par l'expert tenant à l'âge du patient qui ne figure pas dans ces recommandations ;</t>
  </si>
  <si>
    <t>C: analyse du comportement</t>
  </si>
  <si>
    <t>RBPC</t>
  </si>
  <si>
    <t>Collège national des gynéco-obstétricien (CNGOF)</t>
  </si>
  <si>
    <t>DF Il a également souligné que la conduite à tenir vis-à-vis du diabète gestationnel n'avait été fixée qu'en décembre 2011 par une recommandation pour la pratique clinique (RPC) éditée par le Collège national des gynéco-obstétricien (CNGOF) + E</t>
  </si>
  <si>
    <t xml:space="preserve">F : Il a encore précisé que la conduite à tenir vis-à-vis du diabète gestationnel n'avait été écrite ' dans le marbre' qu'en décembre 2011 par une recommandation pour la pratique clinique formulée par le Collège national des gynéco-obstétriciens, ce dont il faut inférer qu'il n'existait pas de données acquises de la science relatives au traitement du diabète gestationnel dont la méconnaissance peut être imputée à faute au Dr ... au moment de son intervention. </t>
  </si>
  <si>
    <t xml:space="preserve">E Dans les recommandations de l'Ordre concernant les anesthésistes et les chirurgiens il est écrit que 'le suivi de l'opéré en SSPI est réalisé sous la surveillance conjointe du chirurgien et de l'anesthésiste réanimateur. L'anesthésiste réanimateur devra préciser par écrit la nature et le rythme des actes de soins et de surveillance ordonnés'.
Cette règle n'a pas été observée par le Docteur Z dans le cas de Monsieur Y'. </t>
  </si>
  <si>
    <t>Ordre des anesthésistes et chirurgiens</t>
  </si>
  <si>
    <t>CA Bordeaux, 18-09-2009, n° 08/04175</t>
  </si>
  <si>
    <t xml:space="preserve">F Il apparaît donc que le Docteur Z, même dans une structure où le post opératoire était laissé au chirurgien a manqué à son obligation de renseigner le plus complètement possible son confrère sur les traitements à mettre en place ;
Le Docteur Z n'a pas donné à Monsieur ... des soins suffisamment attentifs et consciencieux qu'il lui devait ; </t>
  </si>
  <si>
    <t xml:space="preserve">C Cette absence de mise en oeuvre de moyens d'investigations suffisants (examens cliniques, biologiques, échographies) au cours de la surveillance de la grossesse et de réponse médicale satisfaisante pour procurer des conditions d'accouchement et de prise en charge optimales au regard des normes, recommandations et pratiques de la profession communément admises, revêt un caractère fautif. </t>
  </si>
  <si>
    <t>E - le docteur Y a choisi la coelioscopie comme l'autorisent les recommandations du collège national des gynécologues et obstétriciens et qu'il est actuellement admis que la coelioscopie est plus sûre que la laparotomie,</t>
  </si>
  <si>
    <t>F Ainsi, les deux rapports d'expertise s'accordent pour reconnaître l'absence d'un quelconque comportement fautif du docteur Y à l'origine du préjudice subi par Mme Z.</t>
  </si>
  <si>
    <t>collège national des gynécologues et obstétriciens</t>
  </si>
  <si>
    <t>CA Aix-en-Provence, 13-09-2018, n° 17/06435</t>
  </si>
  <si>
    <t xml:space="preserve">N : Certes, la fréquence plus élevée de ce risque avec la pose de bandelettes thermo formées, comme les bandelettes Uratrape qui ont reçu la certification et le marquage CE en juin 2001, n'était pas connu de la communauté scientifique en avril 2003 ; les premiers incidents d'intolérance, notamment d'érosion vaginale, ont été signalée au cours de l'année 2003 et 2004 avec une publication des premiers résultats en novembre 2004 ; et les premières observations de complications infectieuses graves ont été rapportées en janvier et septembre 2005 aboutissant à la recommandation du collège national des gynécologues et obstétriciens français de proscrire ce type de bandelettes (page du rapport).
Mais le risque infectieux pouvait être rencontré avec tous les types de bandelettes et son existence était connue en 2003 ; seul l'accroissement très notable de ce risque avec les bandelettes thermo formées restait encore ignoré. </t>
  </si>
  <si>
    <t xml:space="preserve">DF Il affirme avoir délivré l'information requise sur les risques prévisibles connus de la communauté scientifique alors que les risques infectieux n'ont commencé à être identifiés qu'en 2004 par le fabricant et n'ont fait l'objet de recommandations de la part du collège national des gynécologues obstétriciens qu'en 2005, que Mme Y savait que la bandelette Uratape allait être utilisée et qu'elle a marqué son accord sur sa pose. </t>
  </si>
  <si>
    <t>CA Aix-en-Provence, 25-09-2013, n° 11/17899</t>
  </si>
  <si>
    <t xml:space="preserve">C Que l'ensemble de ces éléments conduit à considérer que le choix de l'accouchement par césarienne ne s'imposait pas lors de l'arrivée de Mme Marie-Pascale ZU à </t>
  </si>
  <si>
    <t xml:space="preserve">C : La cour ajoute que si le consensus scientifique se définit par l'analyse tant des recommandations de l'autorité de santé que de l'ensemble de la littérature scientifique sur le sujet, l'existence d'opinions contraires à celles émise par la Haute autorité de santé, telle celle de l'association française des urologues et celle de l'académie de médecine, confirme l'absence de consensus scientifique sur l'opportunité préventive du dosage systématique de l'antigène de la prostate. </t>
  </si>
  <si>
    <t>F Il résulte de ces recommandations de l'autorité sanitaire que la seule augmentation du volume de la prostate, sans modification de sa consistance, associée à des troubles mictionnels, n'imposait pas, dans les suites de l'examen de 2002, de prescrire un dosage de l'antigène de la prostate.</t>
  </si>
  <si>
    <t>E Le professeur ... se réfère aux recommandations de l'institut national du cancer pour affirmer, sans être là encore contredit par un avis médical autorisé, qu'une nouvelle évaluation par un nouveau scanner et un nouveau Petscan aurait été opportune, de façon à vérifier l'évolution de la pathologie'; qu'une concertation pluri disciplinaire aurait pu être mise en place. Il indique également qu'une ponction ganglionnaire sous échographie ou sous scanner aurait pu être réalisée, sinon à Bastia, au moins à Marseille.</t>
  </si>
  <si>
    <t>C: Contrairement à ce que soutient le docteur X l'attitude appropriée, telle que préconisée par l'expert, ne consistait donc pas uniquement à attendre quelques semaines de plus mais à surveiller l'évolution, au besoin avec des investigations supplémentaires';</t>
  </si>
  <si>
    <t>CA Bastia, 08-11-2017, n° 15/00190</t>
  </si>
  <si>
    <t>Institut national pour le cancer</t>
  </si>
  <si>
    <t xml:space="preserve">C : De plus, il ressort des expertises que la pression insufflée du garrot est un élément important dans l'utilisation de cette technique. </t>
  </si>
  <si>
    <t xml:space="preserve">F : Les recommandations de la société française d'anesthésie réanimation soulignent la nécessité de mettre en place un protocole d'utilisation du garrot et d'informer toute l'équipe médicale sur son utilisation.
Il a également commis une faute au préalable en ne mettant pas en place un protocole d'utilisation du garrot.
Il s'évince des constatations ci-dessus que le docteur Jean-Louis ZT a commis une faute en utilisant le garrot à une pression trop importante et pendant une durée trop longue, d'autant qu'il aurait pu s'abstenir de l'utiliser à la fin de l'opération. </t>
  </si>
  <si>
    <t>CA Rouen, 22-06-2011, n° 10/04529</t>
  </si>
  <si>
    <t>E Que certes, il ressort des recommandations 2005 de la société française d'anesthésie réanimation (SFAR) qu'en cas d'arthroscopie du genou, la prescription d'un anticoagulant préventif n'est préconisée qu'en cas de facteurs de risque de thrombose propres au patient, et que le seul facteur de risque relatif au poids est celui d'obésité avec un indice de masse corporelle supérieur à 30; que lors de l'intervention litigieuse,</t>
  </si>
  <si>
    <t>C: , il y a lieu de retenir les conclusions de l'expert judiciaire, lequel précise que cet excès pondéral significatif 'peut justifier un traitement anticoagulant dont les risques bien connus ne sont pas, loin de là, une contre-indication à une prophylaxie largement utilisée en particulier dans certains cas dans lesquels cette patiente rentrait</t>
  </si>
  <si>
    <t>société d'endocrinologie</t>
  </si>
  <si>
    <t xml:space="preserve">E au moment de l'induction de l'anesthésie n'a pas suivi les recommandations de la Société française d'anesthésie réanimation </t>
  </si>
  <si>
    <t>C: diligene du médecin</t>
  </si>
  <si>
    <t>CA Pau, 07-03-2018, n° 16/00054</t>
  </si>
  <si>
    <t>NM</t>
  </si>
  <si>
    <t xml:space="preserve">F: Qu'au vu de ces constatations et en l'absence d'autres pièces médicales probantes, l'existence d'un retard de transfert dans un établissement approprié et d'un lien de causalité entre un tel retard et les séquelles présentées par le patient n'est pas établie ; </t>
  </si>
  <si>
    <t>CA Paris, 1ère, B, 25-01-2008, n° 99/23794</t>
  </si>
  <si>
    <t xml:space="preserve">E L'absence de contrôle de glycémie en préopératoire ne constitue pas un manquement, ce que l'expert a indiqué et ce qui est confirmé par les recommandations de la SFAR. / Le docteur Y qui a reçu le patient le 8 janvier 2007, n'a pas estimé utile de recourir à un contrôle biologique, qui n'apparaît pas être une recommandation pour ce type d'intervention. </t>
  </si>
  <si>
    <t>C : L'expert judiciaire a conclu que les soins prodigués par les docteurs Van W et Maillet les 8 et 9 janvier 2007 étaient conformes aux usages professionnels et aux recommandations de la société française d'anesthésie et de réanimation</t>
  </si>
  <si>
    <t>F : en réalité c'est plus les recommandations que les usages professionnels!</t>
  </si>
  <si>
    <t xml:space="preserve">SFAR + autre. </t>
  </si>
  <si>
    <t>DM La plupart des options diagnostiques citées par les recommandations de la société française d'endoscopie digestive dans l'hypothèse d'hémorragies digestives basses aigues ou pas, ont été écartées lors de la première coloscopie et il manquait néanmoins l'exploration de l'intestin grêle. La seconde coloscopie sans une exploration préalable du grêle qui aurait trouvé éventuellement la cause de la rectorragie était totalement injustifié sur le plan du diagnostic. Elle n'était pas plus justifiée sur le plan thérapeutique.</t>
  </si>
  <si>
    <t>société française d'endoscopie</t>
  </si>
  <si>
    <t>CA Aix-en-Provence, 04-07-2019, n° 18/09185</t>
  </si>
  <si>
    <t>société européenne de cardiologie</t>
  </si>
  <si>
    <t>E Que, de surcroît, lors de sa réadmission à la Polyclinique Vauban le 17 janvier 2011, M. X a subi une échographie transthoracique non suivie d'une échographie transoesophagienne alors que les recommandations de la société européenne de cardiologie publiées en 2009 sont claires en ce qu'elle préconisent la nécessité de ce dernier examen en première intention ;</t>
  </si>
  <si>
    <t xml:space="preserve">C : "de surcroît" + analyse détaillée des circonstances. </t>
  </si>
  <si>
    <t>CC</t>
  </si>
  <si>
    <t>DF Considérant que le docteur Z soutient que l'indication de la coloscopie ne peut être remise en cause au regard des constatations expertales, qu'une coloscopie est recommandée par la conférence de consensus e</t>
  </si>
  <si>
    <t xml:space="preserve">C: Considérant qu'il résulte encore des différentes constatations expertales que si le recours à une coloscopie ne s'imposait pas dans le cas de M. Y, il constituait une mesure de précaution qui ne saurait être reprochée au docteur Z ; </t>
  </si>
  <si>
    <t xml:space="preserve">C: Ce faisant, l'expert répond tout à la fois au Professeur ... et au récit ponctué de questions de Monsieur Z, renvoyant à la conférence de consensus professionnel lors du congrès de la société Française de chirurgie orthopédique de décembre 2003 (réponse aux critiques). / L'expert a également noté en p. 12 de son rapport, </t>
  </si>
  <si>
    <t>société Française de chirurgie orthopédique</t>
  </si>
  <si>
    <r>
      <rPr>
        <b/>
        <sz val="11"/>
        <color theme="1"/>
        <rFont val="Calibri"/>
        <family val="2"/>
        <scheme val="minor"/>
      </rPr>
      <t xml:space="preserve">Absence de précision de la conférence de consensu: </t>
    </r>
    <r>
      <rPr>
        <sz val="11"/>
        <color theme="1"/>
        <rFont val="Calibri"/>
        <family val="2"/>
        <scheme val="minor"/>
      </rPr>
      <t>On notera que la date de la conférence de consensus à laquelle se réfère le Dr ... n'est pas précisée, et que les professeurs LEMERLE et LEGRE, spécialistes de la chirurgie de la main se fondent sur une conférence de consensus de 20003, leur compétence ne pouvant être mise en cause par des médecins dont la spécialité apparaît très éloignée de celle qu'ils pratiquent.</t>
    </r>
  </si>
  <si>
    <t>CA Aix-en-Provence, 06-12-2007, n° 06/08735</t>
  </si>
  <si>
    <t>recommandations pour la pratique de l'antibioprophylaxie en chirurgie</t>
  </si>
  <si>
    <t>CA Versailles, 25-06-2009, n° 08/01579</t>
  </si>
  <si>
    <t>J u'en effet les deux avis que les appelants versent aux débats sont contredits par les " recommandations pour la pratique de l'antibioprophylaxie en chirurgie</t>
  </si>
  <si>
    <t xml:space="preserve">U Qu'en conséquence, contrairement à ce que soutiennent les appelants, en présence d'un patient identifié à risque, les recommandations de la conférence de consensus devait conduire le praticien à privilégier l'administration d'une antibioprophylaxie, (...°) En méconnaissant l'existence de ce risque qui aurait du, ainsi que le recommande la conférence de consensus, le conduire à opter pour l'antibioprophylaxie, a failli à son obligation de donner des soins attentifs, </t>
  </si>
  <si>
    <t xml:space="preserve">Un avis d'un expert privé est contredit par la C.C. </t>
  </si>
  <si>
    <t xml:space="preserve">EJ Le docteur ... indique que ces images sont retenues comme validantes de l'exposition à l'amiante par la conférence de consensus des experts de la société de pneumologie de langue française.
Il résulte cependant des pièces mêmes de madame ... (pièce n°18) que cet avis du professeur ... est en opposition avec celui du professeur ..., exprimé lui aussi dans le dossier de monsieur ... en référence à la conférence de consensus 1999, et ainsi restitué </t>
  </si>
  <si>
    <t>conférence de consensus des experts de la société de pneumologie de langue française.</t>
  </si>
  <si>
    <t>CA Angers, 08-03-2011, n° 09/01583</t>
  </si>
  <si>
    <t xml:space="preserve">C : </t>
  </si>
  <si>
    <t xml:space="preserve">F : Les conf de consensus vont être au cœur du débat </t>
  </si>
  <si>
    <t xml:space="preserve">E tendinopathie présentée par M. Y ' ne peut donc pas être reconnue à titre professionnel en tant que tendinite aigüe non calcifiante puisqu'elle est calcifiante' et que 'les conférences de consensus et la jurisprudence ont écarté les tendinopathies calcifiantes sans attendre le décret du 19 octobre 2011 qui n'a d'ailleurs toujours pas d'application en régime agricole'. </t>
  </si>
  <si>
    <t>CA Rennes, 10-06-2015, n° 14/05192</t>
  </si>
  <si>
    <t xml:space="preserve">N : raisonne sur l'intégration de la maladie dans le tableau et écarte l'argument de l'expert. </t>
  </si>
  <si>
    <t>DF Si le FIVA oppose que Mme Y présente une forme bénigne des pathologies dues à l'amiante dont il soutient sur la base d'une conférence de consensus ANAES du 15 janvier 1999 qu'elle ne dégénère jamais en pathologie néoplasique</t>
  </si>
  <si>
    <t>ANAES sur l'amiante</t>
  </si>
  <si>
    <t>CA Caen, 20-11-2015, n° 15/00266</t>
  </si>
  <si>
    <t xml:space="preserve">N : ne mentionne pas la conf, raisonne sur le pj d'anxiété. </t>
  </si>
  <si>
    <t>conférence de consensus sur la crise suicidaire des 19 et 20 octobre 2000</t>
  </si>
  <si>
    <t xml:space="preserve">F: Considérant que si en cause d'appel, le docteur Z sollicite une nouvelle mesure d'expertise, il ne verse aux débats aucune pièce ou avis médical permettant de remettre en cause les constatations de l'expert, essentiellement fondées sur une conférence de consensus opposable au praticien ; que la demande sera donc rejetée ; </t>
  </si>
  <si>
    <t xml:space="preserve">DF -la vérification du résultat de la recherche des antigènes HBs n'est réalisée que depuis une conférence de consensus en date des 10 et 11 septembre 2003 qui a donné lieu à une circulaire ministérielle du 10 novembre 2004, </t>
  </si>
  <si>
    <t>10 et 11 sept. 2003</t>
  </si>
  <si>
    <t>CA Rennes, 05-06-2013, n° 12/04170</t>
  </si>
  <si>
    <t xml:space="preserve">Un décret prime ici sur une conf de consensus. </t>
  </si>
  <si>
    <t>la Société Française d'Oto-Rhino-Laryngologie et de Chirurgie de la Face et du Cou</t>
  </si>
  <si>
    <t xml:space="preserve">C: Experts + articles de littératures médicale. </t>
  </si>
  <si>
    <t>CA Bordeaux, 16-06-2010, n° 08/06174</t>
  </si>
  <si>
    <t>ANAES les 10 et 11 septembre 2003</t>
  </si>
  <si>
    <t>C: les experts, ainsi qu'il a été rappelé plus haut, ont souligné l'opinion dominante des scientifiques et autorités sanitaires nationales et internationales concernant l'innocuité de la vaccination et les incertitudes sur son incidence sur l'apparition de la SEP ;</t>
  </si>
  <si>
    <t>DM rapport technique du médecin du travail année 2000, concluant que conformément aux 'recommandations de la conférence de consensus du 15 janvier 1999, concernant la surveillance médicale des personnes ayant été exposées à l'amiante',</t>
  </si>
  <si>
    <t>CA Nîmes, 13-12-2016, n° 15/00878</t>
  </si>
  <si>
    <t xml:space="preserve">C: Ces éléments, qui ne démontrent pas que toutes les mesures nécessaires ont été prises dans l'établissement pendant la période visée dans l'arrêté (…) ni ne révèlent l'existence d'une cause étrangère, ne sont pas de nature à exonérer la société S.E.P.R. de sa responsabilité. </t>
  </si>
  <si>
    <t>DF ce principe devant être retenu tant au vu de l'étude réalisée en octobre 2000 par l'Agence nationale d'accréditation et d'évaluation en santé proposant un référentiel de pratique que par application des recommandations issues de la conférence de consensus des 24 et 25 novembre 2004 relative à la liberté d'aller et venir dans les établissements sanitaires et médico-sociaux,</t>
  </si>
  <si>
    <t>ANEAS 24 et 25 novembre 2004 relative à la liberté d'aller et venir dans les établissements sanitaires et médico-sociaux</t>
  </si>
  <si>
    <t>N : Si l'évaluation des pratiques professionnelles dans les établissements de santé datant d'octobre 2000 et les recommandations préconisées par la conférence de consensus s'étant tenue à Paris les 24 et 25 novembre 2004, lesquelles n'ont pas été ignorées par l'expert judiciaire qui les a jointes en annexe de son rapport, mettent en exergue la nécessité d'un jugement clinique et d'une prescription médicale motivée s'agissant de la décision de contention d'un patient âgé, ces dispositions n'ont pas été reprises dans la législation en vigueur et doivent être appréciées au vu de chaque cas particulier.</t>
  </si>
  <si>
    <t>Ici le juge contourne l'application de la conf de consensus au regard du cas particulier</t>
  </si>
  <si>
    <t>société française d'oto-rhino-laryngologie et de chirurgie de la face et du cou</t>
  </si>
  <si>
    <t>U: Il s'en infère que le préjudice d'impréparation de Mme X ne peut être indemnisé dès lors que le docteur Z ne pouvait informer en 2008 et en janvier 2009 sa patiente sur un risque qui ne faisait pas consensus, en l'occurrence le risque d'apparition du syndrome du nez vide.</t>
  </si>
  <si>
    <t>E rappelé que le seuil de plombémie de 100 pg/L était considéré comme toxique (conférence de consensus de 2003</t>
  </si>
  <si>
    <t>CA Paris, 1ère, B, 25-05-2007, n° 02/17844</t>
  </si>
  <si>
    <t>F: Que c'est donc à juste titre qu'ils ont conclu à l'existence d'une incapacité permanente partielle chez les enfants qui avaient été contaminés par le plomb au delà du taux de toxicité de 100 µg/I,</t>
  </si>
  <si>
    <t>CNGOF</t>
  </si>
  <si>
    <t>E Qu'en revanche, les docteurs Finkelstein et Af stigmatisent un usage du Syntocinon non conforme aux conclusions de la conférence de consensus du Collège national des gynécologues obstétriciens français (CNGOF), tant dans l'augmentation des doses (posologie doublée puis augmentée de 50 %) qu'en raison du non-respect du délai de 20 à 30 minutes préconisé entre chaque accroissement de la dose administrée ;</t>
  </si>
  <si>
    <t xml:space="preserve">C: Description des autres facteurs qui expliquent la faute. </t>
  </si>
  <si>
    <t>DF que les éléments médicaux retenus par le premier juge ne sont pas pertinents au vu du rapport publié à l'issue de la 16 ème conférence de consensus sur les thérapeutiques anti infectieuse consacrée à la borréliose de Lyme le 13 décembre 2006, du rapport du 28 mars 2014 établi par le groupe de travail sur la borréliose de Lyme issu du Haut Conseil à la santé publique, puis réaffirmé par l'académie de médecine le 26 octobre 2017</t>
  </si>
  <si>
    <t>groupe de travail sur la borréliose de Lyme Haut conseil / académie de médecine</t>
  </si>
  <si>
    <t xml:space="preserve">N: le juge ne répond pas à l'argument sur la CC et retient d'autres arguments fournis par l'expert. </t>
  </si>
  <si>
    <t>DF Elle met en exergue les " termes de la 23ème conférence de consensus en réanimation et médecine d'urgence du 23.10.03 " selon lesquels " la transfusion ne doit pas retarder un geste d'hémostase " et</t>
  </si>
  <si>
    <t>Réanimation et médecine d'urgence</t>
  </si>
  <si>
    <t>CA Douai, 6e, 08-12-2005, n° 05/01651</t>
  </si>
  <si>
    <t xml:space="preserve">E ue l'expert judiciaire avait considéré que l'indication opératoire pour l'oeil droit était prématurée au regard de la conférence de consensus des chirurgiens en ophtalmologie qui ne préconisait pas d'opération en cas d'acuité visuelle supérieure à 4/10 </t>
  </si>
  <si>
    <t>Chirurgiens en ophtalmologie</t>
  </si>
  <si>
    <t>CA Dijon, 30-04-2019, n° 17/01076</t>
  </si>
  <si>
    <t xml:space="preserve">DF Elle verse aux débats de la littérature médicale, dont le sérieux n'est pas mis en doute par le docteur Z, de laquelle il ressort que, pour les adénocarcinomes n'ayant pas envahi la sous-muqueuse, il n'est pas nécessaire de procéder à une résection colique (recommandations de la conférence de consensus 1998, avis des professeurs Terris et Chaussade de l'hôpital Cochin). </t>
  </si>
  <si>
    <t xml:space="preserve">C Autres arguments de l'expert. De ceci il ressort que l'indication opératoire était en théorie injustifiée en l'état des recommandations de l'ANAES, mais que, en dépit du fait qu'il s'agissait d'un polype pédiculé dont seule la recoupe au niveau du pied avait été analysée, l'imprécision du compte-rendu anatomopathologique de la pièce de polypectomie sur les limites de la résection de la tumeur vrilleuse susceptible de dégénérer, ne permettait pas d'éliminer totalement l'hypothèse qu'une autre formation carcinomateuse ait été laissée en place.: </t>
  </si>
  <si>
    <t>DM Le fait que même qualifiées de bénignes, les anomalies pleurales ne puissent faire l'objet d'aucun traitement de nature à les faire régresser et qu'elles justifient un suivi médical régulier et contraignant résulte également des constatations des experts (textes de la conférence de consensus des maladies respiratoires</t>
  </si>
  <si>
    <t>Maladies respiratoires</t>
  </si>
  <si>
    <t>N: Que l'invocation de la conférence de consensus de l'HAS de 2004 sur la liberté d'aller et venir dans les établissements de soins des patients au sein des établissements de santé est inopérante ; qu'en effet, ce document rappelle la primauté du respect de cette liberté et lorsque des restrictions liées aux soins ou à la prise en charge y sont apportées, la nécessité de leur acceptation par le patient sauf situation d'urgence ou impossibilité pour lui de consentir ;</t>
  </si>
  <si>
    <t xml:space="preserve">Intéressant : ici la norme professionnelles est jugée inopérante -&gt; montre un travail d'interprétation similaire à celui des lois. </t>
  </si>
  <si>
    <t>E Que le Pr ... souligne, dans son rapport de 2011 que 'l'administration d'une antibiothérapie préventive est de règle en chirurgie proctologique (...) et fait partie des recommandations de la
SFAR depuis une conférence de consensus de 1992;</t>
  </si>
  <si>
    <t>CA Angers, 07-04-2015, n° 04/00553</t>
  </si>
  <si>
    <t>C: Protocole privé d'une clinique</t>
  </si>
  <si>
    <t xml:space="preserve">F: les sources privées sont omniprésentes. </t>
  </si>
  <si>
    <t xml:space="preserve">DF Que la Polyclinique des Minguettes fait valoir qu'il se pose néammoins des questions médicales très précises pour relier cette infirmité motrice cérébrale à un défaut d'oxygénation foetale qui se serait produit pendant le travail et qu'il convient de se référer aux recommandations de la conférence de consensus qui a défini les quatre critères à réunir pour retenir un lien de causalité direct, certain et exclusif à une asphyxie per-partum; </t>
  </si>
  <si>
    <t>CA Lyon, 12-03-2009, n° 05/02167</t>
  </si>
  <si>
    <t>CA Nancy, 1ère, 07-12-2010, n° 09/02516</t>
  </si>
  <si>
    <t>E L'hépatite aiguë est ainsi décrite dans un texte de la conférence de consensus 2002 ' l'augmentation des transaminases sériques, souvent supérieure à 10 fois la limite supérieure de la normale, survient au-delà du 15 ème jour après la contamination, souvent au-delà de 4 semaines</t>
  </si>
  <si>
    <t>CA Bordeaux, 26-03-2014, n° 12/4322</t>
  </si>
  <si>
    <t xml:space="preserve">C: analyse de toutes les données par l'expert. </t>
  </si>
  <si>
    <t>E Le rapport relève, ensuite, au bloc opératoire, qu'il n'a pas été observé d'étape de détersion péri-orbitaire avec bétadine scrub 4 % en flacon unidose suivie d'un rinçage et d'un séchage, et de respect d'un temps de contact de l'antiseptique (2 minutes) avant nouvelle instillation de collyre anesthésique, alors que la conférence de consensus du 5 mars 2004 sur la gestion préopératoire du risque infectieux mentionne, en recommandation forte, de réaliser une étape préalable de détersion suivie d'un rinçage et d'un séchage avant l'application d'un antiseptique.</t>
  </si>
  <si>
    <t>5 mars 2004 sur la gestion préopératoire</t>
  </si>
  <si>
    <t>CA Agen, 06-01-2021, n° 18/00538</t>
  </si>
  <si>
    <t xml:space="preserve">C : relève les autres causes d'une infection nosocomiale. </t>
  </si>
  <si>
    <t xml:space="preserve">U : </t>
  </si>
  <si>
    <t xml:space="preserve">F :La Haute Autorité de Santé a publié au mois d'avril 2008 un document destiné aux praticiens qui a fait l'objet d'une large diffusion auprès du public intitulé 'déclenchement artificiel du travail à partir de 37 semaines d'aménorrhée' contenant des recommandations différenciées en grades A, B ou C selon le niveau décroissant de preuve scientifique existant. -&gt; L'expert va mahoritairement baser son appréciation sur le score de Bishop détaillé par cette recommandation. </t>
  </si>
  <si>
    <t xml:space="preserve">Très intéressant : Contestation du contentu de la recommandation par le médecin. Mais CA : il aurait du présenter les documents contestant à l'expert sous forme de dire ! Or ça n'a pas été fait , pas d'avis d'expert équivalent = rejette la contestation de la HAS. </t>
  </si>
  <si>
    <t>CA Aix-en-Provence, 13-02-2014, n° 12/11865</t>
  </si>
  <si>
    <t>DM</t>
  </si>
  <si>
    <t>N: Rien n'autorise à considérer que la pose de la prothèse ait été mal effectuée, comme le soutient M. Z, sans fournir le moindre élément d'ordre technique à l'appui ni expliciter ce qui, au vu du compte rendu opératoire, des techniques employées, des actes réalisés serait contraire à telle ou telle règle ou recommandation de la profession ou constitutif d'une véritable maladresse.</t>
  </si>
  <si>
    <t xml:space="preserve">Ici la HAS n'est pas prise en compte car pas de preuve qu'elle est méconnue. </t>
  </si>
  <si>
    <t>F: médical ni élément technique de nature à remettre en cause les conclusions des précédents experts dont le rapport montrait que la surveillance post thérapeutique dont elle a fait l'objet après traitement du cancer de son sein droit a été effectuée à un rythme compatible avec les recommandations de la Haute autorité de santé</t>
  </si>
  <si>
    <t>CA Aix-en-Provence, 02-06-2016, n° 15/12655</t>
  </si>
  <si>
    <t>J À l'inverse de ce que soutiennent les appelants, le tribunal pouvait parfaitement se fonder, même en contredisant l'avis de l'expert, sur les recommandations de la Haute autorité de santé qui, si elles n'ont pas de valeur réglementaire à proprement parler, constituent une indication sérieuse des bonnes pratiques. Il a pu estimer au regard des circonstances que le risque de décompensation n'était pas révélé ni nécessairement envisageable au moment de l'admission de Monsieur A à la polyclinique, et jusqu'au début de la soirée du lendemain'; qu'en ne demandant pas au personnel de prendre des précautions particulières les médecins n'ont commis aucune faute.</t>
  </si>
  <si>
    <t xml:space="preserve">Ici le juge va contredire un rapport d'expert en s'appuyant (exclusivement?) sur la HAS. </t>
  </si>
  <si>
    <t>CA Bastia, 10-03-2021, n° 19/00278</t>
  </si>
  <si>
    <t>CA Caen, 23-05-2019, n° 16/01496</t>
  </si>
  <si>
    <t>DF</t>
  </si>
  <si>
    <t>N: Il importe peu qu'à l'appui de sa déclaration, Michel ... n'ait pas joint le résultat d'un " examen anatomopathologique " dès lors que quelles que soient les recommandations de la Haute autorité de santé, celles dont il est excipé étant en tout état de cause postérieures à la déclaration de la maladie, un tel examen n'est pas exigé pour la prise en charge des maladies du tableau 30 bis, contrairement à certaines pathologies visées au tableau 30 par exemple.</t>
  </si>
  <si>
    <t xml:space="preserve">Ici RBP postérieure et inopérante pour la reconnaissance de MP </t>
  </si>
  <si>
    <t xml:space="preserve">N : Le premier juge a retenu que les deux rapports d'expertise réalisés n'établissaient pas un lien de causalité certain entre la manoeuvre de la sage-femme et la paralysie du plexus brachial présentée par l'enfant, celle-ci constituant un aléa thérapeutique à la date de l'accouchement, les recommandations de la HAS étant postérieures de plus de deux ans. </t>
  </si>
  <si>
    <t>RBP postérieure</t>
  </si>
  <si>
    <t>CA Chambéry, 24-01-2012, n° 10/02737</t>
  </si>
  <si>
    <t xml:space="preserve">DM </t>
  </si>
  <si>
    <t>N : A hauteur d'appel, la S.A.S ISS Propreté soutient, comme elle l'avait fait en première instance, que l'accident du travail déclaré le 5 février 2016 ne présentait aucun caractère de gravité et ne justifiait pas les 215 jours d'arrêt de travail qui ont été prescrits à M. Ac. La S.A.S ISS Propreté invoque les durées d'incapacité totale de travail de référence, établies par la Haute Autorité de Santé, limitées à 90 jours en l'absence d'intervention chirurgicale. Cependant, le premier juge a justement rappelé que les recommandations de la Haute Autorité de Santé sont dépourvues de toute valeur contraignante. En outre, le tableau des références produit par la S.A.S ISS Propreté indique bien que les valeurs proposées varient en fonction de nombreux facteurs.</t>
  </si>
  <si>
    <t>Absence de valeur contraignante de la RBP</t>
  </si>
  <si>
    <t>CA Colmar, 19-11-2020, n° 19/00361</t>
  </si>
  <si>
    <t xml:space="preserve">E Que, comme l'ont justement relevé les premiers juges, l'expert judiciaire a considéré qu'aucune faute ne pouvait être retenue à l'encontre du Docteur X dans l'indication opératoire, conforme aux recommandations de la Haute autorité de la santé, ni dans le choix de l'intervention qui était judicieux, ni enfin dans le geste chirurgical, réalisé selon les règles de l'art ;
Que, selon le professeur ..., le suivi post opératoire n'a pas été conforme aux recommandations de l'Haute Autorité de Santé, car il n'y a pas eu de prise en charge nutritionnelle les premiers mois qui ont suivi l'intervention, pas de supplémentation vitaminique alors qu'elle doit être systématique, pas de recherches de carences, et un premier bilan postopératoire trop tardif ; </t>
  </si>
  <si>
    <t xml:space="preserve">F : la nécessité du suivi opératoire dérive directement de la recommandation de la HAS. </t>
  </si>
  <si>
    <t>CA Dijon, 06-09-2016, n° 14/01120</t>
  </si>
  <si>
    <t>CA Dijon, 09-02-2021, n° 19/01098</t>
  </si>
  <si>
    <t>F: Que si, comme le prétend l'appelant, ces recommandations ne reposent pas sur des preuves scientifiques absolues, elles constituent néanmoins des références reconnues par les praticiens puisqu'elles résultent d'un accord professionnel accepté par l'ensemble du groupe de travail ;</t>
  </si>
  <si>
    <t xml:space="preserve">C: Que, par ailleurs, le docteur A ne produit aucun document émanant d'une autorité scientifique ou médicale qui viendrait les contredire, alors que la littérature scientifique issue d'une consultation internet qu'il produit n'a pas été soumise aux experts ; </t>
  </si>
  <si>
    <t xml:space="preserve">Ici débat explicite sur la valeur des recommandations, le médecin défendant une possibilité de traitement alternative à la HAS et contestant leur représentativité des DADS. Mais ne produit pas de documents contredisant l'avis de l'expert! Ça se résout sur le contradictoire. </t>
  </si>
  <si>
    <t>E *les recommandations de la HAS invitent à pratiquer un examen ophtalmologique avant le
traitement, uniquement en cas de facteurs de risque ophtalmologique,</t>
  </si>
  <si>
    <t>CA Grenoble, 03-05-2016, n° 15/01826</t>
  </si>
  <si>
    <t xml:space="preserve">C: *si la notice du médicament préconisait des examens ophtalmologiques périodiques pendant le
traitement, aucun examen n'est en mesure de prévenir une occlusion veineuse brutale, / Le propre expert amiable de monsieur Z , le docteur Nader Robin, indique que </t>
  </si>
  <si>
    <t>DF Attendu la société TMD FRICTION FRANCE soutient que la maladie professionnelle n'est pas caractérisée ; que les recommandations de la Haute Autorité de la Santé n'ont pas été respectées dès lors qu'il n'y a pas eu de double lecture du scanner ayant fondé le diagnostic de la maladie</t>
  </si>
  <si>
    <t>N : La Cour élude la question de la recommandation mais se contente de prouver que le diagnostic de plaque pleurales à bien été réalisé</t>
  </si>
  <si>
    <t xml:space="preserve">N : La recommandation ne joue que peu de rôle ici. </t>
  </si>
  <si>
    <t>C : "notamment"</t>
  </si>
  <si>
    <t xml:space="preserve">F : malgré le notamment, la principale source reste la HAS. </t>
  </si>
  <si>
    <t>CA Montpellier, 04-09-2019, n° 16/04144</t>
  </si>
  <si>
    <t>C: expérience de l'expert et connaissance générales</t>
  </si>
  <si>
    <t>F : une recommandation postérieure vient valider une pratique antérieure</t>
  </si>
  <si>
    <t>Intéressant : une pratique recommandée par la HAS postérieurement permet de valider une pratique de précurseurs…</t>
  </si>
  <si>
    <t>CA Montpellier, 09-02-2021, n° 17/00233</t>
  </si>
  <si>
    <t>CA Orléans, 06-10-2020, n° 18/02462</t>
  </si>
  <si>
    <t>N Il convient, toutefois, de rappeler que le référentiel issu des recommandations de la Haute Autorité de Santé présente un caractère indicatif et qu'il ne tient pas compte des spécificités propres à chaque situation.</t>
  </si>
  <si>
    <t>CA Orléans, 12-01-2021, n° 18/02519</t>
  </si>
  <si>
    <t>N La référence aux recommandations de la Haute Autorité de santé, qui sont d'ordre général et ne présentent qu'un caractère indicatif, est insuffisante pour renverser la présomption d'imputabilité à défaut d'apporter aux débats des éléments médicaux se rapportant directement à la situation personnelle de madame Aa Y.</t>
  </si>
  <si>
    <t>CA Nîmes, 16-03-2021, n° 18/01879</t>
  </si>
  <si>
    <t>CA Paris, 6, 12, 13-11-2020, n° 17/07611</t>
  </si>
  <si>
    <t>N : Le fait que la durée des arrêts de travail diffère des recommandations de la Haute Autorité de Santé n'est pas susceptible de contredire les appréciations cliniques des médecins qui ont prescrits les arrêts de travail et les soins à la victime examinée en consultation</t>
  </si>
  <si>
    <t>CA Paris, 6, 13, 08-01-2021, n° 17/06813</t>
  </si>
  <si>
    <t>Ici on avait une mobilisation des RBP, mais mal effectuée car ne se rapporte pas au cas présente</t>
  </si>
  <si>
    <t>CA Rennes, 01-06-2016, n° 15/02796</t>
  </si>
  <si>
    <t xml:space="preserve">DM Que les recommandations de la HAS en la matière par une procédure devant se dérouler en cinq temps (détersion, rinçage avec compresse imprégnée de sérum physiologique, séchage, désinfection, nouveau séchage) ; </t>
  </si>
  <si>
    <t>C : analyse détaillée de la diligence du médecin</t>
  </si>
  <si>
    <t xml:space="preserve">Ici on ne sait pas s'il y a eu méconnaissances de RBP, seulement invoquées. </t>
  </si>
  <si>
    <t>CA Versailles, 26-01-2017, n° 14/09204</t>
  </si>
  <si>
    <t xml:space="preserve">Ici le juge nuance fortement la valeur de la recommandation. D'autres facteurs viennent jouer : il a respecté l'esprit et la recommandation est concommittante. </t>
  </si>
  <si>
    <t>BPM</t>
  </si>
  <si>
    <t>Comité national éthique de l'échigraphie</t>
  </si>
  <si>
    <t>CA Papeete, 12-07-2018, n° 13/00572</t>
  </si>
  <si>
    <t xml:space="preserve">C:Les experts ont confirmé les recommandations de la SFAR </t>
  </si>
  <si>
    <t xml:space="preserve">Ici : les recommandations n'ont pas de valeur contraignantes. Mais plusieurs facteurs susceptibles de jouer : la réalisation de l'acte ne faisait que diminuer le risque de 3% à 1%; 2°) On ne sait pas si le traitement a bien été réalisé par le médecin (manque de fiche de suivi. </t>
  </si>
  <si>
    <t>CA Aix-en-Provence, 20-09-2018, n° 17/08344</t>
  </si>
  <si>
    <t>ROP</t>
  </si>
  <si>
    <t>Société Française d'Anatomie pathologique</t>
  </si>
  <si>
    <t xml:space="preserve">C: les recommandations sont sans cesse confirmées ou discutées par les experts. </t>
  </si>
  <si>
    <t>F : par contre assez forte pour l'absence de faute d'un des médecins : Par conséquent, la seule observation du Professeur ... et des Dr ... et GOMPEL, selon laquelle le Docteur ... n'a pas fait mention dans son compte rendu de ce que " tous les blocs auraient été épuisés ", ne fait nullement preuve d'une faute
commise par le Docteur X, de sorte qu'il n'y aura pas lieu de faire droit à la demande de Madame ... à son encontre.</t>
  </si>
  <si>
    <t>CA Orléans, 09-04-2018, n° 16/02636</t>
  </si>
  <si>
    <t>Société nationale française de gastro-entérologie éditées en 2010</t>
  </si>
  <si>
    <t xml:space="preserve">F : Le débat autour des recommandations conditionnne toute l'issue du procès. </t>
  </si>
  <si>
    <t xml:space="preserve">O: les recommandations de la HAS sont opposables. Idem pour les documents antérieurs, du moment qu'ils ont été élaboré par un groupe pluridisciplinaire (…) et diffusés. </t>
  </si>
  <si>
    <t>Source de la recommandation (NM = Non mentionné)</t>
  </si>
  <si>
    <t>Valeur probante de la RP pour la preuve de la faute? (Oui = O / Non = N)</t>
  </si>
  <si>
    <t xml:space="preserve">ROP </t>
  </si>
  <si>
    <t>RC</t>
  </si>
  <si>
    <t>RP</t>
  </si>
  <si>
    <t>PE</t>
  </si>
  <si>
    <t>AT-MP</t>
  </si>
  <si>
    <t xml:space="preserve">Type de cas :  RC (Responsabilité civile); RP (Responsabilité pénale); PE (procédure d'expertise); AT-MP (accident du travail, maladies professionnelles) </t>
  </si>
  <si>
    <t>socité française d'obésité</t>
  </si>
  <si>
    <t>HAS + ROP</t>
  </si>
  <si>
    <t>Direction générale de la santé + Société suisse de thumatologie</t>
  </si>
  <si>
    <t>Recommandation arrêts maladies</t>
  </si>
  <si>
    <t>Recommandations aseptie</t>
  </si>
  <si>
    <t>Recommandation obésité</t>
  </si>
  <si>
    <t>Publié le 15 janv. 1999</t>
  </si>
  <si>
    <t>Publié en 2003</t>
  </si>
  <si>
    <t>CA Aix-en-Provence, 24-03-2016, n° 15/04028</t>
  </si>
  <si>
    <t>CA Aix-en-Provence, 11-09-2014, n° 13/08819</t>
  </si>
  <si>
    <t>CA Aix-en-Provence, 25-02-2016, n° 14/15562</t>
  </si>
  <si>
    <t>CA Douai, 24-05-2018, n° 17/03014</t>
  </si>
  <si>
    <t>CA Reims, 06-01-2015, n° 13/01202</t>
  </si>
  <si>
    <t>CA Douai, 30-06-2015, n° 15/00021</t>
  </si>
  <si>
    <t>CA Lyon, 06-12-2012, n° 11/01313</t>
  </si>
  <si>
    <t>CA Bastia, 20-01-2021, n° 19/00603</t>
  </si>
  <si>
    <t>O les recommandations de la HAS définissant, au minimum, l'ensemble des précautions indispensables en conformité avec les données actuelles de la science.</t>
  </si>
  <si>
    <t>Valeur explicite des recommandations de la HAS</t>
  </si>
  <si>
    <t>CA Lyon, 28-04-2015, n° 14/01365</t>
  </si>
  <si>
    <t>Sur la délivrance de l'information</t>
  </si>
  <si>
    <t xml:space="preserve">DF : Il estime que l'absence de feuille d'information ne permet pas de conclure à un défaut d'information car les recommandations de la HAS en la matière sont en faveur d'une délivrance orale de l'information. </t>
  </si>
  <si>
    <t>Type de recommandation:  RBP (recommandations de bonne pratique); HAS (recommandations de la HAS); RMO (références médicales opposables); BPC (bonnes pratiques cliniques); (BPM bonnes pratiques médicales); CC (conférences de consensus), ROP (recommandations d'ordres professionnels)</t>
  </si>
  <si>
    <t>DM a Haute Autorité de Santé recommande une double lecture par un pathologiste spécialisé dans les mésothéliomes du réseau Ad.</t>
  </si>
  <si>
    <t>DF Il affirmait qu'il n'existait aucun protocole établi, aucune conférence de consensus et aucune recommandation de la société française d'Anesthésie-Réanimation en matière de craniosténose, chaque équipe ayant la liberté de son protocole.</t>
  </si>
  <si>
    <t xml:space="preserve">DF Il soutient encore qu'il n'y a pas eu de retard dans la prise en charge de la complication présentée par M. T puisqu'il a procédé à une vitrectomie automatisée, conformément aux recommandations de bonne pratique </t>
  </si>
  <si>
    <t xml:space="preserve">DF Ils font remarquer que la délivrance du passeport chirurgie implantaire et d'un passeport prothèse supra-implantaire ne constitue qu'une recommandation du conseil national des chirurgiens dentistes, qu'il s'agit d' un document de traçabilité comportant les références des implants et des conseils d'utilisation donnés oralement, qui est seulement préconisé et non obligatoire et conservé au dossier médical. </t>
  </si>
  <si>
    <t>DF Considérant que le docteur Z soutient que l'indication de la coloscopie ne peut être remise en cause au regard des constatations expertales, qu'une coloscopie est recommandée par la conférence de consensus et les RMO en cas de découverte d'un polype</t>
  </si>
  <si>
    <t>DM Mme Z reproche au docteur Y de lui avoir proposé une intervention non justifiée, constitutive d'une solution de dernière chance, alors que ni la gravité de son obésité, sans comorbidités associées, ni son âge n'excluaient des thérapeutiques moins lourdes, telles qu'un régime ou la pose d'un anneau gastrique, et ce en contradiction avec les recommandations de bonnes pratiques émanant de la Haute Autorité de Santé (HAS)</t>
  </si>
  <si>
    <t xml:space="preserve">DM/E la surveillance échographique de la grossesse effectuée par le Docteur Z n'a pas été conforme aux bonnes pratiques médicales, telles que recommandées par le comité national technique de l'échographie de dépistage prénatal </t>
  </si>
  <si>
    <t xml:space="preserve">DF/DM/E/J : Les recommandations sont discutées, omniprésentes. </t>
  </si>
  <si>
    <t xml:space="preserve">DF/E/J : DF = Qu'il considère que l'indication opératoire de ligamentoplastie était adaptée en l'espèce en relevant que certaines publications scientifiques retiennent des cas d'indication opératoire moins restrictifs que ceux définis par les recommandations de la Haute Autorité de Santé, et notamment l'indication opératoire de ligamentoplastie à visées curative ou préventive ; E = Et attendu que les experts se sont fondés sur les recommandations de la Haute Autorité de Santé selon lesquelles la rupture du ligament croisé antérieur ne nécessite pas de reconstruction chirurgicale systématique, </t>
  </si>
  <si>
    <t>DM/E/J</t>
  </si>
  <si>
    <t>DM/E/J : DM n'a pas respecté la SFAR ; J : Selon les recommandations de la société Française d'anesthésie et de réanimation (SFAR), produites aux débats par le
docteur Y, en chirurgie orthopédique, la fréquence de l'infection post-opératoire sans antibioprophylaxie est de 3 à 5%, et ce traitement permet de réduire ce taux à moins de 1%. Donc même avec traitement le risque n'est pas nul, mais seulement limité des deux tiers</t>
  </si>
  <si>
    <t>DM/E = La seconde a été développée pour réduire les inconvénients de la première et la HAS l'a reconnue en 2007 avec des recommandations étant précisé qu'elle était déjà pratiquée par différentes équipes promotrices dans le monde dont celle du docteur B</t>
  </si>
  <si>
    <t>DM/E Considérant quant au transfert de Roland Z à l'issue de l'intervention, que les experts ont retenu qu'une fois l'élecrocardiogramme réalisé, la prise en charge de ce dernier avait été conforme aux recommandations de l'époque et poursuivie à l'identique jusqu'à l'arrivée à l'hôpital Henri Mondor,</t>
  </si>
  <si>
    <t>DF/DM/E/J</t>
  </si>
  <si>
    <t>E/J</t>
  </si>
  <si>
    <t>DM/E</t>
  </si>
  <si>
    <t xml:space="preserve">DF/DM/E Le docteur W aurait du choisir une posologie de Lovenox 4000 eu égard aux recommandations de la S.F.A.R., comme le soulignent les réflexions de </t>
  </si>
  <si>
    <t xml:space="preserve">DM/E 'Le problème de l'antibio-prophylaxie le 20 octobre a été discuté en page 11, la conférence de consensus à laquelle Monsieur Z fait allusion date de 10 ans et concerne les prothèses en orthopédie générale. </t>
  </si>
  <si>
    <t>Autres variables</t>
  </si>
  <si>
    <t>Commentaires</t>
  </si>
  <si>
    <t>Inapplicabilité de la norme</t>
  </si>
  <si>
    <t>Valeur de la norme</t>
  </si>
  <si>
    <t>Absence de contradiction sérieuse</t>
  </si>
  <si>
    <t>Charge de la preuve</t>
  </si>
  <si>
    <t>Débat entre deux conf de consensus = doute scientifique. Le juge règle ça sur le plance de la charge de la preuve</t>
  </si>
  <si>
    <t>Valeur de la norme + absence de contradiction sérieuse</t>
  </si>
  <si>
    <t>Absence de violation de la norme</t>
  </si>
  <si>
    <t>Absence de contestation sérieuse</t>
  </si>
  <si>
    <t>Valeur de la norme + absence violation de la norme + inapplicabilité de la norme</t>
  </si>
  <si>
    <t>Valeur de la norme + inapplicabilité de la norme</t>
  </si>
  <si>
    <t>Inaplicabilité de la norme + Valeur de la norme</t>
  </si>
  <si>
    <t>Valeur de la norme + Absence de violation de la norme + Absence d'impact de la norme</t>
  </si>
  <si>
    <t xml:space="preserve">F : importance de la recommandation </t>
  </si>
  <si>
    <t>M</t>
  </si>
  <si>
    <t>ND</t>
  </si>
  <si>
    <t>C Comme l'a relevé le tribunal, en s'appuyant sur les pièces produites et sur le rapport d'expertise du docteur Ah, il n'est pas établi, contrairement aux affirmations des intimés, que M. A a pu bénéficier avant les interventions de 2014 d'une consultation ou d'un avis d'un psychologue ou d'un psychiatre. Cette carence caractérise une faute de la part du chirurgien,</t>
  </si>
  <si>
    <t xml:space="preserve">C </t>
  </si>
  <si>
    <t xml:space="preserve">N : la norme est contournée par d'autres considérations. </t>
  </si>
  <si>
    <t>F Le respect des modalités de l'obligation d'information s'appuie essentiellement sur les conditions posées par la recommandation :</t>
  </si>
  <si>
    <t>La norme professionnelle n'était pas invoquée avec précision</t>
  </si>
  <si>
    <t>I</t>
  </si>
  <si>
    <t>Utilisation des RP (Unique = U ; Corroborée = C; Ignorée = I; NP = Non pertinent)</t>
  </si>
  <si>
    <t>I : discussion générale des règles de l'art à l'aune d'articles scientifiques</t>
  </si>
  <si>
    <t>Valeur de la norme + absence de contestation sérieuse</t>
  </si>
  <si>
    <t>Ici norme non transmise à l'examen de l'expert</t>
  </si>
  <si>
    <t>CA Montpellier, 15-01-2013, n° 11/04826</t>
  </si>
  <si>
    <t>J</t>
  </si>
  <si>
    <t>Total</t>
  </si>
  <si>
    <t>Non</t>
  </si>
  <si>
    <t>Oui (date seulement)</t>
  </si>
  <si>
    <t>Oui (source seulement)</t>
  </si>
  <si>
    <t>Oui (date + source)</t>
  </si>
  <si>
    <t>ANEAS</t>
  </si>
  <si>
    <t>Autre</t>
  </si>
  <si>
    <t>Arrêts</t>
  </si>
  <si>
    <t>Datée de 1997</t>
  </si>
  <si>
    <t>DF : le docteur Y produit l'extrait d'une conférence d'actualisation datée de 1997 ainsi qu'une publication du docteur Jean-Christophe Ha, ... ... de Bordeaux de 2005 sur le garrot pneumatique qui fixent toutes deux la durée maximale acceptable du pose du garrot de 2 à 3 heures</t>
  </si>
  <si>
    <t>C: Débat sur le délai de pose de garrot, l'expert dit 1h45, mais le défendeur arrive à prouver qu'il n'y a pas de consensus, à l'aide de la conférence et d'autres preuves : avis, littérature</t>
  </si>
  <si>
    <t>M : Importance des autres preuves</t>
  </si>
  <si>
    <t>Contradiction sérieuse de l'expertise (oui)</t>
  </si>
  <si>
    <t>LC</t>
  </si>
  <si>
    <t>On sait par ailleurs, que les récidives, si elles ont lieu, se font dans les 5 premières années, d'où l'examen clinique tous les 6 mois pendant 5 ans, puis une fois par an à vie selon les recommandations SOR 2005. Il est donc plus probable que l'évolution métastatique soit en rapport avec le mélanome de 2004 qu'avec l'exérèse non interprétée histologiquement de 1994.</t>
  </si>
  <si>
    <t>Institut national pour le cancer (SOR)</t>
  </si>
  <si>
    <t>C: les SOR interviennent dans l'analyse de l'évolution de la métastase mais l'analys ed el'expert est aussi très présente</t>
  </si>
  <si>
    <t>Datée de 1991</t>
  </si>
  <si>
    <t xml:space="preserve">DF/E : et que, dans la conférence de consensus de 1991, il est conseillé aux pédiatres de répéter l'examen des hanches à chaque visite recommandée pendant la première année jusqu'à l'âge de la marche ; </t>
  </si>
  <si>
    <t xml:space="preserve">C/U : Pour l'appréciation du lien de causalité, d'autres facteurs entrent en jeu. Pour celle de la faute, le non respect des visites préconisées par les CC est assez fort: qu'en s'abstenant de réaliser un examen attentif et répété des hanches de l'enfant lors des visites des 3ème, 4ème et 5ème mois lui permettant de prescrire une radiographie du bassin à 4 mois, le Dr Myriam Z s'est privée des moyens nécessaires pour établir le bon diagnostic, ce qui constitue une faute de nature à engager sa responsabilité ; </t>
  </si>
  <si>
    <t>MP</t>
  </si>
  <si>
    <t>EP</t>
  </si>
  <si>
    <t>O De même, la recommandation de la Haute Autorité de Santé tenant à une double lecture par un pathologistes spécialisé dans les mésothéliomes du réseau Mésopath n'a pas pour effet de priver de valeur les autres avis médicaux,</t>
  </si>
  <si>
    <t>N Il s'agit de recommandations qui n'ont pas valeur d'obligation et qui ne peuvent constituer dans l'absence d'observance une faute médicale</t>
  </si>
  <si>
    <t>#</t>
  </si>
  <si>
    <t>CA Nimes, 25-05-2010, n° 08/04184</t>
  </si>
  <si>
    <t xml:space="preserve">E Le Dr ... relève que les premiers soins apportés au centre de plongée (aspirine et oxygénothérapie au masque) étaient parfaitement adaptés et conformes aux recommandations actuelles des conférences de consensus. </t>
  </si>
  <si>
    <t>N: Toutefois, comme précédemment explicité, les déclarations de M. Z sont inopérantes dès lors qu'il a formulé un diagnostic dont il reconnaît lui-même le caractère erroné en page 8 de ses écritures récapitulatives et qui a été posé malgré l'insistance de la monitrice de
plongée et des autres plongeurs puis maintenu plusieurs heures après dans le cadre de la demande d'évacuation dont il lui appartenait en exécution de son devoir de médecin de souligner le caractère urgent dès le premier examen.</t>
  </si>
  <si>
    <t xml:space="preserve">E </t>
  </si>
  <si>
    <t xml:space="preserve">DM/E </t>
  </si>
  <si>
    <t xml:space="preserve">DF/DM/E </t>
  </si>
  <si>
    <t xml:space="preserve">DF </t>
  </si>
  <si>
    <t xml:space="preserve">E/J </t>
  </si>
  <si>
    <t>DF/E/J</t>
  </si>
  <si>
    <t xml:space="preserve">DF/E </t>
  </si>
  <si>
    <t xml:space="preserve">J </t>
  </si>
  <si>
    <t xml:space="preserve">DF/DM  </t>
  </si>
  <si>
    <t xml:space="preserve">DF/DM </t>
  </si>
  <si>
    <t xml:space="preserve">E  </t>
  </si>
  <si>
    <t xml:space="preserve">EJ </t>
  </si>
  <si>
    <t>DF/E</t>
  </si>
  <si>
    <t>DF/J</t>
  </si>
  <si>
    <t xml:space="preserve">DF/J </t>
  </si>
  <si>
    <t>E/DF</t>
  </si>
  <si>
    <t xml:space="preserve">E /J </t>
  </si>
  <si>
    <t xml:space="preserve">N </t>
  </si>
  <si>
    <t xml:space="preserve">I </t>
  </si>
  <si>
    <t xml:space="preserve">F </t>
  </si>
  <si>
    <t>F:</t>
  </si>
  <si>
    <t xml:space="preserve">M </t>
  </si>
  <si>
    <t>BP</t>
  </si>
  <si>
    <t xml:space="preserve">Total </t>
  </si>
  <si>
    <t>Valeur de la norme + Violation de la norme + inapplicabilité de la norme</t>
  </si>
  <si>
    <t>#Code 5</t>
  </si>
  <si>
    <t>#Code 6</t>
  </si>
  <si>
    <t>d) En fonction du type d'acteur</t>
  </si>
  <si>
    <t>a) En fonction du type de question</t>
  </si>
  <si>
    <t>d) En fonction du type de situation</t>
  </si>
  <si>
    <t xml:space="preserve">Annexe n°2 : Analyses quantitatives et qualitatives portant sur une sélection de 100 arrêts d'appel </t>
  </si>
  <si>
    <t>CA Paris, 02-10-2009, n° 08/04011</t>
  </si>
  <si>
    <t>CA Paris, 10-10-2014, n° 13/12032</t>
  </si>
  <si>
    <t>CA Paris,  14-09-2017, n° 15/24344</t>
  </si>
  <si>
    <t xml:space="preserve">Type de cas :RC (Responsabilité civile); RP (Responsabilité pénale); PE (procédure d'expertise); AT-MP (accident du travail, maladies professionnelles) </t>
  </si>
  <si>
    <t>Type de recommandation:RBP (recommandations de bonne pratique); HAS (recommandations de la HAS); RMO (références médicales opposables); BPC (bonnes pratiques cliniques); (BPM bonnes pratiques médicales); CC (conférences de consensus), ROP (recommandations d'ordres professionnels)</t>
  </si>
  <si>
    <t>Mobilisation des RP(Expert = E; Juges du fond = J; Demandeur = DM.; Défenseur = DF.</t>
  </si>
  <si>
    <t>Type de question ( F= faute: LC = lien de causalité; EP = évaluation du préjudice; MP = reconnaissance de maladie professionnelle)</t>
  </si>
  <si>
    <t>Mobilisation des RP (1 = méconnaissance des RP et présence de RC; 2 = méconnaissance des RP et absence de RC; 3= Respect des RP et absence de RC; 4 = Respect des RP et présence de RC;5= apport de données scientifiques générales 6= Absence de mobilisation des RP; NP = non pertinent)</t>
  </si>
  <si>
    <t>Prédominance des RP : (F = forte;M = modérée;ND = non déterminable;NP = non pertinent)</t>
  </si>
  <si>
    <t>Jque le fait que l'expert ne se réfère à aucune recommandation de bonne pratique ne remet nullement en cause la justesse de son analyse, étant, au surplus, relevé que le docteur Y n'allègue nullement de l'existence d'un tel document encadrant l'acte chirurgical pratiqué ;</t>
  </si>
  <si>
    <t>Eque les attitudes recommandées par la conférence de consensus sur la crise suicidaire des 19 et 20 octobre 2000 chez les personnes atteintes de troubles psychiques avérés consistaient notamment à
9 s'assurer de la sécurité par rapport à des objets ou des médicaments dangereux, que devait être considérée, au titre des éléments pour évaluer la dangerosité et le risque suicidaire,</t>
  </si>
  <si>
    <t>DF via unrapport d'expertise privée</t>
  </si>
  <si>
    <t xml:space="preserve">N :il se réfère aux 'données de la littérature' (sans plus de précisions) et ne vise que les
recommandations de la Société nationale française de gastro-entérologie éditées en 2010, soit postérieurement à
l'opération par voie laparoscopique pratiquée le 13 février 2009 par le docteur Z </t>
  </si>
  <si>
    <t>Ici paralysie des recommandations postérieures. + débat sur la notion de données acquises :susceptible d'être entendue comme étant validée par un niveau de preuve scientiﬁque suﬃsant ou par une
pratique devenue classique à la date des soins</t>
  </si>
  <si>
    <t>E/MLe médecin fait remarquer qu'aucune recommandation de la société française de
l'obésité et des maladies métaboliques ou de la haute autorité de santé n'impose un délai minimal
entre la première consultation et l'intervention chirurgicale, la seule obligation étant de réaliser un
bilan pluridisciplinaire validant l'indication chirurgicale, ce qui a été fait.// L'expert :l'expert qui explique 'qu'il est recommandé de s'assurer, parallèlement à
l'évaluation multidisciplinaire, de la bonne assimilation des contraintes diététiques</t>
  </si>
  <si>
    <t xml:space="preserve">NLeparc, médecin-conseil de l'employeur, en ce qu'elle se limite à la reproduction de considérations générales sans faire aucune référence à la situation particulière de Monsieur ... ni désigner une quelconque pathologie susceptible d'être à l'origine exclusive d'une partie des arrêts de travail, ne livre aucun élément de nature à jeter le doute, sur la relation causale entre l'arrêt de travail initial de Monsieur ... et ses prolongations de cet arrêt. </t>
  </si>
  <si>
    <t>DFqu'elles évoquent la conférence de consensus de 2004 de la Haute autorité de santé qui a identifié trois raisons pouvant légitimer une limitation de la liberté d'aller et venir des patients au sein d'un établissement, parmi lesquelles figurent celles tenant à la sécurité et visant à protéger la personne d'elle-même ou des tiers</t>
  </si>
  <si>
    <t>DF/E :'que les références médicales opposables recommandent d'effectuer un maximum de trois échographies par grossesse et que la discrète dissociation de 5 jours du diamètre bipariétal était insuffisante à justifier une échographie supplémentaire, de sorte qu'il estime avoir satisfait à son obligation de moyen sans commettre aucune faute."</t>
  </si>
  <si>
    <t>Ici l'aveu du médecin du caractère erroné de son diagnostic + la situation prime l'analyse des cc par l'expert</t>
  </si>
  <si>
    <t>C:Le docteur W ne peut pas plus arguer du fait que le ministère de la santé n' ait recommandé aux gynécologues et sages-femmes de vérifier systématiquement à l'admission pour l'accouchement le résultat du dépistage de l'AG HBs et de pratiquer ce dépistage si les documents disponibles n'en font pas état que par une circulaire du 10 novembre 2004 et après une conférence de consensus de 2003 alors que le dépistage est obligatoire au 6ème mois depuis un décret du 14 février 1992 et qu'il lui incombait, sans y être incité par une circulaire, de vérifier la réalisation et les résultats de cet examen obligatoire et de pallier dès la première consultation et jusqu'à l'accouchement lui-même le défaut de dépistage puisque dès 1991, la sérovaccination des nouveaux-nés à la naissance était recommandée lorsque leurs mères étaient porteuses de l'antigène HBs, ainsi que le rappelle l'expert, en page 9 de son rapport.</t>
  </si>
  <si>
    <t>DF/DM(pro HAS) DM (Contra HAS)</t>
  </si>
  <si>
    <t>DF : Il prétend que les recommandations de bonnes pratiques n'exigeaient pas expressément de recourir à une nouvelle échographie cervicale à la suite de celle réalisée le 28 novembre 2012, même si l'expert estime qu'elle aurait été préférable.DM: un second document produit par l'ONIAM, intitulé recommandation pour la pratique clinique - adénopathies cervicales chroniques de l'adulte’, établi à une date inconnue par la société française d'oto-rhino-laryngologie et de chirurgie de la face et du cou,</t>
  </si>
  <si>
    <t xml:space="preserve">NIl ne peut être reproché au docteur Y de n'avoir pas strictement appliqué ces préconisations, d'une part parce qu'elles ont été publiées concomitamment à l'intervention, et qu'il pouvait donc ne pas les connaître, et d'autre part et surtout parce qu'elles ne constituent que des règles non contraignantes de bonne pratique, et ne font pas obstacle à l'adoption par le médecin de solutions différentes, dans le cadre de son appréciation propre du traitement le plus adapté au cas précis de son patient. Au demeurant, elles ont été respectées dans leur esprit. : </t>
  </si>
  <si>
    <t xml:space="preserve">Débat :sur le caractère contraignant et sur la date des recommandations. </t>
  </si>
  <si>
    <t>E /JIl a donc agi tardivement, en violation des recommandations de bonne pratique édictées par l'Afsapps dans sa dernière mise à jour en 2000</t>
  </si>
  <si>
    <t>CA Paris,05-11-2020, n° 18/08360</t>
  </si>
  <si>
    <t xml:space="preserve">F: les recommandations jouent cpdt un rôle prépondérant cf expertise : La surveillance échographique de la grossesse n'a pas été conforme aux bonnes pratiques médicales/ </t>
  </si>
  <si>
    <t>F:L'expertise a relevé que l'échographie du deuxième trimestre ne remplissait pas les critères conseillés par le comité national technique de l'échographie de dépistage prénatal en raison d'un compte rendu écrit très fragmentaire et de l'absence d'une iconographie conforme aux recommandations de ce comité.</t>
  </si>
  <si>
    <t>CA Paris,07-11-2014, n° 06/21837</t>
  </si>
  <si>
    <t xml:space="preserve">EJ Or, les experts s'accordent pour dire, conformément aux recommandations de la société française d'anesthésie réanimation, que la durée d'utilisation d'un garrot, même si elle ne fait pas consensus, ne doit pas excéder deux heures./ Les recommandations de la société française d'anesthésie réanimation soulignent la nécessité de mettre en place un protocole d'utilisation du garrot et d'informer toute l'équipe médicale sur son utilisation.
</t>
  </si>
  <si>
    <t>CA Paris,24-09-2020, n° 18/15985</t>
  </si>
  <si>
    <t>F:Débat sur le contenu de la RBP Qu'il n'apporte aux débats aucun élément venant contredire la nécessité selon l'expert judiciaire, d'approfondir sa recherche des causes d'une tension, mesurée à deux reprises à des niveaux élevés chez un sujet jeune (moins de 30 ans) ; que son propos quant à l'absence de recommandation de la HAS de 2005 spécifique au sujet jeune n'est étayé par aucune pièce ; qu'en effet, le docteur X n'a pas jugé utile de produire les recommandations auquel il se réfère et ses affirmations sont démenties par le docteur Ao (pièce 10 des appelants) qui note tout au contraire qu'il est recommandé de rechercher une cause de cette hypertension (recommandations HAS 2005) lorsqu'elle affecte comme en l'espèce, un sujet jeune (moins de trente ans) et parmi ses causes, une maladie rénale en particulier ;
Qu'au surplus, le dossier de presse de l'HAS cité ci-dessus fait état de la nécessité d'une prise en charge immédiate des patients hypertendus, en cas d'insuffisance rénale, ce qui prive de toute pertinence l'allégation que durant les six premiers mois, une simple surveillance, sans la moindre investigation complémentaire, suffit</t>
  </si>
  <si>
    <t>F Deux mentions des recommandations 1°) la prise en charge réanimatoire du Docteur U a été réalisée dans les règles de l'art selon les recommandations de bonne pratique médicale 2°) Ils ont parfaitement motivé leur avis en indiquant que la prévention de la maladie thrombo-embolique veineuse postopératoire a fait l'objet d'une recommandation formalisée d'experts par la société française d'anesthésie et de réanimation qui prévoit notamment la prescription d'anticoagulant à titre préventif,</t>
  </si>
  <si>
    <t>F Les experts ont précisé à quelles recommandations de bonne pratique médicale connues lors de l'intervention ils se sont référés et que la recommandation (SFAR) a été actualisée en 2010, ce qui démontre qu'elle était déjà connue lors de l'intervention, élément non remis en cause par les recommandations SFAR communiquées par M. Y qui mentionnent '2010-2011 dernière version à jour'.</t>
  </si>
  <si>
    <t xml:space="preserve">F: Pour ces raisons il échet de dire que le docteur Y a, de nouveau, engagé sa responsabilité professionnelle en ayant laissé l'infirmier pratiquer seul la rachi-anesthésie.+ "En l'espèce" comme application d'une règle de droit. </t>
  </si>
  <si>
    <t>SFAR + protocole privé +recommandation pour la pratique clinique sur le traitement des hémorroïdes</t>
  </si>
  <si>
    <t>CA Paris,30-10-2009, n° 05/21433</t>
  </si>
  <si>
    <t xml:space="preserve">NConsidérant qu'il résulte encore des différentes constatations expertales que si le recours à une coloscopie ne s'imposait pas dans le cas de M. Y, il constituait une mesure de précaution qui ne saurait être reprochée au docteur Z ; </t>
  </si>
  <si>
    <t>CA Paris,03-07-2015, n° 08/01559</t>
  </si>
  <si>
    <t>El'expert judiciaire précise que la prise en charge du Dr Philippe Y correspond, sans aucune faille, aux recommandations du Collège national des gynécologues obstétriciens français en vigueur à</t>
  </si>
  <si>
    <t xml:space="preserve">DF/Jsurplus, ce geste était de pratique courante en 2009 et ce n'est qu'en 2012 que la conférence de consensus a recommandé de ne pas enlever la totalité des cornets, alors que jusque-là l'objectif était de réaliser une résection totale afin d'optimiser le gain de volume dans la fosse nasale </t>
  </si>
  <si>
    <t xml:space="preserve">U"Ainsi il ressort de l'ensemble du dossier qu'après avoir pris connaissance de l'état clinique de Joëlle ZY alors âgée de 53 ans, de ses doléances et de ses antécédents, le Dr X a délivré à celle-ci une information conforme aux pratiques admises au moment de l'intervention projetée" </t>
  </si>
  <si>
    <t>Cla mammographie ne présente pas de défauts techniques, que le docteur Y fait réaliser des 2ème lectures et qu'elle possède les qualifications et le matériel adéquat pour réaliser et interpréter des mammographies</t>
  </si>
  <si>
    <t>CA Paris,07-06-2018, n° 16/12324</t>
  </si>
  <si>
    <t>EJEn 2001, la réalisation d'une cytoponction n'était préconisée que par certains auteurs comme l'indiquent les experts et il ressort de la lecture des recommandations de la société française d'endocrinologie pour la prise en charge des nodules thyroïdiens publiées le 8 juin 2011 que seule l'ablation chirurgicale d'un nodule thyroïdien permet l'examen anatomo-pathologique et l'affirmation diagnostique de cancer thyroïdien.</t>
  </si>
  <si>
    <t xml:space="preserve">DF/J le geste technique réalisé n'était pas contraire aux règles de l'art, puisqu'à l'époque des faits en 2008-2009 les données acquises de la science médicale recommandaient d'effectuer un geste large permettant une aération maximale des sinus et, que ce n'est qu'en 2012, à la suite de la publication de la conférence de consensus de la société française d'oto-rhino-laryngologie et de chirurgie de la face et du cou, que le syndrome du nez vide a été pris en compte et mentionné. /Ce syndrome est défini par la conférence de consensus de la société française d'oto-rhino- laryngologie et de la chirurgie de la face et du cou de 2012 </t>
  </si>
  <si>
    <t xml:space="preserve">N : La CA ne suit pas la recommandation sur la délivrance orale de l'inforamtion: elle considère que la preuve de cette information n'est pas effectuée. </t>
  </si>
  <si>
    <t>JLes données habituelles de la littérature médicale, et notamment les recommandations de la haute autorité de santé, préconisent, en cas d'entorse du genou non compliquée, une durée d'arrêt d'activité professionnelle de 1 à 3 mois</t>
  </si>
  <si>
    <t xml:space="preserve">E :ils ont analysé l'étude Hernan qui va à l'encontre de l'opinion générale et en ont relevé les insuffisances notées lors de la conférence de consensus sur le vaccin de l'hépatite B organisée par l'ANAES les 10 et 11 septembre 2003, </t>
  </si>
  <si>
    <t xml:space="preserve">C:rapport de l'inserm. </t>
  </si>
  <si>
    <t xml:space="preserve">N Il convient de retenir l'avis posé par l'expert sur l'utilité de réaliser une coloscopie.-&gt; pas de mention de la recommandation. </t>
  </si>
  <si>
    <t>CA Paris, 18-06-2020, n° 18/01370</t>
  </si>
  <si>
    <t>CA Paris, 19-04-2013, n° 11/22291</t>
  </si>
  <si>
    <t>CA Paris, 14-09-2017, n° 15/24344</t>
  </si>
  <si>
    <t>CA Paris, 15-05-2015, n° 12/16382</t>
  </si>
  <si>
    <t>CA Paris, 18-06-2020, n° 18/21404</t>
  </si>
  <si>
    <t>CA Nîmes, 17-05-2018, n° 17/00405</t>
  </si>
  <si>
    <t>CA Toulouse, 23-03-2015, n° 14/00663</t>
  </si>
  <si>
    <t>CA Poitiers, 19-10-2011, n° 11/02491</t>
  </si>
  <si>
    <t>CA Rennes, 28-02-2018, n° 10/06934</t>
  </si>
  <si>
    <t>CA Orléans, 13-10-2014, n° 14/02801</t>
  </si>
  <si>
    <t>CA Aix-en-Provence, 13-09-2018, n° 17/06842</t>
  </si>
  <si>
    <t>CA Angers, 05-12-2017, n° 15/01838</t>
  </si>
  <si>
    <t>CA Douai, 19-09-2019, n° 18/03819</t>
  </si>
  <si>
    <t>CA Metz, 21-03-2017, n° 15/02437</t>
  </si>
  <si>
    <t>CA Lyon, 23-02-2016, n° 14/06273</t>
  </si>
  <si>
    <t>CA Pau, 11-04-2013, n° 13/1555</t>
  </si>
  <si>
    <t>CA Metz, 19-04-2018, n° 15/00346</t>
  </si>
  <si>
    <t>CA Aix-en-Provence, 18-04-2012, n° 09/12696</t>
  </si>
  <si>
    <t>CA Paris, 6, 8, 03-02-2021, n° 18/00579</t>
  </si>
  <si>
    <t>CA Poitiers, 29-04-2021, n° 19/00275</t>
  </si>
  <si>
    <t>CA Paris,29-11-2018, n° 17/01865</t>
  </si>
  <si>
    <t>CA Metz, 04-07-2019, n° 18/01088</t>
  </si>
  <si>
    <t>CA Paris, 24-09-2020, n° 18/15985</t>
  </si>
  <si>
    <t>CA Paris, 30-10-2009, n° 05/21433</t>
  </si>
  <si>
    <t>CA Douai, 08-12-2005, n° 05/01651</t>
  </si>
  <si>
    <t>CA Paris, 07-11-2014, n° 06/21837</t>
  </si>
  <si>
    <t>CA Paris, 25-01-2008, n° 99/23794</t>
  </si>
  <si>
    <t>CA Paris, 05-11-2020, n° 18/08360</t>
  </si>
  <si>
    <t>CA Paris, 29-11-2018, n° 17/01865</t>
  </si>
  <si>
    <t>CA Paris, 03-07-2015, n° 08/01559</t>
  </si>
  <si>
    <t>CA Paris, 07-06-2018, n° 16/12324</t>
  </si>
  <si>
    <t>CA Nancy, 07-12-2010, n° 09/02516</t>
  </si>
  <si>
    <t>CA Paris, 25-05-2007, n° 02/17844</t>
  </si>
  <si>
    <t>CA Paris, 03-02-2021, n° 18/00579</t>
  </si>
  <si>
    <t>Légende</t>
  </si>
  <si>
    <t>Variable 1 (V1)</t>
  </si>
  <si>
    <t>V2</t>
  </si>
  <si>
    <t>V3</t>
  </si>
  <si>
    <t>V4</t>
  </si>
  <si>
    <t>V5</t>
  </si>
  <si>
    <t>V6</t>
  </si>
  <si>
    <t>V7</t>
  </si>
  <si>
    <t>V8</t>
  </si>
  <si>
    <t>V9</t>
  </si>
  <si>
    <t>V1</t>
  </si>
  <si>
    <t>Source de la recommandation : N (non mentionné) ; O (mentionné)</t>
  </si>
  <si>
    <t>Mobilisation des RP  E (Expert ); J (Juges du fond ) ; DM (Demandeur) ; DF (Défenseur)</t>
  </si>
  <si>
    <t>Type de question F (faute) ; LC (lien de causalité); EP (évaluation du préjudice); MP (reconnaissance de maladie professionnelle)</t>
  </si>
  <si>
    <t>Mobilisation des RP 1 (méconnaissance des RP et présence de RC); 2 (méconnaissance des RP et absence de RC); 3 (Respect des RP et absence de RC); 4 (Respect des RP et présence de RC);  5 (apport de données scientifiques générales) ;  6 (Absence de mobilisation des RP) ; NP (non pertinent)</t>
  </si>
  <si>
    <t>Valeur probante de la RP  Oui  (O ); Non  (N)</t>
  </si>
  <si>
    <t>Utilisation des RP C (Corroborée ); I  (Ignorée); U (Unique )</t>
  </si>
  <si>
    <t>Prédominance des RP : F (forte);  M (modérée);  N  (négligeable)</t>
  </si>
  <si>
    <t>I. Données de l'analyse</t>
  </si>
  <si>
    <t>II. Résultats d'analyse des données</t>
  </si>
  <si>
    <t xml:space="preserve">i) Type de mention </t>
  </si>
  <si>
    <t>ii) Types de sources</t>
  </si>
  <si>
    <t>3°) Dans quels cas sont mobilisées les RM?</t>
  </si>
  <si>
    <t>5°) Les RM sont-elles l'unique élément d'appréciation du juge?</t>
  </si>
  <si>
    <t>Pluralité d'acteurs</t>
  </si>
  <si>
    <t>a) En fonction du type de RM</t>
  </si>
  <si>
    <t>6°) Quelle est la prédominance des RM dans l'appréciation du juge?</t>
  </si>
  <si>
    <t>b) En fonction du type de question juridique</t>
  </si>
  <si>
    <t>b) En fonction du type de RM</t>
  </si>
  <si>
    <t>c) En fonction de l'impact des RM sur la décision</t>
  </si>
  <si>
    <t>ii) En fonction du type de question juridique</t>
  </si>
  <si>
    <t>i) En fonction du type d'acteur</t>
  </si>
  <si>
    <t>1°) Qui mobilise les RM?</t>
  </si>
  <si>
    <t>i) Décompte</t>
  </si>
  <si>
    <t>ii) Taux</t>
  </si>
  <si>
    <t>c) En fonction du type d'acteur</t>
  </si>
  <si>
    <t>c) En fonction de type d'acteur</t>
  </si>
  <si>
    <t>Occurrences</t>
  </si>
  <si>
    <t>Taux</t>
  </si>
  <si>
    <t>s</t>
  </si>
  <si>
    <t xml:space="preserve">2°) La source des RM est-elle explicitée? </t>
  </si>
  <si>
    <t xml:space="preserve">4°) Quel est l'impact de la RM sur la décision?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</si>
</sst>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 &quot;€&quot;"/>
    <numFmt numFmtId="165" formatCode="0.0"/>
  </numFmts>
  <fonts count="4" x14ac:knownFonts="1">
    <font>
      <sz val="11"/>
      <color theme="1"/>
      <name val="Calibri"/>
      <family val="2"/>
      <scheme val="minor"/>
    </font>
    <font>
      <b/>
      <sz val="11"/>
      <color theme="1"/>
      <name val="Calibri"/>
      <family val="2"/>
      <scheme val="minor"/>
    </font>
    <font>
      <b/>
      <sz val="12"/>
      <color theme="1"/>
      <name val="Calibri"/>
      <family val="2"/>
      <scheme val="minor"/>
    </font>
    <font>
      <b/>
      <i/>
      <sz val="11"/>
      <color theme="1"/>
      <name val="Calibri"/>
      <family val="2"/>
      <scheme val="minor"/>
    </font>
  </fonts>
  <fills count="7">
    <fill>
      <patternFill patternType="none"/>
    </fill>
    <fill>
      <patternFill patternType="gray125"/>
    </fill>
    <fill>
      <patternFill patternType="solid">
        <fgColor rgb="FF00B0F0"/>
        <bgColor indexed="64"/>
      </patternFill>
    </fill>
    <fill>
      <patternFill patternType="solid">
        <fgColor rgb="FFFFFF00"/>
        <bgColor indexed="64"/>
      </patternFill>
    </fill>
    <fill>
      <patternFill patternType="solid">
        <fgColor rgb="FF92D050"/>
        <bgColor indexed="64"/>
      </patternFill>
    </fill>
    <fill>
      <patternFill patternType="solid">
        <fgColor theme="6" tint="0.59999389629810485"/>
        <bgColor indexed="64"/>
      </patternFill>
    </fill>
    <fill>
      <patternFill patternType="solid">
        <fgColor theme="6"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67">
    <xf numFmtId="0" fontId="0" fillId="0" borderId="0" xfId="0"/>
    <xf numFmtId="0" fontId="0" fillId="0" borderId="0" xfId="0" applyAlignment="1">
      <alignment wrapText="1"/>
    </xf>
    <xf numFmtId="15" fontId="0" fillId="0" borderId="0" xfId="0" applyNumberFormat="1" applyAlignment="1">
      <alignment wrapText="1"/>
    </xf>
    <xf numFmtId="0" fontId="0" fillId="0" borderId="0" xfId="0" quotePrefix="1" applyAlignment="1">
      <alignment wrapText="1"/>
    </xf>
    <xf numFmtId="164" fontId="0" fillId="0" borderId="0" xfId="0" applyNumberFormat="1" applyAlignment="1">
      <alignment wrapText="1"/>
    </xf>
    <xf numFmtId="0" fontId="1" fillId="0" borderId="0" xfId="0" applyFont="1" applyAlignment="1">
      <alignment vertical="center" wrapText="1"/>
    </xf>
    <xf numFmtId="0" fontId="2" fillId="0" borderId="0" xfId="0" applyFont="1" applyAlignment="1">
      <alignment horizontal="center" wrapText="1"/>
    </xf>
    <xf numFmtId="0" fontId="0" fillId="0" borderId="0" xfId="0" applyAlignment="1">
      <alignment horizontal="center" vertical="center" wrapText="1"/>
    </xf>
    <xf numFmtId="0" fontId="0" fillId="0" borderId="0" xfId="0" quotePrefix="1" applyAlignment="1">
      <alignment horizontal="center" vertical="center" wrapText="1"/>
    </xf>
    <xf numFmtId="0" fontId="0" fillId="0" borderId="0" xfId="0" applyAlignment="1">
      <alignment horizontal="center" vertical="center"/>
    </xf>
    <xf numFmtId="0" fontId="1" fillId="0" borderId="0" xfId="0" applyFont="1" applyFill="1" applyAlignment="1">
      <alignment horizontal="center" wrapText="1"/>
    </xf>
    <xf numFmtId="0" fontId="1" fillId="0" borderId="0" xfId="0" applyFont="1" applyAlignment="1">
      <alignment horizontal="center" wrapText="1"/>
    </xf>
    <xf numFmtId="0" fontId="1" fillId="0" borderId="0" xfId="0" applyFont="1" applyFill="1" applyAlignment="1">
      <alignment horizontal="center"/>
    </xf>
    <xf numFmtId="0" fontId="0" fillId="0" borderId="1" xfId="0" applyBorder="1"/>
    <xf numFmtId="0" fontId="0" fillId="0" borderId="1" xfId="0" applyBorder="1" applyAlignment="1">
      <alignment wrapText="1"/>
    </xf>
    <xf numFmtId="0" fontId="0" fillId="0" borderId="0" xfId="0" applyFill="1"/>
    <xf numFmtId="0" fontId="0" fillId="0" borderId="0" xfId="0" applyBorder="1"/>
    <xf numFmtId="2" fontId="0" fillId="0" borderId="0" xfId="0" applyNumberFormat="1"/>
    <xf numFmtId="0" fontId="1" fillId="0" borderId="1" xfId="0" applyFont="1" applyBorder="1"/>
    <xf numFmtId="0" fontId="1" fillId="0" borderId="1" xfId="0" applyFont="1" applyBorder="1" applyAlignment="1">
      <alignment horizontal="right"/>
    </xf>
    <xf numFmtId="0" fontId="1" fillId="0" borderId="0" xfId="0" applyFont="1" applyBorder="1"/>
    <xf numFmtId="2" fontId="1" fillId="0" borderId="1" xfId="0" applyNumberFormat="1" applyFont="1" applyBorder="1"/>
    <xf numFmtId="0" fontId="3" fillId="0" borderId="0" xfId="0" applyFont="1" applyFill="1" applyAlignment="1"/>
    <xf numFmtId="0" fontId="1" fillId="0" borderId="3" xfId="0" applyFont="1" applyBorder="1"/>
    <xf numFmtId="0" fontId="1" fillId="0" borderId="4" xfId="0" applyFont="1" applyBorder="1"/>
    <xf numFmtId="0" fontId="1" fillId="0" borderId="1" xfId="0" applyFont="1" applyBorder="1" applyAlignment="1">
      <alignment horizontal="left" wrapText="1"/>
    </xf>
    <xf numFmtId="2" fontId="1" fillId="0" borderId="3" xfId="0" applyNumberFormat="1" applyFont="1" applyBorder="1"/>
    <xf numFmtId="0" fontId="3" fillId="0" borderId="0" xfId="0" applyFont="1" applyFill="1" applyAlignment="1">
      <alignment horizontal="center"/>
    </xf>
    <xf numFmtId="0" fontId="1" fillId="0" borderId="1" xfId="0" applyFont="1" applyBorder="1" applyAlignment="1">
      <alignment wrapText="1"/>
    </xf>
    <xf numFmtId="165" fontId="0" fillId="0" borderId="0" xfId="0" applyNumberFormat="1"/>
    <xf numFmtId="0" fontId="3" fillId="0" borderId="0" xfId="0" applyFont="1" applyFill="1" applyBorder="1" applyAlignment="1">
      <alignment horizontal="center"/>
    </xf>
    <xf numFmtId="0" fontId="0" fillId="0" borderId="5" xfId="0" applyBorder="1"/>
    <xf numFmtId="165" fontId="0" fillId="0" borderId="1" xfId="0" applyNumberFormat="1" applyBorder="1"/>
    <xf numFmtId="0" fontId="3" fillId="0" borderId="0" xfId="0" applyFont="1" applyFill="1" applyBorder="1" applyAlignment="1"/>
    <xf numFmtId="0" fontId="1" fillId="0" borderId="4" xfId="0" applyFont="1" applyBorder="1" applyAlignment="1">
      <alignment horizontal="left"/>
    </xf>
    <xf numFmtId="0" fontId="1" fillId="0" borderId="1" xfId="0" applyFont="1" applyBorder="1" applyAlignment="1">
      <alignment horizontal="left"/>
    </xf>
    <xf numFmtId="49" fontId="1" fillId="0" borderId="4" xfId="0" applyNumberFormat="1" applyFont="1" applyBorder="1" applyAlignment="1">
      <alignment horizontal="left"/>
    </xf>
    <xf numFmtId="49" fontId="1" fillId="0" borderId="1" xfId="0" applyNumberFormat="1" applyFont="1" applyBorder="1" applyAlignment="1">
      <alignment horizontal="left"/>
    </xf>
    <xf numFmtId="165" fontId="0" fillId="0" borderId="0" xfId="0" applyNumberFormat="1" applyBorder="1"/>
    <xf numFmtId="0" fontId="1" fillId="0" borderId="5" xfId="0" applyFont="1" applyBorder="1"/>
    <xf numFmtId="0" fontId="1" fillId="0" borderId="1" xfId="0" applyFont="1" applyFill="1" applyBorder="1"/>
    <xf numFmtId="49" fontId="1" fillId="0" borderId="0" xfId="0" applyNumberFormat="1" applyFont="1" applyBorder="1" applyAlignment="1">
      <alignment horizontal="left"/>
    </xf>
    <xf numFmtId="2" fontId="0" fillId="0" borderId="0" xfId="0" applyNumberFormat="1" applyBorder="1" applyAlignment="1">
      <alignment wrapText="1"/>
    </xf>
    <xf numFmtId="165" fontId="0" fillId="0" borderId="1" xfId="0" applyNumberFormat="1" applyBorder="1" applyAlignment="1">
      <alignment wrapText="1"/>
    </xf>
    <xf numFmtId="0" fontId="3" fillId="0" borderId="1" xfId="0" applyFont="1" applyFill="1" applyBorder="1" applyAlignment="1">
      <alignment horizontal="center"/>
    </xf>
    <xf numFmtId="165" fontId="3" fillId="0" borderId="1" xfId="0" applyNumberFormat="1" applyFont="1" applyFill="1" applyBorder="1" applyAlignment="1">
      <alignment horizontal="center"/>
    </xf>
    <xf numFmtId="165" fontId="1" fillId="0" borderId="1" xfId="0" applyNumberFormat="1" applyFont="1" applyBorder="1"/>
    <xf numFmtId="165" fontId="1" fillId="0" borderId="1" xfId="0" applyNumberFormat="1" applyFont="1" applyBorder="1" applyAlignment="1">
      <alignment wrapText="1"/>
    </xf>
    <xf numFmtId="0" fontId="1" fillId="0" borderId="0" xfId="0" applyFont="1" applyFill="1" applyAlignment="1"/>
    <xf numFmtId="165" fontId="1" fillId="0" borderId="1" xfId="0" applyNumberFormat="1" applyFont="1" applyBorder="1" applyAlignment="1">
      <alignment horizontal="left"/>
    </xf>
    <xf numFmtId="0" fontId="1" fillId="2" borderId="0" xfId="0" applyFont="1" applyFill="1" applyAlignment="1">
      <alignment horizontal="center" wrapText="1"/>
    </xf>
    <xf numFmtId="0" fontId="1" fillId="0" borderId="0" xfId="0" applyFont="1" applyAlignment="1">
      <alignment horizontal="left" wrapText="1"/>
    </xf>
    <xf numFmtId="0" fontId="1" fillId="0" borderId="0" xfId="0" applyFont="1" applyFill="1" applyAlignment="1">
      <alignment horizontal="left" wrapText="1"/>
    </xf>
    <xf numFmtId="0" fontId="1" fillId="0" borderId="0" xfId="0" applyFont="1" applyFill="1" applyAlignment="1">
      <alignment horizontal="center" wrapText="1"/>
    </xf>
    <xf numFmtId="0" fontId="1" fillId="3" borderId="0" xfId="0" applyFont="1" applyFill="1" applyAlignment="1">
      <alignment horizontal="center" wrapText="1"/>
    </xf>
    <xf numFmtId="0" fontId="3" fillId="0" borderId="1" xfId="0" applyFont="1" applyFill="1" applyBorder="1" applyAlignment="1">
      <alignment horizontal="center"/>
    </xf>
    <xf numFmtId="165" fontId="3" fillId="0" borderId="1" xfId="0" applyNumberFormat="1" applyFont="1" applyBorder="1" applyAlignment="1">
      <alignment horizontal="center"/>
    </xf>
    <xf numFmtId="0" fontId="3" fillId="6" borderId="2" xfId="0" applyFont="1" applyFill="1" applyBorder="1" applyAlignment="1">
      <alignment horizontal="center"/>
    </xf>
    <xf numFmtId="0" fontId="3" fillId="6" borderId="7" xfId="0" applyFont="1" applyFill="1" applyBorder="1" applyAlignment="1">
      <alignment horizontal="center"/>
    </xf>
    <xf numFmtId="0" fontId="3" fillId="6" borderId="6" xfId="0" applyFont="1" applyFill="1" applyBorder="1" applyAlignment="1">
      <alignment horizontal="center"/>
    </xf>
    <xf numFmtId="0" fontId="3" fillId="6" borderId="3" xfId="0" applyFont="1" applyFill="1" applyBorder="1" applyAlignment="1">
      <alignment horizontal="center"/>
    </xf>
    <xf numFmtId="0" fontId="3" fillId="6" borderId="5" xfId="0" applyFont="1" applyFill="1" applyBorder="1" applyAlignment="1">
      <alignment horizontal="center"/>
    </xf>
    <xf numFmtId="0" fontId="3" fillId="5" borderId="0" xfId="0" applyFont="1" applyFill="1" applyAlignment="1">
      <alignment horizontal="center"/>
    </xf>
    <xf numFmtId="0" fontId="1" fillId="4" borderId="0" xfId="0" applyFont="1" applyFill="1" applyAlignment="1">
      <alignment horizontal="center"/>
    </xf>
    <xf numFmtId="0" fontId="1" fillId="3" borderId="0" xfId="0" applyFont="1" applyFill="1" applyAlignment="1">
      <alignment horizontal="center"/>
    </xf>
    <xf numFmtId="0" fontId="3" fillId="5" borderId="0" xfId="0" applyFont="1" applyFill="1" applyBorder="1" applyAlignment="1">
      <alignment horizontal="center"/>
    </xf>
    <xf numFmtId="0" fontId="3" fillId="6" borderId="0" xfId="0" applyFont="1" applyFill="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pPr>
            <a:r>
              <a:rPr lang="fr-FR" sz="1000"/>
              <a:t>Fig.</a:t>
            </a:r>
            <a:r>
              <a:rPr lang="fr-FR" sz="1000" baseline="0"/>
              <a:t> 1.1 Mobilisation des RM en fonction du type d'acteur </a:t>
            </a:r>
            <a:endParaRPr lang="fr-FR" sz="1000"/>
          </a:p>
        </c:rich>
      </c:tx>
      <c:layout/>
      <c:overlay val="0"/>
    </c:title>
    <c:autoTitleDeleted val="0"/>
    <c:view3D>
      <c:rotX val="75"/>
      <c:rotY val="0"/>
      <c:rAngAx val="0"/>
      <c:perspective val="30"/>
    </c:view3D>
    <c:floor>
      <c:thickness val="0"/>
    </c:floor>
    <c:sideWall>
      <c:thickness val="0"/>
    </c:sideWall>
    <c:backWall>
      <c:thickness val="0"/>
    </c:backWall>
    <c:plotArea>
      <c:layout>
        <c:manualLayout>
          <c:layoutTarget val="inner"/>
          <c:xMode val="edge"/>
          <c:yMode val="edge"/>
          <c:x val="8.0902628627295123E-2"/>
          <c:y val="0.23746832077330288"/>
          <c:w val="0.63197903802817768"/>
          <c:h val="0.70726510265587317"/>
        </c:manualLayout>
      </c:layout>
      <c:pie3DChart>
        <c:varyColors val="1"/>
        <c:ser>
          <c:idx val="0"/>
          <c:order val="0"/>
          <c:dLbls>
            <c:showLegendKey val="0"/>
            <c:showVal val="0"/>
            <c:showCatName val="0"/>
            <c:showSerName val="0"/>
            <c:showPercent val="1"/>
            <c:showBubbleSize val="0"/>
            <c:showLeaderLines val="1"/>
          </c:dLbls>
          <c:cat>
            <c:strRef>
              <c:f>'Statistiques et Graphiques'!$A$7:$A$11</c:f>
              <c:strCache>
                <c:ptCount val="5"/>
                <c:pt idx="0">
                  <c:v>E</c:v>
                </c:pt>
                <c:pt idx="1">
                  <c:v>DF</c:v>
                </c:pt>
                <c:pt idx="2">
                  <c:v>DM</c:v>
                </c:pt>
                <c:pt idx="3">
                  <c:v>J</c:v>
                </c:pt>
                <c:pt idx="4">
                  <c:v>Pluralité d'acteurs</c:v>
                </c:pt>
              </c:strCache>
            </c:strRef>
          </c:cat>
          <c:val>
            <c:numRef>
              <c:f>'Statistiques et Graphiques'!$B$7:$B$11</c:f>
              <c:numCache>
                <c:formatCode>0.0</c:formatCode>
                <c:ptCount val="5"/>
                <c:pt idx="0">
                  <c:v>55</c:v>
                </c:pt>
                <c:pt idx="1">
                  <c:v>37</c:v>
                </c:pt>
                <c:pt idx="2">
                  <c:v>22</c:v>
                </c:pt>
                <c:pt idx="3">
                  <c:v>21</c:v>
                </c:pt>
                <c:pt idx="4">
                  <c:v>35</c:v>
                </c:pt>
              </c:numCache>
            </c:numRef>
          </c:val>
          <c:extLst xmlns:c16r2="http://schemas.microsoft.com/office/drawing/2015/06/chart">
            <c:ext xmlns:c16="http://schemas.microsoft.com/office/drawing/2014/chart" uri="{C3380CC4-5D6E-409C-BE32-E72D297353CC}">
              <c16:uniqueId val="{00000000-0FBA-46E0-8C09-3FB44EA401DF}"/>
            </c:ext>
          </c:extLst>
        </c:ser>
        <c:ser>
          <c:idx val="1"/>
          <c:order val="1"/>
          <c:dLbls>
            <c:showLegendKey val="0"/>
            <c:showVal val="0"/>
            <c:showCatName val="0"/>
            <c:showSerName val="0"/>
            <c:showPercent val="1"/>
            <c:showBubbleSize val="0"/>
            <c:showLeaderLines val="1"/>
          </c:dLbls>
          <c:cat>
            <c:strRef>
              <c:f>'Statistiques et Graphiques'!$A$7:$A$11</c:f>
              <c:strCache>
                <c:ptCount val="5"/>
                <c:pt idx="0">
                  <c:v>E</c:v>
                </c:pt>
                <c:pt idx="1">
                  <c:v>DF</c:v>
                </c:pt>
                <c:pt idx="2">
                  <c:v>DM</c:v>
                </c:pt>
                <c:pt idx="3">
                  <c:v>J</c:v>
                </c:pt>
                <c:pt idx="4">
                  <c:v>Pluralité d'acteurs</c:v>
                </c:pt>
              </c:strCache>
            </c:strRef>
          </c:cat>
          <c:val>
            <c:numRef>
              <c:f>'Statistiques et Graphiques'!$C$7:$C$11</c:f>
              <c:numCache>
                <c:formatCode>0.0</c:formatCode>
                <c:ptCount val="5"/>
                <c:pt idx="0">
                  <c:v>32.352941176470587</c:v>
                </c:pt>
                <c:pt idx="1">
                  <c:v>21.764705882352942</c:v>
                </c:pt>
                <c:pt idx="2">
                  <c:v>12.941176470588236</c:v>
                </c:pt>
                <c:pt idx="3">
                  <c:v>12.352941176470589</c:v>
                </c:pt>
                <c:pt idx="4">
                  <c:v>20.588235294117649</c:v>
                </c:pt>
              </c:numCache>
            </c:numRef>
          </c:val>
        </c:ser>
        <c:dLbls>
          <c:showLegendKey val="0"/>
          <c:showVal val="0"/>
          <c:showCatName val="0"/>
          <c:showSerName val="0"/>
          <c:showPercent val="1"/>
          <c:showBubbleSize val="0"/>
          <c:showLeaderLines val="1"/>
        </c:dLbls>
      </c:pie3DChart>
    </c:plotArea>
    <c:legend>
      <c:legendPos val="r"/>
      <c:layout>
        <c:manualLayout>
          <c:xMode val="edge"/>
          <c:yMode val="edge"/>
          <c:x val="0.61206364632133226"/>
          <c:y val="0.33047936780772946"/>
          <c:w val="0.3656848456425737"/>
          <c:h val="0.58106846272136203"/>
        </c:manualLayout>
      </c:layout>
      <c:overlay val="0"/>
    </c:legend>
    <c:plotVisOnly val="1"/>
    <c:dispBlanksAs val="gap"/>
    <c:showDLblsOverMax val="0"/>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000"/>
              <a:t>Fig. 4.3 Impact des RM en fonction de</a:t>
            </a:r>
            <a:r>
              <a:rPr lang="fr-FR" sz="1000" baseline="0"/>
              <a:t> l'acteur les mobilisant</a:t>
            </a:r>
            <a:endParaRPr lang="fr-FR" sz="1000"/>
          </a:p>
        </c:rich>
      </c:tx>
      <c:layout/>
      <c:overlay val="0"/>
    </c:title>
    <c:autoTitleDeleted val="0"/>
    <c:plotArea>
      <c:layout/>
      <c:barChart>
        <c:barDir val="col"/>
        <c:grouping val="clustered"/>
        <c:varyColors val="0"/>
        <c:ser>
          <c:idx val="0"/>
          <c:order val="0"/>
          <c:tx>
            <c:strRef>
              <c:f>'Statistiques et Graphiques'!$A$149</c:f>
              <c:strCache>
                <c:ptCount val="1"/>
                <c:pt idx="0">
                  <c:v>1</c:v>
                </c:pt>
              </c:strCache>
            </c:strRef>
          </c:tx>
          <c:invertIfNegative val="0"/>
          <c:cat>
            <c:strRef>
              <c:f>'Statistiques et Graphiques'!$B$148:$E$148</c:f>
              <c:strCache>
                <c:ptCount val="4"/>
                <c:pt idx="0">
                  <c:v>DF</c:v>
                </c:pt>
                <c:pt idx="1">
                  <c:v>DM</c:v>
                </c:pt>
                <c:pt idx="2">
                  <c:v>E</c:v>
                </c:pt>
                <c:pt idx="3">
                  <c:v>J</c:v>
                </c:pt>
              </c:strCache>
            </c:strRef>
          </c:cat>
          <c:val>
            <c:numRef>
              <c:f>'Statistiques et Graphiques'!$B$149:$E$149</c:f>
              <c:numCache>
                <c:formatCode>0.0</c:formatCode>
                <c:ptCount val="4"/>
                <c:pt idx="0">
                  <c:v>21.621621621621621</c:v>
                </c:pt>
                <c:pt idx="1">
                  <c:v>28.571428571428569</c:v>
                </c:pt>
                <c:pt idx="2">
                  <c:v>48.214285714285715</c:v>
                </c:pt>
                <c:pt idx="3">
                  <c:v>50</c:v>
                </c:pt>
              </c:numCache>
            </c:numRef>
          </c:val>
          <c:extLst xmlns:c16r2="http://schemas.microsoft.com/office/drawing/2015/06/chart">
            <c:ext xmlns:c16="http://schemas.microsoft.com/office/drawing/2014/chart" uri="{C3380CC4-5D6E-409C-BE32-E72D297353CC}">
              <c16:uniqueId val="{00000000-2940-488C-A3F2-ADF12B7CD7D3}"/>
            </c:ext>
          </c:extLst>
        </c:ser>
        <c:ser>
          <c:idx val="1"/>
          <c:order val="1"/>
          <c:tx>
            <c:strRef>
              <c:f>'Statistiques et Graphiques'!$A$150</c:f>
              <c:strCache>
                <c:ptCount val="1"/>
                <c:pt idx="0">
                  <c:v>2</c:v>
                </c:pt>
              </c:strCache>
            </c:strRef>
          </c:tx>
          <c:invertIfNegative val="0"/>
          <c:cat>
            <c:strRef>
              <c:f>'Statistiques et Graphiques'!$B$148:$E$148</c:f>
              <c:strCache>
                <c:ptCount val="4"/>
                <c:pt idx="0">
                  <c:v>DF</c:v>
                </c:pt>
                <c:pt idx="1">
                  <c:v>DM</c:v>
                </c:pt>
                <c:pt idx="2">
                  <c:v>E</c:v>
                </c:pt>
                <c:pt idx="3">
                  <c:v>J</c:v>
                </c:pt>
              </c:strCache>
            </c:strRef>
          </c:cat>
          <c:val>
            <c:numRef>
              <c:f>'Statistiques et Graphiques'!$B$150:$E$150</c:f>
              <c:numCache>
                <c:formatCode>0.0</c:formatCode>
                <c:ptCount val="4"/>
                <c:pt idx="0">
                  <c:v>5.4054054054054053</c:v>
                </c:pt>
                <c:pt idx="1">
                  <c:v>14.285714285714285</c:v>
                </c:pt>
                <c:pt idx="2">
                  <c:v>10.714285714285714</c:v>
                </c:pt>
                <c:pt idx="3">
                  <c:v>5</c:v>
                </c:pt>
              </c:numCache>
            </c:numRef>
          </c:val>
          <c:extLst xmlns:c16r2="http://schemas.microsoft.com/office/drawing/2015/06/chart">
            <c:ext xmlns:c16="http://schemas.microsoft.com/office/drawing/2014/chart" uri="{C3380CC4-5D6E-409C-BE32-E72D297353CC}">
              <c16:uniqueId val="{00000001-2940-488C-A3F2-ADF12B7CD7D3}"/>
            </c:ext>
          </c:extLst>
        </c:ser>
        <c:ser>
          <c:idx val="2"/>
          <c:order val="2"/>
          <c:tx>
            <c:strRef>
              <c:f>'Statistiques et Graphiques'!$A$151</c:f>
              <c:strCache>
                <c:ptCount val="1"/>
                <c:pt idx="0">
                  <c:v>3</c:v>
                </c:pt>
              </c:strCache>
            </c:strRef>
          </c:tx>
          <c:invertIfNegative val="0"/>
          <c:cat>
            <c:strRef>
              <c:f>'Statistiques et Graphiques'!$B$148:$E$148</c:f>
              <c:strCache>
                <c:ptCount val="4"/>
                <c:pt idx="0">
                  <c:v>DF</c:v>
                </c:pt>
                <c:pt idx="1">
                  <c:v>DM</c:v>
                </c:pt>
                <c:pt idx="2">
                  <c:v>E</c:v>
                </c:pt>
                <c:pt idx="3">
                  <c:v>J</c:v>
                </c:pt>
              </c:strCache>
            </c:strRef>
          </c:cat>
          <c:val>
            <c:numRef>
              <c:f>'Statistiques et Graphiques'!$B$151:$E$151</c:f>
              <c:numCache>
                <c:formatCode>0.0</c:formatCode>
                <c:ptCount val="4"/>
                <c:pt idx="0">
                  <c:v>13.513513513513514</c:v>
                </c:pt>
                <c:pt idx="1">
                  <c:v>28.571428571428569</c:v>
                </c:pt>
                <c:pt idx="2">
                  <c:v>19.642857142857142</c:v>
                </c:pt>
                <c:pt idx="3">
                  <c:v>35</c:v>
                </c:pt>
              </c:numCache>
            </c:numRef>
          </c:val>
          <c:extLst xmlns:c16r2="http://schemas.microsoft.com/office/drawing/2015/06/chart">
            <c:ext xmlns:c16="http://schemas.microsoft.com/office/drawing/2014/chart" uri="{C3380CC4-5D6E-409C-BE32-E72D297353CC}">
              <c16:uniqueId val="{00000002-2940-488C-A3F2-ADF12B7CD7D3}"/>
            </c:ext>
          </c:extLst>
        </c:ser>
        <c:ser>
          <c:idx val="3"/>
          <c:order val="3"/>
          <c:tx>
            <c:strRef>
              <c:f>'Statistiques et Graphiques'!$A$152</c:f>
              <c:strCache>
                <c:ptCount val="1"/>
                <c:pt idx="0">
                  <c:v>4</c:v>
                </c:pt>
              </c:strCache>
            </c:strRef>
          </c:tx>
          <c:invertIfNegative val="0"/>
          <c:cat>
            <c:strRef>
              <c:f>'Statistiques et Graphiques'!$B$148:$E$148</c:f>
              <c:strCache>
                <c:ptCount val="4"/>
                <c:pt idx="0">
                  <c:v>DF</c:v>
                </c:pt>
                <c:pt idx="1">
                  <c:v>DM</c:v>
                </c:pt>
                <c:pt idx="2">
                  <c:v>E</c:v>
                </c:pt>
                <c:pt idx="3">
                  <c:v>J</c:v>
                </c:pt>
              </c:strCache>
            </c:strRef>
          </c:cat>
          <c:val>
            <c:numRef>
              <c:f>'Statistiques et Graphiques'!$B$152:$E$152</c:f>
              <c:numCache>
                <c:formatCode>0.0</c:formatCode>
                <c:ptCount val="4"/>
                <c:pt idx="0">
                  <c:v>16.216216216216218</c:v>
                </c:pt>
                <c:pt idx="1">
                  <c:v>0</c:v>
                </c:pt>
                <c:pt idx="2">
                  <c:v>3.5714285714285712</c:v>
                </c:pt>
                <c:pt idx="3">
                  <c:v>0</c:v>
                </c:pt>
              </c:numCache>
            </c:numRef>
          </c:val>
          <c:extLst xmlns:c16r2="http://schemas.microsoft.com/office/drawing/2015/06/chart">
            <c:ext xmlns:c16="http://schemas.microsoft.com/office/drawing/2014/chart" uri="{C3380CC4-5D6E-409C-BE32-E72D297353CC}">
              <c16:uniqueId val="{00000003-2940-488C-A3F2-ADF12B7CD7D3}"/>
            </c:ext>
          </c:extLst>
        </c:ser>
        <c:ser>
          <c:idx val="4"/>
          <c:order val="4"/>
          <c:tx>
            <c:strRef>
              <c:f>'Statistiques et Graphiques'!$A$153</c:f>
              <c:strCache>
                <c:ptCount val="1"/>
                <c:pt idx="0">
                  <c:v>5</c:v>
                </c:pt>
              </c:strCache>
            </c:strRef>
          </c:tx>
          <c:invertIfNegative val="0"/>
          <c:cat>
            <c:strRef>
              <c:f>'Statistiques et Graphiques'!$B$148:$E$148</c:f>
              <c:strCache>
                <c:ptCount val="4"/>
                <c:pt idx="0">
                  <c:v>DF</c:v>
                </c:pt>
                <c:pt idx="1">
                  <c:v>DM</c:v>
                </c:pt>
                <c:pt idx="2">
                  <c:v>E</c:v>
                </c:pt>
                <c:pt idx="3">
                  <c:v>J</c:v>
                </c:pt>
              </c:strCache>
            </c:strRef>
          </c:cat>
          <c:val>
            <c:numRef>
              <c:f>'Statistiques et Graphiques'!$B$153:$E$153</c:f>
              <c:numCache>
                <c:formatCode>0.0</c:formatCode>
                <c:ptCount val="4"/>
                <c:pt idx="0">
                  <c:v>2.7027027027027026</c:v>
                </c:pt>
                <c:pt idx="1">
                  <c:v>9.5238095238095237</c:v>
                </c:pt>
                <c:pt idx="2">
                  <c:v>14.285714285714285</c:v>
                </c:pt>
                <c:pt idx="3">
                  <c:v>10</c:v>
                </c:pt>
              </c:numCache>
            </c:numRef>
          </c:val>
          <c:extLst xmlns:c16r2="http://schemas.microsoft.com/office/drawing/2015/06/chart">
            <c:ext xmlns:c16="http://schemas.microsoft.com/office/drawing/2014/chart" uri="{C3380CC4-5D6E-409C-BE32-E72D297353CC}">
              <c16:uniqueId val="{00000004-2940-488C-A3F2-ADF12B7CD7D3}"/>
            </c:ext>
          </c:extLst>
        </c:ser>
        <c:ser>
          <c:idx val="5"/>
          <c:order val="5"/>
          <c:tx>
            <c:strRef>
              <c:f>'Statistiques et Graphiques'!$A$154</c:f>
              <c:strCache>
                <c:ptCount val="1"/>
                <c:pt idx="0">
                  <c:v>6</c:v>
                </c:pt>
              </c:strCache>
            </c:strRef>
          </c:tx>
          <c:invertIfNegative val="0"/>
          <c:cat>
            <c:strRef>
              <c:f>'Statistiques et Graphiques'!$B$148:$E$148</c:f>
              <c:strCache>
                <c:ptCount val="4"/>
                <c:pt idx="0">
                  <c:v>DF</c:v>
                </c:pt>
                <c:pt idx="1">
                  <c:v>DM</c:v>
                </c:pt>
                <c:pt idx="2">
                  <c:v>E</c:v>
                </c:pt>
                <c:pt idx="3">
                  <c:v>J</c:v>
                </c:pt>
              </c:strCache>
            </c:strRef>
          </c:cat>
          <c:val>
            <c:numRef>
              <c:f>'Statistiques et Graphiques'!$B$154:$E$154</c:f>
              <c:numCache>
                <c:formatCode>0.0</c:formatCode>
                <c:ptCount val="4"/>
                <c:pt idx="0">
                  <c:v>40.54054054054054</c:v>
                </c:pt>
                <c:pt idx="1">
                  <c:v>19.047619047619047</c:v>
                </c:pt>
                <c:pt idx="2">
                  <c:v>3.5714285714285712</c:v>
                </c:pt>
                <c:pt idx="3">
                  <c:v>0</c:v>
                </c:pt>
              </c:numCache>
            </c:numRef>
          </c:val>
          <c:extLst xmlns:c16r2="http://schemas.microsoft.com/office/drawing/2015/06/chart">
            <c:ext xmlns:c16="http://schemas.microsoft.com/office/drawing/2014/chart" uri="{C3380CC4-5D6E-409C-BE32-E72D297353CC}">
              <c16:uniqueId val="{00000005-2940-488C-A3F2-ADF12B7CD7D3}"/>
            </c:ext>
          </c:extLst>
        </c:ser>
        <c:dLbls>
          <c:showLegendKey val="0"/>
          <c:showVal val="0"/>
          <c:showCatName val="0"/>
          <c:showSerName val="0"/>
          <c:showPercent val="0"/>
          <c:showBubbleSize val="0"/>
        </c:dLbls>
        <c:gapWidth val="150"/>
        <c:axId val="229794304"/>
        <c:axId val="151967360"/>
      </c:barChart>
      <c:catAx>
        <c:axId val="229794304"/>
        <c:scaling>
          <c:orientation val="minMax"/>
        </c:scaling>
        <c:delete val="0"/>
        <c:axPos val="b"/>
        <c:numFmt formatCode="General" sourceLinked="0"/>
        <c:majorTickMark val="out"/>
        <c:minorTickMark val="none"/>
        <c:tickLblPos val="nextTo"/>
        <c:crossAx val="151967360"/>
        <c:crosses val="autoZero"/>
        <c:auto val="1"/>
        <c:lblAlgn val="ctr"/>
        <c:lblOffset val="100"/>
        <c:noMultiLvlLbl val="0"/>
      </c:catAx>
      <c:valAx>
        <c:axId val="151967360"/>
        <c:scaling>
          <c:orientation val="minMax"/>
          <c:max val="50"/>
        </c:scaling>
        <c:delete val="0"/>
        <c:axPos val="l"/>
        <c:majorGridlines/>
        <c:numFmt formatCode="0" sourceLinked="0"/>
        <c:majorTickMark val="out"/>
        <c:minorTickMark val="none"/>
        <c:tickLblPos val="nextTo"/>
        <c:crossAx val="229794304"/>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000" b="1" i="0" baseline="0">
                <a:effectLst/>
              </a:rPr>
              <a:t>Fig. 6.3 Prédominance des RM dans l'appréciation du juge en fonction de l'acteur les mobilisant</a:t>
            </a:r>
            <a:endParaRPr lang="fr-FR" sz="1000">
              <a:effectLst/>
            </a:endParaRPr>
          </a:p>
        </c:rich>
      </c:tx>
      <c:layout/>
      <c:overlay val="0"/>
    </c:title>
    <c:autoTitleDeleted val="0"/>
    <c:plotArea>
      <c:layout/>
      <c:barChart>
        <c:barDir val="col"/>
        <c:grouping val="clustered"/>
        <c:varyColors val="0"/>
        <c:ser>
          <c:idx val="0"/>
          <c:order val="0"/>
          <c:tx>
            <c:strRef>
              <c:f>'Statistiques et Graphiques'!$B$264</c:f>
              <c:strCache>
                <c:ptCount val="1"/>
                <c:pt idx="0">
                  <c:v>F</c:v>
                </c:pt>
              </c:strCache>
            </c:strRef>
          </c:tx>
          <c:invertIfNegative val="0"/>
          <c:cat>
            <c:strRef>
              <c:f>'Statistiques et Graphiques'!$A$265:$A$268</c:f>
              <c:strCache>
                <c:ptCount val="4"/>
                <c:pt idx="0">
                  <c:v>DF</c:v>
                </c:pt>
                <c:pt idx="1">
                  <c:v>DM</c:v>
                </c:pt>
                <c:pt idx="2">
                  <c:v>E</c:v>
                </c:pt>
                <c:pt idx="3">
                  <c:v>J</c:v>
                </c:pt>
              </c:strCache>
            </c:strRef>
          </c:cat>
          <c:val>
            <c:numRef>
              <c:f>'Statistiques et Graphiques'!$B$265:$B$268</c:f>
              <c:numCache>
                <c:formatCode>0.0</c:formatCode>
                <c:ptCount val="4"/>
                <c:pt idx="0">
                  <c:v>13.636363636363635</c:v>
                </c:pt>
                <c:pt idx="1">
                  <c:v>12.121212121212121</c:v>
                </c:pt>
                <c:pt idx="2">
                  <c:v>51.515151515151516</c:v>
                </c:pt>
                <c:pt idx="3">
                  <c:v>22.727272727272727</c:v>
                </c:pt>
              </c:numCache>
            </c:numRef>
          </c:val>
          <c:extLst xmlns:c16r2="http://schemas.microsoft.com/office/drawing/2015/06/chart">
            <c:ext xmlns:c16="http://schemas.microsoft.com/office/drawing/2014/chart" uri="{C3380CC4-5D6E-409C-BE32-E72D297353CC}">
              <c16:uniqueId val="{00000000-2B47-4829-8E24-9D5ECF3DCBD4}"/>
            </c:ext>
          </c:extLst>
        </c:ser>
        <c:ser>
          <c:idx val="1"/>
          <c:order val="1"/>
          <c:tx>
            <c:strRef>
              <c:f>'Statistiques et Graphiques'!$C$264</c:f>
              <c:strCache>
                <c:ptCount val="1"/>
                <c:pt idx="0">
                  <c:v>M</c:v>
                </c:pt>
              </c:strCache>
            </c:strRef>
          </c:tx>
          <c:invertIfNegative val="0"/>
          <c:cat>
            <c:strRef>
              <c:f>'Statistiques et Graphiques'!$A$265:$A$268</c:f>
              <c:strCache>
                <c:ptCount val="4"/>
                <c:pt idx="0">
                  <c:v>DF</c:v>
                </c:pt>
                <c:pt idx="1">
                  <c:v>DM</c:v>
                </c:pt>
                <c:pt idx="2">
                  <c:v>E</c:v>
                </c:pt>
                <c:pt idx="3">
                  <c:v>J</c:v>
                </c:pt>
              </c:strCache>
            </c:strRef>
          </c:cat>
          <c:val>
            <c:numRef>
              <c:f>'Statistiques et Graphiques'!$C$265:$C$268</c:f>
              <c:numCache>
                <c:formatCode>0.0</c:formatCode>
                <c:ptCount val="4"/>
                <c:pt idx="0">
                  <c:v>21.428571428571427</c:v>
                </c:pt>
                <c:pt idx="1">
                  <c:v>21.428571428571427</c:v>
                </c:pt>
                <c:pt idx="2">
                  <c:v>46.428571428571431</c:v>
                </c:pt>
                <c:pt idx="3">
                  <c:v>10.714285714285714</c:v>
                </c:pt>
              </c:numCache>
            </c:numRef>
          </c:val>
          <c:extLst xmlns:c16r2="http://schemas.microsoft.com/office/drawing/2015/06/chart">
            <c:ext xmlns:c16="http://schemas.microsoft.com/office/drawing/2014/chart" uri="{C3380CC4-5D6E-409C-BE32-E72D297353CC}">
              <c16:uniqueId val="{00000001-2B47-4829-8E24-9D5ECF3DCBD4}"/>
            </c:ext>
          </c:extLst>
        </c:ser>
        <c:ser>
          <c:idx val="2"/>
          <c:order val="2"/>
          <c:tx>
            <c:strRef>
              <c:f>'Statistiques et Graphiques'!$D$264</c:f>
              <c:strCache>
                <c:ptCount val="1"/>
                <c:pt idx="0">
                  <c:v>N</c:v>
                </c:pt>
              </c:strCache>
            </c:strRef>
          </c:tx>
          <c:invertIfNegative val="0"/>
          <c:cat>
            <c:strRef>
              <c:f>'Statistiques et Graphiques'!$A$265:$A$268</c:f>
              <c:strCache>
                <c:ptCount val="4"/>
                <c:pt idx="0">
                  <c:v>DF</c:v>
                </c:pt>
                <c:pt idx="1">
                  <c:v>DM</c:v>
                </c:pt>
                <c:pt idx="2">
                  <c:v>E</c:v>
                </c:pt>
                <c:pt idx="3">
                  <c:v>J</c:v>
                </c:pt>
              </c:strCache>
            </c:strRef>
          </c:cat>
          <c:val>
            <c:numRef>
              <c:f>'Statistiques et Graphiques'!$D$265:$D$268</c:f>
              <c:numCache>
                <c:formatCode>0.0</c:formatCode>
                <c:ptCount val="4"/>
                <c:pt idx="0">
                  <c:v>52.380952380952387</c:v>
                </c:pt>
                <c:pt idx="1">
                  <c:v>19.047619047619047</c:v>
                </c:pt>
                <c:pt idx="2">
                  <c:v>21.428571428571427</c:v>
                </c:pt>
                <c:pt idx="3">
                  <c:v>7.1428571428571423</c:v>
                </c:pt>
              </c:numCache>
            </c:numRef>
          </c:val>
          <c:extLst xmlns:c16r2="http://schemas.microsoft.com/office/drawing/2015/06/chart">
            <c:ext xmlns:c16="http://schemas.microsoft.com/office/drawing/2014/chart" uri="{C3380CC4-5D6E-409C-BE32-E72D297353CC}">
              <c16:uniqueId val="{00000002-2B47-4829-8E24-9D5ECF3DCBD4}"/>
            </c:ext>
          </c:extLst>
        </c:ser>
        <c:dLbls>
          <c:showLegendKey val="0"/>
          <c:showVal val="0"/>
          <c:showCatName val="0"/>
          <c:showSerName val="0"/>
          <c:showPercent val="0"/>
          <c:showBubbleSize val="0"/>
        </c:dLbls>
        <c:gapWidth val="150"/>
        <c:axId val="229795328"/>
        <c:axId val="231366656"/>
      </c:barChart>
      <c:catAx>
        <c:axId val="229795328"/>
        <c:scaling>
          <c:orientation val="minMax"/>
        </c:scaling>
        <c:delete val="0"/>
        <c:axPos val="b"/>
        <c:numFmt formatCode="General" sourceLinked="0"/>
        <c:majorTickMark val="out"/>
        <c:minorTickMark val="none"/>
        <c:tickLblPos val="nextTo"/>
        <c:crossAx val="231366656"/>
        <c:crosses val="autoZero"/>
        <c:auto val="1"/>
        <c:lblAlgn val="ctr"/>
        <c:lblOffset val="100"/>
        <c:noMultiLvlLbl val="0"/>
      </c:catAx>
      <c:valAx>
        <c:axId val="231366656"/>
        <c:scaling>
          <c:orientation val="minMax"/>
          <c:max val="70"/>
        </c:scaling>
        <c:delete val="0"/>
        <c:axPos val="l"/>
        <c:majorGridlines/>
        <c:numFmt formatCode="0" sourceLinked="0"/>
        <c:majorTickMark val="out"/>
        <c:minorTickMark val="none"/>
        <c:tickLblPos val="nextTo"/>
        <c:crossAx val="229795328"/>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000" b="1" i="0" baseline="0">
                <a:effectLst/>
              </a:rPr>
              <a:t>Fig. 5.4 Degré de corroboration des RM, en fonction de l'acteur les mobilisant</a:t>
            </a:r>
            <a:endParaRPr lang="fr-FR" sz="1000">
              <a:effectLst/>
            </a:endParaRPr>
          </a:p>
        </c:rich>
      </c:tx>
      <c:layout/>
      <c:overlay val="0"/>
    </c:title>
    <c:autoTitleDeleted val="0"/>
    <c:plotArea>
      <c:layout/>
      <c:barChart>
        <c:barDir val="col"/>
        <c:grouping val="clustered"/>
        <c:varyColors val="0"/>
        <c:ser>
          <c:idx val="0"/>
          <c:order val="0"/>
          <c:tx>
            <c:strRef>
              <c:f>'Statistiques et Graphiques'!$A$217</c:f>
              <c:strCache>
                <c:ptCount val="1"/>
                <c:pt idx="0">
                  <c:v>C</c:v>
                </c:pt>
              </c:strCache>
            </c:strRef>
          </c:tx>
          <c:invertIfNegative val="0"/>
          <c:cat>
            <c:strRef>
              <c:f>'Statistiques et Graphiques'!$B$216:$E$216</c:f>
              <c:strCache>
                <c:ptCount val="4"/>
                <c:pt idx="0">
                  <c:v>DF</c:v>
                </c:pt>
                <c:pt idx="1">
                  <c:v>DM</c:v>
                </c:pt>
                <c:pt idx="2">
                  <c:v>E</c:v>
                </c:pt>
                <c:pt idx="3">
                  <c:v>J</c:v>
                </c:pt>
              </c:strCache>
            </c:strRef>
          </c:cat>
          <c:val>
            <c:numRef>
              <c:f>'Statistiques et Graphiques'!$B$217:$E$217</c:f>
              <c:numCache>
                <c:formatCode>0.0</c:formatCode>
                <c:ptCount val="4"/>
                <c:pt idx="0">
                  <c:v>56.756756756756758</c:v>
                </c:pt>
                <c:pt idx="1">
                  <c:v>68.181818181818173</c:v>
                </c:pt>
                <c:pt idx="2">
                  <c:v>59.649122807017541</c:v>
                </c:pt>
                <c:pt idx="3">
                  <c:v>61.904761904761905</c:v>
                </c:pt>
              </c:numCache>
            </c:numRef>
          </c:val>
          <c:extLst xmlns:c16r2="http://schemas.microsoft.com/office/drawing/2015/06/chart">
            <c:ext xmlns:c16="http://schemas.microsoft.com/office/drawing/2014/chart" uri="{C3380CC4-5D6E-409C-BE32-E72D297353CC}">
              <c16:uniqueId val="{00000000-49DB-4352-B5BB-3420A08B625C}"/>
            </c:ext>
          </c:extLst>
        </c:ser>
        <c:ser>
          <c:idx val="1"/>
          <c:order val="1"/>
          <c:tx>
            <c:strRef>
              <c:f>'Statistiques et Graphiques'!$A$218</c:f>
              <c:strCache>
                <c:ptCount val="1"/>
                <c:pt idx="0">
                  <c:v>I</c:v>
                </c:pt>
              </c:strCache>
            </c:strRef>
          </c:tx>
          <c:invertIfNegative val="0"/>
          <c:cat>
            <c:strRef>
              <c:f>'Statistiques et Graphiques'!$B$216:$E$216</c:f>
              <c:strCache>
                <c:ptCount val="4"/>
                <c:pt idx="0">
                  <c:v>DF</c:v>
                </c:pt>
                <c:pt idx="1">
                  <c:v>DM</c:v>
                </c:pt>
                <c:pt idx="2">
                  <c:v>E</c:v>
                </c:pt>
                <c:pt idx="3">
                  <c:v>J</c:v>
                </c:pt>
              </c:strCache>
            </c:strRef>
          </c:cat>
          <c:val>
            <c:numRef>
              <c:f>'Statistiques et Graphiques'!$B$218:$E$218</c:f>
              <c:numCache>
                <c:formatCode>0.0</c:formatCode>
                <c:ptCount val="4"/>
                <c:pt idx="0">
                  <c:v>27.027027027027028</c:v>
                </c:pt>
                <c:pt idx="1">
                  <c:v>4.5454545454545459</c:v>
                </c:pt>
                <c:pt idx="2">
                  <c:v>8.7719298245614024</c:v>
                </c:pt>
                <c:pt idx="3">
                  <c:v>0</c:v>
                </c:pt>
              </c:numCache>
            </c:numRef>
          </c:val>
          <c:extLst xmlns:c16r2="http://schemas.microsoft.com/office/drawing/2015/06/chart">
            <c:ext xmlns:c16="http://schemas.microsoft.com/office/drawing/2014/chart" uri="{C3380CC4-5D6E-409C-BE32-E72D297353CC}">
              <c16:uniqueId val="{00000001-49DB-4352-B5BB-3420A08B625C}"/>
            </c:ext>
          </c:extLst>
        </c:ser>
        <c:ser>
          <c:idx val="2"/>
          <c:order val="2"/>
          <c:tx>
            <c:strRef>
              <c:f>'Statistiques et Graphiques'!$A$219</c:f>
              <c:strCache>
                <c:ptCount val="1"/>
                <c:pt idx="0">
                  <c:v>U</c:v>
                </c:pt>
              </c:strCache>
            </c:strRef>
          </c:tx>
          <c:invertIfNegative val="0"/>
          <c:cat>
            <c:strRef>
              <c:f>'Statistiques et Graphiques'!$B$216:$E$216</c:f>
              <c:strCache>
                <c:ptCount val="4"/>
                <c:pt idx="0">
                  <c:v>DF</c:v>
                </c:pt>
                <c:pt idx="1">
                  <c:v>DM</c:v>
                </c:pt>
                <c:pt idx="2">
                  <c:v>E</c:v>
                </c:pt>
                <c:pt idx="3">
                  <c:v>J</c:v>
                </c:pt>
              </c:strCache>
            </c:strRef>
          </c:cat>
          <c:val>
            <c:numRef>
              <c:f>'Statistiques et Graphiques'!$B$219:$E$219</c:f>
              <c:numCache>
                <c:formatCode>0.0</c:formatCode>
                <c:ptCount val="4"/>
                <c:pt idx="0">
                  <c:v>16.216216216216218</c:v>
                </c:pt>
                <c:pt idx="1">
                  <c:v>27.27272727272727</c:v>
                </c:pt>
                <c:pt idx="2">
                  <c:v>31.578947368421051</c:v>
                </c:pt>
                <c:pt idx="3">
                  <c:v>38.095238095238095</c:v>
                </c:pt>
              </c:numCache>
            </c:numRef>
          </c:val>
          <c:extLst xmlns:c16r2="http://schemas.microsoft.com/office/drawing/2015/06/chart">
            <c:ext xmlns:c16="http://schemas.microsoft.com/office/drawing/2014/chart" uri="{C3380CC4-5D6E-409C-BE32-E72D297353CC}">
              <c16:uniqueId val="{00000002-49DB-4352-B5BB-3420A08B625C}"/>
            </c:ext>
          </c:extLst>
        </c:ser>
        <c:dLbls>
          <c:showLegendKey val="0"/>
          <c:showVal val="0"/>
          <c:showCatName val="0"/>
          <c:showSerName val="0"/>
          <c:showPercent val="0"/>
          <c:showBubbleSize val="0"/>
        </c:dLbls>
        <c:gapWidth val="150"/>
        <c:axId val="229797376"/>
        <c:axId val="231368960"/>
      </c:barChart>
      <c:catAx>
        <c:axId val="229797376"/>
        <c:scaling>
          <c:orientation val="minMax"/>
        </c:scaling>
        <c:delete val="0"/>
        <c:axPos val="b"/>
        <c:numFmt formatCode="General" sourceLinked="0"/>
        <c:majorTickMark val="out"/>
        <c:minorTickMark val="none"/>
        <c:tickLblPos val="nextTo"/>
        <c:crossAx val="231368960"/>
        <c:crosses val="autoZero"/>
        <c:auto val="1"/>
        <c:lblAlgn val="ctr"/>
        <c:lblOffset val="100"/>
        <c:noMultiLvlLbl val="0"/>
      </c:catAx>
      <c:valAx>
        <c:axId val="231368960"/>
        <c:scaling>
          <c:orientation val="minMax"/>
          <c:max val="70"/>
        </c:scaling>
        <c:delete val="0"/>
        <c:axPos val="l"/>
        <c:majorGridlines/>
        <c:numFmt formatCode="0" sourceLinked="0"/>
        <c:majorTickMark val="out"/>
        <c:minorTickMark val="none"/>
        <c:tickLblPos val="nextTo"/>
        <c:crossAx val="229797376"/>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000"/>
              <a:t>Fig. 4.1 Impact des RM sur la décision en fonction du</a:t>
            </a:r>
            <a:r>
              <a:rPr lang="fr-FR" sz="1000" baseline="0"/>
              <a:t> type de RM</a:t>
            </a:r>
            <a:endParaRPr lang="fr-FR" sz="1000"/>
          </a:p>
        </c:rich>
      </c:tx>
      <c:layout/>
      <c:overlay val="0"/>
    </c:title>
    <c:autoTitleDeleted val="0"/>
    <c:plotArea>
      <c:layout/>
      <c:barChart>
        <c:barDir val="col"/>
        <c:grouping val="clustered"/>
        <c:varyColors val="0"/>
        <c:ser>
          <c:idx val="0"/>
          <c:order val="0"/>
          <c:tx>
            <c:strRef>
              <c:f>'Statistiques et Graphiques'!$A$104</c:f>
              <c:strCache>
                <c:ptCount val="1"/>
                <c:pt idx="0">
                  <c:v>1</c:v>
                </c:pt>
              </c:strCache>
            </c:strRef>
          </c:tx>
          <c:invertIfNegative val="0"/>
          <c:cat>
            <c:strRef>
              <c:f>'Statistiques et Graphiques'!$B$103:$F$103</c:f>
              <c:strCache>
                <c:ptCount val="5"/>
                <c:pt idx="0">
                  <c:v>CC</c:v>
                </c:pt>
                <c:pt idx="1">
                  <c:v>HAS</c:v>
                </c:pt>
                <c:pt idx="2">
                  <c:v>BP</c:v>
                </c:pt>
                <c:pt idx="3">
                  <c:v>RMO</c:v>
                </c:pt>
                <c:pt idx="4">
                  <c:v>ROP</c:v>
                </c:pt>
              </c:strCache>
            </c:strRef>
          </c:cat>
          <c:val>
            <c:numRef>
              <c:f>'Statistiques et Graphiques'!$B$104:$F$104</c:f>
              <c:numCache>
                <c:formatCode>0.0</c:formatCode>
                <c:ptCount val="5"/>
                <c:pt idx="0">
                  <c:v>22.222222222222221</c:v>
                </c:pt>
                <c:pt idx="1">
                  <c:v>25</c:v>
                </c:pt>
                <c:pt idx="2">
                  <c:v>42.857142857142854</c:v>
                </c:pt>
                <c:pt idx="3">
                  <c:v>0</c:v>
                </c:pt>
                <c:pt idx="4">
                  <c:v>48.275862068965516</c:v>
                </c:pt>
              </c:numCache>
            </c:numRef>
          </c:val>
        </c:ser>
        <c:ser>
          <c:idx val="1"/>
          <c:order val="1"/>
          <c:tx>
            <c:strRef>
              <c:f>'Statistiques et Graphiques'!$A$105</c:f>
              <c:strCache>
                <c:ptCount val="1"/>
                <c:pt idx="0">
                  <c:v>2</c:v>
                </c:pt>
              </c:strCache>
            </c:strRef>
          </c:tx>
          <c:invertIfNegative val="0"/>
          <c:cat>
            <c:strRef>
              <c:f>'Statistiques et Graphiques'!$B$103:$F$103</c:f>
              <c:strCache>
                <c:ptCount val="5"/>
                <c:pt idx="0">
                  <c:v>CC</c:v>
                </c:pt>
                <c:pt idx="1">
                  <c:v>HAS</c:v>
                </c:pt>
                <c:pt idx="2">
                  <c:v>BP</c:v>
                </c:pt>
                <c:pt idx="3">
                  <c:v>RMO</c:v>
                </c:pt>
                <c:pt idx="4">
                  <c:v>ROP</c:v>
                </c:pt>
              </c:strCache>
            </c:strRef>
          </c:cat>
          <c:val>
            <c:numRef>
              <c:f>'Statistiques et Graphiques'!$B$105:$F$105</c:f>
              <c:numCache>
                <c:formatCode>0.0</c:formatCode>
                <c:ptCount val="5"/>
                <c:pt idx="0">
                  <c:v>3.7037037037037033</c:v>
                </c:pt>
                <c:pt idx="1">
                  <c:v>10.714285714285714</c:v>
                </c:pt>
                <c:pt idx="2">
                  <c:v>14.285714285714285</c:v>
                </c:pt>
                <c:pt idx="3">
                  <c:v>100</c:v>
                </c:pt>
                <c:pt idx="4">
                  <c:v>3.4482758620689653</c:v>
                </c:pt>
              </c:numCache>
            </c:numRef>
          </c:val>
        </c:ser>
        <c:ser>
          <c:idx val="2"/>
          <c:order val="2"/>
          <c:tx>
            <c:strRef>
              <c:f>'Statistiques et Graphiques'!$A$106</c:f>
              <c:strCache>
                <c:ptCount val="1"/>
                <c:pt idx="0">
                  <c:v>3</c:v>
                </c:pt>
              </c:strCache>
            </c:strRef>
          </c:tx>
          <c:invertIfNegative val="0"/>
          <c:cat>
            <c:strRef>
              <c:f>'Statistiques et Graphiques'!$B$103:$F$103</c:f>
              <c:strCache>
                <c:ptCount val="5"/>
                <c:pt idx="0">
                  <c:v>CC</c:v>
                </c:pt>
                <c:pt idx="1">
                  <c:v>HAS</c:v>
                </c:pt>
                <c:pt idx="2">
                  <c:v>BP</c:v>
                </c:pt>
                <c:pt idx="3">
                  <c:v>RMO</c:v>
                </c:pt>
                <c:pt idx="4">
                  <c:v>ROP</c:v>
                </c:pt>
              </c:strCache>
            </c:strRef>
          </c:cat>
          <c:val>
            <c:numRef>
              <c:f>'Statistiques et Graphiques'!$B$106:$F$106</c:f>
              <c:numCache>
                <c:formatCode>0.0</c:formatCode>
                <c:ptCount val="5"/>
                <c:pt idx="0">
                  <c:v>18.518518518518519</c:v>
                </c:pt>
                <c:pt idx="1">
                  <c:v>21.428571428571427</c:v>
                </c:pt>
                <c:pt idx="2">
                  <c:v>21.428571428571427</c:v>
                </c:pt>
                <c:pt idx="3">
                  <c:v>0</c:v>
                </c:pt>
                <c:pt idx="4">
                  <c:v>20.689655172413794</c:v>
                </c:pt>
              </c:numCache>
            </c:numRef>
          </c:val>
        </c:ser>
        <c:ser>
          <c:idx val="3"/>
          <c:order val="3"/>
          <c:tx>
            <c:strRef>
              <c:f>'Statistiques et Graphiques'!$A$107</c:f>
              <c:strCache>
                <c:ptCount val="1"/>
                <c:pt idx="0">
                  <c:v>4</c:v>
                </c:pt>
              </c:strCache>
            </c:strRef>
          </c:tx>
          <c:invertIfNegative val="0"/>
          <c:cat>
            <c:strRef>
              <c:f>'Statistiques et Graphiques'!$B$103:$F$103</c:f>
              <c:strCache>
                <c:ptCount val="5"/>
                <c:pt idx="0">
                  <c:v>CC</c:v>
                </c:pt>
                <c:pt idx="1">
                  <c:v>HAS</c:v>
                </c:pt>
                <c:pt idx="2">
                  <c:v>BP</c:v>
                </c:pt>
                <c:pt idx="3">
                  <c:v>RMO</c:v>
                </c:pt>
                <c:pt idx="4">
                  <c:v>ROP</c:v>
                </c:pt>
              </c:strCache>
            </c:strRef>
          </c:cat>
          <c:val>
            <c:numRef>
              <c:f>'Statistiques et Graphiques'!$B$107:$F$107</c:f>
              <c:numCache>
                <c:formatCode>0.0</c:formatCode>
                <c:ptCount val="5"/>
                <c:pt idx="0">
                  <c:v>11.111111111111111</c:v>
                </c:pt>
                <c:pt idx="1">
                  <c:v>3.5714285714285712</c:v>
                </c:pt>
                <c:pt idx="2">
                  <c:v>0</c:v>
                </c:pt>
                <c:pt idx="3">
                  <c:v>0</c:v>
                </c:pt>
                <c:pt idx="4">
                  <c:v>10.344827586206897</c:v>
                </c:pt>
              </c:numCache>
            </c:numRef>
          </c:val>
        </c:ser>
        <c:ser>
          <c:idx val="4"/>
          <c:order val="4"/>
          <c:tx>
            <c:strRef>
              <c:f>'Statistiques et Graphiques'!$A$108</c:f>
              <c:strCache>
                <c:ptCount val="1"/>
                <c:pt idx="0">
                  <c:v>5</c:v>
                </c:pt>
              </c:strCache>
            </c:strRef>
          </c:tx>
          <c:invertIfNegative val="0"/>
          <c:cat>
            <c:strRef>
              <c:f>'Statistiques et Graphiques'!$B$103:$F$103</c:f>
              <c:strCache>
                <c:ptCount val="5"/>
                <c:pt idx="0">
                  <c:v>CC</c:v>
                </c:pt>
                <c:pt idx="1">
                  <c:v>HAS</c:v>
                </c:pt>
                <c:pt idx="2">
                  <c:v>BP</c:v>
                </c:pt>
                <c:pt idx="3">
                  <c:v>RMO</c:v>
                </c:pt>
                <c:pt idx="4">
                  <c:v>ROP</c:v>
                </c:pt>
              </c:strCache>
            </c:strRef>
          </c:cat>
          <c:val>
            <c:numRef>
              <c:f>'Statistiques et Graphiques'!$B$108:$F$108</c:f>
              <c:numCache>
                <c:formatCode>0.0</c:formatCode>
                <c:ptCount val="5"/>
                <c:pt idx="0">
                  <c:v>22.222222222222221</c:v>
                </c:pt>
                <c:pt idx="1">
                  <c:v>7.1428571428571423</c:v>
                </c:pt>
                <c:pt idx="2">
                  <c:v>7.1428571428571423</c:v>
                </c:pt>
                <c:pt idx="3">
                  <c:v>0</c:v>
                </c:pt>
                <c:pt idx="4">
                  <c:v>6.8965517241379306</c:v>
                </c:pt>
              </c:numCache>
            </c:numRef>
          </c:val>
        </c:ser>
        <c:ser>
          <c:idx val="5"/>
          <c:order val="5"/>
          <c:tx>
            <c:strRef>
              <c:f>'Statistiques et Graphiques'!$A$109</c:f>
              <c:strCache>
                <c:ptCount val="1"/>
                <c:pt idx="0">
                  <c:v>6</c:v>
                </c:pt>
              </c:strCache>
            </c:strRef>
          </c:tx>
          <c:invertIfNegative val="0"/>
          <c:cat>
            <c:strRef>
              <c:f>'Statistiques et Graphiques'!$B$103:$F$103</c:f>
              <c:strCache>
                <c:ptCount val="5"/>
                <c:pt idx="0">
                  <c:v>CC</c:v>
                </c:pt>
                <c:pt idx="1">
                  <c:v>HAS</c:v>
                </c:pt>
                <c:pt idx="2">
                  <c:v>BP</c:v>
                </c:pt>
                <c:pt idx="3">
                  <c:v>RMO</c:v>
                </c:pt>
                <c:pt idx="4">
                  <c:v>ROP</c:v>
                </c:pt>
              </c:strCache>
            </c:strRef>
          </c:cat>
          <c:val>
            <c:numRef>
              <c:f>'Statistiques et Graphiques'!$B$109:$F$109</c:f>
              <c:numCache>
                <c:formatCode>0.0</c:formatCode>
                <c:ptCount val="5"/>
                <c:pt idx="0">
                  <c:v>22.222222222222221</c:v>
                </c:pt>
                <c:pt idx="1">
                  <c:v>32.142857142857146</c:v>
                </c:pt>
                <c:pt idx="2">
                  <c:v>14.285714285714285</c:v>
                </c:pt>
                <c:pt idx="3">
                  <c:v>0</c:v>
                </c:pt>
                <c:pt idx="4">
                  <c:v>10.344827586206897</c:v>
                </c:pt>
              </c:numCache>
            </c:numRef>
          </c:val>
        </c:ser>
        <c:dLbls>
          <c:showLegendKey val="0"/>
          <c:showVal val="0"/>
          <c:showCatName val="0"/>
          <c:showSerName val="0"/>
          <c:showPercent val="0"/>
          <c:showBubbleSize val="0"/>
        </c:dLbls>
        <c:gapWidth val="150"/>
        <c:axId val="231514112"/>
        <c:axId val="231371264"/>
      </c:barChart>
      <c:catAx>
        <c:axId val="231514112"/>
        <c:scaling>
          <c:orientation val="minMax"/>
        </c:scaling>
        <c:delete val="0"/>
        <c:axPos val="b"/>
        <c:numFmt formatCode="@" sourceLinked="1"/>
        <c:majorTickMark val="out"/>
        <c:minorTickMark val="none"/>
        <c:tickLblPos val="nextTo"/>
        <c:crossAx val="231371264"/>
        <c:crosses val="autoZero"/>
        <c:auto val="1"/>
        <c:lblAlgn val="ctr"/>
        <c:lblOffset val="100"/>
        <c:noMultiLvlLbl val="0"/>
      </c:catAx>
      <c:valAx>
        <c:axId val="231371264"/>
        <c:scaling>
          <c:orientation val="minMax"/>
          <c:max val="100"/>
        </c:scaling>
        <c:delete val="0"/>
        <c:axPos val="l"/>
        <c:majorGridlines/>
        <c:numFmt formatCode="0" sourceLinked="0"/>
        <c:majorTickMark val="out"/>
        <c:minorTickMark val="none"/>
        <c:tickLblPos val="nextTo"/>
        <c:crossAx val="231514112"/>
        <c:crosses val="autoZero"/>
        <c:crossBetween val="between"/>
      </c:valAx>
    </c:plotArea>
    <c:legend>
      <c:legendPos val="r"/>
      <c:layout/>
      <c:overlay val="0"/>
    </c:legend>
    <c:plotVisOnly val="1"/>
    <c:dispBlanksAs val="gap"/>
    <c:showDLblsOverMax val="0"/>
  </c:chart>
  <c:printSettings>
    <c:headerFooter/>
    <c:pageMargins b="0.75" l="0.7" r="0.7" t="0.75" header="0.3" footer="0.3"/>
    <c:pageSetup paperSize="9" orientation="landscape"/>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000" b="1" i="0" baseline="0">
                <a:effectLst/>
              </a:rPr>
              <a:t>Fig. 5.3 Degré de corroboration des RM  en fonction de leur impact sur la décision</a:t>
            </a:r>
            <a:endParaRPr lang="en-US" sz="1000">
              <a:effectLst/>
            </a:endParaRPr>
          </a:p>
        </c:rich>
      </c:tx>
      <c:layout/>
      <c:overlay val="0"/>
    </c:title>
    <c:autoTitleDeleted val="0"/>
    <c:plotArea>
      <c:layout/>
      <c:barChart>
        <c:barDir val="col"/>
        <c:grouping val="clustered"/>
        <c:varyColors val="0"/>
        <c:ser>
          <c:idx val="0"/>
          <c:order val="0"/>
          <c:tx>
            <c:strRef>
              <c:f>'Statistiques et Graphiques'!$B$200</c:f>
              <c:strCache>
                <c:ptCount val="1"/>
                <c:pt idx="0">
                  <c:v>C</c:v>
                </c:pt>
              </c:strCache>
            </c:strRef>
          </c:tx>
          <c:invertIfNegative val="0"/>
          <c:cat>
            <c:numRef>
              <c:f>'Statistiques et Graphiques'!$A$201:$A$206</c:f>
              <c:numCache>
                <c:formatCode>General</c:formatCode>
                <c:ptCount val="6"/>
                <c:pt idx="0">
                  <c:v>1</c:v>
                </c:pt>
                <c:pt idx="1">
                  <c:v>2</c:v>
                </c:pt>
                <c:pt idx="2">
                  <c:v>3</c:v>
                </c:pt>
                <c:pt idx="3">
                  <c:v>4</c:v>
                </c:pt>
                <c:pt idx="4">
                  <c:v>5</c:v>
                </c:pt>
                <c:pt idx="5">
                  <c:v>6</c:v>
                </c:pt>
              </c:numCache>
            </c:numRef>
          </c:cat>
          <c:val>
            <c:numRef>
              <c:f>'Statistiques et Graphiques'!$B$201:$B$206</c:f>
              <c:numCache>
                <c:formatCode>0.0</c:formatCode>
                <c:ptCount val="6"/>
                <c:pt idx="0">
                  <c:v>31.147540983606557</c:v>
                </c:pt>
                <c:pt idx="1">
                  <c:v>13.114754098360656</c:v>
                </c:pt>
                <c:pt idx="2">
                  <c:v>22.950819672131146</c:v>
                </c:pt>
                <c:pt idx="3">
                  <c:v>11.475409836065573</c:v>
                </c:pt>
                <c:pt idx="4">
                  <c:v>11.475409836065573</c:v>
                </c:pt>
                <c:pt idx="5">
                  <c:v>9.8360655737704921</c:v>
                </c:pt>
              </c:numCache>
            </c:numRef>
          </c:val>
        </c:ser>
        <c:ser>
          <c:idx val="1"/>
          <c:order val="1"/>
          <c:tx>
            <c:strRef>
              <c:f>'Statistiques et Graphiques'!$C$200</c:f>
              <c:strCache>
                <c:ptCount val="1"/>
                <c:pt idx="0">
                  <c:v>U</c:v>
                </c:pt>
              </c:strCache>
            </c:strRef>
          </c:tx>
          <c:invertIfNegative val="0"/>
          <c:cat>
            <c:numRef>
              <c:f>'Statistiques et Graphiques'!$A$201:$A$206</c:f>
              <c:numCache>
                <c:formatCode>General</c:formatCode>
                <c:ptCount val="6"/>
                <c:pt idx="0">
                  <c:v>1</c:v>
                </c:pt>
                <c:pt idx="1">
                  <c:v>2</c:v>
                </c:pt>
                <c:pt idx="2">
                  <c:v>3</c:v>
                </c:pt>
                <c:pt idx="3">
                  <c:v>4</c:v>
                </c:pt>
                <c:pt idx="4">
                  <c:v>5</c:v>
                </c:pt>
                <c:pt idx="5">
                  <c:v>6</c:v>
                </c:pt>
              </c:numCache>
            </c:numRef>
          </c:cat>
          <c:val>
            <c:numRef>
              <c:f>'Statistiques et Graphiques'!$C$201:$C$206</c:f>
              <c:numCache>
                <c:formatCode>0.0</c:formatCode>
                <c:ptCount val="6"/>
                <c:pt idx="0">
                  <c:v>56.521739130434781</c:v>
                </c:pt>
                <c:pt idx="1">
                  <c:v>0</c:v>
                </c:pt>
                <c:pt idx="2">
                  <c:v>26.086956521739129</c:v>
                </c:pt>
                <c:pt idx="3">
                  <c:v>0</c:v>
                </c:pt>
                <c:pt idx="4">
                  <c:v>13.043478260869565</c:v>
                </c:pt>
                <c:pt idx="5">
                  <c:v>4.3478260869565215</c:v>
                </c:pt>
              </c:numCache>
            </c:numRef>
          </c:val>
        </c:ser>
        <c:ser>
          <c:idx val="2"/>
          <c:order val="2"/>
          <c:tx>
            <c:strRef>
              <c:f>'Statistiques et Graphiques'!$D$200</c:f>
              <c:strCache>
                <c:ptCount val="1"/>
                <c:pt idx="0">
                  <c:v>I</c:v>
                </c:pt>
              </c:strCache>
            </c:strRef>
          </c:tx>
          <c:invertIfNegative val="0"/>
          <c:cat>
            <c:numRef>
              <c:f>'Statistiques et Graphiques'!$A$201:$A$206</c:f>
              <c:numCache>
                <c:formatCode>General</c:formatCode>
                <c:ptCount val="6"/>
                <c:pt idx="0">
                  <c:v>1</c:v>
                </c:pt>
                <c:pt idx="1">
                  <c:v>2</c:v>
                </c:pt>
                <c:pt idx="2">
                  <c:v>3</c:v>
                </c:pt>
                <c:pt idx="3">
                  <c:v>4</c:v>
                </c:pt>
                <c:pt idx="4">
                  <c:v>5</c:v>
                </c:pt>
                <c:pt idx="5">
                  <c:v>6</c:v>
                </c:pt>
              </c:numCache>
            </c:numRef>
          </c:cat>
          <c:val>
            <c:numRef>
              <c:f>'Statistiques et Graphiques'!$D$201:$D$206</c:f>
              <c:numCache>
                <c:formatCode>0.0</c:formatCode>
                <c:ptCount val="6"/>
                <c:pt idx="0">
                  <c:v>0</c:v>
                </c:pt>
                <c:pt idx="1">
                  <c:v>6.25</c:v>
                </c:pt>
                <c:pt idx="2">
                  <c:v>0</c:v>
                </c:pt>
                <c:pt idx="3">
                  <c:v>6.25</c:v>
                </c:pt>
                <c:pt idx="4">
                  <c:v>6.25</c:v>
                </c:pt>
                <c:pt idx="5">
                  <c:v>81.25</c:v>
                </c:pt>
              </c:numCache>
            </c:numRef>
          </c:val>
        </c:ser>
        <c:dLbls>
          <c:showLegendKey val="0"/>
          <c:showVal val="0"/>
          <c:showCatName val="0"/>
          <c:showSerName val="0"/>
          <c:showPercent val="0"/>
          <c:showBubbleSize val="0"/>
        </c:dLbls>
        <c:gapWidth val="150"/>
        <c:axId val="231515136"/>
        <c:axId val="231373568"/>
      </c:barChart>
      <c:catAx>
        <c:axId val="231515136"/>
        <c:scaling>
          <c:orientation val="minMax"/>
        </c:scaling>
        <c:delete val="0"/>
        <c:axPos val="b"/>
        <c:numFmt formatCode="General" sourceLinked="1"/>
        <c:majorTickMark val="out"/>
        <c:minorTickMark val="none"/>
        <c:tickLblPos val="nextTo"/>
        <c:crossAx val="231373568"/>
        <c:crosses val="autoZero"/>
        <c:auto val="1"/>
        <c:lblAlgn val="ctr"/>
        <c:lblOffset val="100"/>
        <c:noMultiLvlLbl val="0"/>
      </c:catAx>
      <c:valAx>
        <c:axId val="231373568"/>
        <c:scaling>
          <c:orientation val="minMax"/>
        </c:scaling>
        <c:delete val="0"/>
        <c:axPos val="l"/>
        <c:majorGridlines/>
        <c:numFmt formatCode="0.0" sourceLinked="1"/>
        <c:majorTickMark val="out"/>
        <c:minorTickMark val="none"/>
        <c:tickLblPos val="nextTo"/>
        <c:crossAx val="231515136"/>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000" b="1" i="0" baseline="0">
                <a:effectLst/>
              </a:rPr>
              <a:t>Fig. 3.1 Mobilisation des RM en fonction du type de question juridique</a:t>
            </a:r>
            <a:endParaRPr lang="fr-FR" sz="1000">
              <a:effectLst/>
            </a:endParaRPr>
          </a:p>
        </c:rich>
      </c:tx>
      <c:layout/>
      <c:overlay val="0"/>
    </c:title>
    <c:autoTitleDeleted val="0"/>
    <c:plotArea>
      <c:layout/>
      <c:barChart>
        <c:barDir val="col"/>
        <c:grouping val="clustered"/>
        <c:varyColors val="0"/>
        <c:ser>
          <c:idx val="0"/>
          <c:order val="0"/>
          <c:tx>
            <c:strRef>
              <c:f>'Statistiques et Graphiques'!$A$73</c:f>
              <c:strCache>
                <c:ptCount val="1"/>
                <c:pt idx="0">
                  <c:v>F</c:v>
                </c:pt>
              </c:strCache>
            </c:strRef>
          </c:tx>
          <c:invertIfNegative val="0"/>
          <c:cat>
            <c:strRef>
              <c:f>'Statistiques et Graphiques'!$B$72:$F$72</c:f>
              <c:strCache>
                <c:ptCount val="5"/>
                <c:pt idx="0">
                  <c:v>CC</c:v>
                </c:pt>
                <c:pt idx="1">
                  <c:v>HAS</c:v>
                </c:pt>
                <c:pt idx="2">
                  <c:v>RBP</c:v>
                </c:pt>
                <c:pt idx="3">
                  <c:v>RMO</c:v>
                </c:pt>
                <c:pt idx="4">
                  <c:v>ROP</c:v>
                </c:pt>
              </c:strCache>
            </c:strRef>
          </c:cat>
          <c:val>
            <c:numRef>
              <c:f>'Statistiques et Graphiques'!$B$73:$F$73</c:f>
              <c:numCache>
                <c:formatCode>0.0</c:formatCode>
                <c:ptCount val="5"/>
                <c:pt idx="0">
                  <c:v>67.857142857142861</c:v>
                </c:pt>
                <c:pt idx="1">
                  <c:v>60.714285714285715</c:v>
                </c:pt>
                <c:pt idx="2">
                  <c:v>100</c:v>
                </c:pt>
                <c:pt idx="3">
                  <c:v>100</c:v>
                </c:pt>
                <c:pt idx="4">
                  <c:v>92.857142857142861</c:v>
                </c:pt>
              </c:numCache>
            </c:numRef>
          </c:val>
        </c:ser>
        <c:ser>
          <c:idx val="1"/>
          <c:order val="1"/>
          <c:tx>
            <c:strRef>
              <c:f>'Statistiques et Graphiques'!$A$74</c:f>
              <c:strCache>
                <c:ptCount val="1"/>
                <c:pt idx="0">
                  <c:v>LC</c:v>
                </c:pt>
              </c:strCache>
            </c:strRef>
          </c:tx>
          <c:invertIfNegative val="0"/>
          <c:cat>
            <c:strRef>
              <c:f>'Statistiques et Graphiques'!$B$72:$F$72</c:f>
              <c:strCache>
                <c:ptCount val="5"/>
                <c:pt idx="0">
                  <c:v>CC</c:v>
                </c:pt>
                <c:pt idx="1">
                  <c:v>HAS</c:v>
                </c:pt>
                <c:pt idx="2">
                  <c:v>RBP</c:v>
                </c:pt>
                <c:pt idx="3">
                  <c:v>RMO</c:v>
                </c:pt>
                <c:pt idx="4">
                  <c:v>ROP</c:v>
                </c:pt>
              </c:strCache>
            </c:strRef>
          </c:cat>
          <c:val>
            <c:numRef>
              <c:f>'Statistiques et Graphiques'!$B$74:$F$74</c:f>
              <c:numCache>
                <c:formatCode>0.0</c:formatCode>
                <c:ptCount val="5"/>
                <c:pt idx="0">
                  <c:v>14.285714285714286</c:v>
                </c:pt>
                <c:pt idx="1">
                  <c:v>3.5714285714285716</c:v>
                </c:pt>
                <c:pt idx="2">
                  <c:v>0</c:v>
                </c:pt>
                <c:pt idx="3">
                  <c:v>0</c:v>
                </c:pt>
                <c:pt idx="4">
                  <c:v>7.1428571428571432</c:v>
                </c:pt>
              </c:numCache>
            </c:numRef>
          </c:val>
        </c:ser>
        <c:ser>
          <c:idx val="2"/>
          <c:order val="2"/>
          <c:tx>
            <c:strRef>
              <c:f>'Statistiques et Graphiques'!$A$75</c:f>
              <c:strCache>
                <c:ptCount val="1"/>
                <c:pt idx="0">
                  <c:v>EP</c:v>
                </c:pt>
              </c:strCache>
            </c:strRef>
          </c:tx>
          <c:invertIfNegative val="0"/>
          <c:cat>
            <c:strRef>
              <c:f>'Statistiques et Graphiques'!$B$72:$F$72</c:f>
              <c:strCache>
                <c:ptCount val="5"/>
                <c:pt idx="0">
                  <c:v>CC</c:v>
                </c:pt>
                <c:pt idx="1">
                  <c:v>HAS</c:v>
                </c:pt>
                <c:pt idx="2">
                  <c:v>RBP</c:v>
                </c:pt>
                <c:pt idx="3">
                  <c:v>RMO</c:v>
                </c:pt>
                <c:pt idx="4">
                  <c:v>ROP</c:v>
                </c:pt>
              </c:strCache>
            </c:strRef>
          </c:cat>
          <c:val>
            <c:numRef>
              <c:f>'Statistiques et Graphiques'!$B$75:$F$75</c:f>
              <c:numCache>
                <c:formatCode>0.0</c:formatCode>
                <c:ptCount val="5"/>
                <c:pt idx="0">
                  <c:v>0</c:v>
                </c:pt>
                <c:pt idx="1">
                  <c:v>25</c:v>
                </c:pt>
                <c:pt idx="2">
                  <c:v>0</c:v>
                </c:pt>
                <c:pt idx="3">
                  <c:v>0</c:v>
                </c:pt>
                <c:pt idx="4">
                  <c:v>0</c:v>
                </c:pt>
              </c:numCache>
            </c:numRef>
          </c:val>
        </c:ser>
        <c:ser>
          <c:idx val="3"/>
          <c:order val="3"/>
          <c:tx>
            <c:strRef>
              <c:f>'Statistiques et Graphiques'!$A$76</c:f>
              <c:strCache>
                <c:ptCount val="1"/>
                <c:pt idx="0">
                  <c:v>AT-MP</c:v>
                </c:pt>
              </c:strCache>
            </c:strRef>
          </c:tx>
          <c:invertIfNegative val="0"/>
          <c:cat>
            <c:strRef>
              <c:f>'Statistiques et Graphiques'!$B$72:$F$72</c:f>
              <c:strCache>
                <c:ptCount val="5"/>
                <c:pt idx="0">
                  <c:v>CC</c:v>
                </c:pt>
                <c:pt idx="1">
                  <c:v>HAS</c:v>
                </c:pt>
                <c:pt idx="2">
                  <c:v>RBP</c:v>
                </c:pt>
                <c:pt idx="3">
                  <c:v>RMO</c:v>
                </c:pt>
                <c:pt idx="4">
                  <c:v>ROP</c:v>
                </c:pt>
              </c:strCache>
            </c:strRef>
          </c:cat>
          <c:val>
            <c:numRef>
              <c:f>'Statistiques et Graphiques'!$B$76:$F$76</c:f>
              <c:numCache>
                <c:formatCode>0.0</c:formatCode>
                <c:ptCount val="5"/>
                <c:pt idx="0">
                  <c:v>17.857142857142858</c:v>
                </c:pt>
                <c:pt idx="1">
                  <c:v>10.714285714285714</c:v>
                </c:pt>
                <c:pt idx="2">
                  <c:v>0</c:v>
                </c:pt>
                <c:pt idx="3">
                  <c:v>0</c:v>
                </c:pt>
                <c:pt idx="4">
                  <c:v>0</c:v>
                </c:pt>
              </c:numCache>
            </c:numRef>
          </c:val>
        </c:ser>
        <c:dLbls>
          <c:showLegendKey val="0"/>
          <c:showVal val="0"/>
          <c:showCatName val="0"/>
          <c:showSerName val="0"/>
          <c:showPercent val="0"/>
          <c:showBubbleSize val="0"/>
        </c:dLbls>
        <c:gapWidth val="150"/>
        <c:axId val="231515648"/>
        <c:axId val="246342784"/>
      </c:barChart>
      <c:catAx>
        <c:axId val="231515648"/>
        <c:scaling>
          <c:orientation val="minMax"/>
        </c:scaling>
        <c:delete val="0"/>
        <c:axPos val="b"/>
        <c:majorTickMark val="out"/>
        <c:minorTickMark val="none"/>
        <c:tickLblPos val="nextTo"/>
        <c:crossAx val="246342784"/>
        <c:crosses val="autoZero"/>
        <c:auto val="1"/>
        <c:lblAlgn val="ctr"/>
        <c:lblOffset val="100"/>
        <c:noMultiLvlLbl val="0"/>
      </c:catAx>
      <c:valAx>
        <c:axId val="246342784"/>
        <c:scaling>
          <c:orientation val="minMax"/>
          <c:max val="100"/>
        </c:scaling>
        <c:delete val="0"/>
        <c:axPos val="l"/>
        <c:majorGridlines/>
        <c:numFmt formatCode="0" sourceLinked="0"/>
        <c:majorTickMark val="out"/>
        <c:minorTickMark val="none"/>
        <c:tickLblPos val="nextTo"/>
        <c:crossAx val="231515648"/>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000" b="1" i="0" baseline="0">
                <a:effectLst/>
              </a:rPr>
              <a:t>Fig. 6.4 Prédominance des RM dans l'appréciation du juge en fonction de leur impact sur la décision</a:t>
            </a:r>
            <a:endParaRPr lang="fr-FR" sz="1000">
              <a:effectLst/>
            </a:endParaRPr>
          </a:p>
        </c:rich>
      </c:tx>
      <c:layout/>
      <c:overlay val="0"/>
    </c:title>
    <c:autoTitleDeleted val="0"/>
    <c:plotArea>
      <c:layout/>
      <c:barChart>
        <c:barDir val="col"/>
        <c:grouping val="clustered"/>
        <c:varyColors val="0"/>
        <c:ser>
          <c:idx val="0"/>
          <c:order val="0"/>
          <c:tx>
            <c:strRef>
              <c:f>'Statistiques et Graphiques'!$B$280</c:f>
              <c:strCache>
                <c:ptCount val="1"/>
                <c:pt idx="0">
                  <c:v>F</c:v>
                </c:pt>
              </c:strCache>
            </c:strRef>
          </c:tx>
          <c:invertIfNegative val="0"/>
          <c:cat>
            <c:numRef>
              <c:f>'Statistiques et Graphiques'!$A$281:$A$286</c:f>
              <c:numCache>
                <c:formatCode>@</c:formatCode>
                <c:ptCount val="6"/>
                <c:pt idx="0">
                  <c:v>1</c:v>
                </c:pt>
                <c:pt idx="1">
                  <c:v>2</c:v>
                </c:pt>
                <c:pt idx="2">
                  <c:v>3</c:v>
                </c:pt>
                <c:pt idx="3">
                  <c:v>4</c:v>
                </c:pt>
                <c:pt idx="4">
                  <c:v>5</c:v>
                </c:pt>
                <c:pt idx="5">
                  <c:v>6</c:v>
                </c:pt>
              </c:numCache>
            </c:numRef>
          </c:cat>
          <c:val>
            <c:numRef>
              <c:f>'Statistiques et Graphiques'!$B$281:$B$286</c:f>
              <c:numCache>
                <c:formatCode>0.0</c:formatCode>
                <c:ptCount val="6"/>
                <c:pt idx="0">
                  <c:v>57.142857142857146</c:v>
                </c:pt>
                <c:pt idx="1">
                  <c:v>2.3809523809523809</c:v>
                </c:pt>
                <c:pt idx="2">
                  <c:v>23.80952380952381</c:v>
                </c:pt>
                <c:pt idx="3">
                  <c:v>2.3809523809523809</c:v>
                </c:pt>
                <c:pt idx="4">
                  <c:v>11.904761904761905</c:v>
                </c:pt>
                <c:pt idx="5">
                  <c:v>2.3809523809523809</c:v>
                </c:pt>
              </c:numCache>
            </c:numRef>
          </c:val>
        </c:ser>
        <c:ser>
          <c:idx val="1"/>
          <c:order val="1"/>
          <c:tx>
            <c:strRef>
              <c:f>'Statistiques et Graphiques'!$C$280</c:f>
              <c:strCache>
                <c:ptCount val="1"/>
                <c:pt idx="0">
                  <c:v>M</c:v>
                </c:pt>
              </c:strCache>
            </c:strRef>
          </c:tx>
          <c:invertIfNegative val="0"/>
          <c:cat>
            <c:numRef>
              <c:f>'Statistiques et Graphiques'!$A$281:$A$286</c:f>
              <c:numCache>
                <c:formatCode>@</c:formatCode>
                <c:ptCount val="6"/>
                <c:pt idx="0">
                  <c:v>1</c:v>
                </c:pt>
                <c:pt idx="1">
                  <c:v>2</c:v>
                </c:pt>
                <c:pt idx="2">
                  <c:v>3</c:v>
                </c:pt>
                <c:pt idx="3">
                  <c:v>4</c:v>
                </c:pt>
                <c:pt idx="4">
                  <c:v>5</c:v>
                </c:pt>
                <c:pt idx="5">
                  <c:v>6</c:v>
                </c:pt>
              </c:numCache>
            </c:numRef>
          </c:cat>
          <c:val>
            <c:numRef>
              <c:f>'Statistiques et Graphiques'!$C$281:$C$286</c:f>
              <c:numCache>
                <c:formatCode>0.0</c:formatCode>
                <c:ptCount val="6"/>
                <c:pt idx="0">
                  <c:v>28.571428571428573</c:v>
                </c:pt>
                <c:pt idx="1">
                  <c:v>0</c:v>
                </c:pt>
                <c:pt idx="2">
                  <c:v>38.095238095238095</c:v>
                </c:pt>
                <c:pt idx="3">
                  <c:v>9.5238095238095237</c:v>
                </c:pt>
                <c:pt idx="4">
                  <c:v>23.80952380952381</c:v>
                </c:pt>
                <c:pt idx="5">
                  <c:v>0</c:v>
                </c:pt>
              </c:numCache>
            </c:numRef>
          </c:val>
        </c:ser>
        <c:ser>
          <c:idx val="2"/>
          <c:order val="2"/>
          <c:tx>
            <c:strRef>
              <c:f>'Statistiques et Graphiques'!$D$280</c:f>
              <c:strCache>
                <c:ptCount val="1"/>
                <c:pt idx="0">
                  <c:v>N</c:v>
                </c:pt>
              </c:strCache>
            </c:strRef>
          </c:tx>
          <c:invertIfNegative val="0"/>
          <c:cat>
            <c:numRef>
              <c:f>'Statistiques et Graphiques'!$A$281:$A$286</c:f>
              <c:numCache>
                <c:formatCode>@</c:formatCode>
                <c:ptCount val="6"/>
                <c:pt idx="0">
                  <c:v>1</c:v>
                </c:pt>
                <c:pt idx="1">
                  <c:v>2</c:v>
                </c:pt>
                <c:pt idx="2">
                  <c:v>3</c:v>
                </c:pt>
                <c:pt idx="3">
                  <c:v>4</c:v>
                </c:pt>
                <c:pt idx="4">
                  <c:v>5</c:v>
                </c:pt>
                <c:pt idx="5">
                  <c:v>6</c:v>
                </c:pt>
              </c:numCache>
            </c:numRef>
          </c:cat>
          <c:val>
            <c:numRef>
              <c:f>'Statistiques et Graphiques'!$D$281:$D$286</c:f>
              <c:numCache>
                <c:formatCode>0.0</c:formatCode>
                <c:ptCount val="6"/>
                <c:pt idx="0">
                  <c:v>5.4054054054054053</c:v>
                </c:pt>
                <c:pt idx="1">
                  <c:v>21.621621621621621</c:v>
                </c:pt>
                <c:pt idx="2">
                  <c:v>5.4054054054054053</c:v>
                </c:pt>
                <c:pt idx="3">
                  <c:v>13.513513513513514</c:v>
                </c:pt>
                <c:pt idx="4">
                  <c:v>2.7027027027027026</c:v>
                </c:pt>
                <c:pt idx="5">
                  <c:v>51.351351351351354</c:v>
                </c:pt>
              </c:numCache>
            </c:numRef>
          </c:val>
        </c:ser>
        <c:dLbls>
          <c:showLegendKey val="0"/>
          <c:showVal val="0"/>
          <c:showCatName val="0"/>
          <c:showSerName val="0"/>
          <c:showPercent val="0"/>
          <c:showBubbleSize val="0"/>
        </c:dLbls>
        <c:gapWidth val="150"/>
        <c:axId val="229796352"/>
        <c:axId val="246345088"/>
      </c:barChart>
      <c:catAx>
        <c:axId val="229796352"/>
        <c:scaling>
          <c:orientation val="minMax"/>
        </c:scaling>
        <c:delete val="0"/>
        <c:axPos val="b"/>
        <c:numFmt formatCode="@" sourceLinked="1"/>
        <c:majorTickMark val="out"/>
        <c:minorTickMark val="none"/>
        <c:tickLblPos val="nextTo"/>
        <c:crossAx val="246345088"/>
        <c:crosses val="autoZero"/>
        <c:auto val="1"/>
        <c:lblAlgn val="ctr"/>
        <c:lblOffset val="100"/>
        <c:noMultiLvlLbl val="0"/>
      </c:catAx>
      <c:valAx>
        <c:axId val="246345088"/>
        <c:scaling>
          <c:orientation val="minMax"/>
        </c:scaling>
        <c:delete val="0"/>
        <c:axPos val="l"/>
        <c:majorGridlines/>
        <c:numFmt formatCode="0.0" sourceLinked="1"/>
        <c:majorTickMark val="out"/>
        <c:minorTickMark val="none"/>
        <c:tickLblPos val="nextTo"/>
        <c:crossAx val="229796352"/>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000"/>
              <a:t>Fig</a:t>
            </a:r>
            <a:r>
              <a:rPr lang="fr-FR" sz="1000" baseline="0"/>
              <a:t>. 2.1 Mention de la source des RM</a:t>
            </a:r>
            <a:endParaRPr lang="fr-FR" sz="1000"/>
          </a:p>
        </c:rich>
      </c:tx>
      <c:layout/>
      <c:overlay val="0"/>
    </c:title>
    <c:autoTitleDeleted val="0"/>
    <c:plotArea>
      <c:layout/>
      <c:barChart>
        <c:barDir val="col"/>
        <c:grouping val="clustered"/>
        <c:varyColors val="0"/>
        <c:ser>
          <c:idx val="0"/>
          <c:order val="0"/>
          <c:tx>
            <c:strRef>
              <c:f>'Statistiques et Graphiques'!$G$37:$G$37</c:f>
              <c:strCache>
                <c:ptCount val="1"/>
                <c:pt idx="0">
                  <c:v>Total</c:v>
                </c:pt>
              </c:strCache>
            </c:strRef>
          </c:tx>
          <c:spPr>
            <a:solidFill>
              <a:schemeClr val="accent1"/>
            </a:solidFill>
          </c:spPr>
          <c:invertIfNegative val="0"/>
          <c:cat>
            <c:strRef>
              <c:f>'Statistiques et Graphiques'!$A$38:$A$41</c:f>
              <c:strCache>
                <c:ptCount val="4"/>
                <c:pt idx="0">
                  <c:v>Non</c:v>
                </c:pt>
                <c:pt idx="1">
                  <c:v>Oui (date seulement)</c:v>
                </c:pt>
                <c:pt idx="2">
                  <c:v>Oui (source seulement)</c:v>
                </c:pt>
                <c:pt idx="3">
                  <c:v>Oui (date + source)</c:v>
                </c:pt>
              </c:strCache>
            </c:strRef>
          </c:cat>
          <c:val>
            <c:numRef>
              <c:f>'Statistiques et Graphiques'!$G$38:$G$41</c:f>
              <c:numCache>
                <c:formatCode>General</c:formatCode>
                <c:ptCount val="4"/>
                <c:pt idx="0">
                  <c:v>44</c:v>
                </c:pt>
                <c:pt idx="1">
                  <c:v>6</c:v>
                </c:pt>
                <c:pt idx="2">
                  <c:v>46</c:v>
                </c:pt>
                <c:pt idx="3">
                  <c:v>4</c:v>
                </c:pt>
              </c:numCache>
            </c:numRef>
          </c:val>
          <c:extLst xmlns:c16r2="http://schemas.microsoft.com/office/drawing/2015/06/chart">
            <c:ext xmlns:c16="http://schemas.microsoft.com/office/drawing/2014/chart" uri="{C3380CC4-5D6E-409C-BE32-E72D297353CC}">
              <c16:uniqueId val="{00000000-E713-4AD0-88AB-033F5378D93B}"/>
            </c:ext>
          </c:extLst>
        </c:ser>
        <c:ser>
          <c:idx val="1"/>
          <c:order val="1"/>
          <c:tx>
            <c:strRef>
              <c:f>'Statistiques et Graphiques'!$B$37:$B$37</c:f>
              <c:strCache>
                <c:ptCount val="1"/>
                <c:pt idx="0">
                  <c:v>CC</c:v>
                </c:pt>
              </c:strCache>
            </c:strRef>
          </c:tx>
          <c:invertIfNegative val="0"/>
          <c:cat>
            <c:strRef>
              <c:f>'Statistiques et Graphiques'!$A$38:$A$41</c:f>
              <c:strCache>
                <c:ptCount val="4"/>
                <c:pt idx="0">
                  <c:v>Non</c:v>
                </c:pt>
                <c:pt idx="1">
                  <c:v>Oui (date seulement)</c:v>
                </c:pt>
                <c:pt idx="2">
                  <c:v>Oui (source seulement)</c:v>
                </c:pt>
                <c:pt idx="3">
                  <c:v>Oui (date + source)</c:v>
                </c:pt>
              </c:strCache>
            </c:strRef>
          </c:cat>
          <c:val>
            <c:numRef>
              <c:f>'Statistiques et Graphiques'!$B$38:$B$41</c:f>
              <c:numCache>
                <c:formatCode>General</c:formatCode>
                <c:ptCount val="4"/>
                <c:pt idx="0">
                  <c:v>5</c:v>
                </c:pt>
                <c:pt idx="1">
                  <c:v>6</c:v>
                </c:pt>
                <c:pt idx="2">
                  <c:v>14</c:v>
                </c:pt>
                <c:pt idx="3">
                  <c:v>3</c:v>
                </c:pt>
              </c:numCache>
            </c:numRef>
          </c:val>
          <c:extLst xmlns:c16r2="http://schemas.microsoft.com/office/drawing/2015/06/chart">
            <c:ext xmlns:c16="http://schemas.microsoft.com/office/drawing/2014/chart" uri="{C3380CC4-5D6E-409C-BE32-E72D297353CC}">
              <c16:uniqueId val="{00000001-E713-4AD0-88AB-033F5378D93B}"/>
            </c:ext>
          </c:extLst>
        </c:ser>
        <c:ser>
          <c:idx val="2"/>
          <c:order val="2"/>
          <c:tx>
            <c:strRef>
              <c:f>'Statistiques et Graphiques'!$C$37:$C$37</c:f>
              <c:strCache>
                <c:ptCount val="1"/>
                <c:pt idx="0">
                  <c:v>HAS</c:v>
                </c:pt>
              </c:strCache>
            </c:strRef>
          </c:tx>
          <c:invertIfNegative val="0"/>
          <c:cat>
            <c:strRef>
              <c:f>'Statistiques et Graphiques'!$A$38:$A$41</c:f>
              <c:strCache>
                <c:ptCount val="4"/>
                <c:pt idx="0">
                  <c:v>Non</c:v>
                </c:pt>
                <c:pt idx="1">
                  <c:v>Oui (date seulement)</c:v>
                </c:pt>
                <c:pt idx="2">
                  <c:v>Oui (source seulement)</c:v>
                </c:pt>
                <c:pt idx="3">
                  <c:v>Oui (date + source)</c:v>
                </c:pt>
              </c:strCache>
            </c:strRef>
          </c:cat>
          <c:val>
            <c:numRef>
              <c:f>'Statistiques et Graphiques'!$C$38:$C$41</c:f>
              <c:numCache>
                <c:formatCode>General</c:formatCode>
                <c:ptCount val="4"/>
                <c:pt idx="0">
                  <c:v>23</c:v>
                </c:pt>
                <c:pt idx="1">
                  <c:v>0</c:v>
                </c:pt>
                <c:pt idx="2">
                  <c:v>5</c:v>
                </c:pt>
                <c:pt idx="3">
                  <c:v>0</c:v>
                </c:pt>
              </c:numCache>
            </c:numRef>
          </c:val>
          <c:extLst xmlns:c16r2="http://schemas.microsoft.com/office/drawing/2015/06/chart">
            <c:ext xmlns:c16="http://schemas.microsoft.com/office/drawing/2014/chart" uri="{C3380CC4-5D6E-409C-BE32-E72D297353CC}">
              <c16:uniqueId val="{00000002-E713-4AD0-88AB-033F5378D93B}"/>
            </c:ext>
          </c:extLst>
        </c:ser>
        <c:ser>
          <c:idx val="3"/>
          <c:order val="3"/>
          <c:tx>
            <c:strRef>
              <c:f>'Statistiques et Graphiques'!$D$37:$D$37</c:f>
              <c:strCache>
                <c:ptCount val="1"/>
                <c:pt idx="0">
                  <c:v>RBP</c:v>
                </c:pt>
              </c:strCache>
            </c:strRef>
          </c:tx>
          <c:invertIfNegative val="0"/>
          <c:cat>
            <c:strRef>
              <c:f>'Statistiques et Graphiques'!$A$38:$A$41</c:f>
              <c:strCache>
                <c:ptCount val="4"/>
                <c:pt idx="0">
                  <c:v>Non</c:v>
                </c:pt>
                <c:pt idx="1">
                  <c:v>Oui (date seulement)</c:v>
                </c:pt>
                <c:pt idx="2">
                  <c:v>Oui (source seulement)</c:v>
                </c:pt>
                <c:pt idx="3">
                  <c:v>Oui (date + source)</c:v>
                </c:pt>
              </c:strCache>
            </c:strRef>
          </c:cat>
          <c:val>
            <c:numRef>
              <c:f>'Statistiques et Graphiques'!$D$38:$D$41</c:f>
              <c:numCache>
                <c:formatCode>General</c:formatCode>
                <c:ptCount val="4"/>
                <c:pt idx="0">
                  <c:v>10</c:v>
                </c:pt>
                <c:pt idx="1">
                  <c:v>0</c:v>
                </c:pt>
                <c:pt idx="2">
                  <c:v>4</c:v>
                </c:pt>
                <c:pt idx="3">
                  <c:v>0</c:v>
                </c:pt>
              </c:numCache>
            </c:numRef>
          </c:val>
          <c:extLst xmlns:c16r2="http://schemas.microsoft.com/office/drawing/2015/06/chart">
            <c:ext xmlns:c16="http://schemas.microsoft.com/office/drawing/2014/chart" uri="{C3380CC4-5D6E-409C-BE32-E72D297353CC}">
              <c16:uniqueId val="{00000003-E713-4AD0-88AB-033F5378D93B}"/>
            </c:ext>
          </c:extLst>
        </c:ser>
        <c:ser>
          <c:idx val="4"/>
          <c:order val="4"/>
          <c:tx>
            <c:strRef>
              <c:f>'Statistiques et Graphiques'!$E$37:$E$37</c:f>
              <c:strCache>
                <c:ptCount val="1"/>
                <c:pt idx="0">
                  <c:v>RMO</c:v>
                </c:pt>
              </c:strCache>
            </c:strRef>
          </c:tx>
          <c:spPr>
            <a:solidFill>
              <a:srgbClr val="FFC000"/>
            </a:solidFill>
          </c:spPr>
          <c:invertIfNegative val="0"/>
          <c:cat>
            <c:strRef>
              <c:f>'Statistiques et Graphiques'!$A$38:$A$41</c:f>
              <c:strCache>
                <c:ptCount val="4"/>
                <c:pt idx="0">
                  <c:v>Non</c:v>
                </c:pt>
                <c:pt idx="1">
                  <c:v>Oui (date seulement)</c:v>
                </c:pt>
                <c:pt idx="2">
                  <c:v>Oui (source seulement)</c:v>
                </c:pt>
                <c:pt idx="3">
                  <c:v>Oui (date + source)</c:v>
                </c:pt>
              </c:strCache>
            </c:strRef>
          </c:cat>
          <c:val>
            <c:numRef>
              <c:f>'Statistiques et Graphiques'!$E$38:$E$41</c:f>
              <c:numCache>
                <c:formatCode>General</c:formatCode>
                <c:ptCount val="4"/>
                <c:pt idx="0">
                  <c:v>2</c:v>
                </c:pt>
                <c:pt idx="1">
                  <c:v>0</c:v>
                </c:pt>
                <c:pt idx="2">
                  <c:v>0</c:v>
                </c:pt>
                <c:pt idx="3">
                  <c:v>0</c:v>
                </c:pt>
              </c:numCache>
            </c:numRef>
          </c:val>
          <c:extLst xmlns:c16r2="http://schemas.microsoft.com/office/drawing/2015/06/chart">
            <c:ext xmlns:c16="http://schemas.microsoft.com/office/drawing/2014/chart" uri="{C3380CC4-5D6E-409C-BE32-E72D297353CC}">
              <c16:uniqueId val="{00000004-E713-4AD0-88AB-033F5378D93B}"/>
            </c:ext>
          </c:extLst>
        </c:ser>
        <c:ser>
          <c:idx val="5"/>
          <c:order val="5"/>
          <c:tx>
            <c:strRef>
              <c:f>'Statistiques et Graphiques'!$F$37:$F$37</c:f>
              <c:strCache>
                <c:ptCount val="1"/>
                <c:pt idx="0">
                  <c:v>ROP</c:v>
                </c:pt>
              </c:strCache>
            </c:strRef>
          </c:tx>
          <c:invertIfNegative val="0"/>
          <c:cat>
            <c:strRef>
              <c:f>'Statistiques et Graphiques'!$A$38:$A$41</c:f>
              <c:strCache>
                <c:ptCount val="4"/>
                <c:pt idx="0">
                  <c:v>Non</c:v>
                </c:pt>
                <c:pt idx="1">
                  <c:v>Oui (date seulement)</c:v>
                </c:pt>
                <c:pt idx="2">
                  <c:v>Oui (source seulement)</c:v>
                </c:pt>
                <c:pt idx="3">
                  <c:v>Oui (date + source)</c:v>
                </c:pt>
              </c:strCache>
            </c:strRef>
          </c:cat>
          <c:val>
            <c:numRef>
              <c:f>'Statistiques et Graphiques'!$F$38:$F$41</c:f>
              <c:numCache>
                <c:formatCode>General</c:formatCode>
                <c:ptCount val="4"/>
                <c:pt idx="0">
                  <c:v>4</c:v>
                </c:pt>
                <c:pt idx="1">
                  <c:v>0</c:v>
                </c:pt>
                <c:pt idx="2">
                  <c:v>23</c:v>
                </c:pt>
                <c:pt idx="3">
                  <c:v>1</c:v>
                </c:pt>
              </c:numCache>
            </c:numRef>
          </c:val>
          <c:extLst xmlns:c16r2="http://schemas.microsoft.com/office/drawing/2015/06/chart">
            <c:ext xmlns:c16="http://schemas.microsoft.com/office/drawing/2014/chart" uri="{C3380CC4-5D6E-409C-BE32-E72D297353CC}">
              <c16:uniqueId val="{00000005-E713-4AD0-88AB-033F5378D93B}"/>
            </c:ext>
          </c:extLst>
        </c:ser>
        <c:dLbls>
          <c:showLegendKey val="0"/>
          <c:showVal val="0"/>
          <c:showCatName val="0"/>
          <c:showSerName val="0"/>
          <c:showPercent val="0"/>
          <c:showBubbleSize val="0"/>
        </c:dLbls>
        <c:gapWidth val="150"/>
        <c:axId val="151851008"/>
        <c:axId val="247616000"/>
      </c:barChart>
      <c:catAx>
        <c:axId val="151851008"/>
        <c:scaling>
          <c:orientation val="minMax"/>
        </c:scaling>
        <c:delete val="0"/>
        <c:axPos val="b"/>
        <c:numFmt formatCode="General" sourceLinked="0"/>
        <c:majorTickMark val="none"/>
        <c:minorTickMark val="none"/>
        <c:tickLblPos val="nextTo"/>
        <c:crossAx val="247616000"/>
        <c:crosses val="autoZero"/>
        <c:auto val="1"/>
        <c:lblAlgn val="ctr"/>
        <c:lblOffset val="100"/>
        <c:noMultiLvlLbl val="0"/>
      </c:catAx>
      <c:valAx>
        <c:axId val="247616000"/>
        <c:scaling>
          <c:orientation val="minMax"/>
        </c:scaling>
        <c:delete val="0"/>
        <c:axPos val="l"/>
        <c:majorGridlines/>
        <c:numFmt formatCode="General" sourceLinked="1"/>
        <c:majorTickMark val="none"/>
        <c:minorTickMark val="none"/>
        <c:tickLblPos val="nextTo"/>
        <c:crossAx val="151851008"/>
        <c:crosses val="autoZero"/>
        <c:crossBetween val="between"/>
      </c:valAx>
    </c:plotArea>
    <c:legend>
      <c:legendPos val="r"/>
      <c:layout/>
      <c:overlay val="0"/>
      <c:spPr>
        <a:noFill/>
      </c:spPr>
      <c:txPr>
        <a:bodyPr/>
        <a:lstStyle/>
        <a:p>
          <a:pPr rtl="0">
            <a:defRPr/>
          </a:pPr>
          <a:endParaRPr lang="fr-FR"/>
        </a:p>
      </c:txPr>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000"/>
              <a:t>Fig. 2.2 Type de sources</a:t>
            </a:r>
          </a:p>
        </c:rich>
      </c:tx>
      <c:layout/>
      <c:overlay val="0"/>
    </c:title>
    <c:autoTitleDeleted val="0"/>
    <c:plotArea>
      <c:layout/>
      <c:pieChart>
        <c:varyColors val="1"/>
        <c:ser>
          <c:idx val="0"/>
          <c:order val="0"/>
          <c:cat>
            <c:strRef>
              <c:f>'Statistiques et Graphiques'!$A$50:$A$54</c:f>
              <c:strCache>
                <c:ptCount val="5"/>
                <c:pt idx="0">
                  <c:v>SFAR</c:v>
                </c:pt>
                <c:pt idx="1">
                  <c:v>AFSAPPS</c:v>
                </c:pt>
                <c:pt idx="2">
                  <c:v>ANEAS</c:v>
                </c:pt>
                <c:pt idx="3">
                  <c:v>CNGOF</c:v>
                </c:pt>
                <c:pt idx="4">
                  <c:v>Autre</c:v>
                </c:pt>
              </c:strCache>
            </c:strRef>
          </c:cat>
          <c:val>
            <c:numRef>
              <c:f>'Statistiques et Graphiques'!$B$50:$B$54</c:f>
              <c:numCache>
                <c:formatCode>0.0</c:formatCode>
                <c:ptCount val="5"/>
                <c:pt idx="0">
                  <c:v>10</c:v>
                </c:pt>
                <c:pt idx="1">
                  <c:v>2</c:v>
                </c:pt>
                <c:pt idx="2">
                  <c:v>3</c:v>
                </c:pt>
                <c:pt idx="3">
                  <c:v>6</c:v>
                </c:pt>
                <c:pt idx="4">
                  <c:v>25</c:v>
                </c:pt>
              </c:numCache>
            </c:numRef>
          </c:val>
          <c:extLst xmlns:c16r2="http://schemas.microsoft.com/office/drawing/2015/06/chart">
            <c:ext xmlns:c16="http://schemas.microsoft.com/office/drawing/2014/chart" uri="{C3380CC4-5D6E-409C-BE32-E72D297353CC}">
              <c16:uniqueId val="{00000000-A6A0-4534-B5C3-85778BC8F640}"/>
            </c:ext>
          </c:extLst>
        </c:ser>
        <c:dLbls>
          <c:showLegendKey val="0"/>
          <c:showVal val="0"/>
          <c:showCatName val="0"/>
          <c:showSerName val="0"/>
          <c:showPercent val="0"/>
          <c:showBubbleSize val="0"/>
          <c:showLeaderLines val="1"/>
        </c:dLbls>
        <c:firstSliceAng val="0"/>
      </c:pieChart>
    </c:plotArea>
    <c:legend>
      <c:legendPos val="r"/>
      <c:layout/>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000"/>
              <a:t>Fig. 1.2</a:t>
            </a:r>
            <a:r>
              <a:rPr lang="fr-FR" sz="1000" baseline="0"/>
              <a:t> Mobilisation des RM en fonction du type d'acteur et du type de question</a:t>
            </a:r>
            <a:endParaRPr lang="fr-FR" sz="1000"/>
          </a:p>
        </c:rich>
      </c:tx>
      <c:layout/>
      <c:overlay val="0"/>
    </c:title>
    <c:autoTitleDeleted val="0"/>
    <c:plotArea>
      <c:layout/>
      <c:barChart>
        <c:barDir val="col"/>
        <c:grouping val="clustered"/>
        <c:varyColors val="0"/>
        <c:ser>
          <c:idx val="0"/>
          <c:order val="0"/>
          <c:tx>
            <c:strRef>
              <c:f>'Statistiques et Graphiques'!$B$18</c:f>
              <c:strCache>
                <c:ptCount val="1"/>
                <c:pt idx="0">
                  <c:v>DF</c:v>
                </c:pt>
              </c:strCache>
            </c:strRef>
          </c:tx>
          <c:invertIfNegative val="0"/>
          <c:cat>
            <c:strRef>
              <c:f>'Statistiques et Graphiques'!$A$19:$A$22</c:f>
              <c:strCache>
                <c:ptCount val="4"/>
                <c:pt idx="0">
                  <c:v>F</c:v>
                </c:pt>
                <c:pt idx="1">
                  <c:v>LC</c:v>
                </c:pt>
                <c:pt idx="2">
                  <c:v>EP</c:v>
                </c:pt>
                <c:pt idx="3">
                  <c:v>MP</c:v>
                </c:pt>
              </c:strCache>
            </c:strRef>
          </c:cat>
          <c:val>
            <c:numRef>
              <c:f>'Statistiques et Graphiques'!$B$19:$B$22</c:f>
              <c:numCache>
                <c:formatCode>General</c:formatCode>
                <c:ptCount val="4"/>
                <c:pt idx="0">
                  <c:v>21</c:v>
                </c:pt>
                <c:pt idx="1">
                  <c:v>10</c:v>
                </c:pt>
                <c:pt idx="2">
                  <c:v>6</c:v>
                </c:pt>
                <c:pt idx="3">
                  <c:v>0</c:v>
                </c:pt>
              </c:numCache>
            </c:numRef>
          </c:val>
          <c:extLst xmlns:c16r2="http://schemas.microsoft.com/office/drawing/2015/06/chart">
            <c:ext xmlns:c16="http://schemas.microsoft.com/office/drawing/2014/chart" uri="{C3380CC4-5D6E-409C-BE32-E72D297353CC}">
              <c16:uniqueId val="{00000000-CDDF-479E-9486-34287A0672ED}"/>
            </c:ext>
          </c:extLst>
        </c:ser>
        <c:ser>
          <c:idx val="1"/>
          <c:order val="1"/>
          <c:tx>
            <c:strRef>
              <c:f>'Statistiques et Graphiques'!$C$18</c:f>
              <c:strCache>
                <c:ptCount val="1"/>
                <c:pt idx="0">
                  <c:v>DM</c:v>
                </c:pt>
              </c:strCache>
            </c:strRef>
          </c:tx>
          <c:invertIfNegative val="0"/>
          <c:cat>
            <c:strRef>
              <c:f>'Statistiques et Graphiques'!$A$19:$A$22</c:f>
              <c:strCache>
                <c:ptCount val="4"/>
                <c:pt idx="0">
                  <c:v>F</c:v>
                </c:pt>
                <c:pt idx="1">
                  <c:v>LC</c:v>
                </c:pt>
                <c:pt idx="2">
                  <c:v>EP</c:v>
                </c:pt>
                <c:pt idx="3">
                  <c:v>MP</c:v>
                </c:pt>
              </c:strCache>
            </c:strRef>
          </c:cat>
          <c:val>
            <c:numRef>
              <c:f>'Statistiques et Graphiques'!$C$19:$C$22</c:f>
              <c:numCache>
                <c:formatCode>General</c:formatCode>
                <c:ptCount val="4"/>
                <c:pt idx="0">
                  <c:v>15</c:v>
                </c:pt>
                <c:pt idx="1">
                  <c:v>1</c:v>
                </c:pt>
                <c:pt idx="2">
                  <c:v>6</c:v>
                </c:pt>
                <c:pt idx="3">
                  <c:v>0</c:v>
                </c:pt>
              </c:numCache>
            </c:numRef>
          </c:val>
          <c:extLst xmlns:c16r2="http://schemas.microsoft.com/office/drawing/2015/06/chart">
            <c:ext xmlns:c16="http://schemas.microsoft.com/office/drawing/2014/chart" uri="{C3380CC4-5D6E-409C-BE32-E72D297353CC}">
              <c16:uniqueId val="{00000001-CDDF-479E-9486-34287A0672ED}"/>
            </c:ext>
          </c:extLst>
        </c:ser>
        <c:ser>
          <c:idx val="2"/>
          <c:order val="2"/>
          <c:tx>
            <c:strRef>
              <c:f>'Statistiques et Graphiques'!$D$18</c:f>
              <c:strCache>
                <c:ptCount val="1"/>
                <c:pt idx="0">
                  <c:v>E</c:v>
                </c:pt>
              </c:strCache>
            </c:strRef>
          </c:tx>
          <c:invertIfNegative val="0"/>
          <c:cat>
            <c:strRef>
              <c:f>'Statistiques et Graphiques'!$A$19:$A$22</c:f>
              <c:strCache>
                <c:ptCount val="4"/>
                <c:pt idx="0">
                  <c:v>F</c:v>
                </c:pt>
                <c:pt idx="1">
                  <c:v>LC</c:v>
                </c:pt>
                <c:pt idx="2">
                  <c:v>EP</c:v>
                </c:pt>
                <c:pt idx="3">
                  <c:v>MP</c:v>
                </c:pt>
              </c:strCache>
            </c:strRef>
          </c:cat>
          <c:val>
            <c:numRef>
              <c:f>'Statistiques et Graphiques'!$D$19:$D$22</c:f>
              <c:numCache>
                <c:formatCode>General</c:formatCode>
                <c:ptCount val="4"/>
                <c:pt idx="0">
                  <c:v>34</c:v>
                </c:pt>
                <c:pt idx="1">
                  <c:v>5</c:v>
                </c:pt>
                <c:pt idx="2">
                  <c:v>18</c:v>
                </c:pt>
                <c:pt idx="3">
                  <c:v>0</c:v>
                </c:pt>
              </c:numCache>
            </c:numRef>
          </c:val>
          <c:extLst xmlns:c16r2="http://schemas.microsoft.com/office/drawing/2015/06/chart">
            <c:ext xmlns:c16="http://schemas.microsoft.com/office/drawing/2014/chart" uri="{C3380CC4-5D6E-409C-BE32-E72D297353CC}">
              <c16:uniqueId val="{00000002-CDDF-479E-9486-34287A0672ED}"/>
            </c:ext>
          </c:extLst>
        </c:ser>
        <c:ser>
          <c:idx val="3"/>
          <c:order val="3"/>
          <c:tx>
            <c:strRef>
              <c:f>'Statistiques et Graphiques'!$E$18</c:f>
              <c:strCache>
                <c:ptCount val="1"/>
                <c:pt idx="0">
                  <c:v>J</c:v>
                </c:pt>
              </c:strCache>
            </c:strRef>
          </c:tx>
          <c:invertIfNegative val="0"/>
          <c:cat>
            <c:strRef>
              <c:f>'Statistiques et Graphiques'!$A$19:$A$22</c:f>
              <c:strCache>
                <c:ptCount val="4"/>
                <c:pt idx="0">
                  <c:v>F</c:v>
                </c:pt>
                <c:pt idx="1">
                  <c:v>LC</c:v>
                </c:pt>
                <c:pt idx="2">
                  <c:v>EP</c:v>
                </c:pt>
                <c:pt idx="3">
                  <c:v>MP</c:v>
                </c:pt>
              </c:strCache>
            </c:strRef>
          </c:cat>
          <c:val>
            <c:numRef>
              <c:f>'Statistiques et Graphiques'!$E$19:$E$22</c:f>
              <c:numCache>
                <c:formatCode>General</c:formatCode>
                <c:ptCount val="4"/>
                <c:pt idx="0">
                  <c:v>13</c:v>
                </c:pt>
                <c:pt idx="1">
                  <c:v>0</c:v>
                </c:pt>
                <c:pt idx="2">
                  <c:v>8</c:v>
                </c:pt>
                <c:pt idx="3">
                  <c:v>0</c:v>
                </c:pt>
              </c:numCache>
            </c:numRef>
          </c:val>
          <c:extLst xmlns:c16r2="http://schemas.microsoft.com/office/drawing/2015/06/chart">
            <c:ext xmlns:c16="http://schemas.microsoft.com/office/drawing/2014/chart" uri="{C3380CC4-5D6E-409C-BE32-E72D297353CC}">
              <c16:uniqueId val="{00000003-CDDF-479E-9486-34287A0672ED}"/>
            </c:ext>
          </c:extLst>
        </c:ser>
        <c:dLbls>
          <c:showLegendKey val="0"/>
          <c:showVal val="0"/>
          <c:showCatName val="0"/>
          <c:showSerName val="0"/>
          <c:showPercent val="0"/>
          <c:showBubbleSize val="0"/>
        </c:dLbls>
        <c:gapWidth val="150"/>
        <c:axId val="151853056"/>
        <c:axId val="247635968"/>
      </c:barChart>
      <c:catAx>
        <c:axId val="151853056"/>
        <c:scaling>
          <c:orientation val="minMax"/>
        </c:scaling>
        <c:delete val="0"/>
        <c:axPos val="b"/>
        <c:numFmt formatCode="General" sourceLinked="0"/>
        <c:majorTickMark val="out"/>
        <c:minorTickMark val="none"/>
        <c:tickLblPos val="nextTo"/>
        <c:crossAx val="247635968"/>
        <c:crosses val="autoZero"/>
        <c:auto val="1"/>
        <c:lblAlgn val="ctr"/>
        <c:lblOffset val="100"/>
        <c:noMultiLvlLbl val="0"/>
      </c:catAx>
      <c:valAx>
        <c:axId val="247635968"/>
        <c:scaling>
          <c:orientation val="minMax"/>
        </c:scaling>
        <c:delete val="0"/>
        <c:axPos val="l"/>
        <c:majorGridlines/>
        <c:numFmt formatCode="General" sourceLinked="1"/>
        <c:majorTickMark val="out"/>
        <c:minorTickMark val="none"/>
        <c:tickLblPos val="nextTo"/>
        <c:crossAx val="151853056"/>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000" b="1" i="0" baseline="0">
                <a:effectLst/>
              </a:rPr>
              <a:t>Fig. 6.2 Prédominance des RM dans l'appréciation du juge en fonction du type de RM</a:t>
            </a:r>
            <a:endParaRPr lang="fr-FR" sz="1000">
              <a:effectLst/>
            </a:endParaRPr>
          </a:p>
        </c:rich>
      </c:tx>
      <c:layout/>
      <c:overlay val="0"/>
    </c:title>
    <c:autoTitleDeleted val="0"/>
    <c:plotArea>
      <c:layout/>
      <c:barChart>
        <c:barDir val="col"/>
        <c:grouping val="clustered"/>
        <c:varyColors val="0"/>
        <c:ser>
          <c:idx val="0"/>
          <c:order val="0"/>
          <c:tx>
            <c:strRef>
              <c:f>'Statistiques et Graphiques'!$B$248</c:f>
              <c:strCache>
                <c:ptCount val="1"/>
                <c:pt idx="0">
                  <c:v>F</c:v>
                </c:pt>
              </c:strCache>
            </c:strRef>
          </c:tx>
          <c:invertIfNegative val="0"/>
          <c:cat>
            <c:strRef>
              <c:f>'Statistiques et Graphiques'!$A$249:$A$253</c:f>
              <c:strCache>
                <c:ptCount val="5"/>
                <c:pt idx="0">
                  <c:v>CC</c:v>
                </c:pt>
                <c:pt idx="1">
                  <c:v>HAS</c:v>
                </c:pt>
                <c:pt idx="2">
                  <c:v>RBP</c:v>
                </c:pt>
                <c:pt idx="3">
                  <c:v>RMO</c:v>
                </c:pt>
                <c:pt idx="4">
                  <c:v>ROP</c:v>
                </c:pt>
              </c:strCache>
            </c:strRef>
          </c:cat>
          <c:val>
            <c:numRef>
              <c:f>'Statistiques et Graphiques'!$B$249:$B$253</c:f>
              <c:numCache>
                <c:formatCode>0.0</c:formatCode>
                <c:ptCount val="5"/>
                <c:pt idx="0">
                  <c:v>16.279069767441861</c:v>
                </c:pt>
                <c:pt idx="1">
                  <c:v>25.581395348837212</c:v>
                </c:pt>
                <c:pt idx="2">
                  <c:v>16.279069767441861</c:v>
                </c:pt>
                <c:pt idx="3">
                  <c:v>0</c:v>
                </c:pt>
                <c:pt idx="4">
                  <c:v>41.860465116279073</c:v>
                </c:pt>
              </c:numCache>
            </c:numRef>
          </c:val>
          <c:extLst xmlns:c16r2="http://schemas.microsoft.com/office/drawing/2015/06/chart">
            <c:ext xmlns:c16="http://schemas.microsoft.com/office/drawing/2014/chart" uri="{C3380CC4-5D6E-409C-BE32-E72D297353CC}">
              <c16:uniqueId val="{00000000-4299-491A-BD43-4D839A5D0823}"/>
            </c:ext>
          </c:extLst>
        </c:ser>
        <c:ser>
          <c:idx val="1"/>
          <c:order val="1"/>
          <c:tx>
            <c:strRef>
              <c:f>'Statistiques et Graphiques'!$C$248</c:f>
              <c:strCache>
                <c:ptCount val="1"/>
                <c:pt idx="0">
                  <c:v>M</c:v>
                </c:pt>
              </c:strCache>
            </c:strRef>
          </c:tx>
          <c:invertIfNegative val="0"/>
          <c:cat>
            <c:strRef>
              <c:f>'Statistiques et Graphiques'!$A$249:$A$253</c:f>
              <c:strCache>
                <c:ptCount val="5"/>
                <c:pt idx="0">
                  <c:v>CC</c:v>
                </c:pt>
                <c:pt idx="1">
                  <c:v>HAS</c:v>
                </c:pt>
                <c:pt idx="2">
                  <c:v>RBP</c:v>
                </c:pt>
                <c:pt idx="3">
                  <c:v>RMO</c:v>
                </c:pt>
                <c:pt idx="4">
                  <c:v>ROP</c:v>
                </c:pt>
              </c:strCache>
            </c:strRef>
          </c:cat>
          <c:val>
            <c:numRef>
              <c:f>'Statistiques et Graphiques'!$C$249:$C$253</c:f>
              <c:numCache>
                <c:formatCode>0.0</c:formatCode>
                <c:ptCount val="5"/>
                <c:pt idx="0">
                  <c:v>57.142857142857139</c:v>
                </c:pt>
                <c:pt idx="1">
                  <c:v>14.285714285714285</c:v>
                </c:pt>
                <c:pt idx="2">
                  <c:v>9.5238095238095237</c:v>
                </c:pt>
                <c:pt idx="3">
                  <c:v>0</c:v>
                </c:pt>
                <c:pt idx="4">
                  <c:v>19.047619047619047</c:v>
                </c:pt>
              </c:numCache>
            </c:numRef>
          </c:val>
          <c:extLst xmlns:c16r2="http://schemas.microsoft.com/office/drawing/2015/06/chart">
            <c:ext xmlns:c16="http://schemas.microsoft.com/office/drawing/2014/chart" uri="{C3380CC4-5D6E-409C-BE32-E72D297353CC}">
              <c16:uniqueId val="{00000001-4299-491A-BD43-4D839A5D0823}"/>
            </c:ext>
          </c:extLst>
        </c:ser>
        <c:ser>
          <c:idx val="2"/>
          <c:order val="2"/>
          <c:tx>
            <c:strRef>
              <c:f>'Statistiques et Graphiques'!$D$248</c:f>
              <c:strCache>
                <c:ptCount val="1"/>
                <c:pt idx="0">
                  <c:v>N</c:v>
                </c:pt>
              </c:strCache>
            </c:strRef>
          </c:tx>
          <c:invertIfNegative val="0"/>
          <c:cat>
            <c:strRef>
              <c:f>'Statistiques et Graphiques'!$A$249:$A$253</c:f>
              <c:strCache>
                <c:ptCount val="5"/>
                <c:pt idx="0">
                  <c:v>CC</c:v>
                </c:pt>
                <c:pt idx="1">
                  <c:v>HAS</c:v>
                </c:pt>
                <c:pt idx="2">
                  <c:v>RBP</c:v>
                </c:pt>
                <c:pt idx="3">
                  <c:v>RMO</c:v>
                </c:pt>
                <c:pt idx="4">
                  <c:v>ROP</c:v>
                </c:pt>
              </c:strCache>
            </c:strRef>
          </c:cat>
          <c:val>
            <c:numRef>
              <c:f>'Statistiques et Graphiques'!$D$249:$D$253</c:f>
              <c:numCache>
                <c:formatCode>0.0</c:formatCode>
                <c:ptCount val="5"/>
                <c:pt idx="0">
                  <c:v>24.324324324324326</c:v>
                </c:pt>
                <c:pt idx="1">
                  <c:v>37.837837837837839</c:v>
                </c:pt>
                <c:pt idx="2">
                  <c:v>13.513513513513514</c:v>
                </c:pt>
                <c:pt idx="3">
                  <c:v>5.4054054054054053</c:v>
                </c:pt>
                <c:pt idx="4">
                  <c:v>18.918918918918919</c:v>
                </c:pt>
              </c:numCache>
            </c:numRef>
          </c:val>
          <c:extLst xmlns:c16r2="http://schemas.microsoft.com/office/drawing/2015/06/chart">
            <c:ext xmlns:c16="http://schemas.microsoft.com/office/drawing/2014/chart" uri="{C3380CC4-5D6E-409C-BE32-E72D297353CC}">
              <c16:uniqueId val="{00000002-4299-491A-BD43-4D839A5D0823}"/>
            </c:ext>
          </c:extLst>
        </c:ser>
        <c:dLbls>
          <c:showLegendKey val="0"/>
          <c:showVal val="0"/>
          <c:showCatName val="0"/>
          <c:showSerName val="0"/>
          <c:showPercent val="0"/>
          <c:showBubbleSize val="0"/>
        </c:dLbls>
        <c:gapWidth val="150"/>
        <c:axId val="151854592"/>
        <c:axId val="247638272"/>
      </c:barChart>
      <c:catAx>
        <c:axId val="151854592"/>
        <c:scaling>
          <c:orientation val="minMax"/>
        </c:scaling>
        <c:delete val="0"/>
        <c:axPos val="b"/>
        <c:numFmt formatCode="General" sourceLinked="0"/>
        <c:majorTickMark val="out"/>
        <c:minorTickMark val="none"/>
        <c:tickLblPos val="nextTo"/>
        <c:crossAx val="247638272"/>
        <c:crosses val="autoZero"/>
        <c:auto val="1"/>
        <c:lblAlgn val="ctr"/>
        <c:lblOffset val="100"/>
        <c:noMultiLvlLbl val="0"/>
      </c:catAx>
      <c:valAx>
        <c:axId val="247638272"/>
        <c:scaling>
          <c:orientation val="minMax"/>
          <c:max val="100"/>
        </c:scaling>
        <c:delete val="0"/>
        <c:axPos val="l"/>
        <c:majorGridlines/>
        <c:numFmt formatCode="0" sourceLinked="0"/>
        <c:majorTickMark val="out"/>
        <c:minorTickMark val="none"/>
        <c:tickLblPos val="nextTo"/>
        <c:crossAx val="151854592"/>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000"/>
              <a:t>Fig. 4.2 Impact</a:t>
            </a:r>
            <a:r>
              <a:rPr lang="fr-FR" sz="1000" baseline="0"/>
              <a:t> des RM en fonction du type de question juridique</a:t>
            </a:r>
            <a:endParaRPr lang="fr-FR" sz="1000"/>
          </a:p>
        </c:rich>
      </c:tx>
      <c:layout/>
      <c:overlay val="0"/>
    </c:title>
    <c:autoTitleDeleted val="0"/>
    <c:plotArea>
      <c:layout/>
      <c:barChart>
        <c:barDir val="col"/>
        <c:grouping val="clustered"/>
        <c:varyColors val="0"/>
        <c:ser>
          <c:idx val="0"/>
          <c:order val="0"/>
          <c:tx>
            <c:strRef>
              <c:f>'Statistiques et Graphiques'!$A$125</c:f>
              <c:strCache>
                <c:ptCount val="1"/>
                <c:pt idx="0">
                  <c:v>1</c:v>
                </c:pt>
              </c:strCache>
            </c:strRef>
          </c:tx>
          <c:invertIfNegative val="0"/>
          <c:cat>
            <c:strRef>
              <c:f>'Statistiques et Graphiques'!$B$124:$E$124</c:f>
              <c:strCache>
                <c:ptCount val="4"/>
                <c:pt idx="0">
                  <c:v>F</c:v>
                </c:pt>
                <c:pt idx="1">
                  <c:v>LC</c:v>
                </c:pt>
                <c:pt idx="2">
                  <c:v>MP</c:v>
                </c:pt>
                <c:pt idx="3">
                  <c:v>EP</c:v>
                </c:pt>
              </c:strCache>
            </c:strRef>
          </c:cat>
          <c:val>
            <c:numRef>
              <c:f>'Statistiques et Graphiques'!$B$125:$E$125</c:f>
              <c:numCache>
                <c:formatCode>0.0</c:formatCode>
                <c:ptCount val="4"/>
                <c:pt idx="0">
                  <c:v>40.506329113924053</c:v>
                </c:pt>
                <c:pt idx="1">
                  <c:v>0</c:v>
                </c:pt>
                <c:pt idx="2">
                  <c:v>0</c:v>
                </c:pt>
                <c:pt idx="3">
                  <c:v>0</c:v>
                </c:pt>
              </c:numCache>
            </c:numRef>
          </c:val>
          <c:extLst xmlns:c16r2="http://schemas.microsoft.com/office/drawing/2015/06/chart">
            <c:ext xmlns:c16="http://schemas.microsoft.com/office/drawing/2014/chart" uri="{C3380CC4-5D6E-409C-BE32-E72D297353CC}">
              <c16:uniqueId val="{00000000-E929-41E8-A6EE-6B7C107B429F}"/>
            </c:ext>
          </c:extLst>
        </c:ser>
        <c:ser>
          <c:idx val="1"/>
          <c:order val="1"/>
          <c:tx>
            <c:strRef>
              <c:f>'Statistiques et Graphiques'!$A$126</c:f>
              <c:strCache>
                <c:ptCount val="1"/>
                <c:pt idx="0">
                  <c:v>2</c:v>
                </c:pt>
              </c:strCache>
            </c:strRef>
          </c:tx>
          <c:invertIfNegative val="0"/>
          <c:cat>
            <c:strRef>
              <c:f>'Statistiques et Graphiques'!$B$124:$E$124</c:f>
              <c:strCache>
                <c:ptCount val="4"/>
                <c:pt idx="0">
                  <c:v>F</c:v>
                </c:pt>
                <c:pt idx="1">
                  <c:v>LC</c:v>
                </c:pt>
                <c:pt idx="2">
                  <c:v>MP</c:v>
                </c:pt>
                <c:pt idx="3">
                  <c:v>EP</c:v>
                </c:pt>
              </c:strCache>
            </c:strRef>
          </c:cat>
          <c:val>
            <c:numRef>
              <c:f>'Statistiques et Graphiques'!$B$126:$E$126</c:f>
              <c:numCache>
                <c:formatCode>0.0</c:formatCode>
                <c:ptCount val="4"/>
                <c:pt idx="0">
                  <c:v>12.658227848101266</c:v>
                </c:pt>
                <c:pt idx="1">
                  <c:v>0</c:v>
                </c:pt>
                <c:pt idx="2">
                  <c:v>0</c:v>
                </c:pt>
                <c:pt idx="3">
                  <c:v>0</c:v>
                </c:pt>
              </c:numCache>
            </c:numRef>
          </c:val>
          <c:extLst xmlns:c16r2="http://schemas.microsoft.com/office/drawing/2015/06/chart">
            <c:ext xmlns:c16="http://schemas.microsoft.com/office/drawing/2014/chart" uri="{C3380CC4-5D6E-409C-BE32-E72D297353CC}">
              <c16:uniqueId val="{00000001-E929-41E8-A6EE-6B7C107B429F}"/>
            </c:ext>
          </c:extLst>
        </c:ser>
        <c:ser>
          <c:idx val="2"/>
          <c:order val="2"/>
          <c:tx>
            <c:strRef>
              <c:f>'Statistiques et Graphiques'!$A$127</c:f>
              <c:strCache>
                <c:ptCount val="1"/>
                <c:pt idx="0">
                  <c:v>3</c:v>
                </c:pt>
              </c:strCache>
            </c:strRef>
          </c:tx>
          <c:invertIfNegative val="0"/>
          <c:cat>
            <c:strRef>
              <c:f>'Statistiques et Graphiques'!$B$124:$E$124</c:f>
              <c:strCache>
                <c:ptCount val="4"/>
                <c:pt idx="0">
                  <c:v>F</c:v>
                </c:pt>
                <c:pt idx="1">
                  <c:v>LC</c:v>
                </c:pt>
                <c:pt idx="2">
                  <c:v>MP</c:v>
                </c:pt>
                <c:pt idx="3">
                  <c:v>EP</c:v>
                </c:pt>
              </c:strCache>
            </c:strRef>
          </c:cat>
          <c:val>
            <c:numRef>
              <c:f>'Statistiques et Graphiques'!$B$127:$E$127</c:f>
              <c:numCache>
                <c:formatCode>0.0</c:formatCode>
                <c:ptCount val="4"/>
                <c:pt idx="0">
                  <c:v>25.316455696202532</c:v>
                </c:pt>
                <c:pt idx="1">
                  <c:v>0</c:v>
                </c:pt>
                <c:pt idx="2">
                  <c:v>0</c:v>
                </c:pt>
                <c:pt idx="3">
                  <c:v>0</c:v>
                </c:pt>
              </c:numCache>
            </c:numRef>
          </c:val>
          <c:extLst xmlns:c16r2="http://schemas.microsoft.com/office/drawing/2015/06/chart">
            <c:ext xmlns:c16="http://schemas.microsoft.com/office/drawing/2014/chart" uri="{C3380CC4-5D6E-409C-BE32-E72D297353CC}">
              <c16:uniqueId val="{00000002-E929-41E8-A6EE-6B7C107B429F}"/>
            </c:ext>
          </c:extLst>
        </c:ser>
        <c:ser>
          <c:idx val="3"/>
          <c:order val="3"/>
          <c:tx>
            <c:strRef>
              <c:f>'Statistiques et Graphiques'!$A$128</c:f>
              <c:strCache>
                <c:ptCount val="1"/>
                <c:pt idx="0">
                  <c:v>4</c:v>
                </c:pt>
              </c:strCache>
            </c:strRef>
          </c:tx>
          <c:invertIfNegative val="0"/>
          <c:cat>
            <c:strRef>
              <c:f>'Statistiques et Graphiques'!$B$124:$E$124</c:f>
              <c:strCache>
                <c:ptCount val="4"/>
                <c:pt idx="0">
                  <c:v>F</c:v>
                </c:pt>
                <c:pt idx="1">
                  <c:v>LC</c:v>
                </c:pt>
                <c:pt idx="2">
                  <c:v>MP</c:v>
                </c:pt>
                <c:pt idx="3">
                  <c:v>EP</c:v>
                </c:pt>
              </c:strCache>
            </c:strRef>
          </c:cat>
          <c:val>
            <c:numRef>
              <c:f>'Statistiques et Graphiques'!$B$128:$E$128</c:f>
              <c:numCache>
                <c:formatCode>0.0</c:formatCode>
                <c:ptCount val="4"/>
                <c:pt idx="0">
                  <c:v>8.8607594936708853</c:v>
                </c:pt>
                <c:pt idx="1">
                  <c:v>0</c:v>
                </c:pt>
                <c:pt idx="2">
                  <c:v>0</c:v>
                </c:pt>
                <c:pt idx="3">
                  <c:v>0</c:v>
                </c:pt>
              </c:numCache>
            </c:numRef>
          </c:val>
          <c:extLst xmlns:c16r2="http://schemas.microsoft.com/office/drawing/2015/06/chart">
            <c:ext xmlns:c16="http://schemas.microsoft.com/office/drawing/2014/chart" uri="{C3380CC4-5D6E-409C-BE32-E72D297353CC}">
              <c16:uniqueId val="{00000003-E929-41E8-A6EE-6B7C107B429F}"/>
            </c:ext>
          </c:extLst>
        </c:ser>
        <c:ser>
          <c:idx val="4"/>
          <c:order val="4"/>
          <c:tx>
            <c:strRef>
              <c:f>'Statistiques et Graphiques'!$A$129</c:f>
              <c:strCache>
                <c:ptCount val="1"/>
                <c:pt idx="0">
                  <c:v>5</c:v>
                </c:pt>
              </c:strCache>
            </c:strRef>
          </c:tx>
          <c:invertIfNegative val="0"/>
          <c:cat>
            <c:strRef>
              <c:f>'Statistiques et Graphiques'!$B$124:$E$124</c:f>
              <c:strCache>
                <c:ptCount val="4"/>
                <c:pt idx="0">
                  <c:v>F</c:v>
                </c:pt>
                <c:pt idx="1">
                  <c:v>LC</c:v>
                </c:pt>
                <c:pt idx="2">
                  <c:v>MP</c:v>
                </c:pt>
                <c:pt idx="3">
                  <c:v>EP</c:v>
                </c:pt>
              </c:strCache>
            </c:strRef>
          </c:cat>
          <c:val>
            <c:numRef>
              <c:f>'Statistiques et Graphiques'!$B$129:$E$129</c:f>
              <c:numCache>
                <c:formatCode>0.0</c:formatCode>
                <c:ptCount val="4"/>
                <c:pt idx="0">
                  <c:v>2.5316455696202533</c:v>
                </c:pt>
                <c:pt idx="1">
                  <c:v>85.714285714285708</c:v>
                </c:pt>
                <c:pt idx="2">
                  <c:v>28.571428571428569</c:v>
                </c:pt>
                <c:pt idx="3">
                  <c:v>14.285714285714285</c:v>
                </c:pt>
              </c:numCache>
            </c:numRef>
          </c:val>
          <c:extLst xmlns:c16r2="http://schemas.microsoft.com/office/drawing/2015/06/chart">
            <c:ext xmlns:c16="http://schemas.microsoft.com/office/drawing/2014/chart" uri="{C3380CC4-5D6E-409C-BE32-E72D297353CC}">
              <c16:uniqueId val="{00000004-E929-41E8-A6EE-6B7C107B429F}"/>
            </c:ext>
          </c:extLst>
        </c:ser>
        <c:ser>
          <c:idx val="5"/>
          <c:order val="5"/>
          <c:tx>
            <c:strRef>
              <c:f>'Statistiques et Graphiques'!$A$130</c:f>
              <c:strCache>
                <c:ptCount val="1"/>
                <c:pt idx="0">
                  <c:v>6</c:v>
                </c:pt>
              </c:strCache>
            </c:strRef>
          </c:tx>
          <c:invertIfNegative val="0"/>
          <c:cat>
            <c:strRef>
              <c:f>'Statistiques et Graphiques'!$B$124:$E$124</c:f>
              <c:strCache>
                <c:ptCount val="4"/>
                <c:pt idx="0">
                  <c:v>F</c:v>
                </c:pt>
                <c:pt idx="1">
                  <c:v>LC</c:v>
                </c:pt>
                <c:pt idx="2">
                  <c:v>MP</c:v>
                </c:pt>
                <c:pt idx="3">
                  <c:v>EP</c:v>
                </c:pt>
              </c:strCache>
            </c:strRef>
          </c:cat>
          <c:val>
            <c:numRef>
              <c:f>'Statistiques et Graphiques'!$B$130:$E$130</c:f>
              <c:numCache>
                <c:formatCode>0.0</c:formatCode>
                <c:ptCount val="4"/>
                <c:pt idx="0">
                  <c:v>10.126582278481013</c:v>
                </c:pt>
                <c:pt idx="1">
                  <c:v>14.285714285714285</c:v>
                </c:pt>
                <c:pt idx="2">
                  <c:v>71.428571428571431</c:v>
                </c:pt>
                <c:pt idx="3">
                  <c:v>85.714285714285708</c:v>
                </c:pt>
              </c:numCache>
            </c:numRef>
          </c:val>
          <c:extLst xmlns:c16r2="http://schemas.microsoft.com/office/drawing/2015/06/chart">
            <c:ext xmlns:c16="http://schemas.microsoft.com/office/drawing/2014/chart" uri="{C3380CC4-5D6E-409C-BE32-E72D297353CC}">
              <c16:uniqueId val="{00000005-E929-41E8-A6EE-6B7C107B429F}"/>
            </c:ext>
          </c:extLst>
        </c:ser>
        <c:dLbls>
          <c:showLegendKey val="0"/>
          <c:showVal val="0"/>
          <c:showCatName val="0"/>
          <c:showSerName val="0"/>
          <c:showPercent val="0"/>
          <c:showBubbleSize val="0"/>
        </c:dLbls>
        <c:gapWidth val="150"/>
        <c:axId val="183874048"/>
        <c:axId val="247640576"/>
      </c:barChart>
      <c:catAx>
        <c:axId val="183874048"/>
        <c:scaling>
          <c:orientation val="minMax"/>
        </c:scaling>
        <c:delete val="0"/>
        <c:axPos val="b"/>
        <c:numFmt formatCode="General" sourceLinked="0"/>
        <c:majorTickMark val="out"/>
        <c:minorTickMark val="none"/>
        <c:tickLblPos val="nextTo"/>
        <c:crossAx val="247640576"/>
        <c:crosses val="autoZero"/>
        <c:auto val="1"/>
        <c:lblAlgn val="ctr"/>
        <c:lblOffset val="100"/>
        <c:noMultiLvlLbl val="0"/>
      </c:catAx>
      <c:valAx>
        <c:axId val="247640576"/>
        <c:scaling>
          <c:orientation val="minMax"/>
          <c:max val="90"/>
          <c:min val="0"/>
        </c:scaling>
        <c:delete val="0"/>
        <c:axPos val="l"/>
        <c:majorGridlines/>
        <c:numFmt formatCode="0" sourceLinked="0"/>
        <c:majorTickMark val="out"/>
        <c:minorTickMark val="none"/>
        <c:tickLblPos val="nextTo"/>
        <c:crossAx val="183874048"/>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000" b="1" i="0" baseline="0">
                <a:effectLst/>
              </a:rPr>
              <a:t>Fig. 5.2 Degré de corroboration des RM en fonction du type de question juridique</a:t>
            </a:r>
            <a:endParaRPr lang="fr-FR" sz="1000">
              <a:effectLst/>
            </a:endParaRPr>
          </a:p>
        </c:rich>
      </c:tx>
      <c:layout/>
      <c:overlay val="0"/>
    </c:title>
    <c:autoTitleDeleted val="0"/>
    <c:plotArea>
      <c:layout/>
      <c:barChart>
        <c:barDir val="col"/>
        <c:grouping val="clustered"/>
        <c:varyColors val="0"/>
        <c:ser>
          <c:idx val="0"/>
          <c:order val="0"/>
          <c:tx>
            <c:strRef>
              <c:f>'Statistiques et Graphiques'!$A$182</c:f>
              <c:strCache>
                <c:ptCount val="1"/>
                <c:pt idx="0">
                  <c:v>C</c:v>
                </c:pt>
              </c:strCache>
            </c:strRef>
          </c:tx>
          <c:invertIfNegative val="0"/>
          <c:cat>
            <c:strRef>
              <c:f>'Statistiques et Graphiques'!$B$181:$E$181</c:f>
              <c:strCache>
                <c:ptCount val="4"/>
                <c:pt idx="0">
                  <c:v>F</c:v>
                </c:pt>
                <c:pt idx="1">
                  <c:v>LC</c:v>
                </c:pt>
                <c:pt idx="2">
                  <c:v>EP</c:v>
                </c:pt>
                <c:pt idx="3">
                  <c:v>MP</c:v>
                </c:pt>
              </c:strCache>
            </c:strRef>
          </c:cat>
          <c:val>
            <c:numRef>
              <c:f>'Statistiques et Graphiques'!$B$182:$E$182</c:f>
              <c:numCache>
                <c:formatCode>0.0</c:formatCode>
                <c:ptCount val="4"/>
                <c:pt idx="0">
                  <c:v>62.025316455696199</c:v>
                </c:pt>
                <c:pt idx="1">
                  <c:v>42.857142857142854</c:v>
                </c:pt>
                <c:pt idx="2">
                  <c:v>100</c:v>
                </c:pt>
                <c:pt idx="3">
                  <c:v>28.571428571428569</c:v>
                </c:pt>
              </c:numCache>
            </c:numRef>
          </c:val>
          <c:extLst xmlns:c16r2="http://schemas.microsoft.com/office/drawing/2015/06/chart">
            <c:ext xmlns:c16="http://schemas.microsoft.com/office/drawing/2014/chart" uri="{C3380CC4-5D6E-409C-BE32-E72D297353CC}">
              <c16:uniqueId val="{00000000-22A1-4A20-9470-428D47A0C09E}"/>
            </c:ext>
          </c:extLst>
        </c:ser>
        <c:ser>
          <c:idx val="1"/>
          <c:order val="1"/>
          <c:tx>
            <c:strRef>
              <c:f>'Statistiques et Graphiques'!$A$183</c:f>
              <c:strCache>
                <c:ptCount val="1"/>
                <c:pt idx="0">
                  <c:v>U</c:v>
                </c:pt>
              </c:strCache>
            </c:strRef>
          </c:tx>
          <c:invertIfNegative val="0"/>
          <c:cat>
            <c:strRef>
              <c:f>'Statistiques et Graphiques'!$B$181:$E$181</c:f>
              <c:strCache>
                <c:ptCount val="4"/>
                <c:pt idx="0">
                  <c:v>F</c:v>
                </c:pt>
                <c:pt idx="1">
                  <c:v>LC</c:v>
                </c:pt>
                <c:pt idx="2">
                  <c:v>EP</c:v>
                </c:pt>
                <c:pt idx="3">
                  <c:v>MP</c:v>
                </c:pt>
              </c:strCache>
            </c:strRef>
          </c:cat>
          <c:val>
            <c:numRef>
              <c:f>'Statistiques et Graphiques'!$B$183:$E$183</c:f>
              <c:numCache>
                <c:formatCode>0.0</c:formatCode>
                <c:ptCount val="4"/>
                <c:pt idx="0">
                  <c:v>25.316455696202532</c:v>
                </c:pt>
                <c:pt idx="1">
                  <c:v>28.571428571428569</c:v>
                </c:pt>
                <c:pt idx="2">
                  <c:v>0</c:v>
                </c:pt>
                <c:pt idx="3">
                  <c:v>14.285714285714285</c:v>
                </c:pt>
              </c:numCache>
            </c:numRef>
          </c:val>
          <c:extLst xmlns:c16r2="http://schemas.microsoft.com/office/drawing/2015/06/chart">
            <c:ext xmlns:c16="http://schemas.microsoft.com/office/drawing/2014/chart" uri="{C3380CC4-5D6E-409C-BE32-E72D297353CC}">
              <c16:uniqueId val="{00000001-22A1-4A20-9470-428D47A0C09E}"/>
            </c:ext>
          </c:extLst>
        </c:ser>
        <c:ser>
          <c:idx val="2"/>
          <c:order val="2"/>
          <c:tx>
            <c:strRef>
              <c:f>'Statistiques et Graphiques'!$A$184</c:f>
              <c:strCache>
                <c:ptCount val="1"/>
                <c:pt idx="0">
                  <c:v>I</c:v>
                </c:pt>
              </c:strCache>
            </c:strRef>
          </c:tx>
          <c:invertIfNegative val="0"/>
          <c:cat>
            <c:strRef>
              <c:f>'Statistiques et Graphiques'!$B$181:$E$181</c:f>
              <c:strCache>
                <c:ptCount val="4"/>
                <c:pt idx="0">
                  <c:v>F</c:v>
                </c:pt>
                <c:pt idx="1">
                  <c:v>LC</c:v>
                </c:pt>
                <c:pt idx="2">
                  <c:v>EP</c:v>
                </c:pt>
                <c:pt idx="3">
                  <c:v>MP</c:v>
                </c:pt>
              </c:strCache>
            </c:strRef>
          </c:cat>
          <c:val>
            <c:numRef>
              <c:f>'Statistiques et Graphiques'!$B$184:$E$184</c:f>
              <c:numCache>
                <c:formatCode>0.0</c:formatCode>
                <c:ptCount val="4"/>
                <c:pt idx="0">
                  <c:v>12.658227848101266</c:v>
                </c:pt>
                <c:pt idx="1">
                  <c:v>28.571428571428569</c:v>
                </c:pt>
                <c:pt idx="2">
                  <c:v>0</c:v>
                </c:pt>
                <c:pt idx="3">
                  <c:v>57.142857142857139</c:v>
                </c:pt>
              </c:numCache>
            </c:numRef>
          </c:val>
          <c:extLst xmlns:c16r2="http://schemas.microsoft.com/office/drawing/2015/06/chart">
            <c:ext xmlns:c16="http://schemas.microsoft.com/office/drawing/2014/chart" uri="{C3380CC4-5D6E-409C-BE32-E72D297353CC}">
              <c16:uniqueId val="{00000002-22A1-4A20-9470-428D47A0C09E}"/>
            </c:ext>
          </c:extLst>
        </c:ser>
        <c:dLbls>
          <c:showLegendKey val="0"/>
          <c:showVal val="0"/>
          <c:showCatName val="0"/>
          <c:showSerName val="0"/>
          <c:showPercent val="0"/>
          <c:showBubbleSize val="0"/>
        </c:dLbls>
        <c:gapWidth val="150"/>
        <c:axId val="183875072"/>
        <c:axId val="247642880"/>
      </c:barChart>
      <c:catAx>
        <c:axId val="183875072"/>
        <c:scaling>
          <c:orientation val="minMax"/>
        </c:scaling>
        <c:delete val="0"/>
        <c:axPos val="b"/>
        <c:numFmt formatCode="General" sourceLinked="0"/>
        <c:majorTickMark val="out"/>
        <c:minorTickMark val="none"/>
        <c:tickLblPos val="nextTo"/>
        <c:crossAx val="247642880"/>
        <c:crosses val="autoZero"/>
        <c:auto val="1"/>
        <c:lblAlgn val="ctr"/>
        <c:lblOffset val="100"/>
        <c:noMultiLvlLbl val="0"/>
      </c:catAx>
      <c:valAx>
        <c:axId val="247642880"/>
        <c:scaling>
          <c:orientation val="minMax"/>
          <c:max val="100"/>
        </c:scaling>
        <c:delete val="0"/>
        <c:axPos val="l"/>
        <c:majorGridlines/>
        <c:numFmt formatCode="0" sourceLinked="0"/>
        <c:majorTickMark val="out"/>
        <c:minorTickMark val="none"/>
        <c:tickLblPos val="nextTo"/>
        <c:crossAx val="183875072"/>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000"/>
              <a:t>Fig. 6.1 Prédominance des RM dans l'appréciation du juge en fonction du type de question</a:t>
            </a:r>
          </a:p>
        </c:rich>
      </c:tx>
      <c:layout/>
      <c:overlay val="0"/>
    </c:title>
    <c:autoTitleDeleted val="0"/>
    <c:plotArea>
      <c:layout/>
      <c:barChart>
        <c:barDir val="col"/>
        <c:grouping val="clustered"/>
        <c:varyColors val="0"/>
        <c:ser>
          <c:idx val="0"/>
          <c:order val="0"/>
          <c:tx>
            <c:strRef>
              <c:f>'Statistiques et Graphiques'!$B$232</c:f>
              <c:strCache>
                <c:ptCount val="1"/>
                <c:pt idx="0">
                  <c:v>F</c:v>
                </c:pt>
              </c:strCache>
            </c:strRef>
          </c:tx>
          <c:invertIfNegative val="0"/>
          <c:cat>
            <c:strRef>
              <c:f>'Statistiques et Graphiques'!$A$233:$A$236</c:f>
              <c:strCache>
                <c:ptCount val="4"/>
                <c:pt idx="0">
                  <c:v>F</c:v>
                </c:pt>
                <c:pt idx="1">
                  <c:v>LC</c:v>
                </c:pt>
                <c:pt idx="2">
                  <c:v>EP</c:v>
                </c:pt>
                <c:pt idx="3">
                  <c:v>MP</c:v>
                </c:pt>
              </c:strCache>
            </c:strRef>
          </c:cat>
          <c:val>
            <c:numRef>
              <c:f>'Statistiques et Graphiques'!$B$233:$B$236</c:f>
              <c:numCache>
                <c:formatCode>0.0</c:formatCode>
                <c:ptCount val="4"/>
                <c:pt idx="0">
                  <c:v>88.095238095238088</c:v>
                </c:pt>
                <c:pt idx="1">
                  <c:v>4.7619047619047619</c:v>
                </c:pt>
                <c:pt idx="2">
                  <c:v>2.3809523809523809</c:v>
                </c:pt>
                <c:pt idx="3">
                  <c:v>4.7619047619047619</c:v>
                </c:pt>
              </c:numCache>
            </c:numRef>
          </c:val>
          <c:extLst xmlns:c16r2="http://schemas.microsoft.com/office/drawing/2015/06/chart">
            <c:ext xmlns:c16="http://schemas.microsoft.com/office/drawing/2014/chart" uri="{C3380CC4-5D6E-409C-BE32-E72D297353CC}">
              <c16:uniqueId val="{00000000-E6C6-4432-8409-006DF214E1A6}"/>
            </c:ext>
          </c:extLst>
        </c:ser>
        <c:ser>
          <c:idx val="1"/>
          <c:order val="1"/>
          <c:tx>
            <c:strRef>
              <c:f>'Statistiques et Graphiques'!$C$232</c:f>
              <c:strCache>
                <c:ptCount val="1"/>
                <c:pt idx="0">
                  <c:v>M</c:v>
                </c:pt>
              </c:strCache>
            </c:strRef>
          </c:tx>
          <c:invertIfNegative val="0"/>
          <c:cat>
            <c:strRef>
              <c:f>'Statistiques et Graphiques'!$A$233:$A$236</c:f>
              <c:strCache>
                <c:ptCount val="4"/>
                <c:pt idx="0">
                  <c:v>F</c:v>
                </c:pt>
                <c:pt idx="1">
                  <c:v>LC</c:v>
                </c:pt>
                <c:pt idx="2">
                  <c:v>EP</c:v>
                </c:pt>
                <c:pt idx="3">
                  <c:v>MP</c:v>
                </c:pt>
              </c:strCache>
            </c:strRef>
          </c:cat>
          <c:val>
            <c:numRef>
              <c:f>'Statistiques et Graphiques'!$C$233:$C$236</c:f>
              <c:numCache>
                <c:formatCode>0.0</c:formatCode>
                <c:ptCount val="4"/>
                <c:pt idx="0">
                  <c:v>80.952380952380949</c:v>
                </c:pt>
                <c:pt idx="1">
                  <c:v>14.285714285714285</c:v>
                </c:pt>
                <c:pt idx="2">
                  <c:v>0</c:v>
                </c:pt>
                <c:pt idx="3">
                  <c:v>4.7619047619047619</c:v>
                </c:pt>
              </c:numCache>
            </c:numRef>
          </c:val>
          <c:extLst xmlns:c16r2="http://schemas.microsoft.com/office/drawing/2015/06/chart">
            <c:ext xmlns:c16="http://schemas.microsoft.com/office/drawing/2014/chart" uri="{C3380CC4-5D6E-409C-BE32-E72D297353CC}">
              <c16:uniqueId val="{00000001-E6C6-4432-8409-006DF214E1A6}"/>
            </c:ext>
          </c:extLst>
        </c:ser>
        <c:ser>
          <c:idx val="2"/>
          <c:order val="2"/>
          <c:tx>
            <c:strRef>
              <c:f>'Statistiques et Graphiques'!$D$232</c:f>
              <c:strCache>
                <c:ptCount val="1"/>
                <c:pt idx="0">
                  <c:v>N</c:v>
                </c:pt>
              </c:strCache>
            </c:strRef>
          </c:tx>
          <c:invertIfNegative val="0"/>
          <c:cat>
            <c:strRef>
              <c:f>'Statistiques et Graphiques'!$A$233:$A$236</c:f>
              <c:strCache>
                <c:ptCount val="4"/>
                <c:pt idx="0">
                  <c:v>F</c:v>
                </c:pt>
                <c:pt idx="1">
                  <c:v>LC</c:v>
                </c:pt>
                <c:pt idx="2">
                  <c:v>EP</c:v>
                </c:pt>
                <c:pt idx="3">
                  <c:v>MP</c:v>
                </c:pt>
              </c:strCache>
            </c:strRef>
          </c:cat>
          <c:val>
            <c:numRef>
              <c:f>'Statistiques et Graphiques'!$D$233:$D$236</c:f>
              <c:numCache>
                <c:formatCode>0.0</c:formatCode>
                <c:ptCount val="4"/>
                <c:pt idx="0">
                  <c:v>67.567567567567565</c:v>
                </c:pt>
                <c:pt idx="1">
                  <c:v>5.4054054054054053</c:v>
                </c:pt>
                <c:pt idx="2">
                  <c:v>16.216216216216218</c:v>
                </c:pt>
                <c:pt idx="3">
                  <c:v>10.810810810810811</c:v>
                </c:pt>
              </c:numCache>
            </c:numRef>
          </c:val>
          <c:extLst xmlns:c16r2="http://schemas.microsoft.com/office/drawing/2015/06/chart">
            <c:ext xmlns:c16="http://schemas.microsoft.com/office/drawing/2014/chart" uri="{C3380CC4-5D6E-409C-BE32-E72D297353CC}">
              <c16:uniqueId val="{00000002-E6C6-4432-8409-006DF214E1A6}"/>
            </c:ext>
          </c:extLst>
        </c:ser>
        <c:dLbls>
          <c:showLegendKey val="0"/>
          <c:showVal val="0"/>
          <c:showCatName val="0"/>
          <c:showSerName val="0"/>
          <c:showPercent val="0"/>
          <c:showBubbleSize val="0"/>
        </c:dLbls>
        <c:gapWidth val="150"/>
        <c:axId val="183875584"/>
        <c:axId val="151962752"/>
      </c:barChart>
      <c:catAx>
        <c:axId val="183875584"/>
        <c:scaling>
          <c:orientation val="minMax"/>
        </c:scaling>
        <c:delete val="0"/>
        <c:axPos val="b"/>
        <c:numFmt formatCode="General" sourceLinked="0"/>
        <c:majorTickMark val="out"/>
        <c:minorTickMark val="none"/>
        <c:tickLblPos val="nextTo"/>
        <c:crossAx val="151962752"/>
        <c:crosses val="autoZero"/>
        <c:auto val="1"/>
        <c:lblAlgn val="ctr"/>
        <c:lblOffset val="100"/>
        <c:noMultiLvlLbl val="0"/>
      </c:catAx>
      <c:valAx>
        <c:axId val="151962752"/>
        <c:scaling>
          <c:orientation val="minMax"/>
        </c:scaling>
        <c:delete val="0"/>
        <c:axPos val="l"/>
        <c:majorGridlines/>
        <c:numFmt formatCode="0" sourceLinked="0"/>
        <c:majorTickMark val="out"/>
        <c:minorTickMark val="none"/>
        <c:tickLblPos val="nextTo"/>
        <c:crossAx val="183875584"/>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000"/>
              <a:t>Fig. 5.1 Degré de corroboration</a:t>
            </a:r>
            <a:r>
              <a:rPr lang="fr-FR" sz="1000" baseline="0"/>
              <a:t> des RM en fonction du type de RM</a:t>
            </a:r>
            <a:endParaRPr lang="fr-FR" sz="1000"/>
          </a:p>
        </c:rich>
      </c:tx>
      <c:layout/>
      <c:overlay val="0"/>
    </c:title>
    <c:autoTitleDeleted val="0"/>
    <c:plotArea>
      <c:layout/>
      <c:barChart>
        <c:barDir val="col"/>
        <c:grouping val="clustered"/>
        <c:varyColors val="0"/>
        <c:ser>
          <c:idx val="0"/>
          <c:order val="0"/>
          <c:tx>
            <c:strRef>
              <c:f>'Statistiques et Graphiques'!$A$166</c:f>
              <c:strCache>
                <c:ptCount val="1"/>
                <c:pt idx="0">
                  <c:v>C</c:v>
                </c:pt>
              </c:strCache>
            </c:strRef>
          </c:tx>
          <c:invertIfNegative val="0"/>
          <c:cat>
            <c:strRef>
              <c:f>'Statistiques et Graphiques'!$B$165:$F$165</c:f>
              <c:strCache>
                <c:ptCount val="5"/>
                <c:pt idx="0">
                  <c:v>CC</c:v>
                </c:pt>
                <c:pt idx="1">
                  <c:v>HAS</c:v>
                </c:pt>
                <c:pt idx="2">
                  <c:v>RBP</c:v>
                </c:pt>
                <c:pt idx="3">
                  <c:v>RMO</c:v>
                </c:pt>
                <c:pt idx="4">
                  <c:v>ROP</c:v>
                </c:pt>
              </c:strCache>
            </c:strRef>
          </c:cat>
          <c:val>
            <c:numRef>
              <c:f>'Statistiques et Graphiques'!$B$166:$F$166</c:f>
              <c:numCache>
                <c:formatCode>0.0</c:formatCode>
                <c:ptCount val="5"/>
                <c:pt idx="0">
                  <c:v>57.142857142857139</c:v>
                </c:pt>
                <c:pt idx="1">
                  <c:v>67.857142857142861</c:v>
                </c:pt>
                <c:pt idx="2">
                  <c:v>69.230769230769226</c:v>
                </c:pt>
                <c:pt idx="3">
                  <c:v>100</c:v>
                </c:pt>
                <c:pt idx="4">
                  <c:v>51.724137931034484</c:v>
                </c:pt>
              </c:numCache>
            </c:numRef>
          </c:val>
          <c:extLst xmlns:c16r2="http://schemas.microsoft.com/office/drawing/2015/06/chart">
            <c:ext xmlns:c16="http://schemas.microsoft.com/office/drawing/2014/chart" uri="{C3380CC4-5D6E-409C-BE32-E72D297353CC}">
              <c16:uniqueId val="{00000000-C5CB-483A-9484-778827BE4DC1}"/>
            </c:ext>
          </c:extLst>
        </c:ser>
        <c:ser>
          <c:idx val="1"/>
          <c:order val="1"/>
          <c:tx>
            <c:strRef>
              <c:f>'Statistiques et Graphiques'!$A$167</c:f>
              <c:strCache>
                <c:ptCount val="1"/>
                <c:pt idx="0">
                  <c:v>U</c:v>
                </c:pt>
              </c:strCache>
            </c:strRef>
          </c:tx>
          <c:invertIfNegative val="0"/>
          <c:cat>
            <c:strRef>
              <c:f>'Statistiques et Graphiques'!$B$165:$F$165</c:f>
              <c:strCache>
                <c:ptCount val="5"/>
                <c:pt idx="0">
                  <c:v>CC</c:v>
                </c:pt>
                <c:pt idx="1">
                  <c:v>HAS</c:v>
                </c:pt>
                <c:pt idx="2">
                  <c:v>RBP</c:v>
                </c:pt>
                <c:pt idx="3">
                  <c:v>RMO</c:v>
                </c:pt>
                <c:pt idx="4">
                  <c:v>ROP</c:v>
                </c:pt>
              </c:strCache>
            </c:strRef>
          </c:cat>
          <c:val>
            <c:numRef>
              <c:f>'Statistiques et Graphiques'!$B$167:$F$167</c:f>
              <c:numCache>
                <c:formatCode>0.0</c:formatCode>
                <c:ptCount val="5"/>
                <c:pt idx="0">
                  <c:v>14.285714285714285</c:v>
                </c:pt>
                <c:pt idx="1">
                  <c:v>21.428571428571427</c:v>
                </c:pt>
                <c:pt idx="2">
                  <c:v>15.384615384615385</c:v>
                </c:pt>
                <c:pt idx="3">
                  <c:v>0</c:v>
                </c:pt>
                <c:pt idx="4">
                  <c:v>37.931034482758619</c:v>
                </c:pt>
              </c:numCache>
            </c:numRef>
          </c:val>
          <c:extLst xmlns:c16r2="http://schemas.microsoft.com/office/drawing/2015/06/chart">
            <c:ext xmlns:c16="http://schemas.microsoft.com/office/drawing/2014/chart" uri="{C3380CC4-5D6E-409C-BE32-E72D297353CC}">
              <c16:uniqueId val="{00000001-C5CB-483A-9484-778827BE4DC1}"/>
            </c:ext>
          </c:extLst>
        </c:ser>
        <c:ser>
          <c:idx val="2"/>
          <c:order val="2"/>
          <c:tx>
            <c:strRef>
              <c:f>'Statistiques et Graphiques'!$A$168</c:f>
              <c:strCache>
                <c:ptCount val="1"/>
                <c:pt idx="0">
                  <c:v>I</c:v>
                </c:pt>
              </c:strCache>
            </c:strRef>
          </c:tx>
          <c:invertIfNegative val="0"/>
          <c:cat>
            <c:strRef>
              <c:f>'Statistiques et Graphiques'!$B$165:$F$165</c:f>
              <c:strCache>
                <c:ptCount val="5"/>
                <c:pt idx="0">
                  <c:v>CC</c:v>
                </c:pt>
                <c:pt idx="1">
                  <c:v>HAS</c:v>
                </c:pt>
                <c:pt idx="2">
                  <c:v>RBP</c:v>
                </c:pt>
                <c:pt idx="3">
                  <c:v>RMO</c:v>
                </c:pt>
                <c:pt idx="4">
                  <c:v>ROP</c:v>
                </c:pt>
              </c:strCache>
            </c:strRef>
          </c:cat>
          <c:val>
            <c:numRef>
              <c:f>'Statistiques et Graphiques'!$B$168:$F$168</c:f>
              <c:numCache>
                <c:formatCode>0.0</c:formatCode>
                <c:ptCount val="5"/>
                <c:pt idx="0">
                  <c:v>28.571428571428569</c:v>
                </c:pt>
                <c:pt idx="1">
                  <c:v>10.714285714285714</c:v>
                </c:pt>
                <c:pt idx="2">
                  <c:v>15.384615384615385</c:v>
                </c:pt>
                <c:pt idx="3">
                  <c:v>0</c:v>
                </c:pt>
                <c:pt idx="4">
                  <c:v>10.344827586206897</c:v>
                </c:pt>
              </c:numCache>
            </c:numRef>
          </c:val>
          <c:extLst xmlns:c16r2="http://schemas.microsoft.com/office/drawing/2015/06/chart">
            <c:ext xmlns:c16="http://schemas.microsoft.com/office/drawing/2014/chart" uri="{C3380CC4-5D6E-409C-BE32-E72D297353CC}">
              <c16:uniqueId val="{00000002-C5CB-483A-9484-778827BE4DC1}"/>
            </c:ext>
          </c:extLst>
        </c:ser>
        <c:dLbls>
          <c:showLegendKey val="0"/>
          <c:showVal val="0"/>
          <c:showCatName val="0"/>
          <c:showSerName val="0"/>
          <c:showPercent val="0"/>
          <c:showBubbleSize val="0"/>
        </c:dLbls>
        <c:gapWidth val="150"/>
        <c:axId val="183877120"/>
        <c:axId val="151965056"/>
      </c:barChart>
      <c:catAx>
        <c:axId val="183877120"/>
        <c:scaling>
          <c:orientation val="minMax"/>
        </c:scaling>
        <c:delete val="0"/>
        <c:axPos val="b"/>
        <c:numFmt formatCode="General" sourceLinked="0"/>
        <c:majorTickMark val="out"/>
        <c:minorTickMark val="none"/>
        <c:tickLblPos val="nextTo"/>
        <c:crossAx val="151965056"/>
        <c:crosses val="autoZero"/>
        <c:auto val="1"/>
        <c:lblAlgn val="ctr"/>
        <c:lblOffset val="100"/>
        <c:noMultiLvlLbl val="0"/>
      </c:catAx>
      <c:valAx>
        <c:axId val="151965056"/>
        <c:scaling>
          <c:orientation val="minMax"/>
          <c:max val="100"/>
        </c:scaling>
        <c:delete val="0"/>
        <c:axPos val="l"/>
        <c:majorGridlines/>
        <c:numFmt formatCode="0" sourceLinked="0"/>
        <c:majorTickMark val="out"/>
        <c:minorTickMark val="none"/>
        <c:tickLblPos val="nextTo"/>
        <c:crossAx val="183877120"/>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6" Type="http://schemas.openxmlformats.org/officeDocument/2006/relationships/chart" Target="../charts/chart16.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5" Type="http://schemas.openxmlformats.org/officeDocument/2006/relationships/chart" Target="../charts/chart1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7</xdr:col>
      <xdr:colOff>4513</xdr:colOff>
      <xdr:row>5</xdr:row>
      <xdr:rowOff>173037</xdr:rowOff>
    </xdr:from>
    <xdr:to>
      <xdr:col>9</xdr:col>
      <xdr:colOff>1905000</xdr:colOff>
      <xdr:row>14</xdr:row>
      <xdr:rowOff>142876</xdr:rowOff>
    </xdr:to>
    <xdr:graphicFrame macro="">
      <xdr:nvGraphicFramePr>
        <xdr:cNvPr id="3" name="Graphique 2">
          <a:extLst>
            <a:ext uri="{FF2B5EF4-FFF2-40B4-BE49-F238E27FC236}">
              <a16:creationId xmlns="" xmlns:a16="http://schemas.microsoft.com/office/drawing/2014/main" id="{00000000-0008-0000-02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190501</xdr:colOff>
      <xdr:row>36</xdr:row>
      <xdr:rowOff>0</xdr:rowOff>
    </xdr:from>
    <xdr:to>
      <xdr:col>10</xdr:col>
      <xdr:colOff>115662</xdr:colOff>
      <xdr:row>44</xdr:row>
      <xdr:rowOff>149678</xdr:rowOff>
    </xdr:to>
    <xdr:graphicFrame macro="">
      <xdr:nvGraphicFramePr>
        <xdr:cNvPr id="7" name="Graphique 6">
          <a:extLst>
            <a:ext uri="{FF2B5EF4-FFF2-40B4-BE49-F238E27FC236}">
              <a16:creationId xmlns="" xmlns:a16="http://schemas.microsoft.com/office/drawing/2014/main" id="{00000000-0008-0000-02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10505</xdr:colOff>
      <xdr:row>48</xdr:row>
      <xdr:rowOff>168089</xdr:rowOff>
    </xdr:from>
    <xdr:to>
      <xdr:col>10</xdr:col>
      <xdr:colOff>15307</xdr:colOff>
      <xdr:row>59</xdr:row>
      <xdr:rowOff>0</xdr:rowOff>
    </xdr:to>
    <xdr:graphicFrame macro="">
      <xdr:nvGraphicFramePr>
        <xdr:cNvPr id="8" name="Graphique 7">
          <a:extLst>
            <a:ext uri="{FF2B5EF4-FFF2-40B4-BE49-F238E27FC236}">
              <a16:creationId xmlns="" xmlns:a16="http://schemas.microsoft.com/office/drawing/2014/main" id="{00000000-0008-0000-02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23812</xdr:colOff>
      <xdr:row>17</xdr:row>
      <xdr:rowOff>202406</xdr:rowOff>
    </xdr:from>
    <xdr:to>
      <xdr:col>10</xdr:col>
      <xdr:colOff>23813</xdr:colOff>
      <xdr:row>29</xdr:row>
      <xdr:rowOff>35720</xdr:rowOff>
    </xdr:to>
    <xdr:graphicFrame macro="">
      <xdr:nvGraphicFramePr>
        <xdr:cNvPr id="23" name="Graphique 22">
          <a:extLst>
            <a:ext uri="{FF2B5EF4-FFF2-40B4-BE49-F238E27FC236}">
              <a16:creationId xmlns="" xmlns:a16="http://schemas.microsoft.com/office/drawing/2014/main" id="{00000000-0008-0000-0200-00001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637016</xdr:colOff>
      <xdr:row>239</xdr:row>
      <xdr:rowOff>176893</xdr:rowOff>
    </xdr:from>
    <xdr:to>
      <xdr:col>10</xdr:col>
      <xdr:colOff>0</xdr:colOff>
      <xdr:row>251</xdr:row>
      <xdr:rowOff>163286</xdr:rowOff>
    </xdr:to>
    <xdr:graphicFrame macro="">
      <xdr:nvGraphicFramePr>
        <xdr:cNvPr id="38" name="Graphique 37">
          <a:extLst>
            <a:ext uri="{FF2B5EF4-FFF2-40B4-BE49-F238E27FC236}">
              <a16:creationId xmlns="" xmlns:a16="http://schemas.microsoft.com/office/drawing/2014/main" id="{00000000-0008-0000-0200-00002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11905</xdr:colOff>
      <xdr:row>122</xdr:row>
      <xdr:rowOff>130967</xdr:rowOff>
    </xdr:from>
    <xdr:to>
      <xdr:col>9</xdr:col>
      <xdr:colOff>1893094</xdr:colOff>
      <xdr:row>134</xdr:row>
      <xdr:rowOff>190498</xdr:rowOff>
    </xdr:to>
    <xdr:graphicFrame macro="">
      <xdr:nvGraphicFramePr>
        <xdr:cNvPr id="39" name="Graphique 38">
          <a:extLst>
            <a:ext uri="{FF2B5EF4-FFF2-40B4-BE49-F238E27FC236}">
              <a16:creationId xmlns="" xmlns:a16="http://schemas.microsoft.com/office/drawing/2014/main" id="{00000000-0008-0000-0200-00002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xdr:col>
      <xdr:colOff>631172</xdr:colOff>
      <xdr:row>174</xdr:row>
      <xdr:rowOff>36557</xdr:rowOff>
    </xdr:from>
    <xdr:to>
      <xdr:col>10</xdr:col>
      <xdr:colOff>47623</xdr:colOff>
      <xdr:row>186</xdr:row>
      <xdr:rowOff>163286</xdr:rowOff>
    </xdr:to>
    <xdr:graphicFrame macro="">
      <xdr:nvGraphicFramePr>
        <xdr:cNvPr id="40" name="Graphique 39">
          <a:extLst>
            <a:ext uri="{FF2B5EF4-FFF2-40B4-BE49-F238E27FC236}">
              <a16:creationId xmlns="" xmlns:a16="http://schemas.microsoft.com/office/drawing/2014/main" id="{00000000-0008-0000-0200-00002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23286</xdr:colOff>
      <xdr:row>224</xdr:row>
      <xdr:rowOff>45725</xdr:rowOff>
    </xdr:from>
    <xdr:to>
      <xdr:col>10</xdr:col>
      <xdr:colOff>0</xdr:colOff>
      <xdr:row>235</xdr:row>
      <xdr:rowOff>173181</xdr:rowOff>
    </xdr:to>
    <xdr:graphicFrame macro="">
      <xdr:nvGraphicFramePr>
        <xdr:cNvPr id="41" name="Graphique 40">
          <a:extLst>
            <a:ext uri="{FF2B5EF4-FFF2-40B4-BE49-F238E27FC236}">
              <a16:creationId xmlns="" xmlns:a16="http://schemas.microsoft.com/office/drawing/2014/main" id="{00000000-0008-0000-0200-00002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7</xdr:col>
      <xdr:colOff>59531</xdr:colOff>
      <xdr:row>158</xdr:row>
      <xdr:rowOff>23926</xdr:rowOff>
    </xdr:from>
    <xdr:to>
      <xdr:col>9</xdr:col>
      <xdr:colOff>1916906</xdr:colOff>
      <xdr:row>170</xdr:row>
      <xdr:rowOff>83344</xdr:rowOff>
    </xdr:to>
    <xdr:graphicFrame macro="">
      <xdr:nvGraphicFramePr>
        <xdr:cNvPr id="44" name="Graphique 43">
          <a:extLst>
            <a:ext uri="{FF2B5EF4-FFF2-40B4-BE49-F238E27FC236}">
              <a16:creationId xmlns="" xmlns:a16="http://schemas.microsoft.com/office/drawing/2014/main" id="{00000000-0008-0000-0200-00002C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1157</xdr:colOff>
      <xdr:row>138</xdr:row>
      <xdr:rowOff>20514</xdr:rowOff>
    </xdr:from>
    <xdr:to>
      <xdr:col>9</xdr:col>
      <xdr:colOff>1881187</xdr:colOff>
      <xdr:row>150</xdr:row>
      <xdr:rowOff>95250</xdr:rowOff>
    </xdr:to>
    <xdr:graphicFrame macro="">
      <xdr:nvGraphicFramePr>
        <xdr:cNvPr id="45" name="Graphique 44">
          <a:extLst>
            <a:ext uri="{FF2B5EF4-FFF2-40B4-BE49-F238E27FC236}">
              <a16:creationId xmlns="" xmlns:a16="http://schemas.microsoft.com/office/drawing/2014/main" id="{00000000-0008-0000-0200-00002D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7</xdr:col>
      <xdr:colOff>0</xdr:colOff>
      <xdr:row>255</xdr:row>
      <xdr:rowOff>107981</xdr:rowOff>
    </xdr:from>
    <xdr:to>
      <xdr:col>9</xdr:col>
      <xdr:colOff>1905000</xdr:colOff>
      <xdr:row>267</xdr:row>
      <xdr:rowOff>150480</xdr:rowOff>
    </xdr:to>
    <xdr:graphicFrame macro="">
      <xdr:nvGraphicFramePr>
        <xdr:cNvPr id="46" name="Graphique 45">
          <a:extLst>
            <a:ext uri="{FF2B5EF4-FFF2-40B4-BE49-F238E27FC236}">
              <a16:creationId xmlns="" xmlns:a16="http://schemas.microsoft.com/office/drawing/2014/main" id="{00000000-0008-0000-0200-00002E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6</xdr:col>
      <xdr:colOff>607218</xdr:colOff>
      <xdr:row>209</xdr:row>
      <xdr:rowOff>17318</xdr:rowOff>
    </xdr:from>
    <xdr:to>
      <xdr:col>10</xdr:col>
      <xdr:colOff>17319</xdr:colOff>
      <xdr:row>220</xdr:row>
      <xdr:rowOff>54429</xdr:rowOff>
    </xdr:to>
    <xdr:graphicFrame macro="">
      <xdr:nvGraphicFramePr>
        <xdr:cNvPr id="9" name="Graphique 8">
          <a:extLst>
            <a:ext uri="{FF2B5EF4-FFF2-40B4-BE49-F238E27FC236}">
              <a16:creationId xmlns="" xmlns:a16="http://schemas.microsoft.com/office/drawing/2014/main" id="{00000000-0008-0000-02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7</xdr:col>
      <xdr:colOff>83343</xdr:colOff>
      <xdr:row>96</xdr:row>
      <xdr:rowOff>0</xdr:rowOff>
    </xdr:from>
    <xdr:to>
      <xdr:col>9</xdr:col>
      <xdr:colOff>1893093</xdr:colOff>
      <xdr:row>108</xdr:row>
      <xdr:rowOff>142874</xdr:rowOff>
    </xdr:to>
    <xdr:graphicFrame macro="">
      <xdr:nvGraphicFramePr>
        <xdr:cNvPr id="10" name="Graphique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29226</xdr:colOff>
      <xdr:row>191</xdr:row>
      <xdr:rowOff>46543</xdr:rowOff>
    </xdr:from>
    <xdr:to>
      <xdr:col>9</xdr:col>
      <xdr:colOff>1904684</xdr:colOff>
      <xdr:row>204</xdr:row>
      <xdr:rowOff>29225</xdr:rowOff>
    </xdr:to>
    <xdr:graphicFrame macro="">
      <xdr:nvGraphicFramePr>
        <xdr:cNvPr id="12" name="Graphique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7</xdr:col>
      <xdr:colOff>11906</xdr:colOff>
      <xdr:row>70</xdr:row>
      <xdr:rowOff>83344</xdr:rowOff>
    </xdr:from>
    <xdr:to>
      <xdr:col>9</xdr:col>
      <xdr:colOff>1916906</xdr:colOff>
      <xdr:row>78</xdr:row>
      <xdr:rowOff>107156</xdr:rowOff>
    </xdr:to>
    <xdr:graphicFrame macro="">
      <xdr:nvGraphicFramePr>
        <xdr:cNvPr id="21" name="Graphique 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6</xdr:col>
      <xdr:colOff>631030</xdr:colOff>
      <xdr:row>271</xdr:row>
      <xdr:rowOff>95250</xdr:rowOff>
    </xdr:from>
    <xdr:to>
      <xdr:col>9</xdr:col>
      <xdr:colOff>1905000</xdr:colOff>
      <xdr:row>284</xdr:row>
      <xdr:rowOff>97632</xdr:rowOff>
    </xdr:to>
    <xdr:graphicFrame macro="">
      <xdr:nvGraphicFramePr>
        <xdr:cNvPr id="22" name="Graphique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Recherches\Recherches%20tri&#233;es%20par%20th&#232;me\Conditions%20de%20la%20RC\Faits%20g&#233;n&#233;rateurs%20de%20RC\Faute\Faute%20m&#233;dicale\R&#233;f&#233;rences%20opposables\CA%20Paris,%202,%202,%2014-09-2017,%20n&#176;%2015-24344.pdf"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Recherches\Recherches%20tri&#233;es%20par%20th&#232;me\Conditions%20de%20la%20RC\Faits%20g&#233;n&#233;rateurs%20de%20RC\Faute\Faute%20m&#233;dicale\R&#233;f&#233;rences%20opposables\CA%20Paris,%202,%202,%2014-09-2017,%20n&#176;%2015-24344.pdf"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4"/>
  <sheetViews>
    <sheetView topLeftCell="G1" zoomScale="60" zoomScaleNormal="60" workbookViewId="0">
      <selection activeCell="E6" sqref="E6"/>
    </sheetView>
  </sheetViews>
  <sheetFormatPr baseColWidth="10" defaultRowHeight="15" x14ac:dyDescent="0.25"/>
  <cols>
    <col min="1" max="1" width="50.28515625" style="1" customWidth="1"/>
    <col min="2" max="2" width="30" style="1" customWidth="1"/>
    <col min="3" max="3" width="38.140625" style="1" customWidth="1"/>
    <col min="4" max="4" width="49.140625" style="1" customWidth="1"/>
    <col min="5" max="5" width="101.42578125" style="1" customWidth="1"/>
    <col min="6" max="6" width="53.7109375" style="1" customWidth="1"/>
    <col min="7" max="8" width="58.140625" style="1" customWidth="1"/>
    <col min="9" max="9" width="63" style="1" customWidth="1"/>
    <col min="10" max="10" width="65.28515625" style="1" customWidth="1"/>
    <col min="11" max="12" width="35.28515625" style="1" customWidth="1"/>
    <col min="13" max="16384" width="11.42578125" style="1"/>
  </cols>
  <sheetData>
    <row r="1" spans="1:12" x14ac:dyDescent="0.25">
      <c r="A1" s="50" t="s">
        <v>392</v>
      </c>
      <c r="B1" s="50"/>
      <c r="C1" s="50"/>
      <c r="D1" s="50"/>
    </row>
    <row r="2" spans="1:12" ht="135" x14ac:dyDescent="0.25">
      <c r="A2" s="1" t="s">
        <v>341</v>
      </c>
      <c r="B2" s="1" t="s">
        <v>396</v>
      </c>
      <c r="C2" s="1" t="s">
        <v>397</v>
      </c>
      <c r="D2" s="1" t="s">
        <v>257</v>
      </c>
      <c r="E2" s="1" t="s">
        <v>398</v>
      </c>
      <c r="F2" s="1" t="s">
        <v>399</v>
      </c>
      <c r="G2" s="1" t="s">
        <v>400</v>
      </c>
      <c r="H2" s="1" t="s">
        <v>258</v>
      </c>
      <c r="I2" s="1" t="s">
        <v>328</v>
      </c>
      <c r="J2" s="1" t="s">
        <v>401</v>
      </c>
      <c r="K2" s="1" t="s">
        <v>305</v>
      </c>
      <c r="L2" s="1" t="s">
        <v>306</v>
      </c>
    </row>
    <row r="3" spans="1:12" ht="45" customHeight="1" x14ac:dyDescent="0.25">
      <c r="A3" s="5" t="s">
        <v>449</v>
      </c>
      <c r="B3" s="1" t="s">
        <v>260</v>
      </c>
      <c r="C3" s="1" t="s">
        <v>37</v>
      </c>
      <c r="D3" s="1" t="s">
        <v>93</v>
      </c>
      <c r="E3" s="1" t="s">
        <v>402</v>
      </c>
      <c r="F3" s="1" t="s">
        <v>1</v>
      </c>
      <c r="G3" s="1">
        <v>3</v>
      </c>
      <c r="H3" s="1" t="s">
        <v>12</v>
      </c>
      <c r="I3" s="1" t="s">
        <v>15</v>
      </c>
      <c r="J3" s="1" t="s">
        <v>12</v>
      </c>
      <c r="K3" s="1" t="s">
        <v>314</v>
      </c>
      <c r="L3" s="1" t="s">
        <v>326</v>
      </c>
    </row>
    <row r="4" spans="1:12" ht="45" customHeight="1" x14ac:dyDescent="0.25">
      <c r="A4" s="5" t="s">
        <v>52</v>
      </c>
      <c r="B4" s="1" t="s">
        <v>263</v>
      </c>
      <c r="C4" s="1" t="s">
        <v>48</v>
      </c>
      <c r="D4" s="1" t="s">
        <v>93</v>
      </c>
      <c r="E4" s="1" t="s">
        <v>287</v>
      </c>
      <c r="F4" s="1" t="s">
        <v>354</v>
      </c>
      <c r="G4" s="1">
        <v>6</v>
      </c>
      <c r="H4" s="1" t="s">
        <v>356</v>
      </c>
      <c r="I4" s="1" t="s">
        <v>185</v>
      </c>
      <c r="J4" s="1" t="s">
        <v>186</v>
      </c>
      <c r="K4" s="1" t="s">
        <v>314</v>
      </c>
      <c r="L4" s="1" t="s">
        <v>187</v>
      </c>
    </row>
    <row r="5" spans="1:12" ht="45" customHeight="1" x14ac:dyDescent="0.25">
      <c r="A5" s="5" t="s">
        <v>393</v>
      </c>
      <c r="B5" s="1" t="s">
        <v>260</v>
      </c>
      <c r="C5" s="1" t="s">
        <v>106</v>
      </c>
      <c r="D5" s="1" t="s">
        <v>130</v>
      </c>
      <c r="E5" s="1" t="s">
        <v>403</v>
      </c>
      <c r="F5" s="1" t="s">
        <v>1</v>
      </c>
      <c r="G5" s="1">
        <v>1</v>
      </c>
      <c r="H5" s="1" t="s">
        <v>0</v>
      </c>
      <c r="I5" s="1" t="s">
        <v>7</v>
      </c>
      <c r="J5" s="1" t="s">
        <v>131</v>
      </c>
      <c r="K5" s="1" t="s">
        <v>309</v>
      </c>
    </row>
    <row r="6" spans="1:12" ht="45" customHeight="1" x14ac:dyDescent="0.25">
      <c r="A6" s="5" t="s">
        <v>112</v>
      </c>
      <c r="C6" s="1" t="s">
        <v>106</v>
      </c>
      <c r="D6" s="1" t="s">
        <v>110</v>
      </c>
      <c r="E6" s="1" t="s">
        <v>304</v>
      </c>
      <c r="F6" s="1" t="s">
        <v>1</v>
      </c>
      <c r="G6" s="1">
        <v>3</v>
      </c>
      <c r="H6" s="1" t="s">
        <v>0</v>
      </c>
      <c r="I6" s="1" t="s">
        <v>109</v>
      </c>
      <c r="J6" s="1" t="s">
        <v>320</v>
      </c>
      <c r="K6" s="1" t="s">
        <v>309</v>
      </c>
      <c r="L6" s="1" t="s">
        <v>111</v>
      </c>
    </row>
    <row r="7" spans="1:12" ht="45" customHeight="1" x14ac:dyDescent="0.25">
      <c r="A7" s="5" t="s">
        <v>188</v>
      </c>
      <c r="B7" s="1" t="s">
        <v>260</v>
      </c>
      <c r="C7" s="1" t="s">
        <v>48</v>
      </c>
      <c r="D7" s="1" t="s">
        <v>93</v>
      </c>
      <c r="E7" s="1" t="s">
        <v>189</v>
      </c>
      <c r="F7" s="1" t="s">
        <v>1</v>
      </c>
      <c r="G7" s="1">
        <v>3</v>
      </c>
      <c r="H7" s="1" t="s">
        <v>190</v>
      </c>
      <c r="I7" s="1" t="s">
        <v>15</v>
      </c>
      <c r="J7" s="1" t="s">
        <v>12</v>
      </c>
      <c r="K7" s="1" t="s">
        <v>313</v>
      </c>
      <c r="L7" s="1" t="s">
        <v>191</v>
      </c>
    </row>
    <row r="8" spans="1:12" ht="45" customHeight="1" x14ac:dyDescent="0.25">
      <c r="A8" s="5" t="s">
        <v>450</v>
      </c>
      <c r="B8" s="1" t="s">
        <v>260</v>
      </c>
      <c r="C8" s="1" t="s">
        <v>48</v>
      </c>
      <c r="D8" s="1" t="s">
        <v>269</v>
      </c>
      <c r="E8" s="1" t="s">
        <v>238</v>
      </c>
      <c r="F8" s="1" t="s">
        <v>1</v>
      </c>
      <c r="G8" s="1">
        <v>3</v>
      </c>
      <c r="H8" s="1" t="s">
        <v>0</v>
      </c>
      <c r="I8" s="1" t="s">
        <v>239</v>
      </c>
      <c r="J8" s="1" t="s">
        <v>320</v>
      </c>
      <c r="K8" s="1" t="s">
        <v>313</v>
      </c>
      <c r="L8" s="1" t="s">
        <v>240</v>
      </c>
    </row>
    <row r="9" spans="1:12" ht="45" customHeight="1" x14ac:dyDescent="0.25">
      <c r="A9" s="5" t="s">
        <v>120</v>
      </c>
      <c r="B9" s="1" t="s">
        <v>263</v>
      </c>
      <c r="C9" s="1" t="s">
        <v>106</v>
      </c>
      <c r="D9" s="1" t="s">
        <v>119</v>
      </c>
      <c r="E9" s="1" t="s">
        <v>118</v>
      </c>
      <c r="F9" s="1" t="s">
        <v>354</v>
      </c>
      <c r="G9" s="1">
        <v>5</v>
      </c>
      <c r="H9" s="1" t="s">
        <v>0</v>
      </c>
      <c r="I9" s="1" t="s">
        <v>121</v>
      </c>
      <c r="J9" s="1" t="s">
        <v>122</v>
      </c>
      <c r="K9" s="1" t="s">
        <v>310</v>
      </c>
      <c r="L9" s="1" t="s">
        <v>311</v>
      </c>
    </row>
    <row r="10" spans="1:12" ht="45" customHeight="1" x14ac:dyDescent="0.25">
      <c r="A10" s="5" t="s">
        <v>332</v>
      </c>
      <c r="B10" s="1" t="s">
        <v>260</v>
      </c>
      <c r="C10" s="1" t="s">
        <v>106</v>
      </c>
      <c r="D10" s="1" t="s">
        <v>342</v>
      </c>
      <c r="E10" s="1" t="s">
        <v>343</v>
      </c>
      <c r="F10" s="1" t="s">
        <v>1</v>
      </c>
      <c r="G10" s="1">
        <v>3</v>
      </c>
      <c r="H10" s="1" t="s">
        <v>0</v>
      </c>
      <c r="I10" s="1" t="s">
        <v>344</v>
      </c>
      <c r="J10" s="1" t="s">
        <v>345</v>
      </c>
      <c r="K10" s="1" t="s">
        <v>346</v>
      </c>
    </row>
    <row r="11" spans="1:12" ht="45" customHeight="1" x14ac:dyDescent="0.25">
      <c r="A11" s="5" t="s">
        <v>253</v>
      </c>
      <c r="B11" s="1" t="s">
        <v>260</v>
      </c>
      <c r="C11" s="1" t="s">
        <v>249</v>
      </c>
      <c r="D11" s="1" t="s">
        <v>254</v>
      </c>
      <c r="E11" s="1" t="s">
        <v>404</v>
      </c>
      <c r="F11" s="1" t="s">
        <v>1</v>
      </c>
      <c r="G11" s="1">
        <v>6</v>
      </c>
      <c r="H11" s="1" t="s">
        <v>405</v>
      </c>
      <c r="I11" s="1" t="s">
        <v>327</v>
      </c>
      <c r="J11" s="1" t="s">
        <v>12</v>
      </c>
      <c r="K11" s="1" t="s">
        <v>317</v>
      </c>
      <c r="L11" s="1" t="s">
        <v>406</v>
      </c>
    </row>
    <row r="12" spans="1:12" ht="45" customHeight="1" x14ac:dyDescent="0.25">
      <c r="A12" s="5" t="s">
        <v>451</v>
      </c>
      <c r="B12" s="1" t="s">
        <v>260</v>
      </c>
      <c r="C12" s="1" t="s">
        <v>259</v>
      </c>
      <c r="D12" s="1" t="s">
        <v>265</v>
      </c>
      <c r="E12" s="1" t="s">
        <v>407</v>
      </c>
      <c r="F12" s="1" t="s">
        <v>1</v>
      </c>
      <c r="G12" s="1">
        <v>1</v>
      </c>
      <c r="H12" s="1" t="s">
        <v>0</v>
      </c>
      <c r="I12" s="1" t="s">
        <v>7</v>
      </c>
      <c r="J12" s="1" t="s">
        <v>44</v>
      </c>
      <c r="K12" s="1" t="s">
        <v>307</v>
      </c>
      <c r="L12" s="1" t="s">
        <v>45</v>
      </c>
    </row>
    <row r="13" spans="1:12" ht="45" customHeight="1" x14ac:dyDescent="0.25">
      <c r="A13" s="5" t="s">
        <v>227</v>
      </c>
      <c r="B13" s="1" t="s">
        <v>260</v>
      </c>
      <c r="C13" s="1" t="s">
        <v>48</v>
      </c>
      <c r="D13" s="1" t="s">
        <v>93</v>
      </c>
      <c r="E13" s="1" t="s">
        <v>298</v>
      </c>
      <c r="F13" s="1" t="s">
        <v>1</v>
      </c>
      <c r="G13" s="1">
        <v>2</v>
      </c>
      <c r="H13" s="1" t="s">
        <v>0</v>
      </c>
      <c r="I13" s="1" t="s">
        <v>224</v>
      </c>
      <c r="J13" s="1" t="s">
        <v>225</v>
      </c>
      <c r="K13" s="1" t="s">
        <v>307</v>
      </c>
      <c r="L13" s="1" t="s">
        <v>226</v>
      </c>
    </row>
    <row r="14" spans="1:12" ht="45" customHeight="1" x14ac:dyDescent="0.25">
      <c r="A14" s="5" t="s">
        <v>394</v>
      </c>
      <c r="B14" s="1" t="s">
        <v>260</v>
      </c>
      <c r="C14" s="1" t="s">
        <v>106</v>
      </c>
      <c r="D14" s="1" t="s">
        <v>145</v>
      </c>
      <c r="E14" s="1" t="s">
        <v>144</v>
      </c>
      <c r="F14" s="1" t="s">
        <v>1</v>
      </c>
      <c r="G14" s="1">
        <v>4</v>
      </c>
      <c r="H14" s="1" t="s">
        <v>146</v>
      </c>
      <c r="I14" s="1" t="s">
        <v>15</v>
      </c>
      <c r="J14" s="1" t="s">
        <v>12</v>
      </c>
      <c r="K14" s="1" t="s">
        <v>307</v>
      </c>
      <c r="L14" s="1" t="s">
        <v>147</v>
      </c>
    </row>
    <row r="15" spans="1:12" ht="45" customHeight="1" x14ac:dyDescent="0.25">
      <c r="A15" s="5" t="s">
        <v>46</v>
      </c>
      <c r="B15" s="1" t="s">
        <v>260</v>
      </c>
      <c r="C15" s="1" t="s">
        <v>259</v>
      </c>
      <c r="D15" s="1" t="s">
        <v>50</v>
      </c>
      <c r="E15" s="1" t="s">
        <v>288</v>
      </c>
      <c r="F15" s="1" t="s">
        <v>1</v>
      </c>
      <c r="G15" s="1">
        <v>4</v>
      </c>
      <c r="H15" s="1" t="s">
        <v>47</v>
      </c>
      <c r="I15" s="1" t="s">
        <v>15</v>
      </c>
      <c r="J15" s="1" t="s">
        <v>12</v>
      </c>
      <c r="K15" s="1" t="s">
        <v>307</v>
      </c>
    </row>
    <row r="16" spans="1:12" ht="45" customHeight="1" x14ac:dyDescent="0.25">
      <c r="A16" s="5" t="s">
        <v>237</v>
      </c>
      <c r="B16" s="1" t="s">
        <v>260</v>
      </c>
      <c r="C16" s="1" t="s">
        <v>48</v>
      </c>
      <c r="D16" s="1" t="s">
        <v>93</v>
      </c>
      <c r="F16" s="1" t="s">
        <v>355</v>
      </c>
      <c r="G16" s="1">
        <v>5</v>
      </c>
      <c r="H16" s="1" t="s">
        <v>408</v>
      </c>
      <c r="I16" s="1" t="s">
        <v>15</v>
      </c>
      <c r="J16" s="1" t="s">
        <v>12</v>
      </c>
      <c r="K16" s="1" t="s">
        <v>307</v>
      </c>
      <c r="L16" s="1" t="s">
        <v>236</v>
      </c>
    </row>
    <row r="17" spans="1:12" ht="45" customHeight="1" x14ac:dyDescent="0.25">
      <c r="A17" s="5" t="s">
        <v>203</v>
      </c>
      <c r="B17" s="1" t="s">
        <v>260</v>
      </c>
      <c r="C17" s="1" t="s">
        <v>48</v>
      </c>
      <c r="D17" s="1" t="s">
        <v>93</v>
      </c>
      <c r="F17" s="1" t="s">
        <v>347</v>
      </c>
      <c r="G17" s="1">
        <v>5</v>
      </c>
      <c r="H17" s="1" t="s">
        <v>201</v>
      </c>
      <c r="I17" s="1" t="s">
        <v>327</v>
      </c>
      <c r="J17" s="1" t="s">
        <v>12</v>
      </c>
      <c r="K17" s="1" t="s">
        <v>307</v>
      </c>
      <c r="L17" s="1" t="s">
        <v>202</v>
      </c>
    </row>
    <row r="18" spans="1:12" ht="45" customHeight="1" x14ac:dyDescent="0.25">
      <c r="A18" s="5" t="s">
        <v>444</v>
      </c>
      <c r="B18" s="1" t="s">
        <v>260</v>
      </c>
      <c r="C18" s="1" t="s">
        <v>106</v>
      </c>
      <c r="D18" s="1" t="s">
        <v>48</v>
      </c>
      <c r="E18" s="1" t="s">
        <v>409</v>
      </c>
      <c r="F18" s="1" t="s">
        <v>1</v>
      </c>
      <c r="G18" s="1">
        <v>6</v>
      </c>
      <c r="H18" s="1" t="s">
        <v>169</v>
      </c>
      <c r="I18" s="1" t="s">
        <v>327</v>
      </c>
      <c r="J18" s="1" t="s">
        <v>12</v>
      </c>
      <c r="K18" s="1" t="s">
        <v>307</v>
      </c>
      <c r="L18" s="1" t="s">
        <v>170</v>
      </c>
    </row>
    <row r="19" spans="1:12" ht="45" customHeight="1" x14ac:dyDescent="0.25">
      <c r="A19" s="5" t="s">
        <v>197</v>
      </c>
      <c r="B19" s="1" t="s">
        <v>263</v>
      </c>
      <c r="C19" s="1" t="s">
        <v>48</v>
      </c>
      <c r="D19" s="1" t="s">
        <v>93</v>
      </c>
      <c r="E19" s="1" t="s">
        <v>198</v>
      </c>
      <c r="F19" s="1" t="s">
        <v>354</v>
      </c>
      <c r="G19" s="1">
        <v>6</v>
      </c>
      <c r="H19" s="1" t="s">
        <v>199</v>
      </c>
      <c r="I19" s="1" t="s">
        <v>327</v>
      </c>
      <c r="J19" s="1" t="s">
        <v>12</v>
      </c>
      <c r="K19" s="1" t="s">
        <v>307</v>
      </c>
      <c r="L19" s="1" t="s">
        <v>200</v>
      </c>
    </row>
    <row r="20" spans="1:12" ht="45" customHeight="1" x14ac:dyDescent="0.25">
      <c r="A20" s="5" t="s">
        <v>196</v>
      </c>
      <c r="B20" s="1" t="s">
        <v>260</v>
      </c>
      <c r="C20" s="1" t="s">
        <v>48</v>
      </c>
      <c r="D20" s="1" t="s">
        <v>93</v>
      </c>
      <c r="E20" s="1" t="s">
        <v>194</v>
      </c>
      <c r="F20" s="1" t="s">
        <v>1</v>
      </c>
      <c r="G20" s="1">
        <v>1</v>
      </c>
      <c r="H20" s="1" t="s">
        <v>0</v>
      </c>
      <c r="I20" s="1" t="s">
        <v>7</v>
      </c>
      <c r="J20" s="1" t="s">
        <v>1</v>
      </c>
      <c r="K20" s="1" t="s">
        <v>308</v>
      </c>
      <c r="L20" s="1" t="s">
        <v>195</v>
      </c>
    </row>
    <row r="21" spans="1:12" ht="45" customHeight="1" x14ac:dyDescent="0.25">
      <c r="A21" s="5" t="s">
        <v>280</v>
      </c>
      <c r="B21" s="1" t="s">
        <v>260</v>
      </c>
      <c r="C21" s="1" t="s">
        <v>48</v>
      </c>
      <c r="D21" s="1" t="s">
        <v>93</v>
      </c>
      <c r="E21" s="1" t="s">
        <v>296</v>
      </c>
      <c r="F21" s="1" t="s">
        <v>1</v>
      </c>
      <c r="G21" s="1">
        <v>1</v>
      </c>
      <c r="H21" s="1" t="s">
        <v>281</v>
      </c>
      <c r="I21" s="1" t="s">
        <v>322</v>
      </c>
      <c r="J21" s="1" t="s">
        <v>321</v>
      </c>
      <c r="K21" s="1" t="s">
        <v>308</v>
      </c>
      <c r="L21" s="1" t="s">
        <v>282</v>
      </c>
    </row>
    <row r="22" spans="1:12" ht="45" customHeight="1" x14ac:dyDescent="0.25">
      <c r="A22" s="5" t="s">
        <v>57</v>
      </c>
      <c r="B22" s="1" t="s">
        <v>260</v>
      </c>
      <c r="C22" s="1" t="s">
        <v>48</v>
      </c>
      <c r="D22" s="1" t="s">
        <v>93</v>
      </c>
      <c r="E22" s="1" t="s">
        <v>56</v>
      </c>
      <c r="F22" s="1" t="s">
        <v>1</v>
      </c>
      <c r="G22" s="1">
        <v>1</v>
      </c>
      <c r="H22" s="1" t="s">
        <v>55</v>
      </c>
      <c r="I22" s="1" t="s">
        <v>323</v>
      </c>
      <c r="J22" s="1" t="s">
        <v>324</v>
      </c>
      <c r="K22" s="1" t="s">
        <v>308</v>
      </c>
    </row>
    <row r="23" spans="1:12" ht="45" customHeight="1" x14ac:dyDescent="0.25">
      <c r="A23" s="5" t="s">
        <v>114</v>
      </c>
      <c r="B23" s="1" t="s">
        <v>260</v>
      </c>
      <c r="C23" s="1" t="s">
        <v>106</v>
      </c>
      <c r="D23" s="1" t="s">
        <v>113</v>
      </c>
      <c r="E23" s="1" t="s">
        <v>115</v>
      </c>
      <c r="F23" s="1" t="s">
        <v>1</v>
      </c>
      <c r="G23" s="1">
        <v>1</v>
      </c>
      <c r="H23" s="1" t="s">
        <v>0</v>
      </c>
      <c r="I23" s="1" t="s">
        <v>116</v>
      </c>
      <c r="K23" s="1" t="s">
        <v>308</v>
      </c>
      <c r="L23" s="1" t="s">
        <v>117</v>
      </c>
    </row>
    <row r="24" spans="1:12" ht="45" customHeight="1" x14ac:dyDescent="0.25">
      <c r="A24" s="5" t="s">
        <v>207</v>
      </c>
      <c r="B24" s="1" t="s">
        <v>263</v>
      </c>
      <c r="C24" s="1" t="s">
        <v>48</v>
      </c>
      <c r="D24" s="1" t="s">
        <v>93</v>
      </c>
      <c r="E24" s="1" t="s">
        <v>204</v>
      </c>
      <c r="F24" s="1" t="s">
        <v>1</v>
      </c>
      <c r="G24" s="1">
        <v>2</v>
      </c>
      <c r="H24" s="1" t="s">
        <v>205</v>
      </c>
      <c r="I24" s="1" t="s">
        <v>15</v>
      </c>
      <c r="J24" s="1" t="s">
        <v>12</v>
      </c>
      <c r="K24" s="1" t="s">
        <v>308</v>
      </c>
      <c r="L24" s="1" t="s">
        <v>206</v>
      </c>
    </row>
    <row r="25" spans="1:12" ht="45" customHeight="1" x14ac:dyDescent="0.25">
      <c r="A25" s="5" t="s">
        <v>38</v>
      </c>
      <c r="B25" s="1" t="s">
        <v>260</v>
      </c>
      <c r="C25" s="1" t="s">
        <v>39</v>
      </c>
      <c r="D25" s="1" t="s">
        <v>93</v>
      </c>
      <c r="E25" s="1" t="s">
        <v>410</v>
      </c>
      <c r="F25" s="1" t="s">
        <v>1</v>
      </c>
      <c r="G25" s="1">
        <v>2</v>
      </c>
      <c r="H25" s="1" t="s">
        <v>40</v>
      </c>
      <c r="I25" s="1" t="s">
        <v>15</v>
      </c>
      <c r="J25" s="1" t="s">
        <v>12</v>
      </c>
      <c r="K25" s="1" t="s">
        <v>308</v>
      </c>
    </row>
    <row r="26" spans="1:12" ht="45" customHeight="1" x14ac:dyDescent="0.25">
      <c r="A26" s="5" t="s">
        <v>359</v>
      </c>
      <c r="B26" s="1" t="s">
        <v>260</v>
      </c>
      <c r="C26" s="1" t="s">
        <v>106</v>
      </c>
      <c r="D26" s="1" t="s">
        <v>93</v>
      </c>
      <c r="E26" s="1" t="s">
        <v>360</v>
      </c>
      <c r="F26" s="1" t="s">
        <v>1</v>
      </c>
      <c r="G26" s="1">
        <v>4</v>
      </c>
      <c r="H26" s="1" t="s">
        <v>361</v>
      </c>
      <c r="I26" s="1" t="s">
        <v>327</v>
      </c>
      <c r="J26" s="1" t="s">
        <v>12</v>
      </c>
      <c r="K26" s="1" t="s">
        <v>308</v>
      </c>
      <c r="L26" s="1" t="s">
        <v>411</v>
      </c>
    </row>
    <row r="27" spans="1:12" ht="45" customHeight="1" x14ac:dyDescent="0.25">
      <c r="A27" s="5" t="s">
        <v>134</v>
      </c>
      <c r="B27" s="1" t="s">
        <v>260</v>
      </c>
      <c r="C27" s="1" t="s">
        <v>106</v>
      </c>
      <c r="D27" s="1" t="s">
        <v>133</v>
      </c>
      <c r="E27" s="1" t="s">
        <v>132</v>
      </c>
      <c r="F27" s="1" t="s">
        <v>1</v>
      </c>
      <c r="G27" s="1">
        <v>4</v>
      </c>
      <c r="H27" s="1" t="s">
        <v>0</v>
      </c>
      <c r="I27" s="1" t="s">
        <v>412</v>
      </c>
      <c r="J27" s="1" t="s">
        <v>320</v>
      </c>
      <c r="K27" s="1" t="s">
        <v>308</v>
      </c>
      <c r="L27" s="1" t="s">
        <v>135</v>
      </c>
    </row>
    <row r="28" spans="1:12" ht="45" customHeight="1" x14ac:dyDescent="0.25">
      <c r="A28" s="5" t="s">
        <v>232</v>
      </c>
      <c r="B28" s="1" t="s">
        <v>260</v>
      </c>
      <c r="C28" s="1" t="s">
        <v>48</v>
      </c>
      <c r="D28" s="1" t="s">
        <v>93</v>
      </c>
      <c r="E28" s="1" t="s">
        <v>198</v>
      </c>
      <c r="F28" s="1" t="s">
        <v>355</v>
      </c>
      <c r="G28" s="1">
        <v>6</v>
      </c>
      <c r="H28" s="1" t="s">
        <v>231</v>
      </c>
      <c r="I28" s="1" t="s">
        <v>15</v>
      </c>
      <c r="J28" s="1" t="s">
        <v>12</v>
      </c>
      <c r="K28" s="1" t="s">
        <v>308</v>
      </c>
    </row>
    <row r="29" spans="1:12" ht="45" customHeight="1" x14ac:dyDescent="0.25">
      <c r="A29" s="5" t="s">
        <v>228</v>
      </c>
      <c r="B29" s="1" t="s">
        <v>260</v>
      </c>
      <c r="C29" s="1" t="s">
        <v>48</v>
      </c>
      <c r="D29" s="1" t="s">
        <v>93</v>
      </c>
      <c r="E29" s="1" t="s">
        <v>413</v>
      </c>
      <c r="F29" s="1" t="s">
        <v>355</v>
      </c>
      <c r="G29" s="1">
        <v>6</v>
      </c>
      <c r="H29" s="1" t="s">
        <v>229</v>
      </c>
      <c r="I29" s="1" t="s">
        <v>15</v>
      </c>
      <c r="J29" s="1" t="s">
        <v>12</v>
      </c>
      <c r="K29" s="1" t="s">
        <v>308</v>
      </c>
    </row>
    <row r="30" spans="1:12" ht="45" customHeight="1" x14ac:dyDescent="0.25">
      <c r="A30" s="5" t="s">
        <v>230</v>
      </c>
      <c r="B30" s="1" t="s">
        <v>260</v>
      </c>
      <c r="C30" s="1" t="s">
        <v>48</v>
      </c>
      <c r="D30" s="1" t="s">
        <v>93</v>
      </c>
      <c r="E30" s="1" t="s">
        <v>413</v>
      </c>
      <c r="F30" s="1" t="s">
        <v>355</v>
      </c>
      <c r="G30" s="1">
        <v>6</v>
      </c>
      <c r="H30" s="1" t="s">
        <v>229</v>
      </c>
      <c r="I30" s="1" t="s">
        <v>15</v>
      </c>
      <c r="J30" s="1" t="s">
        <v>12</v>
      </c>
      <c r="K30" s="1" t="s">
        <v>308</v>
      </c>
    </row>
    <row r="31" spans="1:12" ht="45" customHeight="1" x14ac:dyDescent="0.25">
      <c r="A31" s="5" t="s">
        <v>233</v>
      </c>
      <c r="B31" s="1" t="s">
        <v>260</v>
      </c>
      <c r="C31" s="1" t="s">
        <v>48</v>
      </c>
      <c r="D31" s="1" t="s">
        <v>268</v>
      </c>
      <c r="E31" s="1" t="s">
        <v>198</v>
      </c>
      <c r="F31" s="1" t="s">
        <v>355</v>
      </c>
      <c r="G31" s="1">
        <v>6</v>
      </c>
      <c r="H31" s="1" t="s">
        <v>234</v>
      </c>
      <c r="I31" s="1" t="s">
        <v>15</v>
      </c>
      <c r="J31" s="1" t="s">
        <v>12</v>
      </c>
      <c r="K31" s="1" t="s">
        <v>308</v>
      </c>
    </row>
    <row r="32" spans="1:12" ht="45" customHeight="1" x14ac:dyDescent="0.25">
      <c r="A32" s="5" t="s">
        <v>235</v>
      </c>
      <c r="B32" s="1" t="s">
        <v>260</v>
      </c>
      <c r="C32" s="1" t="s">
        <v>48</v>
      </c>
      <c r="D32" s="1" t="s">
        <v>93</v>
      </c>
      <c r="F32" s="1" t="s">
        <v>355</v>
      </c>
      <c r="G32" s="1">
        <v>6</v>
      </c>
      <c r="H32" s="1" t="s">
        <v>234</v>
      </c>
      <c r="I32" s="1" t="s">
        <v>15</v>
      </c>
      <c r="J32" s="1" t="s">
        <v>12</v>
      </c>
      <c r="K32" s="1" t="s">
        <v>308</v>
      </c>
    </row>
    <row r="33" spans="1:12" ht="45" customHeight="1" x14ac:dyDescent="0.25">
      <c r="A33" s="5" t="s">
        <v>58</v>
      </c>
      <c r="B33" s="1" t="s">
        <v>260</v>
      </c>
      <c r="C33" s="1" t="s">
        <v>249</v>
      </c>
      <c r="D33" s="1" t="s">
        <v>53</v>
      </c>
      <c r="E33" s="1" t="s">
        <v>414</v>
      </c>
      <c r="F33" s="1" t="s">
        <v>1</v>
      </c>
      <c r="G33" s="1">
        <v>1</v>
      </c>
      <c r="H33" s="1" t="s">
        <v>54</v>
      </c>
      <c r="I33" s="1" t="s">
        <v>15</v>
      </c>
      <c r="J33" s="1" t="s">
        <v>12</v>
      </c>
      <c r="K33" s="1" t="s">
        <v>330</v>
      </c>
      <c r="L33" s="1" t="s">
        <v>331</v>
      </c>
    </row>
    <row r="34" spans="1:12" ht="45" customHeight="1" x14ac:dyDescent="0.25">
      <c r="A34" s="5" t="s">
        <v>211</v>
      </c>
      <c r="B34" s="1" t="s">
        <v>260</v>
      </c>
      <c r="C34" s="1" t="s">
        <v>48</v>
      </c>
      <c r="D34" s="1" t="s">
        <v>93</v>
      </c>
      <c r="E34" s="1" t="s">
        <v>295</v>
      </c>
      <c r="F34" s="1" t="s">
        <v>1</v>
      </c>
      <c r="G34" s="1">
        <v>1</v>
      </c>
      <c r="H34" s="1" t="s">
        <v>0</v>
      </c>
      <c r="I34" s="1" t="s">
        <v>213</v>
      </c>
      <c r="J34" s="1" t="s">
        <v>212</v>
      </c>
      <c r="K34" s="1" t="s">
        <v>312</v>
      </c>
      <c r="L34" s="1" t="s">
        <v>214</v>
      </c>
    </row>
    <row r="35" spans="1:12" ht="45" customHeight="1" x14ac:dyDescent="0.25">
      <c r="A35" s="5" t="s">
        <v>248</v>
      </c>
      <c r="B35" s="1" t="s">
        <v>260</v>
      </c>
      <c r="C35" s="1" t="s">
        <v>249</v>
      </c>
      <c r="D35" s="1" t="s">
        <v>50</v>
      </c>
      <c r="E35" s="1" t="s">
        <v>297</v>
      </c>
      <c r="F35" s="1" t="s">
        <v>1</v>
      </c>
      <c r="G35" s="1">
        <v>2</v>
      </c>
      <c r="H35" s="1" t="s">
        <v>357</v>
      </c>
      <c r="I35" s="1" t="s">
        <v>246</v>
      </c>
      <c r="J35" s="1" t="s">
        <v>12</v>
      </c>
      <c r="K35" s="1" t="s">
        <v>318</v>
      </c>
      <c r="L35" s="1" t="s">
        <v>247</v>
      </c>
    </row>
    <row r="36" spans="1:12" ht="45" customHeight="1" x14ac:dyDescent="0.25">
      <c r="A36" s="5" t="s">
        <v>241</v>
      </c>
      <c r="B36" s="1" t="s">
        <v>260</v>
      </c>
      <c r="C36" s="1" t="s">
        <v>48</v>
      </c>
      <c r="D36" s="1" t="s">
        <v>270</v>
      </c>
      <c r="E36" s="1" t="s">
        <v>292</v>
      </c>
      <c r="F36" s="1" t="s">
        <v>1</v>
      </c>
      <c r="G36" s="1">
        <v>2</v>
      </c>
      <c r="H36" s="1" t="s">
        <v>415</v>
      </c>
      <c r="I36" s="1" t="s">
        <v>15</v>
      </c>
      <c r="J36" s="1" t="s">
        <v>12</v>
      </c>
      <c r="K36" s="1" t="s">
        <v>315</v>
      </c>
      <c r="L36" s="1" t="s">
        <v>242</v>
      </c>
    </row>
    <row r="37" spans="1:12" ht="45" customHeight="1" x14ac:dyDescent="0.25">
      <c r="A37" s="5" t="s">
        <v>92</v>
      </c>
      <c r="B37" s="1" t="s">
        <v>260</v>
      </c>
      <c r="C37" s="1" t="s">
        <v>266</v>
      </c>
      <c r="D37" s="1" t="s">
        <v>267</v>
      </c>
      <c r="E37" s="1" t="s">
        <v>300</v>
      </c>
      <c r="F37" s="1" t="s">
        <v>1</v>
      </c>
      <c r="G37" s="1">
        <v>1</v>
      </c>
      <c r="H37" s="1" t="s">
        <v>256</v>
      </c>
      <c r="I37" s="1" t="s">
        <v>7</v>
      </c>
      <c r="J37" s="1" t="s">
        <v>255</v>
      </c>
      <c r="K37" s="1" t="s">
        <v>316</v>
      </c>
      <c r="L37" s="1" t="s">
        <v>416</v>
      </c>
    </row>
    <row r="38" spans="1:12" ht="45" customHeight="1" x14ac:dyDescent="0.25">
      <c r="A38" s="5" t="s">
        <v>278</v>
      </c>
      <c r="B38" s="1" t="s">
        <v>260</v>
      </c>
      <c r="C38" s="1" t="s">
        <v>37</v>
      </c>
      <c r="D38" s="1" t="s">
        <v>93</v>
      </c>
      <c r="E38" s="1" t="s">
        <v>2</v>
      </c>
      <c r="F38" s="1" t="s">
        <v>1</v>
      </c>
      <c r="G38" s="1">
        <v>1</v>
      </c>
      <c r="H38" s="1" t="s">
        <v>0</v>
      </c>
      <c r="I38" s="1" t="s">
        <v>4</v>
      </c>
      <c r="J38" s="1" t="s">
        <v>3</v>
      </c>
      <c r="K38" s="1" t="s">
        <v>386</v>
      </c>
    </row>
    <row r="39" spans="1:12" ht="45" customHeight="1" x14ac:dyDescent="0.25">
      <c r="A39" s="5" t="s">
        <v>183</v>
      </c>
      <c r="B39" s="1" t="s">
        <v>260</v>
      </c>
      <c r="C39" s="1" t="s">
        <v>106</v>
      </c>
      <c r="D39" s="1" t="s">
        <v>182</v>
      </c>
      <c r="E39" s="1" t="s">
        <v>181</v>
      </c>
      <c r="F39" s="1" t="s">
        <v>1</v>
      </c>
      <c r="G39" s="1">
        <v>1</v>
      </c>
      <c r="H39" s="1" t="s">
        <v>0</v>
      </c>
      <c r="I39" s="1" t="s">
        <v>184</v>
      </c>
      <c r="J39" s="1" t="s">
        <v>320</v>
      </c>
    </row>
    <row r="40" spans="1:12" ht="45" customHeight="1" x14ac:dyDescent="0.25">
      <c r="A40" s="5" t="s">
        <v>452</v>
      </c>
      <c r="B40" s="1" t="s">
        <v>260</v>
      </c>
      <c r="C40" s="1" t="s">
        <v>37</v>
      </c>
      <c r="D40" s="1" t="s">
        <v>51</v>
      </c>
      <c r="E40" s="1" t="s">
        <v>417</v>
      </c>
      <c r="F40" s="1" t="s">
        <v>1</v>
      </c>
      <c r="G40" s="1">
        <v>1</v>
      </c>
      <c r="H40" s="1" t="s">
        <v>0</v>
      </c>
      <c r="I40" s="1" t="s">
        <v>23</v>
      </c>
      <c r="J40" s="1" t="s">
        <v>24</v>
      </c>
    </row>
    <row r="41" spans="1:12" ht="45" customHeight="1" x14ac:dyDescent="0.25">
      <c r="A41" s="5" t="s">
        <v>453</v>
      </c>
      <c r="B41" s="1" t="s">
        <v>260</v>
      </c>
      <c r="C41" s="1" t="s">
        <v>37</v>
      </c>
      <c r="D41" s="1" t="s">
        <v>49</v>
      </c>
      <c r="E41" s="1" t="s">
        <v>17</v>
      </c>
      <c r="F41" s="1" t="s">
        <v>1</v>
      </c>
      <c r="G41" s="1">
        <v>1</v>
      </c>
      <c r="H41" s="1" t="s">
        <v>0</v>
      </c>
      <c r="I41" s="1" t="s">
        <v>18</v>
      </c>
      <c r="J41" s="1" t="s">
        <v>1</v>
      </c>
    </row>
    <row r="42" spans="1:12" ht="45" customHeight="1" x14ac:dyDescent="0.25">
      <c r="A42" s="5" t="s">
        <v>418</v>
      </c>
      <c r="B42" s="1" t="s">
        <v>260</v>
      </c>
      <c r="C42" s="1" t="s">
        <v>106</v>
      </c>
      <c r="D42" s="1" t="s">
        <v>153</v>
      </c>
      <c r="E42" s="1" t="s">
        <v>154</v>
      </c>
      <c r="F42" s="1" t="s">
        <v>1</v>
      </c>
      <c r="G42" s="1">
        <v>1</v>
      </c>
      <c r="H42" s="1" t="s">
        <v>0</v>
      </c>
      <c r="I42" s="1" t="s">
        <v>155</v>
      </c>
      <c r="J42" s="1" t="s">
        <v>320</v>
      </c>
    </row>
    <row r="43" spans="1:12" ht="45" customHeight="1" x14ac:dyDescent="0.25">
      <c r="A43" s="5" t="s">
        <v>274</v>
      </c>
      <c r="B43" s="1" t="s">
        <v>260</v>
      </c>
      <c r="C43" s="1" t="s">
        <v>259</v>
      </c>
      <c r="D43" s="1" t="s">
        <v>72</v>
      </c>
      <c r="E43" s="1" t="s">
        <v>30</v>
      </c>
      <c r="F43" s="1" t="s">
        <v>1</v>
      </c>
      <c r="G43" s="1">
        <v>1</v>
      </c>
      <c r="H43" s="1" t="s">
        <v>0</v>
      </c>
      <c r="I43" s="1" t="s">
        <v>69</v>
      </c>
      <c r="J43" s="1" t="s">
        <v>419</v>
      </c>
    </row>
    <row r="44" spans="1:12" ht="45" customHeight="1" x14ac:dyDescent="0.25">
      <c r="A44" s="5" t="s">
        <v>245</v>
      </c>
      <c r="B44" s="1" t="s">
        <v>260</v>
      </c>
      <c r="C44" s="1" t="s">
        <v>243</v>
      </c>
      <c r="D44" s="1" t="s">
        <v>244</v>
      </c>
      <c r="E44" s="1" t="s">
        <v>293</v>
      </c>
      <c r="F44" s="1" t="s">
        <v>1</v>
      </c>
      <c r="G44" s="1">
        <v>1</v>
      </c>
      <c r="H44" s="1" t="s">
        <v>0</v>
      </c>
      <c r="I44" s="1" t="s">
        <v>18</v>
      </c>
      <c r="J44" s="1" t="s">
        <v>420</v>
      </c>
    </row>
    <row r="45" spans="1:12" ht="45" customHeight="1" x14ac:dyDescent="0.25">
      <c r="A45" s="5" t="s">
        <v>421</v>
      </c>
      <c r="B45" s="1" t="s">
        <v>260</v>
      </c>
      <c r="C45" s="1" t="s">
        <v>106</v>
      </c>
      <c r="D45" s="1" t="s">
        <v>351</v>
      </c>
      <c r="E45" s="1" t="s">
        <v>352</v>
      </c>
      <c r="F45" s="1" t="s">
        <v>1</v>
      </c>
      <c r="G45" s="3">
        <v>1</v>
      </c>
      <c r="H45" s="1" t="s">
        <v>0</v>
      </c>
      <c r="I45" s="1" t="s">
        <v>353</v>
      </c>
      <c r="J45" s="1" t="s">
        <v>1</v>
      </c>
    </row>
    <row r="46" spans="1:12" ht="45" customHeight="1" x14ac:dyDescent="0.25">
      <c r="A46" s="5" t="s">
        <v>82</v>
      </c>
      <c r="B46" s="1" t="s">
        <v>260</v>
      </c>
      <c r="C46" s="1" t="s">
        <v>249</v>
      </c>
      <c r="D46" s="1" t="s">
        <v>83</v>
      </c>
      <c r="E46" s="1" t="s">
        <v>80</v>
      </c>
      <c r="F46" s="1" t="s">
        <v>1</v>
      </c>
      <c r="G46" s="1">
        <v>1</v>
      </c>
      <c r="H46" s="1" t="s">
        <v>0</v>
      </c>
      <c r="I46" s="1" t="s">
        <v>81</v>
      </c>
      <c r="J46" s="1" t="s">
        <v>321</v>
      </c>
    </row>
    <row r="47" spans="1:12" ht="45" customHeight="1" x14ac:dyDescent="0.25">
      <c r="A47" s="5" t="s">
        <v>210</v>
      </c>
      <c r="B47" s="1" t="s">
        <v>260</v>
      </c>
      <c r="C47" s="1" t="s">
        <v>48</v>
      </c>
      <c r="D47" s="1" t="s">
        <v>93</v>
      </c>
      <c r="E47" s="1" t="s">
        <v>208</v>
      </c>
      <c r="F47" s="1" t="s">
        <v>1</v>
      </c>
      <c r="G47" s="1">
        <v>1</v>
      </c>
      <c r="H47" s="1" t="s">
        <v>0</v>
      </c>
      <c r="I47" s="1" t="s">
        <v>7</v>
      </c>
      <c r="J47" s="1" t="s">
        <v>209</v>
      </c>
    </row>
    <row r="48" spans="1:12" ht="45" customHeight="1" x14ac:dyDescent="0.25">
      <c r="A48" s="5" t="s">
        <v>279</v>
      </c>
      <c r="B48" s="1" t="s">
        <v>260</v>
      </c>
      <c r="C48" s="1" t="s">
        <v>249</v>
      </c>
      <c r="D48" s="1" t="s">
        <v>93</v>
      </c>
      <c r="E48" s="1" t="s">
        <v>422</v>
      </c>
      <c r="F48" s="1" t="s">
        <v>1</v>
      </c>
      <c r="G48" s="1">
        <v>1</v>
      </c>
      <c r="H48" s="1" t="s">
        <v>0</v>
      </c>
      <c r="I48" s="1" t="s">
        <v>84</v>
      </c>
      <c r="J48" s="1" t="s">
        <v>85</v>
      </c>
    </row>
    <row r="49" spans="1:10" ht="45" customHeight="1" x14ac:dyDescent="0.25">
      <c r="A49" s="5" t="s">
        <v>423</v>
      </c>
      <c r="B49" s="1" t="s">
        <v>260</v>
      </c>
      <c r="C49" s="1" t="s">
        <v>48</v>
      </c>
      <c r="D49" s="1" t="s">
        <v>93</v>
      </c>
      <c r="E49" s="1" t="s">
        <v>59</v>
      </c>
      <c r="F49" s="1" t="s">
        <v>1</v>
      </c>
      <c r="G49" s="1">
        <v>1</v>
      </c>
      <c r="H49" s="1" t="s">
        <v>0</v>
      </c>
      <c r="I49" s="1" t="s">
        <v>60</v>
      </c>
      <c r="J49" s="1" t="s">
        <v>424</v>
      </c>
    </row>
    <row r="50" spans="1:10" ht="45" customHeight="1" x14ac:dyDescent="0.25">
      <c r="A50" s="5" t="s">
        <v>454</v>
      </c>
      <c r="B50" s="1" t="s">
        <v>260</v>
      </c>
      <c r="C50" s="1" t="s">
        <v>37</v>
      </c>
      <c r="D50" s="1" t="s">
        <v>93</v>
      </c>
      <c r="E50" s="1" t="s">
        <v>14</v>
      </c>
      <c r="F50" s="1" t="s">
        <v>1</v>
      </c>
      <c r="G50" s="1">
        <v>1</v>
      </c>
      <c r="H50" s="1" t="s">
        <v>0</v>
      </c>
      <c r="I50" s="1" t="s">
        <v>15</v>
      </c>
      <c r="J50" s="1" t="s">
        <v>16</v>
      </c>
    </row>
    <row r="51" spans="1:10" ht="45" customHeight="1" x14ac:dyDescent="0.25">
      <c r="A51" s="5" t="s">
        <v>455</v>
      </c>
      <c r="B51" s="1" t="s">
        <v>261</v>
      </c>
      <c r="C51" s="1" t="s">
        <v>37</v>
      </c>
      <c r="D51" s="1" t="s">
        <v>93</v>
      </c>
      <c r="E51" s="1" t="s">
        <v>9</v>
      </c>
      <c r="F51" s="1" t="s">
        <v>1</v>
      </c>
      <c r="G51" s="1">
        <v>1</v>
      </c>
      <c r="H51" s="1" t="s">
        <v>0</v>
      </c>
      <c r="I51" s="1" t="s">
        <v>10</v>
      </c>
      <c r="J51" s="1" t="s">
        <v>321</v>
      </c>
    </row>
    <row r="52" spans="1:10" ht="45" customHeight="1" x14ac:dyDescent="0.25">
      <c r="A52" s="5" t="s">
        <v>67</v>
      </c>
      <c r="B52" s="1" t="s">
        <v>260</v>
      </c>
      <c r="C52" s="1" t="s">
        <v>259</v>
      </c>
      <c r="D52" s="1" t="s">
        <v>66</v>
      </c>
      <c r="E52" s="1" t="s">
        <v>65</v>
      </c>
      <c r="F52" s="1" t="s">
        <v>1</v>
      </c>
      <c r="G52" s="1">
        <v>1</v>
      </c>
      <c r="H52" s="1" t="s">
        <v>0</v>
      </c>
      <c r="I52" s="1" t="s">
        <v>7</v>
      </c>
      <c r="J52" s="1" t="s">
        <v>68</v>
      </c>
    </row>
    <row r="53" spans="1:10" ht="45" customHeight="1" x14ac:dyDescent="0.25">
      <c r="A53" s="5" t="s">
        <v>142</v>
      </c>
      <c r="B53" s="1" t="s">
        <v>260</v>
      </c>
      <c r="C53" s="1" t="s">
        <v>106</v>
      </c>
      <c r="D53" s="2" t="s">
        <v>271</v>
      </c>
      <c r="E53" s="1" t="s">
        <v>141</v>
      </c>
      <c r="F53" s="1" t="s">
        <v>1</v>
      </c>
      <c r="G53" s="1">
        <v>1</v>
      </c>
      <c r="H53" s="1" t="s">
        <v>0</v>
      </c>
      <c r="I53" s="1" t="s">
        <v>143</v>
      </c>
      <c r="J53" s="1" t="s">
        <v>320</v>
      </c>
    </row>
    <row r="54" spans="1:10" ht="45" customHeight="1" x14ac:dyDescent="0.25">
      <c r="A54" s="5" t="s">
        <v>32</v>
      </c>
      <c r="B54" s="1" t="s">
        <v>260</v>
      </c>
      <c r="C54" s="1" t="s">
        <v>249</v>
      </c>
      <c r="D54" s="1" t="s">
        <v>50</v>
      </c>
      <c r="E54" s="1" t="s">
        <v>34</v>
      </c>
      <c r="F54" s="1" t="s">
        <v>1</v>
      </c>
      <c r="G54" s="1">
        <v>1</v>
      </c>
      <c r="H54" s="1" t="s">
        <v>0</v>
      </c>
      <c r="I54" s="1" t="s">
        <v>15</v>
      </c>
      <c r="J54" s="1" t="s">
        <v>35</v>
      </c>
    </row>
    <row r="55" spans="1:10" ht="45" customHeight="1" x14ac:dyDescent="0.25">
      <c r="A55" s="5" t="s">
        <v>456</v>
      </c>
      <c r="B55" s="1" t="s">
        <v>260</v>
      </c>
      <c r="C55" s="1" t="s">
        <v>249</v>
      </c>
      <c r="D55" s="1" t="s">
        <v>50</v>
      </c>
      <c r="E55" s="1" t="s">
        <v>19</v>
      </c>
      <c r="F55" s="1" t="s">
        <v>1</v>
      </c>
      <c r="G55" s="1">
        <v>1</v>
      </c>
      <c r="H55" s="1" t="s">
        <v>0</v>
      </c>
      <c r="I55" s="1" t="s">
        <v>7</v>
      </c>
      <c r="J55" s="1" t="s">
        <v>425</v>
      </c>
    </row>
    <row r="56" spans="1:10" ht="45" customHeight="1" x14ac:dyDescent="0.25">
      <c r="A56" s="5" t="s">
        <v>25</v>
      </c>
      <c r="B56" s="1" t="s">
        <v>260</v>
      </c>
      <c r="C56" s="1" t="s">
        <v>249</v>
      </c>
      <c r="D56" s="1" t="s">
        <v>50</v>
      </c>
      <c r="E56" s="1" t="s">
        <v>303</v>
      </c>
      <c r="F56" s="1" t="s">
        <v>1</v>
      </c>
      <c r="G56" s="1">
        <v>1</v>
      </c>
      <c r="H56" s="1" t="s">
        <v>0</v>
      </c>
      <c r="I56" s="1" t="s">
        <v>7</v>
      </c>
      <c r="J56" s="1" t="s">
        <v>27</v>
      </c>
    </row>
    <row r="57" spans="1:10" ht="45" customHeight="1" x14ac:dyDescent="0.25">
      <c r="A57" s="5" t="s">
        <v>28</v>
      </c>
      <c r="B57" s="1" t="s">
        <v>260</v>
      </c>
      <c r="C57" s="1" t="s">
        <v>249</v>
      </c>
      <c r="D57" s="1" t="s">
        <v>50</v>
      </c>
      <c r="E57" s="1" t="s">
        <v>300</v>
      </c>
      <c r="F57" s="1" t="s">
        <v>1</v>
      </c>
      <c r="G57" s="1">
        <v>1</v>
      </c>
      <c r="H57" s="1" t="s">
        <v>0</v>
      </c>
      <c r="I57" s="1" t="s">
        <v>7</v>
      </c>
      <c r="J57" s="1" t="s">
        <v>426</v>
      </c>
    </row>
    <row r="58" spans="1:10" ht="45" customHeight="1" x14ac:dyDescent="0.25">
      <c r="A58" s="5" t="s">
        <v>29</v>
      </c>
      <c r="B58" s="1" t="s">
        <v>260</v>
      </c>
      <c r="C58" s="1" t="s">
        <v>249</v>
      </c>
      <c r="D58" s="1" t="s">
        <v>50</v>
      </c>
      <c r="E58" s="1" t="s">
        <v>31</v>
      </c>
      <c r="F58" s="1" t="s">
        <v>1</v>
      </c>
      <c r="G58" s="1">
        <v>1</v>
      </c>
      <c r="H58" s="1" t="s">
        <v>0</v>
      </c>
      <c r="I58" s="1" t="s">
        <v>7</v>
      </c>
      <c r="J58" s="1" t="s">
        <v>427</v>
      </c>
    </row>
    <row r="59" spans="1:10" ht="45" customHeight="1" x14ac:dyDescent="0.25">
      <c r="A59" s="5" t="s">
        <v>445</v>
      </c>
      <c r="B59" s="1" t="s">
        <v>260</v>
      </c>
      <c r="C59" s="1" t="s">
        <v>249</v>
      </c>
      <c r="D59" s="1" t="s">
        <v>50</v>
      </c>
      <c r="E59" s="1" t="s">
        <v>90</v>
      </c>
      <c r="F59" s="1" t="s">
        <v>1</v>
      </c>
      <c r="G59" s="1">
        <v>1</v>
      </c>
      <c r="H59" s="1" t="s">
        <v>0</v>
      </c>
      <c r="I59" s="1" t="s">
        <v>91</v>
      </c>
      <c r="J59" s="1" t="s">
        <v>321</v>
      </c>
    </row>
    <row r="60" spans="1:10" ht="45" customHeight="1" x14ac:dyDescent="0.25">
      <c r="A60" s="5" t="s">
        <v>172</v>
      </c>
      <c r="B60" s="1" t="s">
        <v>260</v>
      </c>
      <c r="C60" s="1" t="s">
        <v>106</v>
      </c>
      <c r="D60" s="1" t="s">
        <v>428</v>
      </c>
      <c r="E60" s="1" t="s">
        <v>171</v>
      </c>
      <c r="F60" s="1" t="s">
        <v>1</v>
      </c>
      <c r="G60" s="1">
        <v>1</v>
      </c>
      <c r="H60" s="1" t="s">
        <v>0</v>
      </c>
      <c r="I60" s="1" t="s">
        <v>173</v>
      </c>
      <c r="J60" s="1" t="s">
        <v>174</v>
      </c>
    </row>
    <row r="61" spans="1:10" ht="45" customHeight="1" x14ac:dyDescent="0.25">
      <c r="A61" s="5" t="s">
        <v>276</v>
      </c>
      <c r="B61" s="1" t="s">
        <v>260</v>
      </c>
      <c r="C61" s="1" t="s">
        <v>249</v>
      </c>
      <c r="D61" s="1" t="s">
        <v>103</v>
      </c>
      <c r="E61" s="1" t="s">
        <v>104</v>
      </c>
      <c r="F61" s="1" t="s">
        <v>1</v>
      </c>
      <c r="G61" s="1">
        <v>1</v>
      </c>
      <c r="H61" s="1" t="s">
        <v>0</v>
      </c>
      <c r="I61" s="1" t="s">
        <v>105</v>
      </c>
      <c r="J61" s="1" t="s">
        <v>252</v>
      </c>
    </row>
    <row r="62" spans="1:10" ht="45" customHeight="1" x14ac:dyDescent="0.25">
      <c r="A62" s="5" t="s">
        <v>164</v>
      </c>
      <c r="B62" s="1" t="s">
        <v>260</v>
      </c>
      <c r="C62" s="1" t="s">
        <v>106</v>
      </c>
      <c r="D62" s="1" t="s">
        <v>163</v>
      </c>
      <c r="E62" s="1" t="s">
        <v>162</v>
      </c>
      <c r="F62" s="1" t="s">
        <v>1</v>
      </c>
      <c r="G62" s="1">
        <v>2</v>
      </c>
      <c r="H62" s="1" t="s">
        <v>158</v>
      </c>
      <c r="I62" s="1" t="s">
        <v>327</v>
      </c>
      <c r="J62" s="1" t="s">
        <v>12</v>
      </c>
    </row>
    <row r="63" spans="1:10" ht="45" customHeight="1" x14ac:dyDescent="0.25">
      <c r="A63" s="5" t="s">
        <v>429</v>
      </c>
      <c r="B63" s="1" t="s">
        <v>260</v>
      </c>
      <c r="C63" s="1" t="s">
        <v>39</v>
      </c>
      <c r="D63" s="1" t="s">
        <v>93</v>
      </c>
      <c r="E63" s="1" t="s">
        <v>291</v>
      </c>
      <c r="F63" s="1" t="s">
        <v>1</v>
      </c>
      <c r="G63" s="1">
        <v>2</v>
      </c>
      <c r="H63" s="1" t="s">
        <v>430</v>
      </c>
      <c r="I63" s="1" t="s">
        <v>15</v>
      </c>
      <c r="J63" s="1" t="s">
        <v>12</v>
      </c>
    </row>
    <row r="64" spans="1:10" ht="45" customHeight="1" x14ac:dyDescent="0.25">
      <c r="A64" s="5" t="s">
        <v>446</v>
      </c>
      <c r="B64" s="1" t="s">
        <v>260</v>
      </c>
      <c r="C64" s="1" t="s">
        <v>37</v>
      </c>
      <c r="D64" s="1" t="s">
        <v>93</v>
      </c>
      <c r="E64" s="1" t="s">
        <v>5</v>
      </c>
      <c r="F64" s="1" t="s">
        <v>1</v>
      </c>
      <c r="G64" s="1">
        <v>2</v>
      </c>
      <c r="H64" s="1" t="s">
        <v>12</v>
      </c>
      <c r="I64" s="1" t="s">
        <v>15</v>
      </c>
      <c r="J64" s="1" t="s">
        <v>12</v>
      </c>
    </row>
    <row r="65" spans="1:10" ht="45" customHeight="1" x14ac:dyDescent="0.25">
      <c r="A65" s="5" t="s">
        <v>8</v>
      </c>
      <c r="B65" s="1" t="s">
        <v>260</v>
      </c>
      <c r="C65" s="1" t="s">
        <v>37</v>
      </c>
      <c r="D65" s="1" t="s">
        <v>93</v>
      </c>
      <c r="E65" s="1" t="s">
        <v>11</v>
      </c>
      <c r="F65" s="1" t="s">
        <v>1</v>
      </c>
      <c r="G65" s="1">
        <v>2</v>
      </c>
      <c r="H65" s="1" t="s">
        <v>12</v>
      </c>
      <c r="I65" s="1" t="s">
        <v>15</v>
      </c>
      <c r="J65" s="1" t="s">
        <v>12</v>
      </c>
    </row>
    <row r="66" spans="1:10" ht="45" customHeight="1" x14ac:dyDescent="0.25">
      <c r="A66" s="5" t="s">
        <v>431</v>
      </c>
      <c r="B66" s="1" t="s">
        <v>260</v>
      </c>
      <c r="C66" s="1" t="s">
        <v>259</v>
      </c>
      <c r="D66" s="1" t="s">
        <v>72</v>
      </c>
      <c r="E66" s="1" t="s">
        <v>432</v>
      </c>
      <c r="F66" s="1" t="s">
        <v>1</v>
      </c>
      <c r="G66" s="1">
        <v>3</v>
      </c>
      <c r="H66" s="1" t="s">
        <v>0</v>
      </c>
      <c r="I66" s="1" t="s">
        <v>77</v>
      </c>
      <c r="J66" s="1" t="s">
        <v>319</v>
      </c>
    </row>
    <row r="67" spans="1:10" ht="45" customHeight="1" x14ac:dyDescent="0.25">
      <c r="A67" s="5" t="s">
        <v>73</v>
      </c>
      <c r="B67" s="1" t="s">
        <v>260</v>
      </c>
      <c r="C67" s="1" t="s">
        <v>259</v>
      </c>
      <c r="D67" s="1" t="s">
        <v>72</v>
      </c>
      <c r="E67" s="1" t="s">
        <v>70</v>
      </c>
      <c r="F67" s="1" t="s">
        <v>1</v>
      </c>
      <c r="G67" s="1">
        <v>3</v>
      </c>
      <c r="H67" s="1" t="s">
        <v>0</v>
      </c>
      <c r="I67" s="1" t="s">
        <v>7</v>
      </c>
      <c r="J67" s="1" t="s">
        <v>71</v>
      </c>
    </row>
    <row r="68" spans="1:10" ht="45" customHeight="1" x14ac:dyDescent="0.25">
      <c r="A68" s="5" t="s">
        <v>457</v>
      </c>
      <c r="B68" s="1" t="s">
        <v>262</v>
      </c>
      <c r="C68" s="1" t="s">
        <v>61</v>
      </c>
      <c r="D68" s="1" t="s">
        <v>62</v>
      </c>
      <c r="E68" s="1" t="s">
        <v>63</v>
      </c>
      <c r="F68" s="1" t="s">
        <v>1</v>
      </c>
      <c r="G68" s="1">
        <v>3</v>
      </c>
      <c r="H68" s="1" t="s">
        <v>0</v>
      </c>
      <c r="I68" s="1" t="s">
        <v>7</v>
      </c>
      <c r="J68" s="1" t="s">
        <v>64</v>
      </c>
    </row>
    <row r="69" spans="1:10" ht="45" customHeight="1" x14ac:dyDescent="0.25">
      <c r="A69" s="5" t="s">
        <v>447</v>
      </c>
      <c r="B69" s="1" t="s">
        <v>260</v>
      </c>
      <c r="C69" s="1" t="s">
        <v>106</v>
      </c>
      <c r="D69" s="1" t="s">
        <v>136</v>
      </c>
      <c r="E69" s="1" t="s">
        <v>433</v>
      </c>
      <c r="F69" s="1" t="s">
        <v>1</v>
      </c>
      <c r="G69" s="1">
        <v>3</v>
      </c>
      <c r="H69" s="1" t="s">
        <v>0</v>
      </c>
      <c r="I69" s="1" t="s">
        <v>137</v>
      </c>
      <c r="J69" s="1" t="s">
        <v>320</v>
      </c>
    </row>
    <row r="70" spans="1:10" ht="45" customHeight="1" x14ac:dyDescent="0.25">
      <c r="A70" s="5" t="s">
        <v>33</v>
      </c>
      <c r="B70" s="1" t="s">
        <v>260</v>
      </c>
      <c r="C70" s="1" t="s">
        <v>37</v>
      </c>
      <c r="D70" s="1" t="s">
        <v>93</v>
      </c>
      <c r="E70" s="1" t="s">
        <v>36</v>
      </c>
      <c r="F70" s="1" t="s">
        <v>1</v>
      </c>
      <c r="G70" s="1">
        <v>3</v>
      </c>
      <c r="H70" s="1" t="s">
        <v>0</v>
      </c>
      <c r="I70" s="1" t="s">
        <v>15</v>
      </c>
      <c r="J70" s="1" t="s">
        <v>1</v>
      </c>
    </row>
    <row r="71" spans="1:10" ht="45" customHeight="1" x14ac:dyDescent="0.25">
      <c r="A71" s="5" t="s">
        <v>277</v>
      </c>
      <c r="B71" s="1" t="s">
        <v>260</v>
      </c>
      <c r="C71" s="1" t="s">
        <v>48</v>
      </c>
      <c r="D71" s="1" t="s">
        <v>93</v>
      </c>
      <c r="E71" s="1" t="s">
        <v>302</v>
      </c>
      <c r="F71" s="1" t="s">
        <v>1</v>
      </c>
      <c r="G71" s="1">
        <v>3</v>
      </c>
      <c r="H71" s="1" t="s">
        <v>0</v>
      </c>
      <c r="I71" s="1" t="s">
        <v>78</v>
      </c>
      <c r="J71" s="1" t="s">
        <v>79</v>
      </c>
    </row>
    <row r="72" spans="1:10" ht="45" customHeight="1" x14ac:dyDescent="0.25">
      <c r="A72" s="5" t="s">
        <v>458</v>
      </c>
      <c r="B72" s="1" t="s">
        <v>260</v>
      </c>
      <c r="C72" s="1" t="s">
        <v>48</v>
      </c>
      <c r="D72" s="1" t="s">
        <v>93</v>
      </c>
      <c r="E72" s="1" t="s">
        <v>6</v>
      </c>
      <c r="F72" s="1" t="s">
        <v>1</v>
      </c>
      <c r="G72" s="1">
        <v>3</v>
      </c>
      <c r="H72" s="1" t="s">
        <v>0</v>
      </c>
      <c r="I72" s="1" t="s">
        <v>434</v>
      </c>
      <c r="J72" s="1" t="s">
        <v>325</v>
      </c>
    </row>
    <row r="73" spans="1:10" ht="45" customHeight="1" x14ac:dyDescent="0.25">
      <c r="A73" s="5" t="s">
        <v>193</v>
      </c>
      <c r="B73" s="1" t="s">
        <v>262</v>
      </c>
      <c r="C73" s="1" t="s">
        <v>48</v>
      </c>
      <c r="D73" s="1" t="s">
        <v>93</v>
      </c>
      <c r="E73" s="1" t="s">
        <v>30</v>
      </c>
      <c r="F73" s="1" t="s">
        <v>1</v>
      </c>
      <c r="G73" s="1">
        <v>3</v>
      </c>
      <c r="H73" s="1" t="s">
        <v>0</v>
      </c>
      <c r="I73" s="1" t="s">
        <v>7</v>
      </c>
      <c r="J73" s="1" t="s">
        <v>192</v>
      </c>
    </row>
    <row r="74" spans="1:10" ht="45" customHeight="1" x14ac:dyDescent="0.25">
      <c r="A74" s="5" t="s">
        <v>95</v>
      </c>
      <c r="B74" s="1" t="s">
        <v>260</v>
      </c>
      <c r="C74" s="1" t="s">
        <v>249</v>
      </c>
      <c r="D74" s="1" t="s">
        <v>93</v>
      </c>
      <c r="E74" s="1" t="s">
        <v>299</v>
      </c>
      <c r="F74" s="1" t="s">
        <v>1</v>
      </c>
      <c r="G74" s="1">
        <v>3</v>
      </c>
      <c r="H74" s="1" t="s">
        <v>0</v>
      </c>
      <c r="I74" s="1" t="s">
        <v>7</v>
      </c>
      <c r="J74" s="1" t="s">
        <v>94</v>
      </c>
    </row>
    <row r="75" spans="1:10" ht="45" customHeight="1" x14ac:dyDescent="0.25">
      <c r="A75" s="5" t="s">
        <v>429</v>
      </c>
      <c r="B75" s="1" t="s">
        <v>260</v>
      </c>
      <c r="C75" s="1" t="s">
        <v>106</v>
      </c>
      <c r="D75" s="1" t="s">
        <v>93</v>
      </c>
      <c r="E75" s="1" t="s">
        <v>107</v>
      </c>
      <c r="F75" s="1" t="s">
        <v>1</v>
      </c>
      <c r="G75" s="1">
        <v>3</v>
      </c>
      <c r="H75" s="1" t="s">
        <v>0</v>
      </c>
      <c r="I75" s="1" t="s">
        <v>108</v>
      </c>
      <c r="J75" s="1" t="s">
        <v>320</v>
      </c>
    </row>
    <row r="76" spans="1:10" ht="45" customHeight="1" x14ac:dyDescent="0.25">
      <c r="A76" s="5" t="s">
        <v>216</v>
      </c>
      <c r="B76" s="1" t="s">
        <v>260</v>
      </c>
      <c r="C76" s="1" t="s">
        <v>48</v>
      </c>
      <c r="D76" s="1" t="s">
        <v>93</v>
      </c>
      <c r="E76" s="1" t="s">
        <v>215</v>
      </c>
      <c r="F76" s="1" t="s">
        <v>1</v>
      </c>
      <c r="G76" s="1">
        <v>3</v>
      </c>
      <c r="H76" s="1" t="s">
        <v>0</v>
      </c>
      <c r="I76" s="1" t="s">
        <v>217</v>
      </c>
      <c r="J76" s="1" t="s">
        <v>320</v>
      </c>
    </row>
    <row r="77" spans="1:10" ht="45" customHeight="1" x14ac:dyDescent="0.25">
      <c r="A77" s="5" t="s">
        <v>459</v>
      </c>
      <c r="B77" s="1" t="s">
        <v>260</v>
      </c>
      <c r="C77" s="1" t="s">
        <v>37</v>
      </c>
      <c r="D77" s="1" t="s">
        <v>93</v>
      </c>
      <c r="E77" s="1" t="s">
        <v>13</v>
      </c>
      <c r="F77" s="1" t="s">
        <v>1</v>
      </c>
      <c r="G77" s="1">
        <v>3</v>
      </c>
      <c r="H77" s="1" t="s">
        <v>0</v>
      </c>
      <c r="I77" s="1" t="s">
        <v>435</v>
      </c>
      <c r="J77" s="1" t="s">
        <v>320</v>
      </c>
    </row>
    <row r="78" spans="1:10" ht="45" customHeight="1" x14ac:dyDescent="0.25">
      <c r="A78" s="5" t="s">
        <v>275</v>
      </c>
      <c r="B78" s="1" t="s">
        <v>260</v>
      </c>
      <c r="C78" s="1" t="s">
        <v>249</v>
      </c>
      <c r="D78" s="1" t="s">
        <v>99</v>
      </c>
      <c r="E78" s="1" t="s">
        <v>96</v>
      </c>
      <c r="F78" s="1" t="s">
        <v>1</v>
      </c>
      <c r="G78" s="1">
        <v>3</v>
      </c>
      <c r="H78" s="1" t="s">
        <v>0</v>
      </c>
      <c r="I78" s="1" t="s">
        <v>97</v>
      </c>
      <c r="J78" s="1" t="s">
        <v>98</v>
      </c>
    </row>
    <row r="79" spans="1:10" ht="45" customHeight="1" x14ac:dyDescent="0.25">
      <c r="A79" s="5" t="s">
        <v>436</v>
      </c>
      <c r="B79" s="1" t="s">
        <v>260</v>
      </c>
      <c r="C79" s="1" t="s">
        <v>249</v>
      </c>
      <c r="D79" s="1" t="s">
        <v>89</v>
      </c>
      <c r="E79" s="1" t="s">
        <v>437</v>
      </c>
      <c r="F79" s="1" t="s">
        <v>1</v>
      </c>
      <c r="G79" s="1">
        <v>3</v>
      </c>
      <c r="H79" s="1" t="s">
        <v>0</v>
      </c>
      <c r="I79" s="1" t="s">
        <v>7</v>
      </c>
      <c r="J79" s="1" t="s">
        <v>1</v>
      </c>
    </row>
    <row r="80" spans="1:10" ht="45" customHeight="1" x14ac:dyDescent="0.25">
      <c r="A80" s="5" t="s">
        <v>460</v>
      </c>
      <c r="B80" s="1" t="s">
        <v>260</v>
      </c>
      <c r="C80" s="1" t="s">
        <v>249</v>
      </c>
      <c r="D80" s="1" t="s">
        <v>250</v>
      </c>
      <c r="E80" s="1" t="s">
        <v>294</v>
      </c>
      <c r="F80" s="1" t="s">
        <v>1</v>
      </c>
      <c r="G80" s="1">
        <v>3</v>
      </c>
      <c r="H80" s="1" t="s">
        <v>0</v>
      </c>
      <c r="I80" s="1" t="s">
        <v>251</v>
      </c>
      <c r="J80" s="1" t="s">
        <v>321</v>
      </c>
    </row>
    <row r="81" spans="1:10" ht="45" customHeight="1" x14ac:dyDescent="0.25">
      <c r="A81" s="5" t="s">
        <v>448</v>
      </c>
      <c r="B81" s="1" t="s">
        <v>260</v>
      </c>
      <c r="C81" s="1" t="s">
        <v>106</v>
      </c>
      <c r="D81" s="1" t="s">
        <v>148</v>
      </c>
      <c r="E81" s="1" t="s">
        <v>438</v>
      </c>
      <c r="F81" s="1" t="s">
        <v>1</v>
      </c>
      <c r="G81" s="1">
        <v>3</v>
      </c>
      <c r="H81" s="1" t="s">
        <v>0</v>
      </c>
      <c r="I81" s="1" t="s">
        <v>149</v>
      </c>
      <c r="J81" s="1" t="s">
        <v>1</v>
      </c>
    </row>
    <row r="82" spans="1:10" ht="45" customHeight="1" x14ac:dyDescent="0.25">
      <c r="A82" s="5" t="s">
        <v>461</v>
      </c>
      <c r="B82" s="1" t="s">
        <v>260</v>
      </c>
      <c r="C82" s="1" t="s">
        <v>106</v>
      </c>
      <c r="D82" s="1">
        <v>1998</v>
      </c>
      <c r="E82" s="1" t="s">
        <v>165</v>
      </c>
      <c r="F82" s="1" t="s">
        <v>1</v>
      </c>
      <c r="G82" s="1">
        <v>4</v>
      </c>
      <c r="H82" s="1" t="s">
        <v>0</v>
      </c>
      <c r="I82" s="1" t="s">
        <v>166</v>
      </c>
      <c r="J82" s="1" t="s">
        <v>320</v>
      </c>
    </row>
    <row r="83" spans="1:10" ht="45" customHeight="1" x14ac:dyDescent="0.25">
      <c r="A83" s="5" t="s">
        <v>76</v>
      </c>
      <c r="B83" s="1" t="s">
        <v>260</v>
      </c>
      <c r="C83" s="1" t="s">
        <v>259</v>
      </c>
      <c r="D83" s="1" t="s">
        <v>72</v>
      </c>
      <c r="E83" s="1" t="s">
        <v>75</v>
      </c>
      <c r="F83" s="1" t="s">
        <v>1</v>
      </c>
      <c r="G83" s="1">
        <v>4</v>
      </c>
      <c r="H83" s="1" t="s">
        <v>12</v>
      </c>
      <c r="I83" s="1" t="s">
        <v>15</v>
      </c>
      <c r="J83" s="1" t="s">
        <v>74</v>
      </c>
    </row>
    <row r="84" spans="1:10" ht="45" customHeight="1" x14ac:dyDescent="0.25">
      <c r="A84" s="5" t="s">
        <v>86</v>
      </c>
      <c r="B84" s="1" t="s">
        <v>260</v>
      </c>
      <c r="C84" s="1" t="s">
        <v>249</v>
      </c>
      <c r="D84" s="1" t="s">
        <v>50</v>
      </c>
      <c r="E84" s="1" t="s">
        <v>87</v>
      </c>
      <c r="F84" s="1" t="s">
        <v>1</v>
      </c>
      <c r="G84" s="1">
        <v>4</v>
      </c>
      <c r="H84" s="1" t="s">
        <v>0</v>
      </c>
      <c r="I84" s="1" t="s">
        <v>88</v>
      </c>
      <c r="J84" s="1" t="s">
        <v>1</v>
      </c>
    </row>
    <row r="85" spans="1:10" ht="45" customHeight="1" x14ac:dyDescent="0.25">
      <c r="A85" s="5" t="s">
        <v>283</v>
      </c>
      <c r="B85" s="1" t="s">
        <v>260</v>
      </c>
      <c r="C85" s="1" t="s">
        <v>48</v>
      </c>
      <c r="D85" s="1" t="s">
        <v>284</v>
      </c>
      <c r="E85" s="1" t="s">
        <v>285</v>
      </c>
      <c r="F85" s="1" t="s">
        <v>1</v>
      </c>
      <c r="G85" s="1">
        <v>4</v>
      </c>
      <c r="H85" s="1" t="s">
        <v>439</v>
      </c>
      <c r="I85" s="1" t="s">
        <v>15</v>
      </c>
      <c r="J85" s="1" t="s">
        <v>12</v>
      </c>
    </row>
    <row r="86" spans="1:10" ht="45" customHeight="1" x14ac:dyDescent="0.25">
      <c r="A86" s="5" t="s">
        <v>223</v>
      </c>
      <c r="B86" s="1" t="s">
        <v>260</v>
      </c>
      <c r="C86" s="1" t="s">
        <v>48</v>
      </c>
      <c r="D86" s="1" t="s">
        <v>93</v>
      </c>
      <c r="E86" s="1" t="s">
        <v>440</v>
      </c>
      <c r="F86" s="1" t="s">
        <v>355</v>
      </c>
      <c r="G86" s="1">
        <v>5</v>
      </c>
      <c r="H86" s="1" t="s">
        <v>0</v>
      </c>
      <c r="I86" s="1" t="s">
        <v>221</v>
      </c>
      <c r="J86" s="1" t="s">
        <v>222</v>
      </c>
    </row>
    <row r="87" spans="1:10" ht="45" customHeight="1" x14ac:dyDescent="0.25">
      <c r="A87" s="5" t="s">
        <v>138</v>
      </c>
      <c r="B87" s="1" t="s">
        <v>260</v>
      </c>
      <c r="C87" s="1" t="s">
        <v>106</v>
      </c>
      <c r="D87" t="s">
        <v>139</v>
      </c>
      <c r="E87" s="1" t="s">
        <v>441</v>
      </c>
      <c r="F87" s="1" t="s">
        <v>347</v>
      </c>
      <c r="G87" s="1">
        <v>5</v>
      </c>
      <c r="H87" s="1" t="s">
        <v>0</v>
      </c>
      <c r="I87" s="1" t="s">
        <v>140</v>
      </c>
      <c r="J87" s="1" t="s">
        <v>320</v>
      </c>
    </row>
    <row r="88" spans="1:10" ht="45" customHeight="1" x14ac:dyDescent="0.25">
      <c r="A88" s="5" t="s">
        <v>177</v>
      </c>
      <c r="B88" s="1" t="s">
        <v>260</v>
      </c>
      <c r="C88" s="1" t="s">
        <v>249</v>
      </c>
      <c r="D88" s="1" t="s">
        <v>349</v>
      </c>
      <c r="E88" s="1" t="s">
        <v>348</v>
      </c>
      <c r="F88" s="1" t="s">
        <v>347</v>
      </c>
      <c r="G88" s="1">
        <v>5</v>
      </c>
      <c r="H88" s="1" t="s">
        <v>0</v>
      </c>
      <c r="I88" s="1" t="s">
        <v>350</v>
      </c>
      <c r="J88" s="1" t="s">
        <v>320</v>
      </c>
    </row>
    <row r="89" spans="1:10" ht="45" customHeight="1" x14ac:dyDescent="0.25">
      <c r="A89" s="5" t="s">
        <v>273</v>
      </c>
      <c r="B89" s="1" t="s">
        <v>260</v>
      </c>
      <c r="C89" s="1" t="s">
        <v>249</v>
      </c>
      <c r="D89" s="1" t="s">
        <v>93</v>
      </c>
      <c r="E89" s="1" t="s">
        <v>42</v>
      </c>
      <c r="F89" s="1" t="s">
        <v>347</v>
      </c>
      <c r="G89" s="1">
        <v>5</v>
      </c>
      <c r="H89" s="1" t="s">
        <v>0</v>
      </c>
      <c r="I89" s="1" t="s">
        <v>7</v>
      </c>
      <c r="J89" s="1" t="s">
        <v>43</v>
      </c>
    </row>
    <row r="90" spans="1:10" ht="45" customHeight="1" x14ac:dyDescent="0.25">
      <c r="A90" s="5" t="s">
        <v>179</v>
      </c>
      <c r="B90" s="1" t="s">
        <v>260</v>
      </c>
      <c r="C90" s="1" t="s">
        <v>106</v>
      </c>
      <c r="D90" s="1" t="s">
        <v>93</v>
      </c>
      <c r="E90" s="1" t="s">
        <v>178</v>
      </c>
      <c r="F90" s="1" t="s">
        <v>347</v>
      </c>
      <c r="G90" s="1">
        <v>5</v>
      </c>
      <c r="H90" s="1" t="s">
        <v>0</v>
      </c>
      <c r="I90" s="1" t="s">
        <v>180</v>
      </c>
      <c r="J90" s="1" t="s">
        <v>320</v>
      </c>
    </row>
    <row r="91" spans="1:10" ht="45" customHeight="1" x14ac:dyDescent="0.25">
      <c r="A91" s="5" t="s">
        <v>151</v>
      </c>
      <c r="B91" s="1" t="s">
        <v>260</v>
      </c>
      <c r="C91" s="1" t="s">
        <v>106</v>
      </c>
      <c r="D91" s="1" t="s">
        <v>272</v>
      </c>
      <c r="E91" s="1" t="s">
        <v>150</v>
      </c>
      <c r="F91" s="1" t="s">
        <v>347</v>
      </c>
      <c r="G91" s="1">
        <v>5</v>
      </c>
      <c r="H91" s="1" t="s">
        <v>0</v>
      </c>
      <c r="I91" s="1" t="s">
        <v>7</v>
      </c>
      <c r="J91" s="1" t="s">
        <v>152</v>
      </c>
    </row>
    <row r="92" spans="1:10" ht="45" customHeight="1" x14ac:dyDescent="0.25">
      <c r="A92" s="5" t="s">
        <v>462</v>
      </c>
      <c r="B92" s="1" t="s">
        <v>260</v>
      </c>
      <c r="C92" s="1" t="s">
        <v>106</v>
      </c>
      <c r="D92" s="1" t="s">
        <v>168</v>
      </c>
      <c r="E92" s="1" t="s">
        <v>167</v>
      </c>
      <c r="F92" s="1" t="s">
        <v>354</v>
      </c>
      <c r="G92" s="1">
        <v>5</v>
      </c>
      <c r="H92" s="1" t="s">
        <v>0</v>
      </c>
      <c r="I92" s="1" t="s">
        <v>442</v>
      </c>
      <c r="J92" s="1" t="s">
        <v>320</v>
      </c>
    </row>
    <row r="93" spans="1:10" ht="45" customHeight="1" x14ac:dyDescent="0.25">
      <c r="A93" s="5" t="s">
        <v>463</v>
      </c>
      <c r="B93" s="1" t="s">
        <v>260</v>
      </c>
      <c r="C93" s="1" t="s">
        <v>106</v>
      </c>
      <c r="D93" s="1" t="s">
        <v>157</v>
      </c>
      <c r="E93" s="1" t="s">
        <v>156</v>
      </c>
      <c r="F93" s="1" t="s">
        <v>1</v>
      </c>
      <c r="G93" s="1">
        <v>6</v>
      </c>
      <c r="H93" s="1" t="s">
        <v>158</v>
      </c>
      <c r="I93" s="1" t="s">
        <v>327</v>
      </c>
      <c r="J93" s="1" t="s">
        <v>12</v>
      </c>
    </row>
    <row r="94" spans="1:10" ht="45" customHeight="1" x14ac:dyDescent="0.25">
      <c r="A94" s="5" t="s">
        <v>22</v>
      </c>
      <c r="B94" s="1" t="s">
        <v>260</v>
      </c>
      <c r="C94" s="1" t="s">
        <v>37</v>
      </c>
      <c r="D94" s="1" t="s">
        <v>93</v>
      </c>
      <c r="E94" s="1" t="s">
        <v>289</v>
      </c>
      <c r="F94" s="1" t="s">
        <v>1</v>
      </c>
      <c r="G94" s="1">
        <v>6</v>
      </c>
      <c r="H94" s="1" t="s">
        <v>26</v>
      </c>
      <c r="I94" s="1" t="s">
        <v>327</v>
      </c>
      <c r="J94" s="1" t="s">
        <v>12</v>
      </c>
    </row>
    <row r="95" spans="1:10" ht="45" customHeight="1" x14ac:dyDescent="0.25">
      <c r="A95" s="5" t="s">
        <v>273</v>
      </c>
      <c r="B95" s="1" t="s">
        <v>260</v>
      </c>
      <c r="C95" s="1" t="s">
        <v>249</v>
      </c>
      <c r="D95" s="1" t="s">
        <v>93</v>
      </c>
      <c r="E95" s="1" t="s">
        <v>290</v>
      </c>
      <c r="F95" s="1" t="s">
        <v>1</v>
      </c>
      <c r="G95" s="1">
        <v>6</v>
      </c>
      <c r="H95" s="1" t="s">
        <v>41</v>
      </c>
      <c r="I95" s="1" t="s">
        <v>327</v>
      </c>
      <c r="J95" s="1" t="s">
        <v>12</v>
      </c>
    </row>
    <row r="96" spans="1:10" ht="45" customHeight="1" x14ac:dyDescent="0.25">
      <c r="A96" s="5" t="s">
        <v>464</v>
      </c>
      <c r="B96" s="1" t="s">
        <v>260</v>
      </c>
      <c r="C96" s="1" t="s">
        <v>37</v>
      </c>
      <c r="D96" s="1" t="s">
        <v>93</v>
      </c>
      <c r="E96" s="1" t="s">
        <v>20</v>
      </c>
      <c r="F96" s="1" t="s">
        <v>1</v>
      </c>
      <c r="G96" s="1">
        <v>6</v>
      </c>
      <c r="H96" s="1" t="s">
        <v>12</v>
      </c>
      <c r="I96" s="1" t="s">
        <v>329</v>
      </c>
      <c r="J96" s="1" t="s">
        <v>21</v>
      </c>
    </row>
    <row r="97" spans="1:10" ht="45" customHeight="1" x14ac:dyDescent="0.25">
      <c r="A97" s="5" t="s">
        <v>161</v>
      </c>
      <c r="B97" s="1" t="s">
        <v>260</v>
      </c>
      <c r="C97" s="1" t="s">
        <v>106</v>
      </c>
      <c r="D97" s="1" t="s">
        <v>160</v>
      </c>
      <c r="E97" s="1" t="s">
        <v>159</v>
      </c>
      <c r="F97" s="1" t="s">
        <v>1</v>
      </c>
      <c r="G97" s="1">
        <v>6</v>
      </c>
      <c r="H97" s="1" t="s">
        <v>158</v>
      </c>
      <c r="I97" s="1" t="s">
        <v>327</v>
      </c>
      <c r="J97" s="1" t="s">
        <v>12</v>
      </c>
    </row>
    <row r="98" spans="1:10" ht="45" customHeight="1" x14ac:dyDescent="0.25">
      <c r="A98" s="5" t="s">
        <v>102</v>
      </c>
      <c r="B98" s="1" t="s">
        <v>260</v>
      </c>
      <c r="C98" s="1" t="s">
        <v>249</v>
      </c>
      <c r="D98" s="1" t="s">
        <v>101</v>
      </c>
      <c r="E98" s="1" t="s">
        <v>100</v>
      </c>
      <c r="F98" s="1" t="s">
        <v>1</v>
      </c>
      <c r="G98" s="1">
        <v>6</v>
      </c>
      <c r="H98" s="1" t="s">
        <v>443</v>
      </c>
      <c r="I98" s="1" t="s">
        <v>327</v>
      </c>
      <c r="J98" s="1" t="s">
        <v>12</v>
      </c>
    </row>
    <row r="99" spans="1:10" ht="45" customHeight="1" x14ac:dyDescent="0.25">
      <c r="A99" s="5" t="s">
        <v>176</v>
      </c>
      <c r="B99" s="1" t="s">
        <v>260</v>
      </c>
      <c r="C99" s="1" t="s">
        <v>106</v>
      </c>
      <c r="D99" s="1" t="s">
        <v>93</v>
      </c>
      <c r="E99" s="1" t="s">
        <v>175</v>
      </c>
      <c r="F99" s="1" t="s">
        <v>347</v>
      </c>
      <c r="G99" s="1">
        <v>6</v>
      </c>
      <c r="H99" s="1" t="s">
        <v>158</v>
      </c>
      <c r="I99" s="1" t="s">
        <v>327</v>
      </c>
      <c r="J99" s="1" t="s">
        <v>12</v>
      </c>
    </row>
    <row r="100" spans="1:10" ht="45" customHeight="1" x14ac:dyDescent="0.25">
      <c r="A100" s="5" t="s">
        <v>128</v>
      </c>
      <c r="B100" s="1" t="s">
        <v>263</v>
      </c>
      <c r="C100" s="1" t="s">
        <v>106</v>
      </c>
      <c r="D100" s="1" t="s">
        <v>127</v>
      </c>
      <c r="E100" s="1" t="s">
        <v>126</v>
      </c>
      <c r="F100" s="1" t="s">
        <v>354</v>
      </c>
      <c r="G100" s="1">
        <v>6</v>
      </c>
      <c r="H100" s="1" t="s">
        <v>129</v>
      </c>
      <c r="I100" s="1" t="s">
        <v>327</v>
      </c>
      <c r="J100" s="1" t="s">
        <v>12</v>
      </c>
    </row>
    <row r="101" spans="1:10" ht="45" customHeight="1" x14ac:dyDescent="0.25">
      <c r="A101" s="5" t="s">
        <v>124</v>
      </c>
      <c r="B101" s="1" t="s">
        <v>263</v>
      </c>
      <c r="C101" s="1" t="s">
        <v>106</v>
      </c>
      <c r="D101" s="1" t="s">
        <v>93</v>
      </c>
      <c r="E101" s="1" t="s">
        <v>123</v>
      </c>
      <c r="F101" s="1" t="s">
        <v>354</v>
      </c>
      <c r="G101" s="1">
        <v>6</v>
      </c>
      <c r="H101" s="1" t="s">
        <v>125</v>
      </c>
      <c r="I101" s="1" t="s">
        <v>327</v>
      </c>
      <c r="J101" s="1" t="s">
        <v>12</v>
      </c>
    </row>
    <row r="102" spans="1:10" ht="45" customHeight="1" x14ac:dyDescent="0.25">
      <c r="A102" s="5" t="s">
        <v>465</v>
      </c>
      <c r="B102" s="1" t="s">
        <v>260</v>
      </c>
      <c r="C102" s="1" t="s">
        <v>48</v>
      </c>
      <c r="D102" s="1" t="s">
        <v>93</v>
      </c>
      <c r="E102" s="1" t="s">
        <v>218</v>
      </c>
      <c r="F102" s="1" t="s">
        <v>354</v>
      </c>
      <c r="G102" s="1">
        <v>6</v>
      </c>
      <c r="H102" s="1" t="s">
        <v>219</v>
      </c>
      <c r="I102" s="1" t="s">
        <v>327</v>
      </c>
      <c r="J102" s="1" t="s">
        <v>220</v>
      </c>
    </row>
    <row r="114" spans="7:7" x14ac:dyDescent="0.25">
      <c r="G114" s="3"/>
    </row>
  </sheetData>
  <autoFilter ref="A2:L102"/>
  <sortState ref="A3:L102">
    <sortCondition ref="K3:K102"/>
  </sortState>
  <mergeCells count="1">
    <mergeCell ref="A1:D1"/>
  </mergeCells>
  <hyperlinks>
    <hyperlink ref="A64" r:id="rId1" display="CA Paris, 2, 2, 14-09-2017, n° 15/24344"/>
  </hyperlinks>
  <printOptions gridLines="1"/>
  <pageMargins left="0.70866141732283472" right="0.70866141732283472" top="0.74803149606299213" bottom="0.74803149606299213" header="0.31496062992125984" footer="0.31496062992125984"/>
  <pageSetup paperSize="9"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6"/>
  <sheetViews>
    <sheetView topLeftCell="A4" zoomScale="70" zoomScaleNormal="70" workbookViewId="0">
      <selection activeCell="N9" sqref="N9"/>
    </sheetView>
  </sheetViews>
  <sheetFormatPr baseColWidth="10" defaultRowHeight="30" customHeight="1" x14ac:dyDescent="0.25"/>
  <cols>
    <col min="1" max="1" width="51.42578125" style="1" customWidth="1"/>
    <col min="2" max="2" width="6.5703125" style="1" customWidth="1"/>
    <col min="3" max="3" width="9.5703125" style="1" customWidth="1"/>
    <col min="4" max="4" width="6.42578125" style="1" customWidth="1"/>
    <col min="5" max="5" width="9.140625" style="1" customWidth="1"/>
    <col min="6" max="6" width="5.85546875" style="1" customWidth="1"/>
    <col min="7" max="7" width="5" style="1" customWidth="1"/>
    <col min="8" max="8" width="10.140625" style="1" customWidth="1"/>
    <col min="9" max="9" width="8.140625" style="1" customWidth="1"/>
    <col min="10" max="10" width="8.42578125" style="1" customWidth="1"/>
    <col min="11" max="16384" width="11.42578125" style="1"/>
  </cols>
  <sheetData>
    <row r="1" spans="1:10" ht="30" customHeight="1" x14ac:dyDescent="0.25">
      <c r="A1" s="50" t="s">
        <v>392</v>
      </c>
      <c r="B1" s="50"/>
      <c r="C1" s="50"/>
      <c r="D1" s="50"/>
      <c r="E1" s="50"/>
      <c r="F1" s="50"/>
      <c r="G1" s="50"/>
      <c r="H1" s="50"/>
      <c r="I1" s="50"/>
      <c r="J1" s="50"/>
    </row>
    <row r="2" spans="1:10" ht="30" customHeight="1" x14ac:dyDescent="0.25">
      <c r="A2" s="54" t="s">
        <v>496</v>
      </c>
      <c r="B2" s="54"/>
      <c r="C2" s="54"/>
      <c r="D2" s="54"/>
      <c r="E2" s="54"/>
      <c r="F2" s="54"/>
      <c r="G2" s="54"/>
      <c r="H2" s="54"/>
      <c r="I2" s="54"/>
      <c r="J2" s="54"/>
    </row>
    <row r="3" spans="1:10" ht="30" customHeight="1" x14ac:dyDescent="0.25">
      <c r="A3" s="53" t="s">
        <v>478</v>
      </c>
      <c r="B3" s="53"/>
      <c r="C3" s="53"/>
      <c r="D3" s="53"/>
      <c r="E3" s="53"/>
      <c r="F3" s="53"/>
      <c r="G3" s="53"/>
      <c r="H3" s="53"/>
      <c r="I3" s="53"/>
      <c r="J3" s="53"/>
    </row>
    <row r="4" spans="1:10" ht="96.75" customHeight="1" x14ac:dyDescent="0.25">
      <c r="A4" s="10" t="s">
        <v>479</v>
      </c>
      <c r="B4" s="51" t="s">
        <v>286</v>
      </c>
      <c r="C4" s="51"/>
      <c r="D4" s="51"/>
      <c r="E4" s="51"/>
      <c r="F4" s="51"/>
      <c r="G4" s="51"/>
      <c r="H4" s="51"/>
      <c r="I4" s="51"/>
      <c r="J4" s="51"/>
    </row>
    <row r="5" spans="1:10" ht="30" customHeight="1" x14ac:dyDescent="0.25">
      <c r="A5" s="10" t="s">
        <v>480</v>
      </c>
      <c r="B5" s="51" t="s">
        <v>490</v>
      </c>
      <c r="C5" s="51"/>
      <c r="D5" s="51"/>
      <c r="E5" s="51"/>
      <c r="F5" s="51"/>
      <c r="G5" s="51"/>
      <c r="H5" s="51"/>
      <c r="I5" s="51"/>
      <c r="J5" s="51"/>
    </row>
    <row r="6" spans="1:10" ht="30" customHeight="1" x14ac:dyDescent="0.25">
      <c r="A6" s="10" t="s">
        <v>481</v>
      </c>
      <c r="B6" s="51" t="s">
        <v>489</v>
      </c>
      <c r="C6" s="51"/>
      <c r="D6" s="51"/>
      <c r="E6" s="51"/>
      <c r="F6" s="51"/>
      <c r="G6" s="51"/>
      <c r="H6" s="51"/>
      <c r="I6" s="51"/>
      <c r="J6" s="51"/>
    </row>
    <row r="7" spans="1:10" ht="30" customHeight="1" x14ac:dyDescent="0.25">
      <c r="A7" s="10" t="s">
        <v>482</v>
      </c>
      <c r="B7" s="52" t="s">
        <v>264</v>
      </c>
      <c r="C7" s="52"/>
      <c r="D7" s="52"/>
      <c r="E7" s="52"/>
      <c r="F7" s="52"/>
      <c r="G7" s="52"/>
      <c r="H7" s="52"/>
      <c r="I7" s="52"/>
      <c r="J7" s="52"/>
    </row>
    <row r="8" spans="1:10" ht="30" customHeight="1" x14ac:dyDescent="0.25">
      <c r="A8" s="10" t="s">
        <v>483</v>
      </c>
      <c r="B8" s="51" t="s">
        <v>491</v>
      </c>
      <c r="C8" s="51"/>
      <c r="D8" s="51"/>
      <c r="E8" s="51"/>
      <c r="F8" s="51"/>
      <c r="G8" s="51"/>
      <c r="H8" s="51"/>
      <c r="I8" s="51"/>
      <c r="J8" s="51"/>
    </row>
    <row r="9" spans="1:10" ht="30" customHeight="1" x14ac:dyDescent="0.25">
      <c r="A9" s="10" t="s">
        <v>484</v>
      </c>
      <c r="B9" s="51" t="s">
        <v>492</v>
      </c>
      <c r="C9" s="51"/>
      <c r="D9" s="51"/>
      <c r="E9" s="51"/>
      <c r="F9" s="51"/>
      <c r="G9" s="51"/>
      <c r="H9" s="51"/>
      <c r="I9" s="51"/>
      <c r="J9" s="51"/>
    </row>
    <row r="10" spans="1:10" ht="30" customHeight="1" x14ac:dyDescent="0.25">
      <c r="A10" s="10" t="s">
        <v>485</v>
      </c>
      <c r="B10" s="51" t="s">
        <v>493</v>
      </c>
      <c r="C10" s="51"/>
      <c r="D10" s="51"/>
      <c r="E10" s="51"/>
      <c r="F10" s="51"/>
      <c r="G10" s="51"/>
      <c r="H10" s="51"/>
      <c r="I10" s="51"/>
      <c r="J10" s="51"/>
    </row>
    <row r="11" spans="1:10" ht="30" customHeight="1" x14ac:dyDescent="0.25">
      <c r="A11" s="10" t="s">
        <v>486</v>
      </c>
      <c r="B11" s="51" t="s">
        <v>494</v>
      </c>
      <c r="C11" s="51"/>
      <c r="D11" s="51"/>
      <c r="E11" s="51"/>
      <c r="F11" s="51"/>
      <c r="G11" s="51"/>
      <c r="H11" s="51"/>
      <c r="I11" s="51"/>
      <c r="J11" s="51"/>
    </row>
    <row r="12" spans="1:10" ht="30" customHeight="1" x14ac:dyDescent="0.25">
      <c r="A12" s="10" t="s">
        <v>487</v>
      </c>
      <c r="B12" s="51" t="s">
        <v>495</v>
      </c>
      <c r="C12" s="51"/>
      <c r="D12" s="51"/>
      <c r="E12" s="51"/>
      <c r="F12" s="51"/>
      <c r="G12" s="51"/>
      <c r="H12" s="51"/>
      <c r="I12" s="51"/>
      <c r="J12" s="51"/>
    </row>
    <row r="13" spans="1:10" ht="30" customHeight="1" x14ac:dyDescent="0.25">
      <c r="A13" s="6" t="s">
        <v>341</v>
      </c>
      <c r="B13" s="11" t="s">
        <v>488</v>
      </c>
      <c r="C13" s="11" t="s">
        <v>480</v>
      </c>
      <c r="D13" s="11" t="s">
        <v>481</v>
      </c>
      <c r="E13" s="11" t="s">
        <v>482</v>
      </c>
      <c r="F13" s="11" t="s">
        <v>483</v>
      </c>
      <c r="G13" s="11" t="s">
        <v>484</v>
      </c>
      <c r="H13" s="11" t="s">
        <v>485</v>
      </c>
      <c r="I13" s="11" t="s">
        <v>486</v>
      </c>
      <c r="J13" s="11" t="s">
        <v>487</v>
      </c>
    </row>
    <row r="14" spans="1:10" ht="30" customHeight="1" x14ac:dyDescent="0.25">
      <c r="A14" s="5" t="s">
        <v>237</v>
      </c>
      <c r="B14" s="7" t="s">
        <v>48</v>
      </c>
      <c r="C14" s="7" t="s">
        <v>198</v>
      </c>
      <c r="D14" s="7" t="s">
        <v>12</v>
      </c>
      <c r="E14" s="7" t="s">
        <v>260</v>
      </c>
      <c r="F14" s="7" t="s">
        <v>355</v>
      </c>
      <c r="G14" s="7">
        <v>6</v>
      </c>
      <c r="H14" s="7" t="s">
        <v>12</v>
      </c>
      <c r="I14" s="7" t="s">
        <v>15</v>
      </c>
      <c r="J14" s="7" t="s">
        <v>12</v>
      </c>
    </row>
    <row r="15" spans="1:10" ht="30" customHeight="1" x14ac:dyDescent="0.25">
      <c r="A15" s="5" t="s">
        <v>232</v>
      </c>
      <c r="B15" s="7" t="s">
        <v>48</v>
      </c>
      <c r="C15" s="7" t="s">
        <v>198</v>
      </c>
      <c r="D15" s="7" t="s">
        <v>12</v>
      </c>
      <c r="E15" s="7" t="s">
        <v>260</v>
      </c>
      <c r="F15" s="7" t="s">
        <v>355</v>
      </c>
      <c r="G15" s="7">
        <v>6</v>
      </c>
      <c r="H15" s="7" t="s">
        <v>12</v>
      </c>
      <c r="I15" s="7" t="s">
        <v>15</v>
      </c>
      <c r="J15" s="7" t="s">
        <v>12</v>
      </c>
    </row>
    <row r="16" spans="1:10" ht="30" customHeight="1" x14ac:dyDescent="0.25">
      <c r="A16" s="5" t="s">
        <v>228</v>
      </c>
      <c r="B16" s="7" t="s">
        <v>48</v>
      </c>
      <c r="C16" s="7" t="s">
        <v>370</v>
      </c>
      <c r="D16" s="7" t="s">
        <v>12</v>
      </c>
      <c r="E16" s="7" t="s">
        <v>260</v>
      </c>
      <c r="F16" s="7" t="s">
        <v>355</v>
      </c>
      <c r="G16" s="7">
        <v>6</v>
      </c>
      <c r="H16" s="7" t="s">
        <v>12</v>
      </c>
      <c r="I16" s="7" t="s">
        <v>15</v>
      </c>
      <c r="J16" s="7" t="s">
        <v>12</v>
      </c>
    </row>
    <row r="17" spans="1:10" ht="30" customHeight="1" x14ac:dyDescent="0.25">
      <c r="A17" s="5" t="s">
        <v>230</v>
      </c>
      <c r="B17" s="7" t="s">
        <v>48</v>
      </c>
      <c r="C17" s="7" t="s">
        <v>371</v>
      </c>
      <c r="D17" s="7" t="s">
        <v>12</v>
      </c>
      <c r="E17" s="7" t="s">
        <v>260</v>
      </c>
      <c r="F17" s="7" t="s">
        <v>355</v>
      </c>
      <c r="G17" s="7">
        <v>6</v>
      </c>
      <c r="H17" s="7" t="s">
        <v>12</v>
      </c>
      <c r="I17" s="7" t="s">
        <v>15</v>
      </c>
      <c r="J17" s="7" t="s">
        <v>12</v>
      </c>
    </row>
    <row r="18" spans="1:10" ht="30" customHeight="1" x14ac:dyDescent="0.25">
      <c r="A18" s="5" t="s">
        <v>233</v>
      </c>
      <c r="B18" s="7" t="s">
        <v>48</v>
      </c>
      <c r="C18" s="7" t="s">
        <v>198</v>
      </c>
      <c r="D18" s="7" t="s">
        <v>0</v>
      </c>
      <c r="E18" s="7" t="s">
        <v>260</v>
      </c>
      <c r="F18" s="7" t="s">
        <v>355</v>
      </c>
      <c r="G18" s="7">
        <v>6</v>
      </c>
      <c r="H18" s="7" t="s">
        <v>379</v>
      </c>
      <c r="I18" s="7" t="s">
        <v>15</v>
      </c>
      <c r="J18" s="7" t="s">
        <v>12</v>
      </c>
    </row>
    <row r="19" spans="1:10" ht="30" customHeight="1" x14ac:dyDescent="0.25">
      <c r="A19" s="5" t="s">
        <v>235</v>
      </c>
      <c r="B19" s="7" t="s">
        <v>48</v>
      </c>
      <c r="C19" s="7" t="s">
        <v>333</v>
      </c>
      <c r="D19" s="7" t="s">
        <v>12</v>
      </c>
      <c r="E19" s="7" t="s">
        <v>260</v>
      </c>
      <c r="F19" s="7" t="s">
        <v>355</v>
      </c>
      <c r="G19" s="7">
        <v>6</v>
      </c>
      <c r="H19" s="7" t="s">
        <v>379</v>
      </c>
      <c r="I19" s="7" t="s">
        <v>15</v>
      </c>
      <c r="J19" s="7" t="s">
        <v>12</v>
      </c>
    </row>
    <row r="20" spans="1:10" ht="30" customHeight="1" x14ac:dyDescent="0.25">
      <c r="A20" s="5" t="s">
        <v>223</v>
      </c>
      <c r="B20" s="7" t="s">
        <v>48</v>
      </c>
      <c r="C20" s="7" t="s">
        <v>369</v>
      </c>
      <c r="D20" s="7" t="s">
        <v>12</v>
      </c>
      <c r="E20" s="7" t="s">
        <v>260</v>
      </c>
      <c r="F20" s="7" t="s">
        <v>355</v>
      </c>
      <c r="G20" s="7">
        <v>5</v>
      </c>
      <c r="H20" s="7" t="s">
        <v>0</v>
      </c>
      <c r="I20" s="7" t="s">
        <v>323</v>
      </c>
      <c r="J20" s="7" t="s">
        <v>381</v>
      </c>
    </row>
    <row r="21" spans="1:10" ht="30" customHeight="1" x14ac:dyDescent="0.25">
      <c r="A21" s="5" t="s">
        <v>112</v>
      </c>
      <c r="B21" s="7" t="s">
        <v>106</v>
      </c>
      <c r="C21" s="7" t="s">
        <v>363</v>
      </c>
      <c r="D21" s="7" t="s">
        <v>0</v>
      </c>
      <c r="E21" s="7" t="s">
        <v>260</v>
      </c>
      <c r="F21" s="7" t="s">
        <v>1</v>
      </c>
      <c r="G21" s="7">
        <v>3</v>
      </c>
      <c r="H21" s="7" t="s">
        <v>0</v>
      </c>
      <c r="I21" s="7" t="s">
        <v>15</v>
      </c>
      <c r="J21" s="7" t="s">
        <v>320</v>
      </c>
    </row>
    <row r="22" spans="1:10" ht="30" customHeight="1" x14ac:dyDescent="0.25">
      <c r="A22" s="5" t="s">
        <v>393</v>
      </c>
      <c r="B22" s="7" t="s">
        <v>106</v>
      </c>
      <c r="C22" s="7" t="s">
        <v>362</v>
      </c>
      <c r="D22" s="7" t="s">
        <v>0</v>
      </c>
      <c r="E22" s="7" t="s">
        <v>260</v>
      </c>
      <c r="F22" s="7" t="s">
        <v>1</v>
      </c>
      <c r="G22" s="7">
        <v>1</v>
      </c>
      <c r="H22" s="7" t="s">
        <v>0</v>
      </c>
      <c r="I22" s="7" t="s">
        <v>7</v>
      </c>
      <c r="J22" s="7" t="s">
        <v>1</v>
      </c>
    </row>
    <row r="23" spans="1:10" ht="30" customHeight="1" x14ac:dyDescent="0.25">
      <c r="A23" s="5" t="s">
        <v>449</v>
      </c>
      <c r="B23" s="7" t="s">
        <v>37</v>
      </c>
      <c r="C23" s="7" t="s">
        <v>369</v>
      </c>
      <c r="D23" s="7" t="s">
        <v>12</v>
      </c>
      <c r="E23" s="7" t="s">
        <v>260</v>
      </c>
      <c r="F23" s="7" t="s">
        <v>1</v>
      </c>
      <c r="G23" s="7">
        <v>3</v>
      </c>
      <c r="H23" s="7" t="s">
        <v>12</v>
      </c>
      <c r="I23" s="7" t="s">
        <v>15</v>
      </c>
      <c r="J23" s="7" t="s">
        <v>12</v>
      </c>
    </row>
    <row r="24" spans="1:10" ht="30" customHeight="1" x14ac:dyDescent="0.25">
      <c r="A24" s="5" t="s">
        <v>332</v>
      </c>
      <c r="B24" s="7" t="s">
        <v>106</v>
      </c>
      <c r="C24" s="7" t="s">
        <v>198</v>
      </c>
      <c r="D24" s="7" t="s">
        <v>0</v>
      </c>
      <c r="E24" s="7" t="s">
        <v>260</v>
      </c>
      <c r="F24" s="7" t="s">
        <v>1</v>
      </c>
      <c r="G24" s="7">
        <v>3</v>
      </c>
      <c r="H24" s="7" t="s">
        <v>0</v>
      </c>
      <c r="I24" s="7" t="s">
        <v>15</v>
      </c>
      <c r="J24" s="7" t="s">
        <v>383</v>
      </c>
    </row>
    <row r="25" spans="1:10" ht="30" customHeight="1" x14ac:dyDescent="0.25">
      <c r="A25" s="5" t="s">
        <v>394</v>
      </c>
      <c r="B25" s="7" t="s">
        <v>106</v>
      </c>
      <c r="C25" s="7" t="s">
        <v>198</v>
      </c>
      <c r="D25" s="7" t="s">
        <v>0</v>
      </c>
      <c r="E25" s="7" t="s">
        <v>260</v>
      </c>
      <c r="F25" s="7" t="s">
        <v>1</v>
      </c>
      <c r="G25" s="7">
        <v>4</v>
      </c>
      <c r="H25" s="7" t="s">
        <v>12</v>
      </c>
      <c r="I25" s="7" t="s">
        <v>15</v>
      </c>
      <c r="J25" s="7" t="s">
        <v>12</v>
      </c>
    </row>
    <row r="26" spans="1:10" ht="30" customHeight="1" x14ac:dyDescent="0.25">
      <c r="A26" s="5" t="s">
        <v>46</v>
      </c>
      <c r="B26" s="7" t="s">
        <v>259</v>
      </c>
      <c r="C26" s="7" t="s">
        <v>198</v>
      </c>
      <c r="D26" s="7" t="s">
        <v>0</v>
      </c>
      <c r="E26" s="7" t="s">
        <v>260</v>
      </c>
      <c r="F26" s="7" t="s">
        <v>1</v>
      </c>
      <c r="G26" s="7">
        <v>4</v>
      </c>
      <c r="H26" s="7" t="s">
        <v>379</v>
      </c>
      <c r="I26" s="7" t="s">
        <v>15</v>
      </c>
      <c r="J26" s="7" t="s">
        <v>12</v>
      </c>
    </row>
    <row r="27" spans="1:10" ht="30" customHeight="1" x14ac:dyDescent="0.25">
      <c r="A27" s="5" t="s">
        <v>444</v>
      </c>
      <c r="B27" s="7" t="s">
        <v>106</v>
      </c>
      <c r="C27" s="7" t="s">
        <v>365</v>
      </c>
      <c r="D27" s="7" t="s">
        <v>0</v>
      </c>
      <c r="E27" s="7" t="s">
        <v>260</v>
      </c>
      <c r="F27" s="7" t="s">
        <v>1</v>
      </c>
      <c r="G27" s="7">
        <v>6</v>
      </c>
      <c r="H27" s="7" t="s">
        <v>12</v>
      </c>
      <c r="I27" s="7" t="s">
        <v>327</v>
      </c>
      <c r="J27" s="7" t="s">
        <v>12</v>
      </c>
    </row>
    <row r="28" spans="1:10" ht="30" customHeight="1" x14ac:dyDescent="0.25">
      <c r="A28" s="5" t="s">
        <v>227</v>
      </c>
      <c r="B28" s="7" t="s">
        <v>48</v>
      </c>
      <c r="C28" s="7" t="s">
        <v>363</v>
      </c>
      <c r="D28" s="7" t="s">
        <v>12</v>
      </c>
      <c r="E28" s="7" t="s">
        <v>260</v>
      </c>
      <c r="F28" s="7" t="s">
        <v>1</v>
      </c>
      <c r="G28" s="7">
        <v>2</v>
      </c>
      <c r="H28" s="7" t="s">
        <v>0</v>
      </c>
      <c r="I28" s="7" t="s">
        <v>15</v>
      </c>
      <c r="J28" s="7" t="s">
        <v>381</v>
      </c>
    </row>
    <row r="29" spans="1:10" ht="30" customHeight="1" x14ac:dyDescent="0.25">
      <c r="A29" s="5" t="s">
        <v>451</v>
      </c>
      <c r="B29" s="7" t="s">
        <v>259</v>
      </c>
      <c r="C29" s="7" t="s">
        <v>377</v>
      </c>
      <c r="D29" s="7" t="s">
        <v>0</v>
      </c>
      <c r="E29" s="7" t="s">
        <v>260</v>
      </c>
      <c r="F29" s="7" t="s">
        <v>1</v>
      </c>
      <c r="G29" s="7">
        <v>1</v>
      </c>
      <c r="H29" s="7" t="s">
        <v>0</v>
      </c>
      <c r="I29" s="7" t="s">
        <v>7</v>
      </c>
      <c r="J29" s="7" t="s">
        <v>1</v>
      </c>
    </row>
    <row r="30" spans="1:10" ht="30" customHeight="1" x14ac:dyDescent="0.25">
      <c r="A30" s="5" t="s">
        <v>253</v>
      </c>
      <c r="B30" s="7" t="s">
        <v>249</v>
      </c>
      <c r="C30" s="7" t="s">
        <v>365</v>
      </c>
      <c r="D30" s="7" t="s">
        <v>0</v>
      </c>
      <c r="E30" s="7" t="s">
        <v>260</v>
      </c>
      <c r="F30" s="7" t="s">
        <v>1</v>
      </c>
      <c r="G30" s="7">
        <v>6</v>
      </c>
      <c r="H30" s="7" t="s">
        <v>379</v>
      </c>
      <c r="I30" s="7" t="s">
        <v>327</v>
      </c>
      <c r="J30" s="7" t="s">
        <v>12</v>
      </c>
    </row>
    <row r="31" spans="1:10" ht="30" customHeight="1" x14ac:dyDescent="0.25">
      <c r="A31" s="5" t="s">
        <v>188</v>
      </c>
      <c r="B31" s="7" t="s">
        <v>48</v>
      </c>
      <c r="C31" s="7" t="s">
        <v>189</v>
      </c>
      <c r="D31" s="7" t="s">
        <v>12</v>
      </c>
      <c r="E31" s="7" t="s">
        <v>260</v>
      </c>
      <c r="F31" s="7" t="s">
        <v>1</v>
      </c>
      <c r="G31" s="7">
        <v>3</v>
      </c>
      <c r="H31" s="7" t="s">
        <v>12</v>
      </c>
      <c r="I31" s="7" t="s">
        <v>15</v>
      </c>
      <c r="J31" s="7" t="s">
        <v>12</v>
      </c>
    </row>
    <row r="32" spans="1:10" ht="30" customHeight="1" x14ac:dyDescent="0.25">
      <c r="A32" s="5" t="s">
        <v>248</v>
      </c>
      <c r="B32" s="7" t="s">
        <v>249</v>
      </c>
      <c r="C32" s="7" t="s">
        <v>296</v>
      </c>
      <c r="D32" s="7" t="s">
        <v>0</v>
      </c>
      <c r="E32" s="7" t="s">
        <v>260</v>
      </c>
      <c r="F32" s="7" t="s">
        <v>1</v>
      </c>
      <c r="G32" s="7">
        <v>2</v>
      </c>
      <c r="H32" s="7" t="s">
        <v>12</v>
      </c>
      <c r="I32" s="7" t="s">
        <v>15</v>
      </c>
      <c r="J32" s="7" t="s">
        <v>12</v>
      </c>
    </row>
    <row r="33" spans="1:10" ht="30" customHeight="1" x14ac:dyDescent="0.25">
      <c r="A33" s="5" t="s">
        <v>196</v>
      </c>
      <c r="B33" s="7" t="s">
        <v>48</v>
      </c>
      <c r="C33" s="7" t="s">
        <v>333</v>
      </c>
      <c r="D33" s="7" t="s">
        <v>12</v>
      </c>
      <c r="E33" s="7" t="s">
        <v>260</v>
      </c>
      <c r="F33" s="7" t="s">
        <v>1</v>
      </c>
      <c r="G33" s="7">
        <v>1</v>
      </c>
      <c r="H33" s="7" t="s">
        <v>0</v>
      </c>
      <c r="I33" s="7" t="s">
        <v>7</v>
      </c>
      <c r="J33" s="7" t="s">
        <v>1</v>
      </c>
    </row>
    <row r="34" spans="1:10" ht="30" customHeight="1" x14ac:dyDescent="0.25">
      <c r="A34" s="5" t="s">
        <v>280</v>
      </c>
      <c r="B34" s="7" t="s">
        <v>48</v>
      </c>
      <c r="C34" s="7" t="s">
        <v>296</v>
      </c>
      <c r="D34" s="7" t="s">
        <v>12</v>
      </c>
      <c r="E34" s="7" t="s">
        <v>260</v>
      </c>
      <c r="F34" s="7" t="s">
        <v>1</v>
      </c>
      <c r="G34" s="7">
        <v>1</v>
      </c>
      <c r="H34" s="7" t="s">
        <v>0</v>
      </c>
      <c r="I34" s="7" t="s">
        <v>15</v>
      </c>
      <c r="J34" s="7" t="s">
        <v>320</v>
      </c>
    </row>
    <row r="35" spans="1:10" ht="30" customHeight="1" x14ac:dyDescent="0.25">
      <c r="A35" s="5" t="s">
        <v>207</v>
      </c>
      <c r="B35" s="7" t="s">
        <v>48</v>
      </c>
      <c r="C35" s="7" t="s">
        <v>204</v>
      </c>
      <c r="D35" s="7" t="s">
        <v>12</v>
      </c>
      <c r="E35" s="7" t="s">
        <v>263</v>
      </c>
      <c r="F35" s="7" t="s">
        <v>1</v>
      </c>
      <c r="G35" s="7">
        <v>2</v>
      </c>
      <c r="H35" s="7" t="s">
        <v>12</v>
      </c>
      <c r="I35" s="7" t="s">
        <v>15</v>
      </c>
      <c r="J35" s="7" t="s">
        <v>12</v>
      </c>
    </row>
    <row r="36" spans="1:10" ht="30" customHeight="1" x14ac:dyDescent="0.25">
      <c r="A36" s="5" t="s">
        <v>211</v>
      </c>
      <c r="B36" s="7" t="s">
        <v>48</v>
      </c>
      <c r="C36" s="7" t="s">
        <v>367</v>
      </c>
      <c r="D36" s="7" t="s">
        <v>12</v>
      </c>
      <c r="E36" s="7" t="s">
        <v>260</v>
      </c>
      <c r="F36" s="7" t="s">
        <v>1</v>
      </c>
      <c r="G36" s="7">
        <v>1</v>
      </c>
      <c r="H36" s="7" t="s">
        <v>0</v>
      </c>
      <c r="I36" s="7" t="s">
        <v>15</v>
      </c>
      <c r="J36" s="7" t="s">
        <v>1</v>
      </c>
    </row>
    <row r="37" spans="1:10" ht="30" customHeight="1" x14ac:dyDescent="0.25">
      <c r="A37" s="5" t="s">
        <v>58</v>
      </c>
      <c r="B37" s="7" t="s">
        <v>249</v>
      </c>
      <c r="C37" s="7" t="s">
        <v>365</v>
      </c>
      <c r="D37" s="7" t="s">
        <v>0</v>
      </c>
      <c r="E37" s="7" t="s">
        <v>260</v>
      </c>
      <c r="F37" s="7" t="s">
        <v>1</v>
      </c>
      <c r="G37" s="7">
        <v>1</v>
      </c>
      <c r="H37" s="7" t="s">
        <v>12</v>
      </c>
      <c r="I37" s="7" t="s">
        <v>15</v>
      </c>
      <c r="J37" s="7" t="s">
        <v>12</v>
      </c>
    </row>
    <row r="38" spans="1:10" ht="30" customHeight="1" x14ac:dyDescent="0.25">
      <c r="A38" s="5" t="s">
        <v>359</v>
      </c>
      <c r="B38" s="7" t="s">
        <v>106</v>
      </c>
      <c r="C38" s="7" t="s">
        <v>30</v>
      </c>
      <c r="D38" s="7" t="s">
        <v>12</v>
      </c>
      <c r="E38" s="7" t="s">
        <v>260</v>
      </c>
      <c r="F38" s="7" t="s">
        <v>1</v>
      </c>
      <c r="G38" s="7">
        <v>4</v>
      </c>
      <c r="H38" s="7" t="s">
        <v>12</v>
      </c>
      <c r="I38" s="7" t="s">
        <v>327</v>
      </c>
      <c r="J38" s="7" t="s">
        <v>12</v>
      </c>
    </row>
    <row r="39" spans="1:10" ht="30" customHeight="1" x14ac:dyDescent="0.25">
      <c r="A39" s="5" t="s">
        <v>92</v>
      </c>
      <c r="B39" s="7" t="s">
        <v>266</v>
      </c>
      <c r="C39" s="7" t="s">
        <v>300</v>
      </c>
      <c r="D39" s="7" t="s">
        <v>0</v>
      </c>
      <c r="E39" s="7" t="s">
        <v>260</v>
      </c>
      <c r="F39" s="7" t="s">
        <v>1</v>
      </c>
      <c r="G39" s="7">
        <v>1</v>
      </c>
      <c r="H39" s="7" t="s">
        <v>0</v>
      </c>
      <c r="I39" s="7" t="s">
        <v>7</v>
      </c>
      <c r="J39" s="7" t="s">
        <v>1</v>
      </c>
    </row>
    <row r="40" spans="1:10" ht="30" customHeight="1" x14ac:dyDescent="0.25">
      <c r="A40" s="5" t="s">
        <v>134</v>
      </c>
      <c r="B40" s="7" t="s">
        <v>106</v>
      </c>
      <c r="C40" s="7" t="s">
        <v>365</v>
      </c>
      <c r="D40" s="7" t="s">
        <v>0</v>
      </c>
      <c r="E40" s="7" t="s">
        <v>260</v>
      </c>
      <c r="F40" s="7" t="s">
        <v>1</v>
      </c>
      <c r="G40" s="7">
        <v>4</v>
      </c>
      <c r="H40" s="7" t="s">
        <v>0</v>
      </c>
      <c r="I40" s="7" t="s">
        <v>15</v>
      </c>
      <c r="J40" s="7" t="s">
        <v>320</v>
      </c>
    </row>
    <row r="41" spans="1:10" ht="30" customHeight="1" x14ac:dyDescent="0.25">
      <c r="A41" s="5" t="s">
        <v>450</v>
      </c>
      <c r="B41" s="7" t="s">
        <v>48</v>
      </c>
      <c r="C41" s="7" t="s">
        <v>189</v>
      </c>
      <c r="D41" s="7" t="s">
        <v>0</v>
      </c>
      <c r="E41" s="7" t="s">
        <v>260</v>
      </c>
      <c r="F41" s="7" t="s">
        <v>1</v>
      </c>
      <c r="G41" s="7">
        <v>3</v>
      </c>
      <c r="H41" s="7" t="s">
        <v>0</v>
      </c>
      <c r="I41" s="7" t="s">
        <v>323</v>
      </c>
      <c r="J41" s="7" t="s">
        <v>320</v>
      </c>
    </row>
    <row r="42" spans="1:10" ht="30" customHeight="1" x14ac:dyDescent="0.25">
      <c r="A42" s="5" t="s">
        <v>57</v>
      </c>
      <c r="B42" s="7" t="s">
        <v>48</v>
      </c>
      <c r="C42" s="7" t="s">
        <v>204</v>
      </c>
      <c r="D42" s="7" t="s">
        <v>12</v>
      </c>
      <c r="E42" s="7" t="s">
        <v>260</v>
      </c>
      <c r="F42" s="7" t="s">
        <v>1</v>
      </c>
      <c r="G42" s="7">
        <v>1</v>
      </c>
      <c r="H42" s="7" t="s">
        <v>12</v>
      </c>
      <c r="I42" s="7" t="s">
        <v>323</v>
      </c>
      <c r="J42" s="7" t="s">
        <v>379</v>
      </c>
    </row>
    <row r="43" spans="1:10" ht="30" customHeight="1" x14ac:dyDescent="0.25">
      <c r="A43" s="5" t="s">
        <v>114</v>
      </c>
      <c r="B43" s="7" t="s">
        <v>106</v>
      </c>
      <c r="C43" s="7" t="s">
        <v>369</v>
      </c>
      <c r="D43" s="7" t="s">
        <v>0</v>
      </c>
      <c r="E43" s="7" t="s">
        <v>260</v>
      </c>
      <c r="F43" s="7" t="s">
        <v>1</v>
      </c>
      <c r="G43" s="7">
        <v>1</v>
      </c>
      <c r="H43" s="7" t="s">
        <v>0</v>
      </c>
      <c r="I43" s="7" t="s">
        <v>18</v>
      </c>
      <c r="J43" s="7" t="s">
        <v>1</v>
      </c>
    </row>
    <row r="44" spans="1:10" ht="30" customHeight="1" x14ac:dyDescent="0.25">
      <c r="A44" s="5" t="s">
        <v>241</v>
      </c>
      <c r="B44" s="7" t="s">
        <v>48</v>
      </c>
      <c r="C44" s="7" t="s">
        <v>204</v>
      </c>
      <c r="D44" s="7" t="s">
        <v>0</v>
      </c>
      <c r="E44" s="7" t="s">
        <v>260</v>
      </c>
      <c r="F44" s="7" t="s">
        <v>1</v>
      </c>
      <c r="G44" s="7">
        <v>2</v>
      </c>
      <c r="H44" s="7" t="s">
        <v>379</v>
      </c>
      <c r="I44" s="7" t="s">
        <v>15</v>
      </c>
      <c r="J44" s="7" t="s">
        <v>12</v>
      </c>
    </row>
    <row r="45" spans="1:10" ht="30" customHeight="1" x14ac:dyDescent="0.25">
      <c r="A45" s="5" t="s">
        <v>461</v>
      </c>
      <c r="B45" s="7" t="s">
        <v>106</v>
      </c>
      <c r="C45" s="7" t="s">
        <v>198</v>
      </c>
      <c r="D45" s="7" t="s">
        <v>0</v>
      </c>
      <c r="E45" s="7" t="s">
        <v>260</v>
      </c>
      <c r="F45" s="7" t="s">
        <v>1</v>
      </c>
      <c r="G45" s="7">
        <v>4</v>
      </c>
      <c r="H45" s="7" t="s">
        <v>0</v>
      </c>
      <c r="I45" s="7" t="s">
        <v>15</v>
      </c>
      <c r="J45" s="7" t="s">
        <v>320</v>
      </c>
    </row>
    <row r="46" spans="1:10" ht="30" customHeight="1" x14ac:dyDescent="0.25">
      <c r="A46" s="5" t="s">
        <v>283</v>
      </c>
      <c r="B46" s="7" t="s">
        <v>48</v>
      </c>
      <c r="C46" s="7" t="s">
        <v>198</v>
      </c>
      <c r="D46" s="7" t="s">
        <v>0</v>
      </c>
      <c r="E46" s="7" t="s">
        <v>260</v>
      </c>
      <c r="F46" s="7" t="s">
        <v>1</v>
      </c>
      <c r="G46" s="7">
        <v>4</v>
      </c>
      <c r="H46" s="7" t="s">
        <v>12</v>
      </c>
      <c r="I46" s="7" t="s">
        <v>15</v>
      </c>
      <c r="J46" s="7" t="s">
        <v>12</v>
      </c>
    </row>
    <row r="47" spans="1:10" ht="30" customHeight="1" x14ac:dyDescent="0.25">
      <c r="A47" s="5" t="s">
        <v>463</v>
      </c>
      <c r="B47" s="7" t="s">
        <v>106</v>
      </c>
      <c r="C47" s="7" t="s">
        <v>198</v>
      </c>
      <c r="D47" s="7" t="s">
        <v>0</v>
      </c>
      <c r="E47" s="7" t="s">
        <v>260</v>
      </c>
      <c r="F47" s="7" t="s">
        <v>1</v>
      </c>
      <c r="G47" s="7">
        <v>6</v>
      </c>
      <c r="H47" s="7" t="s">
        <v>12</v>
      </c>
      <c r="I47" s="7" t="s">
        <v>327</v>
      </c>
      <c r="J47" s="7" t="s">
        <v>12</v>
      </c>
    </row>
    <row r="48" spans="1:10" ht="30" customHeight="1" x14ac:dyDescent="0.25">
      <c r="A48" s="5" t="s">
        <v>22</v>
      </c>
      <c r="B48" s="7" t="s">
        <v>37</v>
      </c>
      <c r="C48" s="7" t="s">
        <v>198</v>
      </c>
      <c r="D48" s="7" t="s">
        <v>12</v>
      </c>
      <c r="E48" s="7" t="s">
        <v>260</v>
      </c>
      <c r="F48" s="7" t="s">
        <v>1</v>
      </c>
      <c r="G48" s="7">
        <v>6</v>
      </c>
      <c r="H48" s="7" t="s">
        <v>12</v>
      </c>
      <c r="I48" s="7" t="s">
        <v>327</v>
      </c>
      <c r="J48" s="7" t="s">
        <v>12</v>
      </c>
    </row>
    <row r="49" spans="1:10" ht="30" customHeight="1" x14ac:dyDescent="0.25">
      <c r="A49" s="5" t="s">
        <v>273</v>
      </c>
      <c r="B49" s="7" t="s">
        <v>249</v>
      </c>
      <c r="C49" s="7" t="s">
        <v>198</v>
      </c>
      <c r="D49" s="7" t="s">
        <v>12</v>
      </c>
      <c r="E49" s="7" t="s">
        <v>260</v>
      </c>
      <c r="F49" s="7" t="s">
        <v>1</v>
      </c>
      <c r="G49" s="7">
        <v>6</v>
      </c>
      <c r="H49" s="7" t="s">
        <v>12</v>
      </c>
      <c r="I49" s="7" t="s">
        <v>327</v>
      </c>
      <c r="J49" s="7" t="s">
        <v>12</v>
      </c>
    </row>
    <row r="50" spans="1:10" ht="30" customHeight="1" x14ac:dyDescent="0.25">
      <c r="A50" s="5" t="s">
        <v>466</v>
      </c>
      <c r="B50" s="7" t="s">
        <v>48</v>
      </c>
      <c r="C50" s="7" t="s">
        <v>365</v>
      </c>
      <c r="D50" s="7" t="s">
        <v>12</v>
      </c>
      <c r="E50" s="7" t="s">
        <v>260</v>
      </c>
      <c r="F50" s="7" t="s">
        <v>1</v>
      </c>
      <c r="G50" s="7">
        <v>1</v>
      </c>
      <c r="H50" s="7" t="s">
        <v>0</v>
      </c>
      <c r="I50" s="7" t="s">
        <v>15</v>
      </c>
      <c r="J50" s="7" t="s">
        <v>1</v>
      </c>
    </row>
    <row r="51" spans="1:10" ht="30" customHeight="1" x14ac:dyDescent="0.25">
      <c r="A51" s="5" t="s">
        <v>467</v>
      </c>
      <c r="B51" s="7" t="s">
        <v>106</v>
      </c>
      <c r="C51" s="7" t="s">
        <v>365</v>
      </c>
      <c r="D51" s="7" t="s">
        <v>12</v>
      </c>
      <c r="E51" s="7" t="s">
        <v>260</v>
      </c>
      <c r="F51" s="7" t="s">
        <v>1</v>
      </c>
      <c r="G51" s="7">
        <v>3</v>
      </c>
      <c r="H51" s="7" t="s">
        <v>0</v>
      </c>
      <c r="I51" s="7" t="s">
        <v>15</v>
      </c>
      <c r="J51" s="7" t="s">
        <v>320</v>
      </c>
    </row>
    <row r="52" spans="1:10" ht="30" customHeight="1" x14ac:dyDescent="0.25">
      <c r="A52" s="5" t="s">
        <v>76</v>
      </c>
      <c r="B52" s="7" t="s">
        <v>259</v>
      </c>
      <c r="C52" s="7" t="s">
        <v>365</v>
      </c>
      <c r="D52" s="7" t="s">
        <v>0</v>
      </c>
      <c r="E52" s="7" t="s">
        <v>260</v>
      </c>
      <c r="F52" s="7" t="s">
        <v>1</v>
      </c>
      <c r="G52" s="7">
        <v>4</v>
      </c>
      <c r="H52" s="7" t="s">
        <v>12</v>
      </c>
      <c r="I52" s="7" t="s">
        <v>15</v>
      </c>
      <c r="J52" s="7" t="s">
        <v>379</v>
      </c>
    </row>
    <row r="53" spans="1:10" ht="30" customHeight="1" x14ac:dyDescent="0.25">
      <c r="A53" s="5" t="s">
        <v>468</v>
      </c>
      <c r="B53" s="7" t="s">
        <v>106</v>
      </c>
      <c r="C53" s="7" t="s">
        <v>365</v>
      </c>
      <c r="D53" s="7" t="s">
        <v>0</v>
      </c>
      <c r="E53" s="7" t="s">
        <v>260</v>
      </c>
      <c r="F53" s="7" t="s">
        <v>1</v>
      </c>
      <c r="G53" s="7">
        <v>6</v>
      </c>
      <c r="H53" s="7" t="s">
        <v>12</v>
      </c>
      <c r="I53" s="7" t="s">
        <v>327</v>
      </c>
      <c r="J53" s="7" t="s">
        <v>12</v>
      </c>
    </row>
    <row r="54" spans="1:10" ht="30" customHeight="1" x14ac:dyDescent="0.25">
      <c r="A54" s="5" t="s">
        <v>467</v>
      </c>
      <c r="B54" s="7" t="s">
        <v>39</v>
      </c>
      <c r="C54" s="7" t="s">
        <v>291</v>
      </c>
      <c r="D54" s="7" t="s">
        <v>12</v>
      </c>
      <c r="E54" s="7" t="s">
        <v>260</v>
      </c>
      <c r="F54" s="7" t="s">
        <v>1</v>
      </c>
      <c r="G54" s="7">
        <v>2</v>
      </c>
      <c r="H54" s="7" t="s">
        <v>379</v>
      </c>
      <c r="I54" s="7" t="s">
        <v>15</v>
      </c>
      <c r="J54" s="7" t="s">
        <v>12</v>
      </c>
    </row>
    <row r="55" spans="1:10" ht="30" customHeight="1" x14ac:dyDescent="0.25">
      <c r="A55" s="5" t="s">
        <v>25</v>
      </c>
      <c r="B55" s="7" t="s">
        <v>249</v>
      </c>
      <c r="C55" s="7" t="s">
        <v>364</v>
      </c>
      <c r="D55" s="7" t="s">
        <v>0</v>
      </c>
      <c r="E55" s="7" t="s">
        <v>260</v>
      </c>
      <c r="F55" s="7" t="s">
        <v>1</v>
      </c>
      <c r="G55" s="7">
        <v>1</v>
      </c>
      <c r="H55" s="7" t="s">
        <v>0</v>
      </c>
      <c r="I55" s="7" t="s">
        <v>7</v>
      </c>
      <c r="J55" s="7" t="s">
        <v>381</v>
      </c>
    </row>
    <row r="56" spans="1:10" ht="30" customHeight="1" x14ac:dyDescent="0.25">
      <c r="A56" s="5" t="s">
        <v>28</v>
      </c>
      <c r="B56" s="7" t="s">
        <v>249</v>
      </c>
      <c r="C56" s="7" t="s">
        <v>300</v>
      </c>
      <c r="D56" s="7" t="s">
        <v>0</v>
      </c>
      <c r="E56" s="7" t="s">
        <v>260</v>
      </c>
      <c r="F56" s="7" t="s">
        <v>1</v>
      </c>
      <c r="G56" s="7">
        <v>1</v>
      </c>
      <c r="H56" s="7" t="s">
        <v>0</v>
      </c>
      <c r="I56" s="7" t="s">
        <v>7</v>
      </c>
      <c r="J56" s="7" t="s">
        <v>381</v>
      </c>
    </row>
    <row r="57" spans="1:10" ht="30" customHeight="1" x14ac:dyDescent="0.25">
      <c r="A57" s="5" t="s">
        <v>460</v>
      </c>
      <c r="B57" s="7" t="s">
        <v>249</v>
      </c>
      <c r="C57" s="7" t="s">
        <v>294</v>
      </c>
      <c r="D57" s="7" t="s">
        <v>0</v>
      </c>
      <c r="E57" s="7" t="s">
        <v>260</v>
      </c>
      <c r="F57" s="7" t="s">
        <v>1</v>
      </c>
      <c r="G57" s="7">
        <v>3</v>
      </c>
      <c r="H57" s="7" t="s">
        <v>0</v>
      </c>
      <c r="I57" s="7" t="s">
        <v>15</v>
      </c>
      <c r="J57" s="7" t="s">
        <v>320</v>
      </c>
    </row>
    <row r="58" spans="1:10" ht="30" customHeight="1" x14ac:dyDescent="0.25">
      <c r="A58" s="5" t="s">
        <v>469</v>
      </c>
      <c r="B58" s="7" t="s">
        <v>106</v>
      </c>
      <c r="C58" s="7" t="s">
        <v>374</v>
      </c>
      <c r="D58" s="7" t="s">
        <v>0</v>
      </c>
      <c r="E58" s="7" t="s">
        <v>260</v>
      </c>
      <c r="F58" s="7" t="s">
        <v>1</v>
      </c>
      <c r="G58" s="8">
        <v>1</v>
      </c>
      <c r="H58" s="7" t="s">
        <v>0</v>
      </c>
      <c r="I58" s="7" t="s">
        <v>15</v>
      </c>
      <c r="J58" s="7" t="s">
        <v>1</v>
      </c>
    </row>
    <row r="59" spans="1:10" ht="30" customHeight="1" x14ac:dyDescent="0.25">
      <c r="A59" s="5" t="s">
        <v>38</v>
      </c>
      <c r="B59" s="7" t="s">
        <v>39</v>
      </c>
      <c r="C59" s="7" t="s">
        <v>368</v>
      </c>
      <c r="D59" s="7" t="s">
        <v>12</v>
      </c>
      <c r="E59" s="7" t="s">
        <v>260</v>
      </c>
      <c r="F59" s="7" t="s">
        <v>1</v>
      </c>
      <c r="G59" s="7">
        <v>2</v>
      </c>
      <c r="H59" s="7" t="s">
        <v>379</v>
      </c>
      <c r="I59" s="7" t="s">
        <v>15</v>
      </c>
      <c r="J59" s="7" t="s">
        <v>12</v>
      </c>
    </row>
    <row r="60" spans="1:10" ht="30" customHeight="1" x14ac:dyDescent="0.25">
      <c r="A60" s="5" t="s">
        <v>457</v>
      </c>
      <c r="B60" s="7" t="s">
        <v>61</v>
      </c>
      <c r="C60" s="7" t="s">
        <v>368</v>
      </c>
      <c r="D60" s="7" t="s">
        <v>0</v>
      </c>
      <c r="E60" s="7" t="s">
        <v>262</v>
      </c>
      <c r="F60" s="7" t="s">
        <v>1</v>
      </c>
      <c r="G60" s="7">
        <v>5</v>
      </c>
      <c r="H60" s="7" t="s">
        <v>0</v>
      </c>
      <c r="I60" s="7" t="s">
        <v>7</v>
      </c>
      <c r="J60" s="7" t="s">
        <v>381</v>
      </c>
    </row>
    <row r="61" spans="1:10" ht="30" customHeight="1" x14ac:dyDescent="0.25">
      <c r="A61" s="5" t="s">
        <v>447</v>
      </c>
      <c r="B61" s="7" t="s">
        <v>106</v>
      </c>
      <c r="C61" s="7" t="s">
        <v>375</v>
      </c>
      <c r="D61" s="7" t="s">
        <v>0</v>
      </c>
      <c r="E61" s="7" t="s">
        <v>260</v>
      </c>
      <c r="F61" s="7" t="s">
        <v>1</v>
      </c>
      <c r="G61" s="7">
        <v>3</v>
      </c>
      <c r="H61" s="7" t="s">
        <v>0</v>
      </c>
      <c r="I61" s="7" t="s">
        <v>15</v>
      </c>
      <c r="J61" s="7" t="s">
        <v>320</v>
      </c>
    </row>
    <row r="62" spans="1:10" ht="30" customHeight="1" x14ac:dyDescent="0.25">
      <c r="A62" s="5" t="s">
        <v>448</v>
      </c>
      <c r="B62" s="7" t="s">
        <v>106</v>
      </c>
      <c r="C62" s="7" t="s">
        <v>376</v>
      </c>
      <c r="D62" s="7" t="s">
        <v>0</v>
      </c>
      <c r="E62" s="7" t="s">
        <v>260</v>
      </c>
      <c r="F62" s="7" t="s">
        <v>1</v>
      </c>
      <c r="G62" s="7">
        <v>3</v>
      </c>
      <c r="H62" s="7" t="s">
        <v>0</v>
      </c>
      <c r="I62" s="7" t="s">
        <v>7</v>
      </c>
      <c r="J62" s="7" t="s">
        <v>1</v>
      </c>
    </row>
    <row r="63" spans="1:10" ht="30" customHeight="1" x14ac:dyDescent="0.25">
      <c r="A63" s="5" t="s">
        <v>142</v>
      </c>
      <c r="B63" s="7" t="s">
        <v>106</v>
      </c>
      <c r="C63" s="7" t="s">
        <v>204</v>
      </c>
      <c r="D63" s="7" t="s">
        <v>0</v>
      </c>
      <c r="E63" s="7" t="s">
        <v>260</v>
      </c>
      <c r="F63" s="7" t="s">
        <v>1</v>
      </c>
      <c r="G63" s="7">
        <v>5</v>
      </c>
      <c r="H63" s="7" t="s">
        <v>0</v>
      </c>
      <c r="I63" s="7" t="s">
        <v>15</v>
      </c>
      <c r="J63" s="7" t="s">
        <v>320</v>
      </c>
    </row>
    <row r="64" spans="1:10" ht="30" customHeight="1" x14ac:dyDescent="0.25">
      <c r="A64" s="5" t="s">
        <v>102</v>
      </c>
      <c r="B64" s="7" t="s">
        <v>249</v>
      </c>
      <c r="C64" s="7" t="s">
        <v>204</v>
      </c>
      <c r="D64" s="7" t="s">
        <v>0</v>
      </c>
      <c r="E64" s="7" t="s">
        <v>260</v>
      </c>
      <c r="F64" s="7" t="s">
        <v>1</v>
      </c>
      <c r="G64" s="7">
        <v>6</v>
      </c>
      <c r="H64" s="7" t="s">
        <v>12</v>
      </c>
      <c r="I64" s="7" t="s">
        <v>327</v>
      </c>
      <c r="J64" s="7" t="s">
        <v>12</v>
      </c>
    </row>
    <row r="65" spans="1:10" ht="30" customHeight="1" x14ac:dyDescent="0.25">
      <c r="A65" s="5" t="s">
        <v>470</v>
      </c>
      <c r="B65" s="7" t="s">
        <v>249</v>
      </c>
      <c r="C65" s="7" t="s">
        <v>302</v>
      </c>
      <c r="D65" s="7" t="s">
        <v>12</v>
      </c>
      <c r="E65" s="7" t="s">
        <v>260</v>
      </c>
      <c r="F65" s="7" t="s">
        <v>1</v>
      </c>
      <c r="G65" s="7">
        <v>3</v>
      </c>
      <c r="H65" s="7" t="s">
        <v>0</v>
      </c>
      <c r="I65" s="7" t="s">
        <v>7</v>
      </c>
      <c r="J65" s="7" t="s">
        <v>1</v>
      </c>
    </row>
    <row r="66" spans="1:10" ht="30" customHeight="1" x14ac:dyDescent="0.25">
      <c r="A66" s="5" t="s">
        <v>277</v>
      </c>
      <c r="B66" s="7" t="s">
        <v>48</v>
      </c>
      <c r="C66" s="7" t="s">
        <v>302</v>
      </c>
      <c r="D66" s="7" t="s">
        <v>12</v>
      </c>
      <c r="E66" s="7" t="s">
        <v>260</v>
      </c>
      <c r="F66" s="7" t="s">
        <v>1</v>
      </c>
      <c r="G66" s="7">
        <v>3</v>
      </c>
      <c r="H66" s="7" t="s">
        <v>0</v>
      </c>
      <c r="I66" s="7" t="s">
        <v>15</v>
      </c>
      <c r="J66" s="7" t="s">
        <v>381</v>
      </c>
    </row>
    <row r="67" spans="1:10" ht="30" customHeight="1" x14ac:dyDescent="0.25">
      <c r="A67" s="5" t="s">
        <v>245</v>
      </c>
      <c r="B67" s="7" t="s">
        <v>243</v>
      </c>
      <c r="C67" s="7" t="s">
        <v>363</v>
      </c>
      <c r="D67" s="7" t="s">
        <v>0</v>
      </c>
      <c r="E67" s="7" t="s">
        <v>260</v>
      </c>
      <c r="F67" s="7" t="s">
        <v>1</v>
      </c>
      <c r="G67" s="7">
        <v>1</v>
      </c>
      <c r="H67" s="7" t="s">
        <v>0</v>
      </c>
      <c r="I67" s="7" t="s">
        <v>18</v>
      </c>
      <c r="J67" s="7" t="s">
        <v>1</v>
      </c>
    </row>
    <row r="68" spans="1:10" ht="30" customHeight="1" x14ac:dyDescent="0.25">
      <c r="A68" s="5" t="s">
        <v>274</v>
      </c>
      <c r="B68" s="7" t="s">
        <v>259</v>
      </c>
      <c r="C68" s="7" t="s">
        <v>30</v>
      </c>
      <c r="D68" s="7" t="s">
        <v>0</v>
      </c>
      <c r="E68" s="7" t="s">
        <v>260</v>
      </c>
      <c r="F68" s="7" t="s">
        <v>1</v>
      </c>
      <c r="G68" s="7">
        <v>1</v>
      </c>
      <c r="H68" s="7" t="s">
        <v>0</v>
      </c>
      <c r="I68" s="7" t="s">
        <v>15</v>
      </c>
      <c r="J68" s="7" t="s">
        <v>1</v>
      </c>
    </row>
    <row r="69" spans="1:10" ht="30" customHeight="1" x14ac:dyDescent="0.25">
      <c r="A69" s="5" t="s">
        <v>82</v>
      </c>
      <c r="B69" s="7" t="s">
        <v>249</v>
      </c>
      <c r="C69" s="7" t="s">
        <v>30</v>
      </c>
      <c r="D69" s="7" t="s">
        <v>0</v>
      </c>
      <c r="E69" s="7" t="s">
        <v>260</v>
      </c>
      <c r="F69" s="7" t="s">
        <v>1</v>
      </c>
      <c r="G69" s="7">
        <v>1</v>
      </c>
      <c r="H69" s="7" t="s">
        <v>0</v>
      </c>
      <c r="I69" s="7" t="s">
        <v>15</v>
      </c>
      <c r="J69" s="7" t="s">
        <v>320</v>
      </c>
    </row>
    <row r="70" spans="1:10" ht="30" customHeight="1" x14ac:dyDescent="0.25">
      <c r="A70" s="5" t="s">
        <v>210</v>
      </c>
      <c r="B70" s="7" t="s">
        <v>48</v>
      </c>
      <c r="C70" s="7" t="s">
        <v>30</v>
      </c>
      <c r="D70" s="7" t="s">
        <v>12</v>
      </c>
      <c r="E70" s="7" t="s">
        <v>260</v>
      </c>
      <c r="F70" s="7" t="s">
        <v>1</v>
      </c>
      <c r="G70" s="7">
        <v>1</v>
      </c>
      <c r="H70" s="7" t="s">
        <v>0</v>
      </c>
      <c r="I70" s="7" t="s">
        <v>7</v>
      </c>
      <c r="J70" s="7" t="s">
        <v>1</v>
      </c>
    </row>
    <row r="71" spans="1:10" ht="30" customHeight="1" x14ac:dyDescent="0.25">
      <c r="A71" s="5" t="s">
        <v>67</v>
      </c>
      <c r="B71" s="7" t="s">
        <v>259</v>
      </c>
      <c r="C71" s="7" t="s">
        <v>30</v>
      </c>
      <c r="D71" s="7" t="s">
        <v>0</v>
      </c>
      <c r="E71" s="7" t="s">
        <v>260</v>
      </c>
      <c r="F71" s="7" t="s">
        <v>1</v>
      </c>
      <c r="G71" s="7">
        <v>1</v>
      </c>
      <c r="H71" s="7" t="s">
        <v>0</v>
      </c>
      <c r="I71" s="7" t="s">
        <v>7</v>
      </c>
      <c r="J71" s="7" t="s">
        <v>381</v>
      </c>
    </row>
    <row r="72" spans="1:10" ht="30" customHeight="1" x14ac:dyDescent="0.25">
      <c r="A72" s="5" t="s">
        <v>456</v>
      </c>
      <c r="B72" s="7" t="s">
        <v>249</v>
      </c>
      <c r="C72" s="7" t="s">
        <v>30</v>
      </c>
      <c r="D72" s="7" t="s">
        <v>0</v>
      </c>
      <c r="E72" s="7" t="s">
        <v>260</v>
      </c>
      <c r="F72" s="7" t="s">
        <v>1</v>
      </c>
      <c r="G72" s="7">
        <v>1</v>
      </c>
      <c r="H72" s="7" t="s">
        <v>0</v>
      </c>
      <c r="I72" s="7" t="s">
        <v>7</v>
      </c>
      <c r="J72" s="7" t="s">
        <v>381</v>
      </c>
    </row>
    <row r="73" spans="1:10" ht="30" customHeight="1" x14ac:dyDescent="0.25">
      <c r="A73" s="5" t="s">
        <v>172</v>
      </c>
      <c r="B73" s="7" t="s">
        <v>106</v>
      </c>
      <c r="C73" s="7" t="s">
        <v>30</v>
      </c>
      <c r="D73" s="7" t="s">
        <v>0</v>
      </c>
      <c r="E73" s="7" t="s">
        <v>260</v>
      </c>
      <c r="F73" s="7" t="s">
        <v>1</v>
      </c>
      <c r="G73" s="7">
        <v>1</v>
      </c>
      <c r="H73" s="7" t="s">
        <v>0</v>
      </c>
      <c r="I73" s="7" t="s">
        <v>15</v>
      </c>
      <c r="J73" s="7" t="s">
        <v>1</v>
      </c>
    </row>
    <row r="74" spans="1:10" ht="30" customHeight="1" x14ac:dyDescent="0.25">
      <c r="A74" s="5" t="s">
        <v>276</v>
      </c>
      <c r="B74" s="7" t="s">
        <v>249</v>
      </c>
      <c r="C74" s="7" t="s">
        <v>30</v>
      </c>
      <c r="D74" s="7" t="s">
        <v>0</v>
      </c>
      <c r="E74" s="7" t="s">
        <v>260</v>
      </c>
      <c r="F74" s="7" t="s">
        <v>1</v>
      </c>
      <c r="G74" s="7">
        <v>1</v>
      </c>
      <c r="H74" s="7" t="s">
        <v>0</v>
      </c>
      <c r="I74" s="7" t="s">
        <v>15</v>
      </c>
      <c r="J74" s="7" t="s">
        <v>381</v>
      </c>
    </row>
    <row r="75" spans="1:10" ht="30" customHeight="1" x14ac:dyDescent="0.25">
      <c r="A75" s="5" t="s">
        <v>395</v>
      </c>
      <c r="B75" s="7" t="s">
        <v>37</v>
      </c>
      <c r="C75" s="7" t="s">
        <v>30</v>
      </c>
      <c r="D75" s="7" t="s">
        <v>12</v>
      </c>
      <c r="E75" s="7" t="s">
        <v>260</v>
      </c>
      <c r="F75" s="7" t="s">
        <v>1</v>
      </c>
      <c r="G75" s="7">
        <v>2</v>
      </c>
      <c r="H75" s="7" t="s">
        <v>12</v>
      </c>
      <c r="I75" s="7" t="s">
        <v>15</v>
      </c>
      <c r="J75" s="7" t="s">
        <v>12</v>
      </c>
    </row>
    <row r="76" spans="1:10" ht="30" customHeight="1" x14ac:dyDescent="0.25">
      <c r="A76" s="5" t="s">
        <v>73</v>
      </c>
      <c r="B76" s="7" t="s">
        <v>259</v>
      </c>
      <c r="C76" s="7" t="s">
        <v>30</v>
      </c>
      <c r="D76" s="7" t="s">
        <v>0</v>
      </c>
      <c r="E76" s="7" t="s">
        <v>260</v>
      </c>
      <c r="F76" s="7" t="s">
        <v>1</v>
      </c>
      <c r="G76" s="7">
        <v>3</v>
      </c>
      <c r="H76" s="7" t="s">
        <v>0</v>
      </c>
      <c r="I76" s="7" t="s">
        <v>7</v>
      </c>
      <c r="J76" s="7" t="s">
        <v>381</v>
      </c>
    </row>
    <row r="77" spans="1:10" ht="30" customHeight="1" x14ac:dyDescent="0.25">
      <c r="A77" s="5" t="s">
        <v>193</v>
      </c>
      <c r="B77" s="7" t="s">
        <v>48</v>
      </c>
      <c r="C77" s="7" t="s">
        <v>30</v>
      </c>
      <c r="D77" s="7" t="s">
        <v>12</v>
      </c>
      <c r="E77" s="7" t="s">
        <v>262</v>
      </c>
      <c r="F77" s="7" t="s">
        <v>1</v>
      </c>
      <c r="G77" s="7">
        <v>3</v>
      </c>
      <c r="H77" s="7" t="s">
        <v>0</v>
      </c>
      <c r="I77" s="7" t="s">
        <v>7</v>
      </c>
      <c r="J77" s="7" t="s">
        <v>1</v>
      </c>
    </row>
    <row r="78" spans="1:10" ht="30" customHeight="1" x14ac:dyDescent="0.25">
      <c r="A78" s="5" t="s">
        <v>183</v>
      </c>
      <c r="B78" s="7" t="s">
        <v>106</v>
      </c>
      <c r="C78" s="7" t="s">
        <v>362</v>
      </c>
      <c r="D78" s="7" t="s">
        <v>0</v>
      </c>
      <c r="E78" s="7" t="s">
        <v>260</v>
      </c>
      <c r="F78" s="7" t="s">
        <v>1</v>
      </c>
      <c r="G78" s="7">
        <v>1</v>
      </c>
      <c r="H78" s="7" t="s">
        <v>0</v>
      </c>
      <c r="I78" s="7" t="s">
        <v>15</v>
      </c>
      <c r="J78" s="7" t="s">
        <v>320</v>
      </c>
    </row>
    <row r="79" spans="1:10" ht="30" customHeight="1" x14ac:dyDescent="0.25">
      <c r="A79" s="5" t="s">
        <v>453</v>
      </c>
      <c r="B79" s="7" t="s">
        <v>37</v>
      </c>
      <c r="C79" s="7" t="s">
        <v>362</v>
      </c>
      <c r="D79" s="7" t="s">
        <v>0</v>
      </c>
      <c r="E79" s="7" t="s">
        <v>260</v>
      </c>
      <c r="F79" s="7" t="s">
        <v>1</v>
      </c>
      <c r="G79" s="7">
        <v>1</v>
      </c>
      <c r="H79" s="7" t="s">
        <v>0</v>
      </c>
      <c r="I79" s="7" t="s">
        <v>18</v>
      </c>
      <c r="J79" s="7" t="s">
        <v>1</v>
      </c>
    </row>
    <row r="80" spans="1:10" ht="30" customHeight="1" x14ac:dyDescent="0.25">
      <c r="A80" s="5" t="s">
        <v>471</v>
      </c>
      <c r="B80" s="7" t="s">
        <v>106</v>
      </c>
      <c r="C80" s="7" t="s">
        <v>362</v>
      </c>
      <c r="D80" s="7" t="s">
        <v>0</v>
      </c>
      <c r="E80" s="7" t="s">
        <v>260</v>
      </c>
      <c r="F80" s="7" t="s">
        <v>1</v>
      </c>
      <c r="G80" s="7">
        <v>1</v>
      </c>
      <c r="H80" s="7" t="s">
        <v>0</v>
      </c>
      <c r="I80" s="7" t="s">
        <v>15</v>
      </c>
      <c r="J80" s="7" t="s">
        <v>320</v>
      </c>
    </row>
    <row r="81" spans="1:10" ht="30" customHeight="1" x14ac:dyDescent="0.25">
      <c r="A81" s="5" t="s">
        <v>278</v>
      </c>
      <c r="B81" s="7" t="s">
        <v>37</v>
      </c>
      <c r="C81" s="7" t="s">
        <v>362</v>
      </c>
      <c r="D81" s="7" t="s">
        <v>12</v>
      </c>
      <c r="E81" s="7" t="s">
        <v>260</v>
      </c>
      <c r="F81" s="7" t="s">
        <v>1</v>
      </c>
      <c r="G81" s="7">
        <v>1</v>
      </c>
      <c r="H81" s="7" t="s">
        <v>0</v>
      </c>
      <c r="I81" s="7" t="s">
        <v>323</v>
      </c>
      <c r="J81" s="7" t="s">
        <v>1</v>
      </c>
    </row>
    <row r="82" spans="1:10" ht="30" customHeight="1" x14ac:dyDescent="0.25">
      <c r="A82" s="5" t="s">
        <v>455</v>
      </c>
      <c r="B82" s="7" t="s">
        <v>37</v>
      </c>
      <c r="C82" s="7" t="s">
        <v>362</v>
      </c>
      <c r="D82" s="7" t="s">
        <v>12</v>
      </c>
      <c r="E82" s="7" t="s">
        <v>261</v>
      </c>
      <c r="F82" s="7" t="s">
        <v>1</v>
      </c>
      <c r="G82" s="7">
        <v>1</v>
      </c>
      <c r="H82" s="7" t="s">
        <v>0</v>
      </c>
      <c r="I82" s="7" t="s">
        <v>15</v>
      </c>
      <c r="J82" s="7" t="s">
        <v>320</v>
      </c>
    </row>
    <row r="83" spans="1:10" ht="30" customHeight="1" x14ac:dyDescent="0.25">
      <c r="A83" s="5" t="s">
        <v>445</v>
      </c>
      <c r="B83" s="7" t="s">
        <v>249</v>
      </c>
      <c r="C83" s="7" t="s">
        <v>362</v>
      </c>
      <c r="D83" s="7" t="s">
        <v>0</v>
      </c>
      <c r="E83" s="7" t="s">
        <v>260</v>
      </c>
      <c r="F83" s="7" t="s">
        <v>1</v>
      </c>
      <c r="G83" s="7">
        <v>1</v>
      </c>
      <c r="H83" s="7" t="s">
        <v>0</v>
      </c>
      <c r="I83" s="7" t="s">
        <v>15</v>
      </c>
      <c r="J83" s="7" t="s">
        <v>320</v>
      </c>
    </row>
    <row r="84" spans="1:10" ht="30" customHeight="1" x14ac:dyDescent="0.25">
      <c r="A84" s="5" t="s">
        <v>164</v>
      </c>
      <c r="B84" s="7" t="s">
        <v>106</v>
      </c>
      <c r="C84" s="7" t="s">
        <v>362</v>
      </c>
      <c r="D84" s="7" t="s">
        <v>0</v>
      </c>
      <c r="E84" s="7" t="s">
        <v>260</v>
      </c>
      <c r="F84" s="7" t="s">
        <v>1</v>
      </c>
      <c r="G84" s="7">
        <v>2</v>
      </c>
      <c r="H84" s="7" t="s">
        <v>12</v>
      </c>
      <c r="I84" s="7" t="s">
        <v>327</v>
      </c>
      <c r="J84" s="7" t="s">
        <v>12</v>
      </c>
    </row>
    <row r="85" spans="1:10" ht="30" customHeight="1" x14ac:dyDescent="0.25">
      <c r="A85" s="5" t="s">
        <v>8</v>
      </c>
      <c r="B85" s="7" t="s">
        <v>37</v>
      </c>
      <c r="C85" s="7" t="s">
        <v>362</v>
      </c>
      <c r="D85" s="7" t="s">
        <v>12</v>
      </c>
      <c r="E85" s="7" t="s">
        <v>260</v>
      </c>
      <c r="F85" s="7" t="s">
        <v>1</v>
      </c>
      <c r="G85" s="7">
        <v>2</v>
      </c>
      <c r="H85" s="7" t="s">
        <v>12</v>
      </c>
      <c r="I85" s="7" t="s">
        <v>15</v>
      </c>
      <c r="J85" s="7" t="s">
        <v>12</v>
      </c>
    </row>
    <row r="86" spans="1:10" ht="30" customHeight="1" x14ac:dyDescent="0.25">
      <c r="A86" s="5" t="s">
        <v>216</v>
      </c>
      <c r="B86" s="7" t="s">
        <v>48</v>
      </c>
      <c r="C86" s="7" t="s">
        <v>362</v>
      </c>
      <c r="D86" s="7" t="s">
        <v>12</v>
      </c>
      <c r="E86" s="7" t="s">
        <v>260</v>
      </c>
      <c r="F86" s="7" t="s">
        <v>1</v>
      </c>
      <c r="G86" s="7">
        <v>3</v>
      </c>
      <c r="H86" s="7" t="s">
        <v>0</v>
      </c>
      <c r="I86" s="7" t="s">
        <v>15</v>
      </c>
      <c r="J86" s="7" t="s">
        <v>320</v>
      </c>
    </row>
    <row r="87" spans="1:10" ht="30" customHeight="1" x14ac:dyDescent="0.25">
      <c r="A87" s="5" t="s">
        <v>459</v>
      </c>
      <c r="B87" s="7" t="s">
        <v>37</v>
      </c>
      <c r="C87" s="7" t="s">
        <v>362</v>
      </c>
      <c r="D87" s="7" t="s">
        <v>12</v>
      </c>
      <c r="E87" s="7" t="s">
        <v>260</v>
      </c>
      <c r="F87" s="7" t="s">
        <v>1</v>
      </c>
      <c r="G87" s="7">
        <v>3</v>
      </c>
      <c r="H87" s="7" t="s">
        <v>0</v>
      </c>
      <c r="I87" s="7" t="s">
        <v>15</v>
      </c>
      <c r="J87" s="7" t="s">
        <v>320</v>
      </c>
    </row>
    <row r="88" spans="1:10" ht="30" customHeight="1" x14ac:dyDescent="0.25">
      <c r="A88" s="5" t="s">
        <v>275</v>
      </c>
      <c r="B88" s="7" t="s">
        <v>249</v>
      </c>
      <c r="C88" s="7" t="s">
        <v>362</v>
      </c>
      <c r="D88" s="7" t="s">
        <v>0</v>
      </c>
      <c r="E88" s="7" t="s">
        <v>260</v>
      </c>
      <c r="F88" s="7" t="s">
        <v>1</v>
      </c>
      <c r="G88" s="7">
        <v>3</v>
      </c>
      <c r="H88" s="7" t="s">
        <v>0</v>
      </c>
      <c r="I88" s="7" t="s">
        <v>15</v>
      </c>
      <c r="J88" s="7" t="s">
        <v>1</v>
      </c>
    </row>
    <row r="89" spans="1:10" ht="30" customHeight="1" x14ac:dyDescent="0.25">
      <c r="A89" s="5" t="s">
        <v>86</v>
      </c>
      <c r="B89" s="7" t="s">
        <v>249</v>
      </c>
      <c r="C89" s="7" t="s">
        <v>362</v>
      </c>
      <c r="D89" s="7" t="s">
        <v>0</v>
      </c>
      <c r="E89" s="7" t="s">
        <v>260</v>
      </c>
      <c r="F89" s="7" t="s">
        <v>1</v>
      </c>
      <c r="G89" s="7">
        <v>4</v>
      </c>
      <c r="H89" s="7" t="s">
        <v>0</v>
      </c>
      <c r="I89" s="7" t="s">
        <v>15</v>
      </c>
      <c r="J89" s="7" t="s">
        <v>1</v>
      </c>
    </row>
    <row r="90" spans="1:10" ht="30" customHeight="1" x14ac:dyDescent="0.25">
      <c r="A90" s="5" t="s">
        <v>472</v>
      </c>
      <c r="B90" s="7" t="s">
        <v>37</v>
      </c>
      <c r="C90" s="7" t="s">
        <v>362</v>
      </c>
      <c r="D90" s="7" t="s">
        <v>12</v>
      </c>
      <c r="E90" s="7" t="s">
        <v>260</v>
      </c>
      <c r="F90" s="7" t="s">
        <v>1</v>
      </c>
      <c r="G90" s="7">
        <v>6</v>
      </c>
      <c r="H90" s="7" t="s">
        <v>12</v>
      </c>
      <c r="I90" s="7" t="s">
        <v>380</v>
      </c>
      <c r="J90" s="7" t="s">
        <v>12</v>
      </c>
    </row>
    <row r="91" spans="1:10" ht="30" customHeight="1" x14ac:dyDescent="0.25">
      <c r="A91" s="5" t="s">
        <v>473</v>
      </c>
      <c r="B91" s="7" t="s">
        <v>259</v>
      </c>
      <c r="C91" s="7" t="s">
        <v>372</v>
      </c>
      <c r="D91" s="7" t="s">
        <v>0</v>
      </c>
      <c r="E91" s="7" t="s">
        <v>260</v>
      </c>
      <c r="F91" s="7" t="s">
        <v>1</v>
      </c>
      <c r="G91" s="7">
        <v>3</v>
      </c>
      <c r="H91" s="7" t="s">
        <v>0</v>
      </c>
      <c r="I91" s="7" t="s">
        <v>15</v>
      </c>
      <c r="J91" s="7" t="s">
        <v>1</v>
      </c>
    </row>
    <row r="92" spans="1:10" ht="30" customHeight="1" x14ac:dyDescent="0.25">
      <c r="A92" s="5" t="s">
        <v>452</v>
      </c>
      <c r="B92" s="7" t="s">
        <v>37</v>
      </c>
      <c r="C92" s="7" t="s">
        <v>378</v>
      </c>
      <c r="D92" s="7" t="s">
        <v>0</v>
      </c>
      <c r="E92" s="7" t="s">
        <v>260</v>
      </c>
      <c r="F92" s="7" t="s">
        <v>1</v>
      </c>
      <c r="G92" s="7">
        <v>1</v>
      </c>
      <c r="H92" s="7" t="s">
        <v>0</v>
      </c>
      <c r="I92" s="7" t="s">
        <v>15</v>
      </c>
      <c r="J92" s="7" t="s">
        <v>381</v>
      </c>
    </row>
    <row r="93" spans="1:10" ht="30" customHeight="1" x14ac:dyDescent="0.25">
      <c r="A93" s="5" t="s">
        <v>454</v>
      </c>
      <c r="B93" s="7" t="s">
        <v>37</v>
      </c>
      <c r="C93" s="7" t="s">
        <v>14</v>
      </c>
      <c r="D93" s="7" t="s">
        <v>12</v>
      </c>
      <c r="E93" s="7" t="s">
        <v>260</v>
      </c>
      <c r="F93" s="7" t="s">
        <v>1</v>
      </c>
      <c r="G93" s="7">
        <v>1</v>
      </c>
      <c r="H93" s="7" t="s">
        <v>0</v>
      </c>
      <c r="I93" s="7" t="s">
        <v>15</v>
      </c>
      <c r="J93" s="7" t="s">
        <v>1</v>
      </c>
    </row>
    <row r="94" spans="1:10" ht="30" customHeight="1" x14ac:dyDescent="0.25">
      <c r="A94" s="5" t="s">
        <v>279</v>
      </c>
      <c r="B94" s="7" t="s">
        <v>249</v>
      </c>
      <c r="C94" s="7" t="s">
        <v>301</v>
      </c>
      <c r="D94" s="7" t="s">
        <v>12</v>
      </c>
      <c r="E94" s="7" t="s">
        <v>260</v>
      </c>
      <c r="F94" s="7" t="s">
        <v>1</v>
      </c>
      <c r="G94" s="7">
        <v>1</v>
      </c>
      <c r="H94" s="7" t="s">
        <v>0</v>
      </c>
      <c r="I94" s="7" t="s">
        <v>323</v>
      </c>
      <c r="J94" s="7" t="s">
        <v>1</v>
      </c>
    </row>
    <row r="95" spans="1:10" ht="30" customHeight="1" x14ac:dyDescent="0.25">
      <c r="A95" s="5" t="s">
        <v>32</v>
      </c>
      <c r="B95" s="7" t="s">
        <v>249</v>
      </c>
      <c r="C95" s="7" t="s">
        <v>301</v>
      </c>
      <c r="D95" s="7" t="s">
        <v>0</v>
      </c>
      <c r="E95" s="7" t="s">
        <v>260</v>
      </c>
      <c r="F95" s="7" t="s">
        <v>1</v>
      </c>
      <c r="G95" s="7">
        <v>1</v>
      </c>
      <c r="H95" s="7" t="s">
        <v>0</v>
      </c>
      <c r="I95" s="7" t="s">
        <v>15</v>
      </c>
      <c r="J95" s="7" t="s">
        <v>1</v>
      </c>
    </row>
    <row r="96" spans="1:10" ht="30" customHeight="1" x14ac:dyDescent="0.25">
      <c r="A96" s="5" t="s">
        <v>29</v>
      </c>
      <c r="B96" s="7" t="s">
        <v>249</v>
      </c>
      <c r="C96" s="7" t="s">
        <v>301</v>
      </c>
      <c r="D96" s="7" t="s">
        <v>0</v>
      </c>
      <c r="E96" s="7" t="s">
        <v>260</v>
      </c>
      <c r="F96" s="7" t="s">
        <v>1</v>
      </c>
      <c r="G96" s="7">
        <v>1</v>
      </c>
      <c r="H96" s="7" t="s">
        <v>0</v>
      </c>
      <c r="I96" s="7" t="s">
        <v>7</v>
      </c>
      <c r="J96" s="7" t="s">
        <v>1</v>
      </c>
    </row>
    <row r="97" spans="1:10" ht="30" customHeight="1" x14ac:dyDescent="0.25">
      <c r="A97" s="5" t="s">
        <v>474</v>
      </c>
      <c r="B97" s="7" t="s">
        <v>249</v>
      </c>
      <c r="C97" s="7" t="s">
        <v>373</v>
      </c>
      <c r="D97" s="7" t="s">
        <v>0</v>
      </c>
      <c r="E97" s="7" t="s">
        <v>260</v>
      </c>
      <c r="F97" s="7" t="s">
        <v>1</v>
      </c>
      <c r="G97" s="7">
        <v>3</v>
      </c>
      <c r="H97" s="7" t="s">
        <v>0</v>
      </c>
      <c r="I97" s="7" t="s">
        <v>7</v>
      </c>
      <c r="J97" s="7" t="s">
        <v>1</v>
      </c>
    </row>
    <row r="98" spans="1:10" ht="30" customHeight="1" x14ac:dyDescent="0.25">
      <c r="A98" s="5" t="s">
        <v>33</v>
      </c>
      <c r="B98" s="7" t="s">
        <v>37</v>
      </c>
      <c r="C98" s="7" t="s">
        <v>333</v>
      </c>
      <c r="D98" s="7" t="s">
        <v>12</v>
      </c>
      <c r="E98" s="7" t="s">
        <v>260</v>
      </c>
      <c r="F98" s="7" t="s">
        <v>1</v>
      </c>
      <c r="G98" s="7">
        <v>3</v>
      </c>
      <c r="H98" s="7" t="s">
        <v>0</v>
      </c>
      <c r="I98" s="7" t="s">
        <v>15</v>
      </c>
      <c r="J98" s="7" t="s">
        <v>1</v>
      </c>
    </row>
    <row r="99" spans="1:10" ht="30" customHeight="1" x14ac:dyDescent="0.25">
      <c r="A99" s="5" t="s">
        <v>458</v>
      </c>
      <c r="B99" s="7" t="s">
        <v>48</v>
      </c>
      <c r="C99" s="7" t="s">
        <v>333</v>
      </c>
      <c r="D99" s="7" t="s">
        <v>12</v>
      </c>
      <c r="E99" s="7" t="s">
        <v>260</v>
      </c>
      <c r="F99" s="7" t="s">
        <v>1</v>
      </c>
      <c r="G99" s="7">
        <v>3</v>
      </c>
      <c r="H99" s="7" t="s">
        <v>0</v>
      </c>
      <c r="I99" s="7" t="s">
        <v>18</v>
      </c>
      <c r="J99" s="7" t="s">
        <v>381</v>
      </c>
    </row>
    <row r="100" spans="1:10" ht="30" customHeight="1" x14ac:dyDescent="0.25">
      <c r="A100" s="5" t="s">
        <v>203</v>
      </c>
      <c r="B100" s="7" t="s">
        <v>48</v>
      </c>
      <c r="C100" s="7" t="s">
        <v>30</v>
      </c>
      <c r="D100" s="7" t="s">
        <v>12</v>
      </c>
      <c r="E100" s="7" t="s">
        <v>260</v>
      </c>
      <c r="F100" s="7" t="s">
        <v>347</v>
      </c>
      <c r="G100" s="7">
        <v>5</v>
      </c>
      <c r="H100" s="7" t="s">
        <v>379</v>
      </c>
      <c r="I100" s="7" t="s">
        <v>327</v>
      </c>
      <c r="J100" s="7" t="s">
        <v>12</v>
      </c>
    </row>
    <row r="101" spans="1:10" ht="30" customHeight="1" x14ac:dyDescent="0.25">
      <c r="A101" s="5" t="s">
        <v>176</v>
      </c>
      <c r="B101" s="7" t="s">
        <v>106</v>
      </c>
      <c r="C101" s="7" t="s">
        <v>365</v>
      </c>
      <c r="D101" s="7" t="s">
        <v>12</v>
      </c>
      <c r="E101" s="7" t="s">
        <v>260</v>
      </c>
      <c r="F101" s="7" t="s">
        <v>347</v>
      </c>
      <c r="G101" s="7">
        <v>6</v>
      </c>
      <c r="H101" s="7" t="s">
        <v>12</v>
      </c>
      <c r="I101" s="7" t="s">
        <v>327</v>
      </c>
      <c r="J101" s="7" t="s">
        <v>12</v>
      </c>
    </row>
    <row r="102" spans="1:10" ht="30" customHeight="1" x14ac:dyDescent="0.25">
      <c r="A102" s="5" t="s">
        <v>138</v>
      </c>
      <c r="B102" s="7" t="s">
        <v>106</v>
      </c>
      <c r="C102" s="7" t="s">
        <v>30</v>
      </c>
      <c r="D102" s="9" t="s">
        <v>0</v>
      </c>
      <c r="E102" s="7" t="s">
        <v>260</v>
      </c>
      <c r="F102" s="7" t="s">
        <v>347</v>
      </c>
      <c r="G102" s="7">
        <v>5</v>
      </c>
      <c r="H102" s="7" t="s">
        <v>0</v>
      </c>
      <c r="I102" s="7" t="s">
        <v>15</v>
      </c>
      <c r="J102" s="7" t="s">
        <v>320</v>
      </c>
    </row>
    <row r="103" spans="1:10" ht="30" customHeight="1" x14ac:dyDescent="0.25">
      <c r="A103" s="5" t="s">
        <v>475</v>
      </c>
      <c r="B103" s="7" t="s">
        <v>249</v>
      </c>
      <c r="C103" s="7" t="s">
        <v>30</v>
      </c>
      <c r="D103" s="7" t="s">
        <v>0</v>
      </c>
      <c r="E103" s="7" t="s">
        <v>260</v>
      </c>
      <c r="F103" s="7" t="s">
        <v>347</v>
      </c>
      <c r="G103" s="7">
        <v>5</v>
      </c>
      <c r="H103" s="7" t="s">
        <v>0</v>
      </c>
      <c r="I103" s="7" t="s">
        <v>15</v>
      </c>
      <c r="J103" s="7" t="s">
        <v>320</v>
      </c>
    </row>
    <row r="104" spans="1:10" ht="30" customHeight="1" x14ac:dyDescent="0.25">
      <c r="A104" s="5" t="s">
        <v>273</v>
      </c>
      <c r="B104" s="7" t="s">
        <v>249</v>
      </c>
      <c r="C104" s="7" t="s">
        <v>30</v>
      </c>
      <c r="D104" s="7" t="s">
        <v>12</v>
      </c>
      <c r="E104" s="7" t="s">
        <v>260</v>
      </c>
      <c r="F104" s="7" t="s">
        <v>347</v>
      </c>
      <c r="G104" s="7">
        <v>5</v>
      </c>
      <c r="H104" s="7" t="s">
        <v>0</v>
      </c>
      <c r="I104" s="7" t="s">
        <v>7</v>
      </c>
      <c r="J104" s="7" t="s">
        <v>382</v>
      </c>
    </row>
    <row r="105" spans="1:10" ht="30" customHeight="1" x14ac:dyDescent="0.25">
      <c r="A105" s="5" t="s">
        <v>179</v>
      </c>
      <c r="B105" s="7" t="s">
        <v>106</v>
      </c>
      <c r="C105" s="7" t="s">
        <v>30</v>
      </c>
      <c r="D105" s="7" t="s">
        <v>12</v>
      </c>
      <c r="E105" s="7" t="s">
        <v>260</v>
      </c>
      <c r="F105" s="7" t="s">
        <v>347</v>
      </c>
      <c r="G105" s="7">
        <v>5</v>
      </c>
      <c r="H105" s="7" t="s">
        <v>0</v>
      </c>
      <c r="I105" s="7" t="s">
        <v>15</v>
      </c>
      <c r="J105" s="7" t="s">
        <v>320</v>
      </c>
    </row>
    <row r="106" spans="1:10" ht="30" customHeight="1" x14ac:dyDescent="0.25">
      <c r="A106" s="5" t="s">
        <v>476</v>
      </c>
      <c r="B106" s="7" t="s">
        <v>106</v>
      </c>
      <c r="C106" s="7" t="s">
        <v>362</v>
      </c>
      <c r="D106" s="7" t="s">
        <v>0</v>
      </c>
      <c r="E106" s="7" t="s">
        <v>260</v>
      </c>
      <c r="F106" s="7" t="s">
        <v>347</v>
      </c>
      <c r="G106" s="7">
        <v>5</v>
      </c>
      <c r="H106" s="7" t="s">
        <v>0</v>
      </c>
      <c r="I106" s="7" t="s">
        <v>7</v>
      </c>
      <c r="J106" s="7" t="s">
        <v>1</v>
      </c>
    </row>
    <row r="107" spans="1:10" ht="30" customHeight="1" x14ac:dyDescent="0.25">
      <c r="A107" s="5" t="s">
        <v>120</v>
      </c>
      <c r="B107" s="7" t="s">
        <v>106</v>
      </c>
      <c r="C107" s="7" t="s">
        <v>366</v>
      </c>
      <c r="D107" s="7" t="s">
        <v>0</v>
      </c>
      <c r="E107" s="7" t="s">
        <v>263</v>
      </c>
      <c r="F107" s="7" t="s">
        <v>354</v>
      </c>
      <c r="G107" s="7">
        <v>5</v>
      </c>
      <c r="H107" s="7" t="s">
        <v>0</v>
      </c>
      <c r="I107" s="7" t="s">
        <v>121</v>
      </c>
      <c r="J107" s="7" t="s">
        <v>381</v>
      </c>
    </row>
    <row r="108" spans="1:10" ht="30" customHeight="1" x14ac:dyDescent="0.25">
      <c r="A108" s="5" t="s">
        <v>52</v>
      </c>
      <c r="B108" s="7" t="s">
        <v>48</v>
      </c>
      <c r="C108" s="7" t="s">
        <v>189</v>
      </c>
      <c r="D108" s="7" t="s">
        <v>12</v>
      </c>
      <c r="E108" s="7" t="s">
        <v>263</v>
      </c>
      <c r="F108" s="7" t="s">
        <v>354</v>
      </c>
      <c r="G108" s="7">
        <v>6</v>
      </c>
      <c r="H108" s="7" t="s">
        <v>0</v>
      </c>
      <c r="I108" s="7" t="s">
        <v>185</v>
      </c>
      <c r="J108" s="7" t="s">
        <v>381</v>
      </c>
    </row>
    <row r="109" spans="1:10" ht="30" customHeight="1" x14ac:dyDescent="0.25">
      <c r="A109" s="5" t="s">
        <v>197</v>
      </c>
      <c r="B109" s="7" t="s">
        <v>48</v>
      </c>
      <c r="C109" s="7" t="s">
        <v>198</v>
      </c>
      <c r="D109" s="7" t="s">
        <v>12</v>
      </c>
      <c r="E109" s="7" t="s">
        <v>263</v>
      </c>
      <c r="F109" s="7" t="s">
        <v>354</v>
      </c>
      <c r="G109" s="7">
        <v>6</v>
      </c>
      <c r="H109" s="7" t="s">
        <v>12</v>
      </c>
      <c r="I109" s="7" t="s">
        <v>327</v>
      </c>
      <c r="J109" s="7" t="s">
        <v>12</v>
      </c>
    </row>
    <row r="110" spans="1:10" ht="30" customHeight="1" x14ac:dyDescent="0.25">
      <c r="A110" s="5" t="s">
        <v>128</v>
      </c>
      <c r="B110" s="7" t="s">
        <v>106</v>
      </c>
      <c r="C110" s="7" t="s">
        <v>198</v>
      </c>
      <c r="D110" s="7" t="s">
        <v>0</v>
      </c>
      <c r="E110" s="7" t="s">
        <v>263</v>
      </c>
      <c r="F110" s="7" t="s">
        <v>354</v>
      </c>
      <c r="G110" s="7">
        <v>6</v>
      </c>
      <c r="H110" s="7" t="s">
        <v>379</v>
      </c>
      <c r="I110" s="7" t="s">
        <v>327</v>
      </c>
      <c r="J110" s="7" t="s">
        <v>12</v>
      </c>
    </row>
    <row r="111" spans="1:10" ht="30" customHeight="1" x14ac:dyDescent="0.25">
      <c r="A111" s="5" t="s">
        <v>465</v>
      </c>
      <c r="B111" s="7" t="s">
        <v>48</v>
      </c>
      <c r="C111" s="7" t="s">
        <v>365</v>
      </c>
      <c r="D111" s="7" t="s">
        <v>12</v>
      </c>
      <c r="E111" s="7" t="s">
        <v>260</v>
      </c>
      <c r="F111" s="7" t="s">
        <v>354</v>
      </c>
      <c r="G111" s="7">
        <v>6</v>
      </c>
      <c r="H111" s="7" t="s">
        <v>12</v>
      </c>
      <c r="I111" s="7" t="s">
        <v>327</v>
      </c>
      <c r="J111" s="7" t="s">
        <v>12</v>
      </c>
    </row>
    <row r="112" spans="1:10" ht="30" customHeight="1" x14ac:dyDescent="0.25">
      <c r="A112" s="5" t="s">
        <v>477</v>
      </c>
      <c r="B112" s="7" t="s">
        <v>106</v>
      </c>
      <c r="C112" s="7" t="s">
        <v>204</v>
      </c>
      <c r="D112" s="7" t="s">
        <v>0</v>
      </c>
      <c r="E112" s="7" t="s">
        <v>260</v>
      </c>
      <c r="F112" s="7" t="s">
        <v>354</v>
      </c>
      <c r="G112" s="7">
        <v>5</v>
      </c>
      <c r="H112" s="7" t="s">
        <v>0</v>
      </c>
      <c r="I112" s="7" t="s">
        <v>15</v>
      </c>
      <c r="J112" s="7" t="s">
        <v>320</v>
      </c>
    </row>
    <row r="113" spans="1:10" ht="30" customHeight="1" x14ac:dyDescent="0.25">
      <c r="A113" s="5" t="s">
        <v>124</v>
      </c>
      <c r="B113" s="7" t="s">
        <v>106</v>
      </c>
      <c r="C113" s="7" t="s">
        <v>30</v>
      </c>
      <c r="D113" s="7" t="s">
        <v>12</v>
      </c>
      <c r="E113" s="7" t="s">
        <v>263</v>
      </c>
      <c r="F113" s="7" t="s">
        <v>354</v>
      </c>
      <c r="G113" s="7">
        <v>6</v>
      </c>
      <c r="H113" s="7" t="s">
        <v>12</v>
      </c>
      <c r="I113" s="7" t="s">
        <v>327</v>
      </c>
      <c r="J113" s="7" t="s">
        <v>12</v>
      </c>
    </row>
    <row r="114" spans="1:10" ht="30" customHeight="1" x14ac:dyDescent="0.25">
      <c r="G114" s="4"/>
    </row>
    <row r="126" spans="1:10" ht="30" customHeight="1" x14ac:dyDescent="0.25">
      <c r="G126" s="3"/>
    </row>
  </sheetData>
  <sortState ref="A14:J113">
    <sortCondition ref="F14:F113"/>
  </sortState>
  <mergeCells count="12">
    <mergeCell ref="B12:J12"/>
    <mergeCell ref="A1:J1"/>
    <mergeCell ref="B7:J7"/>
    <mergeCell ref="B4:J4"/>
    <mergeCell ref="B6:J6"/>
    <mergeCell ref="A3:J3"/>
    <mergeCell ref="A2:J2"/>
    <mergeCell ref="B8:J8"/>
    <mergeCell ref="B9:J9"/>
    <mergeCell ref="B10:J10"/>
    <mergeCell ref="B5:J5"/>
    <mergeCell ref="B11:J11"/>
  </mergeCells>
  <hyperlinks>
    <hyperlink ref="A75" r:id="rId1" display="CA Paris, 2, 2, 14-09-2017, n° 15/24344"/>
  </hyperlinks>
  <printOptions gridLines="1"/>
  <pageMargins left="0.70866141732283472" right="0.70866141732283472" top="0.74803149606299213" bottom="0.74803149606299213" header="0.31496062992125984" footer="0.31496062992125984"/>
  <pageSetup paperSize="9"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3"/>
  <sheetViews>
    <sheetView tabSelected="1" zoomScale="80" zoomScaleNormal="80" workbookViewId="0">
      <selection activeCell="M8" sqref="M8"/>
    </sheetView>
  </sheetViews>
  <sheetFormatPr baseColWidth="10" defaultRowHeight="15" x14ac:dyDescent="0.25"/>
  <cols>
    <col min="1" max="1" width="12.42578125" customWidth="1"/>
    <col min="2" max="2" width="7.28515625" customWidth="1"/>
    <col min="3" max="3" width="8.85546875" customWidth="1"/>
    <col min="4" max="4" width="8.140625" customWidth="1"/>
    <col min="5" max="5" width="6.85546875" customWidth="1"/>
    <col min="6" max="6" width="7.28515625" customWidth="1"/>
    <col min="7" max="7" width="9.7109375" customWidth="1"/>
    <col min="10" max="10" width="28.85546875" customWidth="1"/>
    <col min="14" max="14" width="17.42578125" customWidth="1"/>
  </cols>
  <sheetData>
    <row r="1" spans="1:11" x14ac:dyDescent="0.25">
      <c r="A1" s="64" t="s">
        <v>497</v>
      </c>
      <c r="B1" s="64"/>
      <c r="C1" s="64"/>
      <c r="D1" s="64"/>
      <c r="E1" s="64"/>
      <c r="F1" s="64"/>
      <c r="G1" s="64"/>
      <c r="H1" s="64"/>
      <c r="I1" s="64"/>
      <c r="J1" s="64"/>
      <c r="K1" s="64"/>
    </row>
    <row r="2" spans="1:11" x14ac:dyDescent="0.25">
      <c r="A2" s="12"/>
      <c r="B2" s="12"/>
      <c r="C2" s="12"/>
      <c r="D2" s="12"/>
      <c r="E2" s="12"/>
      <c r="F2" s="12"/>
      <c r="G2" s="12"/>
      <c r="H2" s="12"/>
      <c r="I2" s="12"/>
    </row>
    <row r="3" spans="1:11" x14ac:dyDescent="0.25">
      <c r="A3" s="63" t="s">
        <v>510</v>
      </c>
      <c r="B3" s="63"/>
      <c r="C3" s="63"/>
      <c r="D3" s="63"/>
      <c r="E3" s="63"/>
      <c r="F3" s="63"/>
      <c r="G3" s="63"/>
      <c r="H3" s="63"/>
      <c r="I3" s="63"/>
      <c r="J3" s="63"/>
      <c r="K3" s="63"/>
    </row>
    <row r="4" spans="1:11" s="15" customFormat="1" x14ac:dyDescent="0.25">
      <c r="A4" s="12"/>
      <c r="B4" s="12"/>
      <c r="C4" s="12"/>
      <c r="D4" s="12"/>
      <c r="E4" s="12"/>
      <c r="F4" s="12"/>
      <c r="G4" s="12"/>
      <c r="H4" s="12"/>
      <c r="I4" s="12"/>
    </row>
    <row r="5" spans="1:11" x14ac:dyDescent="0.25">
      <c r="A5" s="65" t="s">
        <v>509</v>
      </c>
      <c r="B5" s="65"/>
      <c r="C5" s="65"/>
      <c r="D5" s="65"/>
      <c r="E5" s="65"/>
      <c r="F5" s="65"/>
      <c r="G5" s="65"/>
      <c r="H5" s="65"/>
      <c r="I5" s="65"/>
      <c r="J5" s="65"/>
      <c r="K5" s="65"/>
    </row>
    <row r="6" spans="1:11" s="15" customFormat="1" x14ac:dyDescent="0.25">
      <c r="A6" s="55" t="s">
        <v>515</v>
      </c>
      <c r="B6" s="55"/>
      <c r="C6" s="44" t="s">
        <v>516</v>
      </c>
      <c r="D6" s="30"/>
      <c r="E6" s="30"/>
      <c r="F6" s="30"/>
      <c r="G6" s="30"/>
      <c r="H6" s="30"/>
      <c r="I6" s="30"/>
      <c r="J6" s="30"/>
      <c r="K6" s="30"/>
    </row>
    <row r="7" spans="1:11" x14ac:dyDescent="0.25">
      <c r="A7" s="46" t="s">
        <v>30</v>
      </c>
      <c r="B7" s="32">
        <v>55</v>
      </c>
      <c r="C7" s="32">
        <f>B7*100/170</f>
        <v>32.352941176470587</v>
      </c>
    </row>
    <row r="8" spans="1:11" x14ac:dyDescent="0.25">
      <c r="A8" s="46" t="s">
        <v>198</v>
      </c>
      <c r="B8" s="32">
        <v>37</v>
      </c>
      <c r="C8" s="32">
        <f t="shared" ref="C8:C12" si="0">B8*100/170</f>
        <v>21.764705882352942</v>
      </c>
    </row>
    <row r="9" spans="1:11" x14ac:dyDescent="0.25">
      <c r="A9" s="46" t="s">
        <v>189</v>
      </c>
      <c r="B9" s="32">
        <v>22</v>
      </c>
      <c r="C9" s="32">
        <f t="shared" si="0"/>
        <v>12.941176470588236</v>
      </c>
    </row>
    <row r="10" spans="1:11" x14ac:dyDescent="0.25">
      <c r="A10" s="46" t="s">
        <v>333</v>
      </c>
      <c r="B10" s="32">
        <v>21</v>
      </c>
      <c r="C10" s="32">
        <f t="shared" si="0"/>
        <v>12.352941176470589</v>
      </c>
    </row>
    <row r="11" spans="1:11" ht="33" customHeight="1" x14ac:dyDescent="0.25">
      <c r="A11" s="47" t="s">
        <v>502</v>
      </c>
      <c r="B11" s="32">
        <v>35</v>
      </c>
      <c r="C11" s="32">
        <f t="shared" si="0"/>
        <v>20.588235294117649</v>
      </c>
    </row>
    <row r="12" spans="1:11" x14ac:dyDescent="0.25">
      <c r="A12" s="46" t="s">
        <v>334</v>
      </c>
      <c r="B12" s="32">
        <f>SUM(B7:B11)</f>
        <v>170</v>
      </c>
      <c r="C12" s="32">
        <f t="shared" si="0"/>
        <v>100</v>
      </c>
    </row>
    <row r="17" spans="1:11" x14ac:dyDescent="0.25">
      <c r="A17" s="65" t="s">
        <v>508</v>
      </c>
      <c r="B17" s="65"/>
      <c r="C17" s="65"/>
      <c r="D17" s="65"/>
      <c r="E17" s="65"/>
      <c r="F17" s="65"/>
      <c r="G17" s="65"/>
      <c r="H17" s="65"/>
      <c r="I17" s="65"/>
      <c r="J17" s="65"/>
      <c r="K17" s="65"/>
    </row>
    <row r="18" spans="1:11" ht="23.25" customHeight="1" x14ac:dyDescent="0.25">
      <c r="A18" s="25"/>
      <c r="B18" s="23" t="s">
        <v>198</v>
      </c>
      <c r="C18" s="18" t="s">
        <v>189</v>
      </c>
      <c r="D18" s="18" t="s">
        <v>30</v>
      </c>
      <c r="E18" s="18" t="s">
        <v>333</v>
      </c>
      <c r="F18" s="18" t="s">
        <v>334</v>
      </c>
    </row>
    <row r="19" spans="1:11" x14ac:dyDescent="0.25">
      <c r="A19" s="24" t="s">
        <v>1</v>
      </c>
      <c r="B19" s="14">
        <f>COUNTIF(Comparaison!A$1:A$101,TRUE)</f>
        <v>21</v>
      </c>
      <c r="C19" s="14">
        <f>COUNTIF(Comparaison!B$1:B$101,TRUE)</f>
        <v>15</v>
      </c>
      <c r="D19" s="14">
        <f>COUNTIF(Comparaison!C$1:C$101,TRUE)</f>
        <v>34</v>
      </c>
      <c r="E19" s="14">
        <f>COUNTIF(Comparaison!D$1:D$101,TRUE)</f>
        <v>13</v>
      </c>
      <c r="F19" s="13">
        <f>SUM(B19:E19)</f>
        <v>83</v>
      </c>
    </row>
    <row r="20" spans="1:11" x14ac:dyDescent="0.25">
      <c r="A20" s="18" t="s">
        <v>347</v>
      </c>
      <c r="B20" s="14">
        <f>COUNTIF(Comparaison!G$1:G$101,TRUE)</f>
        <v>10</v>
      </c>
      <c r="C20" s="14">
        <f>COUNTIF(Comparaison!H$1:H$101,TRUE)</f>
        <v>1</v>
      </c>
      <c r="D20" s="14">
        <f>COUNTIF(Comparaison!I$1:I$101,TRUE)</f>
        <v>5</v>
      </c>
      <c r="E20" s="14">
        <f>COUNTIF(Comparaison!J$1:J$101,TRUE)</f>
        <v>0</v>
      </c>
      <c r="F20" s="13">
        <f>SUM(B20:E20)</f>
        <v>16</v>
      </c>
    </row>
    <row r="21" spans="1:11" x14ac:dyDescent="0.25">
      <c r="A21" s="18" t="s">
        <v>355</v>
      </c>
      <c r="B21" s="14">
        <f>COUNTIF(Comparaison!M$1:M$101,TRUE)</f>
        <v>6</v>
      </c>
      <c r="C21" s="14">
        <f>COUNTIF(Comparaison!N$1:N$101,TRUE)</f>
        <v>6</v>
      </c>
      <c r="D21" s="14">
        <f>COUNTIF(Comparaison!O$1:O$101,TRUE)</f>
        <v>18</v>
      </c>
      <c r="E21" s="14">
        <f>COUNTIF(Comparaison!P$1:P$101,TRUE)</f>
        <v>8</v>
      </c>
      <c r="F21" s="13">
        <f>SUM(B21:E21)</f>
        <v>38</v>
      </c>
    </row>
    <row r="22" spans="1:11" x14ac:dyDescent="0.25">
      <c r="A22" s="18" t="s">
        <v>354</v>
      </c>
      <c r="B22" s="14">
        <f>COUNTIF(Comparaison!S$1:S$101,TRUE)</f>
        <v>0</v>
      </c>
      <c r="C22" s="14">
        <f>COUNTIF(Comparaison!T$1:T$101,TRUE)</f>
        <v>0</v>
      </c>
      <c r="D22" s="14">
        <f>COUNTIF(Comparaison!U$1:U$101,TRUE)</f>
        <v>0</v>
      </c>
      <c r="E22" s="14">
        <f>COUNTIF(Comparaison!V$1:V$101,TRUE)</f>
        <v>0</v>
      </c>
      <c r="F22" s="13">
        <f>SUM(B22:E22)</f>
        <v>0</v>
      </c>
    </row>
    <row r="23" spans="1:11" x14ac:dyDescent="0.25">
      <c r="A23" s="18" t="s">
        <v>334</v>
      </c>
      <c r="B23" s="13">
        <f>SUM(B19:B22)</f>
        <v>37</v>
      </c>
      <c r="C23" s="13">
        <f>SUM(C19:C22)</f>
        <v>22</v>
      </c>
      <c r="D23" s="13">
        <f>SUM(D19:D22)</f>
        <v>57</v>
      </c>
      <c r="E23" s="13">
        <f>SUM(E19:E22)</f>
        <v>21</v>
      </c>
      <c r="F23" s="13">
        <f>SUM(F19:F22)</f>
        <v>137</v>
      </c>
    </row>
    <row r="33" spans="1:11" x14ac:dyDescent="0.25">
      <c r="A33" s="63" t="s">
        <v>518</v>
      </c>
      <c r="B33" s="63"/>
      <c r="C33" s="63"/>
      <c r="D33" s="63"/>
      <c r="E33" s="63"/>
      <c r="F33" s="63"/>
      <c r="G33" s="63"/>
      <c r="H33" s="63"/>
      <c r="I33" s="63"/>
      <c r="J33" s="63"/>
      <c r="K33" s="63"/>
    </row>
    <row r="34" spans="1:11" s="15" customFormat="1" x14ac:dyDescent="0.25">
      <c r="A34" s="12"/>
      <c r="B34" s="12"/>
      <c r="C34" s="12"/>
      <c r="D34" s="12"/>
      <c r="E34" s="12"/>
      <c r="F34" s="12"/>
      <c r="G34" s="12"/>
      <c r="H34" s="12"/>
      <c r="I34" s="12"/>
    </row>
    <row r="35" spans="1:11" s="15" customFormat="1" x14ac:dyDescent="0.25">
      <c r="A35" s="62" t="s">
        <v>498</v>
      </c>
      <c r="B35" s="62"/>
      <c r="C35" s="62"/>
      <c r="D35" s="62"/>
      <c r="E35" s="62"/>
      <c r="F35" s="62"/>
      <c r="G35" s="62"/>
      <c r="H35" s="62"/>
      <c r="I35" s="62"/>
      <c r="J35" s="62"/>
      <c r="K35" s="62"/>
    </row>
    <row r="36" spans="1:11" s="15" customFormat="1" x14ac:dyDescent="0.25">
      <c r="A36" s="27"/>
      <c r="B36" s="27"/>
      <c r="C36" s="27"/>
      <c r="D36" s="27"/>
      <c r="E36" s="27"/>
      <c r="F36" s="27"/>
      <c r="G36" s="27"/>
      <c r="H36" s="27"/>
      <c r="I36" s="27"/>
      <c r="J36" s="27"/>
      <c r="K36" s="27"/>
    </row>
    <row r="37" spans="1:11" ht="23.25" customHeight="1" x14ac:dyDescent="0.25">
      <c r="A37" s="25"/>
      <c r="B37" s="23" t="s">
        <v>106</v>
      </c>
      <c r="C37" s="18" t="s">
        <v>48</v>
      </c>
      <c r="D37" s="18" t="s">
        <v>37</v>
      </c>
      <c r="E37" s="18" t="s">
        <v>39</v>
      </c>
      <c r="F37" s="18" t="s">
        <v>249</v>
      </c>
      <c r="G37" s="18" t="s">
        <v>334</v>
      </c>
    </row>
    <row r="38" spans="1:11" x14ac:dyDescent="0.25">
      <c r="A38" s="24" t="s">
        <v>335</v>
      </c>
      <c r="B38" s="13">
        <v>5</v>
      </c>
      <c r="C38" s="13">
        <v>23</v>
      </c>
      <c r="D38" s="13">
        <v>10</v>
      </c>
      <c r="E38" s="13">
        <v>2</v>
      </c>
      <c r="F38" s="13">
        <v>4</v>
      </c>
      <c r="G38" s="13">
        <f>SUM(B38:F38)</f>
        <v>44</v>
      </c>
    </row>
    <row r="39" spans="1:11" ht="30" x14ac:dyDescent="0.25">
      <c r="A39" s="28" t="s">
        <v>336</v>
      </c>
      <c r="B39" s="13">
        <v>6</v>
      </c>
      <c r="C39" s="13">
        <v>0</v>
      </c>
      <c r="D39" s="13">
        <v>0</v>
      </c>
      <c r="E39" s="13">
        <v>0</v>
      </c>
      <c r="F39" s="13">
        <v>0</v>
      </c>
      <c r="G39" s="13">
        <f>SUM(B39:F39)</f>
        <v>6</v>
      </c>
    </row>
    <row r="40" spans="1:11" ht="30" x14ac:dyDescent="0.25">
      <c r="A40" s="28" t="s">
        <v>337</v>
      </c>
      <c r="B40" s="13">
        <f>28-(B38+B39+B41)</f>
        <v>14</v>
      </c>
      <c r="C40" s="13">
        <f>28-(C38+C39+C41)</f>
        <v>5</v>
      </c>
      <c r="D40" s="13">
        <v>4</v>
      </c>
      <c r="E40" s="13">
        <v>0</v>
      </c>
      <c r="F40" s="13">
        <f>28-(F38+F39+F41)</f>
        <v>23</v>
      </c>
      <c r="G40" s="13">
        <f>SUM(B40:F40)</f>
        <v>46</v>
      </c>
    </row>
    <row r="41" spans="1:11" ht="30" x14ac:dyDescent="0.25">
      <c r="A41" s="28" t="s">
        <v>338</v>
      </c>
      <c r="B41" s="13">
        <v>3</v>
      </c>
      <c r="C41" s="13">
        <v>0</v>
      </c>
      <c r="D41" s="13">
        <v>0</v>
      </c>
      <c r="E41" s="13">
        <v>0</v>
      </c>
      <c r="F41" s="13">
        <v>1</v>
      </c>
      <c r="G41" s="13">
        <f>SUM(B41:F41)</f>
        <v>4</v>
      </c>
    </row>
    <row r="42" spans="1:11" x14ac:dyDescent="0.25">
      <c r="A42" s="18" t="s">
        <v>334</v>
      </c>
      <c r="B42" s="13">
        <f>SUM(B38:B41)</f>
        <v>28</v>
      </c>
      <c r="C42" s="13">
        <f t="shared" ref="C42:G42" si="1">SUM(C38:C41)</f>
        <v>28</v>
      </c>
      <c r="D42" s="13">
        <f t="shared" si="1"/>
        <v>14</v>
      </c>
      <c r="E42" s="13">
        <f t="shared" si="1"/>
        <v>2</v>
      </c>
      <c r="F42" s="13">
        <f t="shared" si="1"/>
        <v>28</v>
      </c>
      <c r="G42" s="13">
        <f t="shared" si="1"/>
        <v>100</v>
      </c>
    </row>
    <row r="43" spans="1:11" x14ac:dyDescent="0.25">
      <c r="A43" s="20"/>
      <c r="B43" s="16"/>
      <c r="C43" s="16"/>
      <c r="D43" s="16"/>
      <c r="E43" s="16"/>
      <c r="F43" s="16"/>
      <c r="G43" s="16"/>
    </row>
    <row r="44" spans="1:11" x14ac:dyDescent="0.25">
      <c r="A44" s="20"/>
      <c r="B44" s="16"/>
      <c r="C44" s="16"/>
      <c r="D44" s="16"/>
      <c r="E44" s="16"/>
      <c r="F44" s="16"/>
      <c r="G44" s="16"/>
    </row>
    <row r="45" spans="1:11" x14ac:dyDescent="0.25">
      <c r="A45" s="20"/>
      <c r="B45" s="16"/>
      <c r="C45" s="16"/>
      <c r="D45" s="16"/>
      <c r="E45" s="16"/>
      <c r="F45" s="16"/>
      <c r="G45" s="16"/>
    </row>
    <row r="46" spans="1:11" x14ac:dyDescent="0.25">
      <c r="A46" s="20"/>
      <c r="B46" s="16"/>
      <c r="C46" s="16"/>
      <c r="D46" s="16"/>
      <c r="E46" s="16"/>
      <c r="F46" s="16"/>
      <c r="G46" s="16"/>
    </row>
    <row r="47" spans="1:11" x14ac:dyDescent="0.25">
      <c r="A47" s="20"/>
      <c r="B47" s="16"/>
      <c r="C47" s="16"/>
      <c r="D47" s="16"/>
      <c r="E47" s="16"/>
      <c r="F47" s="16"/>
      <c r="G47" s="16"/>
    </row>
    <row r="48" spans="1:11" x14ac:dyDescent="0.25">
      <c r="A48" s="65" t="s">
        <v>499</v>
      </c>
      <c r="B48" s="65"/>
      <c r="C48" s="65"/>
      <c r="D48" s="65"/>
      <c r="E48" s="65"/>
      <c r="F48" s="65"/>
      <c r="G48" s="65"/>
      <c r="H48" s="65"/>
      <c r="I48" s="65"/>
      <c r="J48" s="65"/>
      <c r="K48" s="65"/>
    </row>
    <row r="49" spans="1:11" x14ac:dyDescent="0.25">
      <c r="A49" s="56" t="s">
        <v>515</v>
      </c>
      <c r="B49" s="56"/>
      <c r="C49" s="45" t="s">
        <v>516</v>
      </c>
      <c r="D49" s="30"/>
      <c r="E49" s="30"/>
      <c r="F49" s="30"/>
      <c r="G49" s="30"/>
      <c r="H49" s="30"/>
      <c r="I49" s="30"/>
      <c r="J49" s="30"/>
      <c r="K49" s="30"/>
    </row>
    <row r="50" spans="1:11" x14ac:dyDescent="0.25">
      <c r="A50" s="46" t="s">
        <v>50</v>
      </c>
      <c r="B50" s="32">
        <v>10</v>
      </c>
      <c r="C50" s="32">
        <f>B50*100/46</f>
        <v>21.739130434782609</v>
      </c>
    </row>
    <row r="51" spans="1:11" x14ac:dyDescent="0.25">
      <c r="A51" s="46" t="s">
        <v>51</v>
      </c>
      <c r="B51" s="32">
        <v>2</v>
      </c>
      <c r="C51" s="32">
        <f t="shared" ref="C51:C55" si="2">B51*100/46</f>
        <v>4.3478260869565215</v>
      </c>
    </row>
    <row r="52" spans="1:11" x14ac:dyDescent="0.25">
      <c r="A52" s="46" t="s">
        <v>339</v>
      </c>
      <c r="B52" s="32">
        <v>3</v>
      </c>
      <c r="C52" s="32">
        <f t="shared" si="2"/>
        <v>6.5217391304347823</v>
      </c>
    </row>
    <row r="53" spans="1:11" x14ac:dyDescent="0.25">
      <c r="A53" s="46" t="s">
        <v>153</v>
      </c>
      <c r="B53" s="32">
        <v>6</v>
      </c>
      <c r="C53" s="32">
        <f t="shared" si="2"/>
        <v>13.043478260869565</v>
      </c>
    </row>
    <row r="54" spans="1:11" x14ac:dyDescent="0.25">
      <c r="A54" s="46" t="s">
        <v>340</v>
      </c>
      <c r="B54" s="32">
        <v>25</v>
      </c>
      <c r="C54" s="32">
        <f t="shared" si="2"/>
        <v>54.347826086956523</v>
      </c>
    </row>
    <row r="55" spans="1:11" x14ac:dyDescent="0.25">
      <c r="A55" s="46" t="s">
        <v>334</v>
      </c>
      <c r="B55" s="32">
        <f>SUM(B50:B54)</f>
        <v>46</v>
      </c>
      <c r="C55" s="32">
        <f t="shared" si="2"/>
        <v>100</v>
      </c>
    </row>
    <row r="62" spans="1:11" x14ac:dyDescent="0.25">
      <c r="A62" s="63" t="s">
        <v>500</v>
      </c>
      <c r="B62" s="63"/>
      <c r="C62" s="63"/>
      <c r="D62" s="63"/>
      <c r="E62" s="63"/>
      <c r="F62" s="63"/>
      <c r="G62" s="63"/>
      <c r="H62" s="63"/>
      <c r="I62" s="63"/>
      <c r="J62" s="63"/>
      <c r="K62" s="63"/>
    </row>
    <row r="63" spans="1:11" s="15" customFormat="1" x14ac:dyDescent="0.25">
      <c r="A63" s="12"/>
      <c r="B63" s="12"/>
      <c r="C63" s="12"/>
      <c r="D63" s="12"/>
      <c r="E63" s="12"/>
      <c r="F63" s="12"/>
      <c r="G63" s="12"/>
      <c r="H63" s="12"/>
      <c r="I63" s="12"/>
      <c r="J63" s="12"/>
      <c r="K63" s="12"/>
    </row>
    <row r="64" spans="1:11" s="15" customFormat="1" x14ac:dyDescent="0.25">
      <c r="A64" s="57" t="s">
        <v>511</v>
      </c>
      <c r="B64" s="57"/>
      <c r="C64" s="57"/>
      <c r="D64" s="57"/>
      <c r="E64" s="57"/>
      <c r="F64" s="57"/>
      <c r="G64" s="57"/>
      <c r="H64" s="12"/>
      <c r="I64" s="12"/>
      <c r="J64" s="12"/>
      <c r="K64" s="12"/>
    </row>
    <row r="65" spans="1:9" x14ac:dyDescent="0.25">
      <c r="A65" s="25"/>
      <c r="B65" s="23" t="s">
        <v>106</v>
      </c>
      <c r="C65" s="18" t="s">
        <v>48</v>
      </c>
      <c r="D65" s="18" t="s">
        <v>37</v>
      </c>
      <c r="E65" s="18" t="s">
        <v>39</v>
      </c>
      <c r="F65" s="18" t="s">
        <v>249</v>
      </c>
      <c r="G65" s="18" t="s">
        <v>334</v>
      </c>
    </row>
    <row r="66" spans="1:9" x14ac:dyDescent="0.25">
      <c r="A66" s="24" t="s">
        <v>1</v>
      </c>
      <c r="B66" s="13">
        <v>19</v>
      </c>
      <c r="C66" s="13">
        <v>17</v>
      </c>
      <c r="D66" s="13">
        <v>14</v>
      </c>
      <c r="E66" s="13">
        <v>2</v>
      </c>
      <c r="F66" s="13">
        <v>26</v>
      </c>
      <c r="G66" s="13">
        <f>SUM(B66:F66)</f>
        <v>78</v>
      </c>
    </row>
    <row r="67" spans="1:9" x14ac:dyDescent="0.25">
      <c r="A67" s="18" t="s">
        <v>347</v>
      </c>
      <c r="B67" s="13">
        <v>4</v>
      </c>
      <c r="C67" s="13">
        <v>1</v>
      </c>
      <c r="D67" s="13">
        <v>0</v>
      </c>
      <c r="E67" s="13">
        <v>0</v>
      </c>
      <c r="F67" s="13">
        <v>2</v>
      </c>
      <c r="G67" s="13">
        <f>SUM(B67:F67)</f>
        <v>7</v>
      </c>
    </row>
    <row r="68" spans="1:9" x14ac:dyDescent="0.25">
      <c r="A68" s="18" t="s">
        <v>355</v>
      </c>
      <c r="B68" s="13">
        <v>0</v>
      </c>
      <c r="C68" s="13">
        <v>7</v>
      </c>
      <c r="D68" s="13">
        <v>0</v>
      </c>
      <c r="E68" s="13">
        <v>0</v>
      </c>
      <c r="F68" s="13">
        <v>0</v>
      </c>
      <c r="G68" s="13">
        <f>SUM(B68:F68)</f>
        <v>7</v>
      </c>
    </row>
    <row r="69" spans="1:9" x14ac:dyDescent="0.25">
      <c r="A69" s="28" t="s">
        <v>263</v>
      </c>
      <c r="B69" s="13">
        <v>5</v>
      </c>
      <c r="C69" s="13">
        <v>3</v>
      </c>
      <c r="D69" s="13">
        <v>0</v>
      </c>
      <c r="E69" s="13">
        <v>0</v>
      </c>
      <c r="F69" s="13">
        <v>0</v>
      </c>
      <c r="G69" s="13">
        <f>SUM(B69:F69)</f>
        <v>8</v>
      </c>
    </row>
    <row r="70" spans="1:9" x14ac:dyDescent="0.25">
      <c r="A70" s="18" t="s">
        <v>334</v>
      </c>
      <c r="B70" s="13">
        <f>SUM(B66:B69)</f>
        <v>28</v>
      </c>
      <c r="C70" s="13">
        <f t="shared" ref="C70:G70" si="3">SUM(C66:C69)</f>
        <v>28</v>
      </c>
      <c r="D70" s="13">
        <f t="shared" si="3"/>
        <v>14</v>
      </c>
      <c r="E70" s="13">
        <f t="shared" si="3"/>
        <v>2</v>
      </c>
      <c r="F70" s="13">
        <f t="shared" si="3"/>
        <v>28</v>
      </c>
      <c r="G70" s="13">
        <f t="shared" si="3"/>
        <v>100</v>
      </c>
    </row>
    <row r="71" spans="1:9" x14ac:dyDescent="0.25">
      <c r="A71" s="58" t="s">
        <v>512</v>
      </c>
      <c r="B71" s="59"/>
      <c r="C71" s="59"/>
      <c r="D71" s="59"/>
      <c r="E71" s="59"/>
      <c r="F71" s="60"/>
      <c r="G71" s="33"/>
    </row>
    <row r="72" spans="1:9" s="15" customFormat="1" x14ac:dyDescent="0.25">
      <c r="A72" s="25"/>
      <c r="B72" s="23" t="s">
        <v>106</v>
      </c>
      <c r="C72" s="18" t="s">
        <v>48</v>
      </c>
      <c r="D72" s="18" t="s">
        <v>37</v>
      </c>
      <c r="E72" s="18" t="s">
        <v>39</v>
      </c>
      <c r="F72" s="18" t="s">
        <v>249</v>
      </c>
      <c r="G72" s="20"/>
      <c r="H72" s="12"/>
      <c r="I72" s="12"/>
    </row>
    <row r="73" spans="1:9" ht="23.25" customHeight="1" x14ac:dyDescent="0.25">
      <c r="A73" s="24" t="s">
        <v>1</v>
      </c>
      <c r="B73" s="32">
        <f t="shared" ref="B73:C76" si="4">B66*100/28</f>
        <v>67.857142857142861</v>
      </c>
      <c r="C73" s="32">
        <f t="shared" si="4"/>
        <v>60.714285714285715</v>
      </c>
      <c r="D73" s="32">
        <f>D66*100/14</f>
        <v>100</v>
      </c>
      <c r="E73" s="32">
        <f>E66*100/2</f>
        <v>100</v>
      </c>
      <c r="F73" s="32">
        <f>F66*100/28</f>
        <v>92.857142857142861</v>
      </c>
      <c r="G73" s="38"/>
    </row>
    <row r="74" spans="1:9" ht="23.25" customHeight="1" x14ac:dyDescent="0.25">
      <c r="A74" s="18" t="s">
        <v>347</v>
      </c>
      <c r="B74" s="32">
        <f t="shared" si="4"/>
        <v>14.285714285714286</v>
      </c>
      <c r="C74" s="32">
        <f t="shared" si="4"/>
        <v>3.5714285714285716</v>
      </c>
      <c r="D74" s="32">
        <f t="shared" ref="D74:D76" si="5">D67*100/14</f>
        <v>0</v>
      </c>
      <c r="E74" s="32">
        <f t="shared" ref="E74:E76" si="6">E67*100/2</f>
        <v>0</v>
      </c>
      <c r="F74" s="32">
        <f t="shared" ref="F74:F76" si="7">F67*100/28</f>
        <v>7.1428571428571432</v>
      </c>
      <c r="G74" s="38"/>
    </row>
    <row r="75" spans="1:9" ht="23.25" customHeight="1" x14ac:dyDescent="0.25">
      <c r="A75" s="18" t="s">
        <v>355</v>
      </c>
      <c r="B75" s="32">
        <f t="shared" si="4"/>
        <v>0</v>
      </c>
      <c r="C75" s="32">
        <f t="shared" si="4"/>
        <v>25</v>
      </c>
      <c r="D75" s="32">
        <f t="shared" si="5"/>
        <v>0</v>
      </c>
      <c r="E75" s="32">
        <f t="shared" si="6"/>
        <v>0</v>
      </c>
      <c r="F75" s="32">
        <f t="shared" si="7"/>
        <v>0</v>
      </c>
      <c r="G75" s="38"/>
    </row>
    <row r="76" spans="1:9" ht="23.25" customHeight="1" x14ac:dyDescent="0.25">
      <c r="A76" s="28" t="s">
        <v>263</v>
      </c>
      <c r="B76" s="32">
        <f t="shared" si="4"/>
        <v>17.857142857142858</v>
      </c>
      <c r="C76" s="32">
        <f t="shared" si="4"/>
        <v>10.714285714285714</v>
      </c>
      <c r="D76" s="32">
        <f t="shared" si="5"/>
        <v>0</v>
      </c>
      <c r="E76" s="32">
        <f t="shared" si="6"/>
        <v>0</v>
      </c>
      <c r="F76" s="32">
        <f t="shared" si="7"/>
        <v>0</v>
      </c>
      <c r="G76" s="38"/>
    </row>
    <row r="77" spans="1:9" ht="23.25" customHeight="1" x14ac:dyDescent="0.25">
      <c r="A77" s="18" t="s">
        <v>334</v>
      </c>
      <c r="B77" s="32">
        <f>SUM(B73:B76)</f>
        <v>100.00000000000001</v>
      </c>
      <c r="C77" s="32">
        <f t="shared" ref="C77:F77" si="8">SUM(C73:C76)</f>
        <v>100</v>
      </c>
      <c r="D77" s="32">
        <f t="shared" si="8"/>
        <v>100</v>
      </c>
      <c r="E77" s="32">
        <f t="shared" si="8"/>
        <v>100</v>
      </c>
      <c r="F77" s="32">
        <f t="shared" si="8"/>
        <v>100</v>
      </c>
      <c r="G77" s="38"/>
    </row>
    <row r="78" spans="1:9" ht="23.25" customHeight="1" x14ac:dyDescent="0.25"/>
    <row r="91" spans="1:11" x14ac:dyDescent="0.25">
      <c r="A91" s="63" t="s">
        <v>519</v>
      </c>
      <c r="B91" s="63"/>
      <c r="C91" s="63"/>
      <c r="D91" s="63"/>
      <c r="E91" s="63"/>
      <c r="F91" s="63"/>
      <c r="G91" s="63"/>
      <c r="H91" s="63"/>
      <c r="I91" s="63"/>
      <c r="J91" s="63"/>
      <c r="K91" s="63"/>
    </row>
    <row r="92" spans="1:11" x14ac:dyDescent="0.25">
      <c r="A92" s="62" t="s">
        <v>503</v>
      </c>
      <c r="B92" s="62"/>
      <c r="C92" s="62"/>
      <c r="D92" s="62"/>
      <c r="E92" s="62"/>
      <c r="F92" s="62"/>
      <c r="G92" s="62"/>
      <c r="H92" s="62"/>
      <c r="I92" s="62"/>
      <c r="J92" s="62"/>
      <c r="K92" s="62"/>
    </row>
    <row r="93" spans="1:11" x14ac:dyDescent="0.25">
      <c r="A93" s="57" t="s">
        <v>511</v>
      </c>
      <c r="B93" s="57"/>
      <c r="C93" s="57"/>
      <c r="D93" s="57"/>
      <c r="E93" s="57"/>
      <c r="F93" s="57"/>
      <c r="G93" s="57"/>
    </row>
    <row r="94" spans="1:11" ht="18" customHeight="1" x14ac:dyDescent="0.25">
      <c r="A94" s="25"/>
      <c r="B94" s="23" t="s">
        <v>106</v>
      </c>
      <c r="C94" s="18" t="s">
        <v>48</v>
      </c>
      <c r="D94" s="18" t="s">
        <v>384</v>
      </c>
      <c r="E94" s="18" t="s">
        <v>39</v>
      </c>
      <c r="F94" s="18" t="s">
        <v>249</v>
      </c>
      <c r="G94" s="18" t="s">
        <v>334</v>
      </c>
    </row>
    <row r="95" spans="1:11" x14ac:dyDescent="0.25">
      <c r="A95" s="34">
        <v>1</v>
      </c>
      <c r="B95" s="14">
        <v>6</v>
      </c>
      <c r="C95" s="14">
        <v>7</v>
      </c>
      <c r="D95" s="14">
        <v>6</v>
      </c>
      <c r="E95" s="14">
        <v>0</v>
      </c>
      <c r="F95" s="14">
        <v>14</v>
      </c>
      <c r="G95" s="13">
        <v>33</v>
      </c>
    </row>
    <row r="96" spans="1:11" x14ac:dyDescent="0.25">
      <c r="A96" s="35">
        <v>2</v>
      </c>
      <c r="B96" s="14">
        <v>1</v>
      </c>
      <c r="C96" s="14">
        <v>3</v>
      </c>
      <c r="D96" s="14">
        <v>2</v>
      </c>
      <c r="E96" s="14">
        <v>2</v>
      </c>
      <c r="F96" s="14">
        <v>1</v>
      </c>
      <c r="G96" s="13">
        <v>9</v>
      </c>
    </row>
    <row r="97" spans="1:11" x14ac:dyDescent="0.25">
      <c r="A97" s="35">
        <v>3</v>
      </c>
      <c r="B97" s="14">
        <v>5</v>
      </c>
      <c r="C97" s="14">
        <v>6</v>
      </c>
      <c r="D97" s="14">
        <v>3</v>
      </c>
      <c r="E97" s="14">
        <v>0</v>
      </c>
      <c r="F97" s="14">
        <v>6</v>
      </c>
      <c r="G97" s="13">
        <v>20</v>
      </c>
    </row>
    <row r="98" spans="1:11" x14ac:dyDescent="0.25">
      <c r="A98" s="35">
        <v>4</v>
      </c>
      <c r="B98" s="14">
        <v>3</v>
      </c>
      <c r="C98" s="14">
        <v>1</v>
      </c>
      <c r="D98" s="14">
        <v>0</v>
      </c>
      <c r="E98" s="14">
        <v>0</v>
      </c>
      <c r="F98" s="14">
        <v>3</v>
      </c>
      <c r="G98" s="13">
        <f>SUM(B98:F98)</f>
        <v>7</v>
      </c>
    </row>
    <row r="99" spans="1:11" x14ac:dyDescent="0.25">
      <c r="A99" s="35">
        <v>5</v>
      </c>
      <c r="B99" s="14">
        <v>6</v>
      </c>
      <c r="C99" s="14">
        <v>2</v>
      </c>
      <c r="D99" s="14">
        <v>1</v>
      </c>
      <c r="E99" s="14">
        <v>0</v>
      </c>
      <c r="F99" s="14">
        <v>2</v>
      </c>
      <c r="G99" s="13">
        <v>11</v>
      </c>
    </row>
    <row r="100" spans="1:11" x14ac:dyDescent="0.25">
      <c r="A100" s="35">
        <v>6</v>
      </c>
      <c r="B100" s="14">
        <v>6</v>
      </c>
      <c r="C100" s="14">
        <v>9</v>
      </c>
      <c r="D100" s="14">
        <v>2</v>
      </c>
      <c r="E100" s="14">
        <v>0</v>
      </c>
      <c r="F100" s="14">
        <v>3</v>
      </c>
      <c r="G100" s="13">
        <v>20</v>
      </c>
    </row>
    <row r="101" spans="1:11" x14ac:dyDescent="0.25">
      <c r="A101" s="19" t="s">
        <v>334</v>
      </c>
      <c r="B101" s="13">
        <v>28</v>
      </c>
      <c r="C101" s="13">
        <v>28</v>
      </c>
      <c r="D101" s="13">
        <v>14</v>
      </c>
      <c r="E101" s="13">
        <v>2</v>
      </c>
      <c r="F101" s="13">
        <v>29</v>
      </c>
      <c r="G101" s="13">
        <f>SUM(G95:G100)</f>
        <v>100</v>
      </c>
    </row>
    <row r="102" spans="1:11" x14ac:dyDescent="0.25">
      <c r="A102" s="61" t="s">
        <v>512</v>
      </c>
      <c r="B102" s="61"/>
      <c r="C102" s="61"/>
      <c r="D102" s="61"/>
      <c r="E102" s="61"/>
      <c r="F102" s="61"/>
      <c r="G102" s="61"/>
    </row>
    <row r="103" spans="1:11" x14ac:dyDescent="0.25">
      <c r="A103" s="25"/>
      <c r="B103" s="26" t="s">
        <v>106</v>
      </c>
      <c r="C103" s="21" t="s">
        <v>48</v>
      </c>
      <c r="D103" s="21" t="s">
        <v>384</v>
      </c>
      <c r="E103" s="21" t="s">
        <v>39</v>
      </c>
      <c r="F103" s="21" t="s">
        <v>249</v>
      </c>
    </row>
    <row r="104" spans="1:11" x14ac:dyDescent="0.25">
      <c r="A104" s="36">
        <v>1</v>
      </c>
      <c r="B104" s="43">
        <f>B95/27*100</f>
        <v>22.222222222222221</v>
      </c>
      <c r="C104" s="43">
        <f t="shared" ref="B104:C109" si="9">C95/28*100</f>
        <v>25</v>
      </c>
      <c r="D104" s="43">
        <f t="shared" ref="D104:D109" si="10">D95/14*100</f>
        <v>42.857142857142854</v>
      </c>
      <c r="E104" s="43">
        <f t="shared" ref="E104:E109" si="11">E95/2*100</f>
        <v>0</v>
      </c>
      <c r="F104" s="43">
        <f t="shared" ref="F104:F109" si="12">F95/29*100</f>
        <v>48.275862068965516</v>
      </c>
    </row>
    <row r="105" spans="1:11" x14ac:dyDescent="0.25">
      <c r="A105" s="37">
        <v>2</v>
      </c>
      <c r="B105" s="43">
        <f t="shared" ref="B105:B109" si="13">B96/27*100</f>
        <v>3.7037037037037033</v>
      </c>
      <c r="C105" s="43">
        <f t="shared" si="9"/>
        <v>10.714285714285714</v>
      </c>
      <c r="D105" s="43">
        <f t="shared" si="10"/>
        <v>14.285714285714285</v>
      </c>
      <c r="E105" s="43">
        <f t="shared" si="11"/>
        <v>100</v>
      </c>
      <c r="F105" s="43">
        <f t="shared" si="12"/>
        <v>3.4482758620689653</v>
      </c>
    </row>
    <row r="106" spans="1:11" x14ac:dyDescent="0.25">
      <c r="A106" s="37">
        <v>3</v>
      </c>
      <c r="B106" s="43">
        <f t="shared" si="13"/>
        <v>18.518518518518519</v>
      </c>
      <c r="C106" s="43">
        <f t="shared" si="9"/>
        <v>21.428571428571427</v>
      </c>
      <c r="D106" s="43">
        <f t="shared" si="10"/>
        <v>21.428571428571427</v>
      </c>
      <c r="E106" s="43">
        <f t="shared" si="11"/>
        <v>0</v>
      </c>
      <c r="F106" s="43">
        <f t="shared" si="12"/>
        <v>20.689655172413794</v>
      </c>
    </row>
    <row r="107" spans="1:11" x14ac:dyDescent="0.25">
      <c r="A107" s="37">
        <v>4</v>
      </c>
      <c r="B107" s="43">
        <f t="shared" si="13"/>
        <v>11.111111111111111</v>
      </c>
      <c r="C107" s="43">
        <f t="shared" si="9"/>
        <v>3.5714285714285712</v>
      </c>
      <c r="D107" s="43">
        <f t="shared" si="10"/>
        <v>0</v>
      </c>
      <c r="E107" s="43">
        <f t="shared" si="11"/>
        <v>0</v>
      </c>
      <c r="F107" s="43">
        <f t="shared" si="12"/>
        <v>10.344827586206897</v>
      </c>
    </row>
    <row r="108" spans="1:11" x14ac:dyDescent="0.25">
      <c r="A108" s="37">
        <v>5</v>
      </c>
      <c r="B108" s="43">
        <f t="shared" si="13"/>
        <v>22.222222222222221</v>
      </c>
      <c r="C108" s="43">
        <f t="shared" si="9"/>
        <v>7.1428571428571423</v>
      </c>
      <c r="D108" s="43">
        <f t="shared" si="10"/>
        <v>7.1428571428571423</v>
      </c>
      <c r="E108" s="43">
        <f t="shared" si="11"/>
        <v>0</v>
      </c>
      <c r="F108" s="43">
        <f t="shared" si="12"/>
        <v>6.8965517241379306</v>
      </c>
    </row>
    <row r="109" spans="1:11" x14ac:dyDescent="0.25">
      <c r="A109" s="37">
        <v>6</v>
      </c>
      <c r="B109" s="43">
        <f t="shared" si="13"/>
        <v>22.222222222222221</v>
      </c>
      <c r="C109" s="43">
        <f t="shared" si="9"/>
        <v>32.142857142857146</v>
      </c>
      <c r="D109" s="43">
        <f t="shared" si="10"/>
        <v>14.285714285714285</v>
      </c>
      <c r="E109" s="43">
        <f t="shared" si="11"/>
        <v>0</v>
      </c>
      <c r="F109" s="43">
        <f t="shared" si="12"/>
        <v>10.344827586206897</v>
      </c>
    </row>
    <row r="110" spans="1:11" x14ac:dyDescent="0.25">
      <c r="A110" s="41" t="s">
        <v>334</v>
      </c>
      <c r="B110" s="43">
        <f>SUM(B104:B109)</f>
        <v>100</v>
      </c>
      <c r="C110" s="43">
        <f t="shared" ref="C110:F110" si="14">SUM(C104:C109)</f>
        <v>100</v>
      </c>
      <c r="D110" s="43">
        <f t="shared" si="14"/>
        <v>100</v>
      </c>
      <c r="E110" s="43">
        <f t="shared" si="14"/>
        <v>100</v>
      </c>
      <c r="F110" s="43">
        <f t="shared" si="14"/>
        <v>100</v>
      </c>
    </row>
    <row r="111" spans="1:11" x14ac:dyDescent="0.25">
      <c r="A111" s="41"/>
      <c r="B111" s="42"/>
      <c r="C111" s="42"/>
      <c r="D111" s="42"/>
      <c r="E111" s="42"/>
      <c r="F111" s="42"/>
    </row>
    <row r="112" spans="1:11" ht="18" customHeight="1" x14ac:dyDescent="0.25">
      <c r="A112" s="65" t="s">
        <v>505</v>
      </c>
      <c r="B112" s="65"/>
      <c r="C112" s="65"/>
      <c r="D112" s="65"/>
      <c r="E112" s="65"/>
      <c r="F112" s="65"/>
      <c r="G112" s="65"/>
      <c r="H112" s="65"/>
      <c r="I112" s="65"/>
      <c r="J112" s="65"/>
      <c r="K112" s="65"/>
    </row>
    <row r="113" spans="1:6" ht="18" customHeight="1" x14ac:dyDescent="0.25">
      <c r="A113" s="57" t="s">
        <v>511</v>
      </c>
      <c r="B113" s="57"/>
      <c r="C113" s="57"/>
      <c r="D113" s="57"/>
      <c r="E113" s="57"/>
      <c r="F113" s="57"/>
    </row>
    <row r="114" spans="1:6" ht="24" customHeight="1" x14ac:dyDescent="0.25">
      <c r="A114" s="25"/>
      <c r="B114" s="23" t="s">
        <v>1</v>
      </c>
      <c r="C114" s="18" t="s">
        <v>347</v>
      </c>
      <c r="D114" s="18" t="s">
        <v>354</v>
      </c>
      <c r="E114" s="18" t="s">
        <v>355</v>
      </c>
      <c r="F114" s="18" t="s">
        <v>334</v>
      </c>
    </row>
    <row r="115" spans="1:6" x14ac:dyDescent="0.25">
      <c r="A115" s="34">
        <v>1</v>
      </c>
      <c r="B115" s="13">
        <v>32</v>
      </c>
      <c r="C115" s="13">
        <v>0</v>
      </c>
      <c r="D115" s="13">
        <v>0</v>
      </c>
      <c r="E115" s="13">
        <v>0</v>
      </c>
      <c r="F115" s="13">
        <v>32</v>
      </c>
    </row>
    <row r="116" spans="1:6" x14ac:dyDescent="0.25">
      <c r="A116" s="35">
        <v>2</v>
      </c>
      <c r="B116" s="13">
        <v>10</v>
      </c>
      <c r="C116" s="13">
        <v>0</v>
      </c>
      <c r="D116" s="13">
        <v>0</v>
      </c>
      <c r="E116" s="13">
        <v>0</v>
      </c>
      <c r="F116" s="13">
        <v>10</v>
      </c>
    </row>
    <row r="117" spans="1:6" x14ac:dyDescent="0.25">
      <c r="A117" s="35">
        <v>3</v>
      </c>
      <c r="B117" s="13">
        <v>20</v>
      </c>
      <c r="C117" s="13">
        <v>0</v>
      </c>
      <c r="D117" s="13">
        <v>0</v>
      </c>
      <c r="E117" s="13">
        <v>0</v>
      </c>
      <c r="F117" s="13">
        <v>20</v>
      </c>
    </row>
    <row r="118" spans="1:6" x14ac:dyDescent="0.25">
      <c r="A118" s="35">
        <v>4</v>
      </c>
      <c r="B118" s="13">
        <v>7</v>
      </c>
      <c r="C118" s="13">
        <v>0</v>
      </c>
      <c r="D118" s="13">
        <v>0</v>
      </c>
      <c r="E118" s="13">
        <v>0</v>
      </c>
      <c r="F118" s="13">
        <v>7</v>
      </c>
    </row>
    <row r="119" spans="1:6" x14ac:dyDescent="0.25">
      <c r="A119" s="35">
        <v>5</v>
      </c>
      <c r="B119" s="13">
        <v>2</v>
      </c>
      <c r="C119" s="13">
        <v>6</v>
      </c>
      <c r="D119" s="13">
        <v>2</v>
      </c>
      <c r="E119" s="13">
        <v>1</v>
      </c>
      <c r="F119" s="13">
        <v>11</v>
      </c>
    </row>
    <row r="120" spans="1:6" x14ac:dyDescent="0.25">
      <c r="A120" s="35">
        <v>6</v>
      </c>
      <c r="B120" s="13">
        <v>8</v>
      </c>
      <c r="C120" s="13">
        <v>1</v>
      </c>
      <c r="D120" s="13">
        <v>5</v>
      </c>
      <c r="E120" s="13">
        <v>6</v>
      </c>
      <c r="F120" s="13">
        <v>20</v>
      </c>
    </row>
    <row r="121" spans="1:6" x14ac:dyDescent="0.25">
      <c r="A121" s="18" t="s">
        <v>334</v>
      </c>
      <c r="B121" s="13">
        <f>SUM(B115:B120)</f>
        <v>79</v>
      </c>
      <c r="C121" s="13">
        <f t="shared" ref="C121:E121" si="15">SUM(C115:C120)</f>
        <v>7</v>
      </c>
      <c r="D121" s="13">
        <f t="shared" si="15"/>
        <v>7</v>
      </c>
      <c r="E121" s="13">
        <f t="shared" si="15"/>
        <v>7</v>
      </c>
      <c r="F121" s="13">
        <f>SUM(F115:F120)</f>
        <v>100</v>
      </c>
    </row>
    <row r="122" spans="1:6" x14ac:dyDescent="0.25">
      <c r="A122" s="39"/>
      <c r="B122" s="31"/>
      <c r="C122" s="31"/>
      <c r="D122" s="31"/>
      <c r="E122" s="31"/>
      <c r="F122" s="31"/>
    </row>
    <row r="123" spans="1:6" x14ac:dyDescent="0.25">
      <c r="A123" s="61" t="s">
        <v>512</v>
      </c>
      <c r="B123" s="61"/>
      <c r="C123" s="61"/>
      <c r="D123" s="61"/>
      <c r="E123" s="61"/>
      <c r="F123" s="61"/>
    </row>
    <row r="124" spans="1:6" x14ac:dyDescent="0.25">
      <c r="A124" s="25"/>
      <c r="B124" s="18" t="s">
        <v>1</v>
      </c>
      <c r="C124" s="18" t="s">
        <v>347</v>
      </c>
      <c r="D124" s="18" t="s">
        <v>354</v>
      </c>
      <c r="E124" s="18" t="s">
        <v>355</v>
      </c>
    </row>
    <row r="125" spans="1:6" x14ac:dyDescent="0.25">
      <c r="A125" s="35">
        <v>1</v>
      </c>
      <c r="B125" s="32">
        <f t="shared" ref="B125:B130" si="16">B115*100/$B$121</f>
        <v>40.506329113924053</v>
      </c>
      <c r="C125" s="32">
        <f t="shared" ref="C125:C130" si="17">C115/7*100</f>
        <v>0</v>
      </c>
      <c r="D125" s="32">
        <f>D115/8*100</f>
        <v>0</v>
      </c>
      <c r="E125" s="32">
        <f t="shared" ref="E125:E130" si="18">E115/7*100</f>
        <v>0</v>
      </c>
    </row>
    <row r="126" spans="1:6" x14ac:dyDescent="0.25">
      <c r="A126" s="35">
        <v>2</v>
      </c>
      <c r="B126" s="32">
        <f t="shared" si="16"/>
        <v>12.658227848101266</v>
      </c>
      <c r="C126" s="32">
        <f t="shared" si="17"/>
        <v>0</v>
      </c>
      <c r="D126" s="32">
        <f>D116/8*100</f>
        <v>0</v>
      </c>
      <c r="E126" s="32">
        <f t="shared" si="18"/>
        <v>0</v>
      </c>
    </row>
    <row r="127" spans="1:6" x14ac:dyDescent="0.25">
      <c r="A127" s="35">
        <v>3</v>
      </c>
      <c r="B127" s="32">
        <f t="shared" si="16"/>
        <v>25.316455696202532</v>
      </c>
      <c r="C127" s="32">
        <f t="shared" si="17"/>
        <v>0</v>
      </c>
      <c r="D127" s="32">
        <f>D117/8*100</f>
        <v>0</v>
      </c>
      <c r="E127" s="32">
        <f t="shared" si="18"/>
        <v>0</v>
      </c>
    </row>
    <row r="128" spans="1:6" x14ac:dyDescent="0.25">
      <c r="A128" s="35">
        <v>4</v>
      </c>
      <c r="B128" s="32">
        <f t="shared" si="16"/>
        <v>8.8607594936708853</v>
      </c>
      <c r="C128" s="32">
        <f t="shared" si="17"/>
        <v>0</v>
      </c>
      <c r="D128" s="32">
        <f>D118/8*100</f>
        <v>0</v>
      </c>
      <c r="E128" s="32">
        <f t="shared" si="18"/>
        <v>0</v>
      </c>
    </row>
    <row r="129" spans="1:11" x14ac:dyDescent="0.25">
      <c r="A129" s="35">
        <v>5</v>
      </c>
      <c r="B129" s="32">
        <f t="shared" si="16"/>
        <v>2.5316455696202533</v>
      </c>
      <c r="C129" s="32">
        <f t="shared" si="17"/>
        <v>85.714285714285708</v>
      </c>
      <c r="D129" s="32">
        <f>D119/$D$121*100</f>
        <v>28.571428571428569</v>
      </c>
      <c r="E129" s="32">
        <f t="shared" si="18"/>
        <v>14.285714285714285</v>
      </c>
    </row>
    <row r="130" spans="1:11" x14ac:dyDescent="0.25">
      <c r="A130" s="35">
        <v>6</v>
      </c>
      <c r="B130" s="32">
        <f t="shared" si="16"/>
        <v>10.126582278481013</v>
      </c>
      <c r="C130" s="32">
        <f t="shared" si="17"/>
        <v>14.285714285714285</v>
      </c>
      <c r="D130" s="32">
        <f>D120/$D$121*100</f>
        <v>71.428571428571431</v>
      </c>
      <c r="E130" s="32">
        <f t="shared" si="18"/>
        <v>85.714285714285708</v>
      </c>
    </row>
    <row r="131" spans="1:11" x14ac:dyDescent="0.25">
      <c r="A131" s="18" t="s">
        <v>334</v>
      </c>
      <c r="B131" s="32">
        <f>SUM(B125:B130)</f>
        <v>100</v>
      </c>
      <c r="C131" s="32">
        <f t="shared" ref="C131:E131" si="19">SUM(C125:C130)</f>
        <v>100</v>
      </c>
      <c r="D131" s="32">
        <f t="shared" si="19"/>
        <v>100</v>
      </c>
      <c r="E131" s="32">
        <f t="shared" si="19"/>
        <v>100</v>
      </c>
    </row>
    <row r="132" spans="1:11" x14ac:dyDescent="0.25">
      <c r="B132" s="17"/>
      <c r="C132" s="17"/>
      <c r="D132" s="17"/>
      <c r="E132" s="17"/>
    </row>
    <row r="133" spans="1:11" x14ac:dyDescent="0.25">
      <c r="B133" s="17"/>
      <c r="C133" s="17"/>
      <c r="D133" s="17"/>
      <c r="E133" s="17"/>
    </row>
    <row r="134" spans="1:11" x14ac:dyDescent="0.25">
      <c r="B134" s="17"/>
      <c r="C134" s="17"/>
      <c r="D134" s="17"/>
      <c r="E134" s="17"/>
    </row>
    <row r="135" spans="1:11" x14ac:dyDescent="0.25">
      <c r="B135" s="17"/>
      <c r="C135" s="17"/>
      <c r="D135" s="17"/>
      <c r="E135" s="17"/>
    </row>
    <row r="136" spans="1:11" x14ac:dyDescent="0.25">
      <c r="B136" s="17"/>
      <c r="C136" s="17"/>
      <c r="D136" s="17"/>
      <c r="E136" s="17"/>
    </row>
    <row r="137" spans="1:11" ht="15.75" customHeight="1" x14ac:dyDescent="0.25">
      <c r="A137" s="62" t="s">
        <v>513</v>
      </c>
      <c r="B137" s="62"/>
      <c r="C137" s="62"/>
      <c r="D137" s="62"/>
      <c r="E137" s="62"/>
      <c r="F137" s="62"/>
      <c r="G137" s="62"/>
      <c r="H137" s="62"/>
      <c r="I137" s="62"/>
      <c r="J137" s="62"/>
      <c r="K137" s="62"/>
    </row>
    <row r="138" spans="1:11" x14ac:dyDescent="0.25">
      <c r="A138" s="57" t="s">
        <v>511</v>
      </c>
      <c r="B138" s="57"/>
      <c r="C138" s="57"/>
      <c r="D138" s="57"/>
      <c r="E138" s="57"/>
      <c r="F138" s="57"/>
    </row>
    <row r="139" spans="1:11" x14ac:dyDescent="0.25">
      <c r="A139" s="18"/>
      <c r="B139" s="18" t="s">
        <v>198</v>
      </c>
      <c r="C139" s="18" t="s">
        <v>189</v>
      </c>
      <c r="D139" s="18" t="s">
        <v>30</v>
      </c>
      <c r="E139" s="18" t="s">
        <v>333</v>
      </c>
      <c r="F139" s="18" t="s">
        <v>334</v>
      </c>
    </row>
    <row r="140" spans="1:11" x14ac:dyDescent="0.25">
      <c r="A140" s="35">
        <v>1</v>
      </c>
      <c r="B140" s="13">
        <v>8</v>
      </c>
      <c r="C140" s="13">
        <v>6</v>
      </c>
      <c r="D140" s="13">
        <v>27</v>
      </c>
      <c r="E140" s="13">
        <v>10</v>
      </c>
      <c r="F140" s="13">
        <v>51</v>
      </c>
    </row>
    <row r="141" spans="1:11" x14ac:dyDescent="0.25">
      <c r="A141" s="35">
        <v>2</v>
      </c>
      <c r="B141" s="13">
        <v>2</v>
      </c>
      <c r="C141" s="13">
        <v>3</v>
      </c>
      <c r="D141" s="13">
        <v>6</v>
      </c>
      <c r="E141" s="13">
        <v>1</v>
      </c>
      <c r="F141" s="13">
        <v>12</v>
      </c>
    </row>
    <row r="142" spans="1:11" x14ac:dyDescent="0.25">
      <c r="A142" s="35">
        <v>3</v>
      </c>
      <c r="B142" s="13">
        <v>5</v>
      </c>
      <c r="C142" s="13">
        <v>6</v>
      </c>
      <c r="D142" s="13">
        <v>11</v>
      </c>
      <c r="E142" s="13">
        <v>7</v>
      </c>
      <c r="F142" s="13">
        <v>29</v>
      </c>
    </row>
    <row r="143" spans="1:11" x14ac:dyDescent="0.25">
      <c r="A143" s="35">
        <v>4</v>
      </c>
      <c r="B143" s="13">
        <v>6</v>
      </c>
      <c r="C143" s="13">
        <v>0</v>
      </c>
      <c r="D143" s="13">
        <v>2</v>
      </c>
      <c r="E143" s="13">
        <v>0</v>
      </c>
      <c r="F143" s="13">
        <v>8</v>
      </c>
    </row>
    <row r="144" spans="1:11" x14ac:dyDescent="0.25">
      <c r="A144" s="35">
        <v>5</v>
      </c>
      <c r="B144" s="13">
        <v>1</v>
      </c>
      <c r="C144" s="13">
        <v>2</v>
      </c>
      <c r="D144" s="13">
        <v>8</v>
      </c>
      <c r="E144" s="13">
        <v>2</v>
      </c>
      <c r="F144" s="13">
        <v>13</v>
      </c>
    </row>
    <row r="145" spans="1:11" x14ac:dyDescent="0.25">
      <c r="A145" s="35">
        <v>6</v>
      </c>
      <c r="B145" s="13">
        <v>15</v>
      </c>
      <c r="C145" s="13">
        <v>4</v>
      </c>
      <c r="D145" s="13">
        <v>2</v>
      </c>
      <c r="E145" s="13">
        <v>0</v>
      </c>
      <c r="F145" s="13">
        <v>22</v>
      </c>
    </row>
    <row r="146" spans="1:11" x14ac:dyDescent="0.25">
      <c r="A146" s="35" t="s">
        <v>385</v>
      </c>
      <c r="B146" s="13">
        <f>SUM(B140:B145)</f>
        <v>37</v>
      </c>
      <c r="C146" s="13">
        <f t="shared" ref="C146:E146" si="20">SUM(C140:C145)</f>
        <v>21</v>
      </c>
      <c r="D146" s="13">
        <f t="shared" si="20"/>
        <v>56</v>
      </c>
      <c r="E146" s="13">
        <f t="shared" si="20"/>
        <v>20</v>
      </c>
      <c r="F146" s="13">
        <v>135</v>
      </c>
    </row>
    <row r="147" spans="1:11" x14ac:dyDescent="0.25">
      <c r="A147" s="57" t="s">
        <v>512</v>
      </c>
      <c r="B147" s="57"/>
      <c r="C147" s="57"/>
      <c r="D147" s="57"/>
      <c r="E147" s="57"/>
      <c r="F147" s="16"/>
    </row>
    <row r="148" spans="1:11" x14ac:dyDescent="0.25">
      <c r="A148" s="35"/>
      <c r="B148" s="18" t="s">
        <v>198</v>
      </c>
      <c r="C148" s="18" t="s">
        <v>189</v>
      </c>
      <c r="D148" s="18" t="s">
        <v>30</v>
      </c>
      <c r="E148" s="18" t="s">
        <v>333</v>
      </c>
      <c r="F148" s="16"/>
    </row>
    <row r="149" spans="1:11" x14ac:dyDescent="0.25">
      <c r="A149" s="35">
        <v>1</v>
      </c>
      <c r="B149" s="32">
        <f t="shared" ref="B149:E154" si="21">B140/B$146*100</f>
        <v>21.621621621621621</v>
      </c>
      <c r="C149" s="32">
        <f t="shared" si="21"/>
        <v>28.571428571428569</v>
      </c>
      <c r="D149" s="32">
        <f t="shared" si="21"/>
        <v>48.214285714285715</v>
      </c>
      <c r="E149" s="32">
        <f t="shared" si="21"/>
        <v>50</v>
      </c>
    </row>
    <row r="150" spans="1:11" x14ac:dyDescent="0.25">
      <c r="A150" s="35">
        <v>2</v>
      </c>
      <c r="B150" s="32">
        <f t="shared" si="21"/>
        <v>5.4054054054054053</v>
      </c>
      <c r="C150" s="32">
        <f t="shared" si="21"/>
        <v>14.285714285714285</v>
      </c>
      <c r="D150" s="32">
        <f t="shared" si="21"/>
        <v>10.714285714285714</v>
      </c>
      <c r="E150" s="32">
        <f t="shared" si="21"/>
        <v>5</v>
      </c>
    </row>
    <row r="151" spans="1:11" x14ac:dyDescent="0.25">
      <c r="A151" s="35">
        <v>3</v>
      </c>
      <c r="B151" s="32">
        <f t="shared" si="21"/>
        <v>13.513513513513514</v>
      </c>
      <c r="C151" s="32">
        <f t="shared" si="21"/>
        <v>28.571428571428569</v>
      </c>
      <c r="D151" s="32">
        <f t="shared" si="21"/>
        <v>19.642857142857142</v>
      </c>
      <c r="E151" s="32">
        <f t="shared" si="21"/>
        <v>35</v>
      </c>
    </row>
    <row r="152" spans="1:11" x14ac:dyDescent="0.25">
      <c r="A152" s="35">
        <v>4</v>
      </c>
      <c r="B152" s="32">
        <f t="shared" si="21"/>
        <v>16.216216216216218</v>
      </c>
      <c r="C152" s="32">
        <f t="shared" si="21"/>
        <v>0</v>
      </c>
      <c r="D152" s="32">
        <f t="shared" si="21"/>
        <v>3.5714285714285712</v>
      </c>
      <c r="E152" s="32">
        <f t="shared" si="21"/>
        <v>0</v>
      </c>
    </row>
    <row r="153" spans="1:11" x14ac:dyDescent="0.25">
      <c r="A153" s="35">
        <v>5</v>
      </c>
      <c r="B153" s="32">
        <f t="shared" si="21"/>
        <v>2.7027027027027026</v>
      </c>
      <c r="C153" s="32">
        <f t="shared" si="21"/>
        <v>9.5238095238095237</v>
      </c>
      <c r="D153" s="32">
        <f t="shared" si="21"/>
        <v>14.285714285714285</v>
      </c>
      <c r="E153" s="32">
        <f t="shared" si="21"/>
        <v>10</v>
      </c>
    </row>
    <row r="154" spans="1:11" x14ac:dyDescent="0.25">
      <c r="A154" s="35">
        <v>6</v>
      </c>
      <c r="B154" s="32">
        <f t="shared" si="21"/>
        <v>40.54054054054054</v>
      </c>
      <c r="C154" s="32">
        <f t="shared" si="21"/>
        <v>19.047619047619047</v>
      </c>
      <c r="D154" s="32">
        <f t="shared" si="21"/>
        <v>3.5714285714285712</v>
      </c>
      <c r="E154" s="32">
        <f t="shared" si="21"/>
        <v>0</v>
      </c>
    </row>
    <row r="155" spans="1:11" x14ac:dyDescent="0.25">
      <c r="A155" s="18" t="s">
        <v>385</v>
      </c>
      <c r="B155" s="32">
        <f>SUM(B149:B154)</f>
        <v>100</v>
      </c>
      <c r="C155" s="32">
        <f t="shared" ref="C155" si="22">SUM(C149:C154)</f>
        <v>99.999999999999986</v>
      </c>
      <c r="D155" s="32">
        <f t="shared" ref="D155" si="23">SUM(D149:D154)</f>
        <v>99.999999999999986</v>
      </c>
      <c r="E155" s="32">
        <f t="shared" ref="E155" si="24">SUM(E149:E154)</f>
        <v>100</v>
      </c>
    </row>
    <row r="156" spans="1:11" x14ac:dyDescent="0.25">
      <c r="A156" s="63" t="s">
        <v>501</v>
      </c>
      <c r="B156" s="63"/>
      <c r="C156" s="63"/>
      <c r="D156" s="63"/>
      <c r="E156" s="63"/>
      <c r="F156" s="63"/>
      <c r="G156" s="63"/>
      <c r="H156" s="63"/>
      <c r="I156" s="63"/>
      <c r="J156" s="63"/>
      <c r="K156" s="63"/>
    </row>
    <row r="157" spans="1:11" x14ac:dyDescent="0.25">
      <c r="A157" s="62" t="s">
        <v>503</v>
      </c>
      <c r="B157" s="62"/>
      <c r="C157" s="62"/>
      <c r="D157" s="62"/>
      <c r="E157" s="62"/>
      <c r="F157" s="62"/>
      <c r="G157" s="62"/>
      <c r="H157" s="62"/>
      <c r="I157" s="62"/>
      <c r="J157" s="62"/>
      <c r="K157" s="62"/>
    </row>
    <row r="158" spans="1:11" x14ac:dyDescent="0.25">
      <c r="A158" s="66" t="s">
        <v>511</v>
      </c>
      <c r="B158" s="66"/>
      <c r="C158" s="66"/>
      <c r="D158" s="66"/>
      <c r="E158" s="66"/>
      <c r="F158" s="66"/>
      <c r="G158" s="66"/>
    </row>
    <row r="159" spans="1:11" x14ac:dyDescent="0.25">
      <c r="A159" s="18"/>
      <c r="B159" s="18" t="s">
        <v>106</v>
      </c>
      <c r="C159" s="18" t="s">
        <v>48</v>
      </c>
      <c r="D159" s="18" t="s">
        <v>37</v>
      </c>
      <c r="E159" s="18" t="s">
        <v>39</v>
      </c>
      <c r="F159" s="18" t="s">
        <v>249</v>
      </c>
      <c r="G159" s="18" t="s">
        <v>334</v>
      </c>
    </row>
    <row r="160" spans="1:11" x14ac:dyDescent="0.25">
      <c r="A160" s="18" t="s">
        <v>15</v>
      </c>
      <c r="B160" s="13">
        <v>16</v>
      </c>
      <c r="C160" s="13">
        <v>19</v>
      </c>
      <c r="D160" s="13">
        <v>9</v>
      </c>
      <c r="E160" s="13">
        <v>2</v>
      </c>
      <c r="F160" s="13">
        <v>15</v>
      </c>
      <c r="G160" s="13">
        <v>61</v>
      </c>
    </row>
    <row r="161" spans="1:11" x14ac:dyDescent="0.25">
      <c r="A161" s="18" t="s">
        <v>7</v>
      </c>
      <c r="B161" s="13">
        <v>4</v>
      </c>
      <c r="C161" s="13">
        <v>6</v>
      </c>
      <c r="D161" s="13">
        <v>2</v>
      </c>
      <c r="E161" s="13">
        <v>0</v>
      </c>
      <c r="F161" s="13">
        <v>11</v>
      </c>
      <c r="G161" s="13">
        <v>23</v>
      </c>
    </row>
    <row r="162" spans="1:11" x14ac:dyDescent="0.25">
      <c r="A162" s="18" t="s">
        <v>327</v>
      </c>
      <c r="B162" s="13">
        <v>8</v>
      </c>
      <c r="C162" s="13">
        <v>3</v>
      </c>
      <c r="D162" s="13">
        <v>2</v>
      </c>
      <c r="E162" s="13">
        <v>0</v>
      </c>
      <c r="F162" s="13">
        <v>3</v>
      </c>
      <c r="G162" s="13">
        <v>16</v>
      </c>
    </row>
    <row r="163" spans="1:11" x14ac:dyDescent="0.25">
      <c r="A163" s="18" t="s">
        <v>334</v>
      </c>
      <c r="B163" s="13">
        <f>SUM(B160:B162)</f>
        <v>28</v>
      </c>
      <c r="C163" s="13">
        <f t="shared" ref="C163:G163" si="25">SUM(C160:C162)</f>
        <v>28</v>
      </c>
      <c r="D163" s="13">
        <f t="shared" si="25"/>
        <v>13</v>
      </c>
      <c r="E163" s="13">
        <f t="shared" si="25"/>
        <v>2</v>
      </c>
      <c r="F163" s="13">
        <f t="shared" si="25"/>
        <v>29</v>
      </c>
      <c r="G163" s="13">
        <f t="shared" si="25"/>
        <v>100</v>
      </c>
    </row>
    <row r="164" spans="1:11" x14ac:dyDescent="0.25">
      <c r="A164" s="66" t="s">
        <v>512</v>
      </c>
      <c r="B164" s="66"/>
      <c r="C164" s="66"/>
      <c r="D164" s="66"/>
      <c r="E164" s="66"/>
      <c r="F164" s="66"/>
      <c r="G164" s="66"/>
    </row>
    <row r="165" spans="1:11" x14ac:dyDescent="0.25">
      <c r="A165" s="18"/>
      <c r="B165" s="18" t="s">
        <v>106</v>
      </c>
      <c r="C165" s="18" t="s">
        <v>48</v>
      </c>
      <c r="D165" s="18" t="s">
        <v>37</v>
      </c>
      <c r="E165" s="18" t="s">
        <v>39</v>
      </c>
      <c r="F165" s="18" t="s">
        <v>249</v>
      </c>
      <c r="G165" s="18" t="s">
        <v>334</v>
      </c>
    </row>
    <row r="166" spans="1:11" x14ac:dyDescent="0.25">
      <c r="A166" s="18" t="s">
        <v>15</v>
      </c>
      <c r="B166" s="32">
        <f t="shared" ref="B166:C168" si="26">B160/28*100</f>
        <v>57.142857142857139</v>
      </c>
      <c r="C166" s="32">
        <f t="shared" si="26"/>
        <v>67.857142857142861</v>
      </c>
      <c r="D166" s="32">
        <f>D160/13*100</f>
        <v>69.230769230769226</v>
      </c>
      <c r="E166" s="32">
        <f>E160/2*100</f>
        <v>100</v>
      </c>
      <c r="F166" s="32">
        <f>F160/29*100</f>
        <v>51.724137931034484</v>
      </c>
      <c r="G166" s="32">
        <v>61</v>
      </c>
    </row>
    <row r="167" spans="1:11" x14ac:dyDescent="0.25">
      <c r="A167" s="18" t="s">
        <v>7</v>
      </c>
      <c r="B167" s="32">
        <f t="shared" si="26"/>
        <v>14.285714285714285</v>
      </c>
      <c r="C167" s="32">
        <f t="shared" si="26"/>
        <v>21.428571428571427</v>
      </c>
      <c r="D167" s="32">
        <f t="shared" ref="D167:D168" si="27">D161/13*100</f>
        <v>15.384615384615385</v>
      </c>
      <c r="E167" s="32">
        <f>E161/28*100</f>
        <v>0</v>
      </c>
      <c r="F167" s="32">
        <f t="shared" ref="F167:F168" si="28">F161/29*100</f>
        <v>37.931034482758619</v>
      </c>
      <c r="G167" s="32">
        <v>23</v>
      </c>
    </row>
    <row r="168" spans="1:11" x14ac:dyDescent="0.25">
      <c r="A168" s="18" t="s">
        <v>327</v>
      </c>
      <c r="B168" s="32">
        <f t="shared" si="26"/>
        <v>28.571428571428569</v>
      </c>
      <c r="C168" s="32">
        <f t="shared" si="26"/>
        <v>10.714285714285714</v>
      </c>
      <c r="D168" s="32">
        <f t="shared" si="27"/>
        <v>15.384615384615385</v>
      </c>
      <c r="E168" s="32">
        <f>E162/28*100</f>
        <v>0</v>
      </c>
      <c r="F168" s="32">
        <f t="shared" si="28"/>
        <v>10.344827586206897</v>
      </c>
      <c r="G168" s="32">
        <v>16</v>
      </c>
    </row>
    <row r="169" spans="1:11" x14ac:dyDescent="0.25">
      <c r="A169" s="18" t="s">
        <v>334</v>
      </c>
      <c r="B169" s="32">
        <f>SUM(B166:B168)</f>
        <v>99.999999999999986</v>
      </c>
      <c r="C169" s="32">
        <f t="shared" ref="C169:G169" si="29">SUM(C166:C168)</f>
        <v>100</v>
      </c>
      <c r="D169" s="32">
        <f t="shared" si="29"/>
        <v>100</v>
      </c>
      <c r="E169" s="32">
        <f t="shared" si="29"/>
        <v>100</v>
      </c>
      <c r="F169" s="32">
        <f t="shared" si="29"/>
        <v>100</v>
      </c>
      <c r="G169" s="32">
        <f t="shared" si="29"/>
        <v>100</v>
      </c>
    </row>
    <row r="173" spans="1:11" x14ac:dyDescent="0.25">
      <c r="A173" s="62" t="s">
        <v>505</v>
      </c>
      <c r="B173" s="62"/>
      <c r="C173" s="62"/>
      <c r="D173" s="62"/>
      <c r="E173" s="62"/>
      <c r="F173" s="62"/>
      <c r="G173" s="62"/>
      <c r="H173" s="62"/>
      <c r="I173" s="62"/>
      <c r="J173" s="62"/>
      <c r="K173" s="62"/>
    </row>
    <row r="174" spans="1:11" x14ac:dyDescent="0.25">
      <c r="A174" s="57" t="s">
        <v>511</v>
      </c>
      <c r="B174" s="57"/>
      <c r="C174" s="57"/>
      <c r="D174" s="57"/>
      <c r="E174" s="57"/>
      <c r="F174" s="57"/>
      <c r="G174" s="22"/>
    </row>
    <row r="175" spans="1:11" x14ac:dyDescent="0.25">
      <c r="A175" s="18"/>
      <c r="B175" s="18" t="s">
        <v>1</v>
      </c>
      <c r="C175" s="18" t="s">
        <v>347</v>
      </c>
      <c r="D175" s="18" t="s">
        <v>355</v>
      </c>
      <c r="E175" s="18" t="s">
        <v>354</v>
      </c>
      <c r="F175" s="18" t="s">
        <v>334</v>
      </c>
    </row>
    <row r="176" spans="1:11" x14ac:dyDescent="0.25">
      <c r="A176" s="18" t="s">
        <v>15</v>
      </c>
      <c r="B176" s="13">
        <v>49</v>
      </c>
      <c r="C176" s="13">
        <v>3</v>
      </c>
      <c r="D176" s="13">
        <v>7</v>
      </c>
      <c r="E176" s="13">
        <v>2</v>
      </c>
      <c r="F176" s="13">
        <f>SUM(B176:E176)</f>
        <v>61</v>
      </c>
    </row>
    <row r="177" spans="1:11" x14ac:dyDescent="0.25">
      <c r="A177" s="18" t="s">
        <v>7</v>
      </c>
      <c r="B177" s="13">
        <v>20</v>
      </c>
      <c r="C177" s="13">
        <v>2</v>
      </c>
      <c r="D177" s="13">
        <v>0</v>
      </c>
      <c r="E177" s="13">
        <v>1</v>
      </c>
      <c r="F177" s="13">
        <f t="shared" ref="F177:F178" si="30">SUM(B177:E177)</f>
        <v>23</v>
      </c>
    </row>
    <row r="178" spans="1:11" x14ac:dyDescent="0.25">
      <c r="A178" s="18" t="s">
        <v>327</v>
      </c>
      <c r="B178" s="13">
        <v>10</v>
      </c>
      <c r="C178" s="13">
        <v>2</v>
      </c>
      <c r="D178" s="13">
        <v>0</v>
      </c>
      <c r="E178" s="13">
        <v>4</v>
      </c>
      <c r="F178" s="13">
        <f t="shared" si="30"/>
        <v>16</v>
      </c>
    </row>
    <row r="179" spans="1:11" x14ac:dyDescent="0.25">
      <c r="A179" s="18" t="s">
        <v>334</v>
      </c>
      <c r="B179" s="13">
        <f>SUM(B176:B178)</f>
        <v>79</v>
      </c>
      <c r="C179" s="13">
        <f t="shared" ref="C179:F179" si="31">SUM(C176:C178)</f>
        <v>7</v>
      </c>
      <c r="D179" s="13">
        <f t="shared" si="31"/>
        <v>7</v>
      </c>
      <c r="E179" s="13">
        <f t="shared" si="31"/>
        <v>7</v>
      </c>
      <c r="F179" s="13">
        <f t="shared" si="31"/>
        <v>100</v>
      </c>
    </row>
    <row r="180" spans="1:11" x14ac:dyDescent="0.25">
      <c r="A180" s="61" t="s">
        <v>512</v>
      </c>
      <c r="B180" s="61"/>
      <c r="C180" s="61"/>
      <c r="D180" s="61"/>
      <c r="E180" s="61"/>
      <c r="F180" s="61"/>
      <c r="G180" s="22"/>
    </row>
    <row r="181" spans="1:11" x14ac:dyDescent="0.25">
      <c r="A181" s="18"/>
      <c r="B181" s="18" t="s">
        <v>1</v>
      </c>
      <c r="C181" s="18" t="s">
        <v>347</v>
      </c>
      <c r="D181" s="18" t="s">
        <v>355</v>
      </c>
      <c r="E181" s="18" t="s">
        <v>354</v>
      </c>
    </row>
    <row r="182" spans="1:11" x14ac:dyDescent="0.25">
      <c r="A182" s="18" t="s">
        <v>15</v>
      </c>
      <c r="B182" s="32">
        <f>B176/79*100</f>
        <v>62.025316455696199</v>
      </c>
      <c r="C182" s="32">
        <f>C176/7*100</f>
        <v>42.857142857142854</v>
      </c>
      <c r="D182" s="32">
        <f>D176/7*100</f>
        <v>100</v>
      </c>
      <c r="E182" s="32">
        <f>E176/7*100</f>
        <v>28.571428571428569</v>
      </c>
    </row>
    <row r="183" spans="1:11" x14ac:dyDescent="0.25">
      <c r="A183" s="18" t="s">
        <v>7</v>
      </c>
      <c r="B183" s="32">
        <f t="shared" ref="B183:B184" si="32">B177/79*100</f>
        <v>25.316455696202532</v>
      </c>
      <c r="C183" s="32">
        <f>C177/7*100</f>
        <v>28.571428571428569</v>
      </c>
      <c r="D183" s="32">
        <f>D177/7*100</f>
        <v>0</v>
      </c>
      <c r="E183" s="32">
        <f t="shared" ref="E183:E184" si="33">E177/7*100</f>
        <v>14.285714285714285</v>
      </c>
    </row>
    <row r="184" spans="1:11" x14ac:dyDescent="0.25">
      <c r="A184" s="18" t="s">
        <v>327</v>
      </c>
      <c r="B184" s="32">
        <f t="shared" si="32"/>
        <v>12.658227848101266</v>
      </c>
      <c r="C184" s="32">
        <f>C178/7*100</f>
        <v>28.571428571428569</v>
      </c>
      <c r="D184" s="32">
        <f>D178/7*100</f>
        <v>0</v>
      </c>
      <c r="E184" s="32">
        <f t="shared" si="33"/>
        <v>57.142857142857139</v>
      </c>
    </row>
    <row r="185" spans="1:11" x14ac:dyDescent="0.25">
      <c r="A185" s="40" t="s">
        <v>334</v>
      </c>
      <c r="B185" s="32">
        <f>SUM(B182:B184)</f>
        <v>100</v>
      </c>
      <c r="C185" s="32">
        <f t="shared" ref="C185:E185" si="34">SUM(C182:C184)</f>
        <v>99.999999999999986</v>
      </c>
      <c r="D185" s="32">
        <f t="shared" si="34"/>
        <v>100</v>
      </c>
      <c r="E185" s="32">
        <f t="shared" si="34"/>
        <v>100</v>
      </c>
    </row>
    <row r="189" spans="1:11" x14ac:dyDescent="0.25">
      <c r="A189" s="62" t="s">
        <v>507</v>
      </c>
      <c r="B189" s="62"/>
      <c r="C189" s="62"/>
      <c r="D189" s="62"/>
      <c r="E189" s="62"/>
      <c r="F189" s="62"/>
      <c r="G189" s="62"/>
      <c r="H189" s="62"/>
      <c r="I189" s="62"/>
      <c r="J189" s="62"/>
      <c r="K189" s="62"/>
    </row>
    <row r="190" spans="1:11" x14ac:dyDescent="0.25">
      <c r="A190" s="57" t="s">
        <v>511</v>
      </c>
      <c r="B190" s="57"/>
      <c r="C190" s="57"/>
      <c r="D190" s="57"/>
      <c r="E190" s="33"/>
      <c r="F190" s="33"/>
    </row>
    <row r="191" spans="1:11" x14ac:dyDescent="0.25">
      <c r="A191" s="35"/>
      <c r="B191" s="18" t="s">
        <v>15</v>
      </c>
      <c r="C191" s="18" t="s">
        <v>7</v>
      </c>
      <c r="D191" s="18" t="s">
        <v>327</v>
      </c>
    </row>
    <row r="192" spans="1:11" x14ac:dyDescent="0.25">
      <c r="A192" s="35">
        <v>1</v>
      </c>
      <c r="B192" s="13">
        <v>19</v>
      </c>
      <c r="C192" s="13">
        <v>13</v>
      </c>
      <c r="D192" s="13">
        <v>0</v>
      </c>
    </row>
    <row r="193" spans="1:11" x14ac:dyDescent="0.25">
      <c r="A193" s="35">
        <v>2</v>
      </c>
      <c r="B193" s="13">
        <v>8</v>
      </c>
      <c r="C193" s="13">
        <v>0</v>
      </c>
      <c r="D193" s="13">
        <v>1</v>
      </c>
    </row>
    <row r="194" spans="1:11" x14ac:dyDescent="0.25">
      <c r="A194" s="35">
        <v>3</v>
      </c>
      <c r="B194" s="13">
        <v>14</v>
      </c>
      <c r="C194" s="13">
        <v>6</v>
      </c>
      <c r="D194" s="13">
        <v>0</v>
      </c>
    </row>
    <row r="195" spans="1:11" x14ac:dyDescent="0.25">
      <c r="A195" s="35">
        <v>4</v>
      </c>
      <c r="B195" s="13">
        <v>7</v>
      </c>
      <c r="C195" s="13">
        <v>0</v>
      </c>
      <c r="D195" s="13">
        <v>1</v>
      </c>
    </row>
    <row r="196" spans="1:11" x14ac:dyDescent="0.25">
      <c r="A196" s="35">
        <v>5</v>
      </c>
      <c r="B196" s="13">
        <v>7</v>
      </c>
      <c r="C196" s="13">
        <v>3</v>
      </c>
      <c r="D196" s="13">
        <v>1</v>
      </c>
    </row>
    <row r="197" spans="1:11" x14ac:dyDescent="0.25">
      <c r="A197" s="35">
        <v>6</v>
      </c>
      <c r="B197" s="13">
        <v>6</v>
      </c>
      <c r="C197" s="13">
        <v>1</v>
      </c>
      <c r="D197" s="13">
        <v>13</v>
      </c>
    </row>
    <row r="198" spans="1:11" x14ac:dyDescent="0.25">
      <c r="A198" s="18" t="s">
        <v>334</v>
      </c>
      <c r="B198" s="13">
        <f>SUM(B192:B197)</f>
        <v>61</v>
      </c>
      <c r="C198" s="13">
        <f t="shared" ref="C198:D198" si="35">SUM(C192:C197)</f>
        <v>23</v>
      </c>
      <c r="D198" s="13">
        <f t="shared" si="35"/>
        <v>16</v>
      </c>
    </row>
    <row r="199" spans="1:11" x14ac:dyDescent="0.25">
      <c r="A199" s="57" t="s">
        <v>512</v>
      </c>
      <c r="B199" s="57"/>
      <c r="C199" s="57"/>
      <c r="D199" s="57"/>
    </row>
    <row r="200" spans="1:11" x14ac:dyDescent="0.25">
      <c r="A200" s="35"/>
      <c r="B200" s="18" t="s">
        <v>15</v>
      </c>
      <c r="C200" s="18" t="s">
        <v>7</v>
      </c>
      <c r="D200" s="18" t="s">
        <v>327</v>
      </c>
    </row>
    <row r="201" spans="1:11" x14ac:dyDescent="0.25">
      <c r="A201" s="35">
        <v>1</v>
      </c>
      <c r="B201" s="32">
        <f>B192*100/61</f>
        <v>31.147540983606557</v>
      </c>
      <c r="C201" s="32">
        <f>C192*100/23</f>
        <v>56.521739130434781</v>
      </c>
      <c r="D201" s="32">
        <f>D192*100/16</f>
        <v>0</v>
      </c>
    </row>
    <row r="202" spans="1:11" x14ac:dyDescent="0.25">
      <c r="A202" s="35">
        <v>2</v>
      </c>
      <c r="B202" s="32">
        <f t="shared" ref="B202:B206" si="36">B193*100/61</f>
        <v>13.114754098360656</v>
      </c>
      <c r="C202" s="32">
        <f t="shared" ref="C202:C206" si="37">C193*100/23</f>
        <v>0</v>
      </c>
      <c r="D202" s="32">
        <f t="shared" ref="D202:D206" si="38">D193*100/16</f>
        <v>6.25</v>
      </c>
    </row>
    <row r="203" spans="1:11" x14ac:dyDescent="0.25">
      <c r="A203" s="35">
        <v>3</v>
      </c>
      <c r="B203" s="32">
        <f t="shared" si="36"/>
        <v>22.950819672131146</v>
      </c>
      <c r="C203" s="32">
        <f t="shared" si="37"/>
        <v>26.086956521739129</v>
      </c>
      <c r="D203" s="32">
        <f t="shared" si="38"/>
        <v>0</v>
      </c>
    </row>
    <row r="204" spans="1:11" x14ac:dyDescent="0.25">
      <c r="A204" s="35">
        <v>4</v>
      </c>
      <c r="B204" s="32">
        <f t="shared" si="36"/>
        <v>11.475409836065573</v>
      </c>
      <c r="C204" s="32">
        <f t="shared" si="37"/>
        <v>0</v>
      </c>
      <c r="D204" s="32">
        <f t="shared" si="38"/>
        <v>6.25</v>
      </c>
    </row>
    <row r="205" spans="1:11" x14ac:dyDescent="0.25">
      <c r="A205" s="35">
        <v>5</v>
      </c>
      <c r="B205" s="32">
        <f t="shared" si="36"/>
        <v>11.475409836065573</v>
      </c>
      <c r="C205" s="32">
        <f t="shared" si="37"/>
        <v>13.043478260869565</v>
      </c>
      <c r="D205" s="32">
        <f t="shared" si="38"/>
        <v>6.25</v>
      </c>
    </row>
    <row r="206" spans="1:11" x14ac:dyDescent="0.25">
      <c r="A206" s="35">
        <v>6</v>
      </c>
      <c r="B206" s="32">
        <f t="shared" si="36"/>
        <v>9.8360655737704921</v>
      </c>
      <c r="C206" s="32">
        <f t="shared" si="37"/>
        <v>4.3478260869565215</v>
      </c>
      <c r="D206" s="32">
        <f t="shared" si="38"/>
        <v>81.25</v>
      </c>
    </row>
    <row r="207" spans="1:11" x14ac:dyDescent="0.25">
      <c r="A207" s="18" t="s">
        <v>334</v>
      </c>
      <c r="B207" s="32">
        <f>SUM(B201:B206)</f>
        <v>100</v>
      </c>
      <c r="C207" s="32">
        <f t="shared" ref="C207:D207" si="39">SUM(C201:C206)</f>
        <v>99.999999999999986</v>
      </c>
      <c r="D207" s="32">
        <f t="shared" si="39"/>
        <v>100</v>
      </c>
    </row>
    <row r="208" spans="1:11" x14ac:dyDescent="0.25">
      <c r="A208" s="62" t="s">
        <v>389</v>
      </c>
      <c r="B208" s="62"/>
      <c r="C208" s="62"/>
      <c r="D208" s="62"/>
      <c r="E208" s="62"/>
      <c r="F208" s="62"/>
      <c r="G208" s="62"/>
      <c r="H208" s="62"/>
      <c r="I208" s="62"/>
      <c r="J208" s="62"/>
      <c r="K208" s="62"/>
    </row>
    <row r="209" spans="1:11" x14ac:dyDescent="0.25">
      <c r="A209" s="57" t="s">
        <v>511</v>
      </c>
      <c r="B209" s="57"/>
      <c r="C209" s="57"/>
      <c r="D209" s="57"/>
      <c r="E209" s="57"/>
      <c r="F209" s="57"/>
      <c r="G209" s="27"/>
      <c r="H209" s="27"/>
      <c r="I209" s="27"/>
      <c r="J209" s="27"/>
      <c r="K209" s="27"/>
    </row>
    <row r="210" spans="1:11" x14ac:dyDescent="0.25">
      <c r="A210" s="18"/>
      <c r="B210" s="18" t="s">
        <v>198</v>
      </c>
      <c r="C210" s="18" t="s">
        <v>189</v>
      </c>
      <c r="D210" s="18" t="s">
        <v>30</v>
      </c>
      <c r="E210" s="18" t="s">
        <v>333</v>
      </c>
      <c r="F210" s="18" t="s">
        <v>334</v>
      </c>
    </row>
    <row r="211" spans="1:11" x14ac:dyDescent="0.25">
      <c r="A211" s="18" t="s">
        <v>15</v>
      </c>
      <c r="B211" s="13">
        <v>21</v>
      </c>
      <c r="C211" s="13">
        <v>15</v>
      </c>
      <c r="D211" s="13">
        <v>34</v>
      </c>
      <c r="E211" s="13">
        <v>13</v>
      </c>
      <c r="F211" s="13">
        <v>83</v>
      </c>
    </row>
    <row r="212" spans="1:11" x14ac:dyDescent="0.25">
      <c r="A212" s="18" t="s">
        <v>327</v>
      </c>
      <c r="B212" s="13">
        <v>10</v>
      </c>
      <c r="C212" s="13">
        <v>1</v>
      </c>
      <c r="D212" s="13">
        <v>5</v>
      </c>
      <c r="E212" s="13">
        <v>0</v>
      </c>
      <c r="F212" s="13">
        <v>16</v>
      </c>
    </row>
    <row r="213" spans="1:11" x14ac:dyDescent="0.25">
      <c r="A213" s="18" t="s">
        <v>7</v>
      </c>
      <c r="B213" s="13">
        <v>6</v>
      </c>
      <c r="C213" s="13">
        <v>6</v>
      </c>
      <c r="D213" s="13">
        <v>18</v>
      </c>
      <c r="E213" s="13">
        <v>8</v>
      </c>
      <c r="F213" s="13">
        <v>38</v>
      </c>
    </row>
    <row r="214" spans="1:11" x14ac:dyDescent="0.25">
      <c r="A214" s="18" t="s">
        <v>334</v>
      </c>
      <c r="B214" s="13">
        <v>37</v>
      </c>
      <c r="C214" s="13">
        <v>22</v>
      </c>
      <c r="D214" s="13">
        <v>57</v>
      </c>
      <c r="E214" s="13">
        <v>21</v>
      </c>
      <c r="F214" s="13">
        <v>137</v>
      </c>
    </row>
    <row r="215" spans="1:11" x14ac:dyDescent="0.25">
      <c r="A215" s="61" t="s">
        <v>512</v>
      </c>
      <c r="B215" s="61"/>
      <c r="C215" s="61"/>
      <c r="D215" s="61"/>
      <c r="E215" s="61"/>
      <c r="F215" s="61"/>
    </row>
    <row r="216" spans="1:11" x14ac:dyDescent="0.25">
      <c r="A216" s="18"/>
      <c r="B216" s="18" t="s">
        <v>198</v>
      </c>
      <c r="C216" s="18" t="s">
        <v>189</v>
      </c>
      <c r="D216" s="18" t="s">
        <v>30</v>
      </c>
      <c r="E216" s="18" t="s">
        <v>333</v>
      </c>
      <c r="F216" s="18" t="s">
        <v>334</v>
      </c>
    </row>
    <row r="217" spans="1:11" x14ac:dyDescent="0.25">
      <c r="A217" s="18" t="s">
        <v>15</v>
      </c>
      <c r="B217" s="32">
        <f t="shared" ref="B217:E219" si="40">B211/B$214*100</f>
        <v>56.756756756756758</v>
      </c>
      <c r="C217" s="32">
        <f t="shared" si="40"/>
        <v>68.181818181818173</v>
      </c>
      <c r="D217" s="32">
        <f t="shared" si="40"/>
        <v>59.649122807017541</v>
      </c>
      <c r="E217" s="32">
        <f t="shared" si="40"/>
        <v>61.904761904761905</v>
      </c>
      <c r="F217" s="32">
        <f>F211*100/137</f>
        <v>60.583941605839414</v>
      </c>
    </row>
    <row r="218" spans="1:11" x14ac:dyDescent="0.25">
      <c r="A218" s="18" t="s">
        <v>327</v>
      </c>
      <c r="B218" s="32">
        <f t="shared" si="40"/>
        <v>27.027027027027028</v>
      </c>
      <c r="C218" s="32">
        <f t="shared" si="40"/>
        <v>4.5454545454545459</v>
      </c>
      <c r="D218" s="32">
        <f t="shared" si="40"/>
        <v>8.7719298245614024</v>
      </c>
      <c r="E218" s="32">
        <f t="shared" si="40"/>
        <v>0</v>
      </c>
      <c r="F218" s="32">
        <f t="shared" ref="F218:F219" si="41">F212*100/137</f>
        <v>11.678832116788321</v>
      </c>
    </row>
    <row r="219" spans="1:11" x14ac:dyDescent="0.25">
      <c r="A219" s="18" t="s">
        <v>7</v>
      </c>
      <c r="B219" s="32">
        <f t="shared" si="40"/>
        <v>16.216216216216218</v>
      </c>
      <c r="C219" s="32">
        <f t="shared" si="40"/>
        <v>27.27272727272727</v>
      </c>
      <c r="D219" s="32">
        <f t="shared" si="40"/>
        <v>31.578947368421051</v>
      </c>
      <c r="E219" s="32">
        <f t="shared" si="40"/>
        <v>38.095238095238095</v>
      </c>
      <c r="F219" s="32">
        <f t="shared" si="41"/>
        <v>27.737226277372262</v>
      </c>
    </row>
    <row r="220" spans="1:11" x14ac:dyDescent="0.25">
      <c r="A220" s="40" t="s">
        <v>334</v>
      </c>
      <c r="B220" s="32">
        <f>SUM(B217:B219)</f>
        <v>100</v>
      </c>
      <c r="C220" s="32">
        <f t="shared" ref="C220:F220" si="42">SUM(C217:C219)</f>
        <v>99.999999999999986</v>
      </c>
      <c r="D220" s="32">
        <f t="shared" si="42"/>
        <v>100</v>
      </c>
      <c r="E220" s="32">
        <f t="shared" si="42"/>
        <v>100</v>
      </c>
      <c r="F220" s="32">
        <f t="shared" si="42"/>
        <v>100</v>
      </c>
    </row>
    <row r="221" spans="1:11" x14ac:dyDescent="0.25">
      <c r="B221" s="29"/>
      <c r="C221" s="29"/>
      <c r="D221" s="29"/>
      <c r="E221" s="29"/>
      <c r="F221" s="29"/>
    </row>
    <row r="222" spans="1:11" x14ac:dyDescent="0.25">
      <c r="A222" s="63" t="s">
        <v>504</v>
      </c>
      <c r="B222" s="63"/>
      <c r="C222" s="63"/>
      <c r="D222" s="63"/>
      <c r="E222" s="63"/>
      <c r="F222" s="63"/>
      <c r="G222" s="63"/>
      <c r="H222" s="63"/>
      <c r="I222" s="63"/>
      <c r="J222" s="63"/>
      <c r="K222" s="63"/>
    </row>
    <row r="223" spans="1:11" x14ac:dyDescent="0.25">
      <c r="A223" s="62" t="s">
        <v>390</v>
      </c>
      <c r="B223" s="62"/>
      <c r="C223" s="62"/>
      <c r="D223" s="62"/>
      <c r="E223" s="62"/>
      <c r="F223" s="62"/>
      <c r="G223" s="62"/>
      <c r="H223" s="62"/>
      <c r="I223" s="62"/>
      <c r="J223" s="62"/>
      <c r="K223" s="62"/>
    </row>
    <row r="224" spans="1:11" s="15" customFormat="1" x14ac:dyDescent="0.25">
      <c r="A224" s="57" t="s">
        <v>511</v>
      </c>
      <c r="B224" s="57"/>
      <c r="C224" s="57"/>
      <c r="D224" s="57"/>
      <c r="E224" s="57"/>
      <c r="F224" s="33"/>
      <c r="G224" s="27"/>
      <c r="H224" s="27"/>
      <c r="I224" s="27"/>
      <c r="J224" s="27"/>
      <c r="K224" s="27"/>
    </row>
    <row r="225" spans="1:11" x14ac:dyDescent="0.25">
      <c r="A225" s="18"/>
      <c r="B225" s="18" t="s">
        <v>1</v>
      </c>
      <c r="C225" s="18" t="s">
        <v>320</v>
      </c>
      <c r="D225" s="18" t="s">
        <v>12</v>
      </c>
      <c r="E225" s="18" t="s">
        <v>334</v>
      </c>
    </row>
    <row r="226" spans="1:11" x14ac:dyDescent="0.25">
      <c r="A226" s="18" t="s">
        <v>1</v>
      </c>
      <c r="B226" s="13">
        <v>37</v>
      </c>
      <c r="C226" s="13">
        <v>17</v>
      </c>
      <c r="D226" s="13">
        <v>25</v>
      </c>
      <c r="E226" s="13">
        <f>SUM(B226:D226)</f>
        <v>79</v>
      </c>
    </row>
    <row r="227" spans="1:11" x14ac:dyDescent="0.25">
      <c r="A227" s="18" t="s">
        <v>347</v>
      </c>
      <c r="B227" s="13">
        <v>2</v>
      </c>
      <c r="C227" s="13">
        <v>3</v>
      </c>
      <c r="D227" s="13">
        <v>2</v>
      </c>
      <c r="E227" s="13">
        <f t="shared" ref="E227:E230" si="43">SUM(B227:D227)</f>
        <v>7</v>
      </c>
    </row>
    <row r="228" spans="1:11" x14ac:dyDescent="0.25">
      <c r="A228" s="18" t="s">
        <v>355</v>
      </c>
      <c r="B228" s="13">
        <v>1</v>
      </c>
      <c r="C228" s="13">
        <v>0</v>
      </c>
      <c r="D228" s="13">
        <v>6</v>
      </c>
      <c r="E228" s="13">
        <f t="shared" si="43"/>
        <v>7</v>
      </c>
    </row>
    <row r="229" spans="1:11" x14ac:dyDescent="0.25">
      <c r="A229" s="18" t="s">
        <v>354</v>
      </c>
      <c r="B229" s="13">
        <v>2</v>
      </c>
      <c r="C229" s="13">
        <v>1</v>
      </c>
      <c r="D229" s="13">
        <v>4</v>
      </c>
      <c r="E229" s="13">
        <f t="shared" si="43"/>
        <v>7</v>
      </c>
    </row>
    <row r="230" spans="1:11" x14ac:dyDescent="0.25">
      <c r="A230" s="18" t="s">
        <v>334</v>
      </c>
      <c r="B230" s="13">
        <v>42</v>
      </c>
      <c r="C230" s="13">
        <v>21</v>
      </c>
      <c r="D230" s="13">
        <v>37</v>
      </c>
      <c r="E230" s="13">
        <f t="shared" si="43"/>
        <v>100</v>
      </c>
      <c r="F230" s="16"/>
    </row>
    <row r="231" spans="1:11" x14ac:dyDescent="0.25">
      <c r="A231" s="61" t="s">
        <v>512</v>
      </c>
      <c r="B231" s="61"/>
      <c r="C231" s="61"/>
      <c r="D231" s="61"/>
      <c r="E231" s="61"/>
      <c r="F231" s="33"/>
    </row>
    <row r="232" spans="1:11" x14ac:dyDescent="0.25">
      <c r="A232" s="18"/>
      <c r="B232" s="18" t="s">
        <v>1</v>
      </c>
      <c r="C232" s="18" t="s">
        <v>320</v>
      </c>
      <c r="D232" s="18" t="s">
        <v>12</v>
      </c>
    </row>
    <row r="233" spans="1:11" x14ac:dyDescent="0.25">
      <c r="A233" s="18" t="s">
        <v>1</v>
      </c>
      <c r="B233" s="32">
        <f>B226/42*100</f>
        <v>88.095238095238088</v>
      </c>
      <c r="C233" s="32">
        <f>C226/21*100</f>
        <v>80.952380952380949</v>
      </c>
      <c r="D233" s="32">
        <f>D226/37*100</f>
        <v>67.567567567567565</v>
      </c>
    </row>
    <row r="234" spans="1:11" x14ac:dyDescent="0.25">
      <c r="A234" s="18" t="s">
        <v>347</v>
      </c>
      <c r="B234" s="32">
        <f t="shared" ref="B234:B236" si="44">B227/42*100</f>
        <v>4.7619047619047619</v>
      </c>
      <c r="C234" s="32">
        <f t="shared" ref="C234:C236" si="45">C227/21*100</f>
        <v>14.285714285714285</v>
      </c>
      <c r="D234" s="32">
        <f t="shared" ref="D234:D236" si="46">D227/37*100</f>
        <v>5.4054054054054053</v>
      </c>
    </row>
    <row r="235" spans="1:11" x14ac:dyDescent="0.25">
      <c r="A235" s="18" t="s">
        <v>355</v>
      </c>
      <c r="B235" s="32">
        <f t="shared" si="44"/>
        <v>2.3809523809523809</v>
      </c>
      <c r="C235" s="32">
        <f t="shared" si="45"/>
        <v>0</v>
      </c>
      <c r="D235" s="32">
        <f t="shared" si="46"/>
        <v>16.216216216216218</v>
      </c>
    </row>
    <row r="236" spans="1:11" x14ac:dyDescent="0.25">
      <c r="A236" s="18" t="s">
        <v>354</v>
      </c>
      <c r="B236" s="32">
        <f t="shared" si="44"/>
        <v>4.7619047619047619</v>
      </c>
      <c r="C236" s="32">
        <f t="shared" si="45"/>
        <v>4.7619047619047619</v>
      </c>
      <c r="D236" s="32">
        <f t="shared" si="46"/>
        <v>10.810810810810811</v>
      </c>
    </row>
    <row r="237" spans="1:11" x14ac:dyDescent="0.25">
      <c r="A237" s="18" t="s">
        <v>334</v>
      </c>
      <c r="B237" s="32">
        <f>SUM(B233:B236)</f>
        <v>99.999999999999986</v>
      </c>
      <c r="C237" s="32">
        <f t="shared" ref="C237:D237" si="47">SUM(C233:C236)</f>
        <v>100</v>
      </c>
      <c r="D237" s="32">
        <f t="shared" si="47"/>
        <v>100</v>
      </c>
    </row>
    <row r="238" spans="1:11" x14ac:dyDescent="0.25">
      <c r="A238" s="62" t="s">
        <v>506</v>
      </c>
      <c r="B238" s="62"/>
      <c r="C238" s="62"/>
      <c r="D238" s="62"/>
      <c r="E238" s="62"/>
      <c r="F238" s="62"/>
      <c r="G238" s="62"/>
      <c r="H238" s="62"/>
      <c r="I238" s="62"/>
      <c r="J238" s="62"/>
      <c r="K238" s="62"/>
    </row>
    <row r="239" spans="1:11" s="15" customFormat="1" x14ac:dyDescent="0.25">
      <c r="A239" s="57" t="s">
        <v>511</v>
      </c>
      <c r="B239" s="57"/>
      <c r="C239" s="57"/>
      <c r="D239" s="57"/>
      <c r="E239" s="57"/>
      <c r="F239" s="27"/>
      <c r="G239" s="27"/>
      <c r="H239" s="27"/>
      <c r="I239" s="27"/>
      <c r="J239" s="27"/>
      <c r="K239" s="27"/>
    </row>
    <row r="240" spans="1:11" x14ac:dyDescent="0.25">
      <c r="A240" s="18"/>
      <c r="B240" s="18" t="s">
        <v>1</v>
      </c>
      <c r="C240" s="18" t="s">
        <v>320</v>
      </c>
      <c r="D240" s="18" t="s">
        <v>12</v>
      </c>
      <c r="E240" s="18" t="s">
        <v>334</v>
      </c>
    </row>
    <row r="241" spans="1:11" x14ac:dyDescent="0.25">
      <c r="A241" s="18" t="s">
        <v>106</v>
      </c>
      <c r="B241" s="13">
        <v>7</v>
      </c>
      <c r="C241" s="13">
        <v>12</v>
      </c>
      <c r="D241" s="13">
        <v>9</v>
      </c>
      <c r="E241" s="13">
        <v>28</v>
      </c>
    </row>
    <row r="242" spans="1:11" x14ac:dyDescent="0.25">
      <c r="A242" s="18" t="s">
        <v>48</v>
      </c>
      <c r="B242" s="13">
        <v>11</v>
      </c>
      <c r="C242" s="13">
        <v>3</v>
      </c>
      <c r="D242" s="13">
        <v>14</v>
      </c>
      <c r="E242" s="13">
        <v>28</v>
      </c>
    </row>
    <row r="243" spans="1:11" x14ac:dyDescent="0.25">
      <c r="A243" s="18" t="s">
        <v>37</v>
      </c>
      <c r="B243" s="13">
        <v>7</v>
      </c>
      <c r="C243" s="13">
        <v>2</v>
      </c>
      <c r="D243" s="13">
        <v>5</v>
      </c>
      <c r="E243" s="13">
        <v>14</v>
      </c>
    </row>
    <row r="244" spans="1:11" x14ac:dyDescent="0.25">
      <c r="A244" s="18" t="s">
        <v>39</v>
      </c>
      <c r="B244" s="13">
        <v>0</v>
      </c>
      <c r="C244" s="13">
        <v>0</v>
      </c>
      <c r="D244" s="13">
        <v>2</v>
      </c>
      <c r="E244" s="13">
        <v>2</v>
      </c>
    </row>
    <row r="245" spans="1:11" x14ac:dyDescent="0.25">
      <c r="A245" s="18" t="s">
        <v>249</v>
      </c>
      <c r="B245" s="13">
        <v>18</v>
      </c>
      <c r="C245" s="13">
        <v>4</v>
      </c>
      <c r="D245" s="13">
        <v>7</v>
      </c>
      <c r="E245" s="13">
        <v>29</v>
      </c>
    </row>
    <row r="246" spans="1:11" x14ac:dyDescent="0.25">
      <c r="A246" s="18" t="s">
        <v>334</v>
      </c>
      <c r="B246" s="13">
        <v>43</v>
      </c>
      <c r="C246" s="13">
        <v>21</v>
      </c>
      <c r="D246" s="13">
        <v>37</v>
      </c>
      <c r="E246" s="13">
        <v>101</v>
      </c>
    </row>
    <row r="247" spans="1:11" x14ac:dyDescent="0.25">
      <c r="A247" s="61" t="s">
        <v>512</v>
      </c>
      <c r="B247" s="61"/>
      <c r="C247" s="61"/>
      <c r="D247" s="61"/>
      <c r="E247" s="61"/>
    </row>
    <row r="248" spans="1:11" x14ac:dyDescent="0.25">
      <c r="A248" s="18"/>
      <c r="B248" s="18" t="s">
        <v>1</v>
      </c>
      <c r="C248" s="18" t="s">
        <v>320</v>
      </c>
      <c r="D248" s="18" t="s">
        <v>12</v>
      </c>
      <c r="E248" s="20"/>
    </row>
    <row r="249" spans="1:11" x14ac:dyDescent="0.25">
      <c r="A249" s="18" t="s">
        <v>106</v>
      </c>
      <c r="B249" s="32">
        <f>B241/43*100</f>
        <v>16.279069767441861</v>
      </c>
      <c r="C249" s="32">
        <f>C241/21*100</f>
        <v>57.142857142857139</v>
      </c>
      <c r="D249" s="32">
        <f>D241/37*100</f>
        <v>24.324324324324326</v>
      </c>
      <c r="E249" s="38"/>
    </row>
    <row r="250" spans="1:11" x14ac:dyDescent="0.25">
      <c r="A250" s="18" t="s">
        <v>48</v>
      </c>
      <c r="B250" s="32">
        <f t="shared" ref="B250:B253" si="48">B242/43*100</f>
        <v>25.581395348837212</v>
      </c>
      <c r="C250" s="32">
        <f t="shared" ref="C250:C253" si="49">C242/21*100</f>
        <v>14.285714285714285</v>
      </c>
      <c r="D250" s="32">
        <f t="shared" ref="D250:D253" si="50">D242/37*100</f>
        <v>37.837837837837839</v>
      </c>
      <c r="E250" s="38"/>
    </row>
    <row r="251" spans="1:11" x14ac:dyDescent="0.25">
      <c r="A251" s="18" t="s">
        <v>37</v>
      </c>
      <c r="B251" s="32">
        <f t="shared" si="48"/>
        <v>16.279069767441861</v>
      </c>
      <c r="C251" s="32">
        <f t="shared" si="49"/>
        <v>9.5238095238095237</v>
      </c>
      <c r="D251" s="32">
        <f t="shared" si="50"/>
        <v>13.513513513513514</v>
      </c>
      <c r="E251" s="38"/>
    </row>
    <row r="252" spans="1:11" x14ac:dyDescent="0.25">
      <c r="A252" s="18" t="s">
        <v>39</v>
      </c>
      <c r="B252" s="32">
        <f t="shared" si="48"/>
        <v>0</v>
      </c>
      <c r="C252" s="32">
        <f t="shared" si="49"/>
        <v>0</v>
      </c>
      <c r="D252" s="32">
        <f t="shared" si="50"/>
        <v>5.4054054054054053</v>
      </c>
      <c r="E252" s="38"/>
    </row>
    <row r="253" spans="1:11" x14ac:dyDescent="0.25">
      <c r="A253" s="18" t="s">
        <v>249</v>
      </c>
      <c r="B253" s="32">
        <f t="shared" si="48"/>
        <v>41.860465116279073</v>
      </c>
      <c r="C253" s="32">
        <f t="shared" si="49"/>
        <v>19.047619047619047</v>
      </c>
      <c r="D253" s="32">
        <f t="shared" si="50"/>
        <v>18.918918918918919</v>
      </c>
      <c r="E253" s="38"/>
    </row>
    <row r="254" spans="1:11" x14ac:dyDescent="0.25">
      <c r="A254" s="18" t="s">
        <v>334</v>
      </c>
      <c r="B254" s="32">
        <f>SUM(B249:B253)</f>
        <v>100</v>
      </c>
      <c r="C254" s="32">
        <f t="shared" ref="C254:D254" si="51">SUM(C249:C253)</f>
        <v>99.999999999999986</v>
      </c>
      <c r="D254" s="32">
        <f t="shared" si="51"/>
        <v>100</v>
      </c>
      <c r="E254" s="38"/>
    </row>
    <row r="255" spans="1:11" x14ac:dyDescent="0.25">
      <c r="A255" s="62" t="s">
        <v>514</v>
      </c>
      <c r="B255" s="62"/>
      <c r="C255" s="62"/>
      <c r="D255" s="62"/>
      <c r="E255" s="62"/>
      <c r="F255" s="62"/>
      <c r="G255" s="62"/>
      <c r="H255" s="62"/>
      <c r="I255" s="62"/>
      <c r="J255" s="62"/>
      <c r="K255" s="62"/>
    </row>
    <row r="256" spans="1:11" x14ac:dyDescent="0.25">
      <c r="A256" s="57" t="s">
        <v>511</v>
      </c>
      <c r="B256" s="57"/>
      <c r="C256" s="57"/>
      <c r="D256" s="57"/>
      <c r="E256" s="57"/>
    </row>
    <row r="257" spans="1:11" x14ac:dyDescent="0.25">
      <c r="A257" s="18"/>
      <c r="B257" s="18" t="s">
        <v>1</v>
      </c>
      <c r="C257" s="18" t="s">
        <v>320</v>
      </c>
      <c r="D257" s="18" t="s">
        <v>12</v>
      </c>
      <c r="E257" s="18" t="s">
        <v>334</v>
      </c>
    </row>
    <row r="258" spans="1:11" x14ac:dyDescent="0.25">
      <c r="A258" s="18" t="s">
        <v>198</v>
      </c>
      <c r="B258" s="13">
        <v>9</v>
      </c>
      <c r="C258" s="13">
        <v>6</v>
      </c>
      <c r="D258" s="13">
        <v>22</v>
      </c>
      <c r="E258" s="13">
        <v>37</v>
      </c>
    </row>
    <row r="259" spans="1:11" x14ac:dyDescent="0.25">
      <c r="A259" s="18" t="s">
        <v>189</v>
      </c>
      <c r="B259" s="13">
        <v>8</v>
      </c>
      <c r="C259" s="13">
        <v>6</v>
      </c>
      <c r="D259" s="13">
        <v>8</v>
      </c>
      <c r="E259" s="13">
        <v>22</v>
      </c>
    </row>
    <row r="260" spans="1:11" x14ac:dyDescent="0.25">
      <c r="A260" s="18" t="s">
        <v>30</v>
      </c>
      <c r="B260" s="13">
        <v>34</v>
      </c>
      <c r="C260" s="13">
        <v>13</v>
      </c>
      <c r="D260" s="13">
        <v>9</v>
      </c>
      <c r="E260" s="13">
        <v>56</v>
      </c>
    </row>
    <row r="261" spans="1:11" x14ac:dyDescent="0.25">
      <c r="A261" s="18" t="s">
        <v>333</v>
      </c>
      <c r="B261" s="13">
        <v>15</v>
      </c>
      <c r="C261" s="13">
        <v>3</v>
      </c>
      <c r="D261" s="13">
        <v>3</v>
      </c>
      <c r="E261" s="13">
        <v>21</v>
      </c>
    </row>
    <row r="262" spans="1:11" x14ac:dyDescent="0.25">
      <c r="A262" s="18" t="s">
        <v>334</v>
      </c>
      <c r="B262" s="13">
        <v>66</v>
      </c>
      <c r="C262" s="13">
        <v>28</v>
      </c>
      <c r="D262" s="13">
        <v>42</v>
      </c>
      <c r="E262" s="13">
        <v>136</v>
      </c>
    </row>
    <row r="263" spans="1:11" x14ac:dyDescent="0.25">
      <c r="A263" s="61" t="s">
        <v>512</v>
      </c>
      <c r="B263" s="61"/>
      <c r="C263" s="61"/>
      <c r="D263" s="61"/>
      <c r="E263" s="61"/>
    </row>
    <row r="264" spans="1:11" x14ac:dyDescent="0.25">
      <c r="A264" s="18"/>
      <c r="B264" s="18" t="s">
        <v>1</v>
      </c>
      <c r="C264" s="18" t="s">
        <v>320</v>
      </c>
      <c r="D264" s="18" t="s">
        <v>12</v>
      </c>
      <c r="E264" s="20"/>
    </row>
    <row r="265" spans="1:11" x14ac:dyDescent="0.25">
      <c r="A265" s="18" t="s">
        <v>198</v>
      </c>
      <c r="B265" s="32">
        <f>B258/66*100</f>
        <v>13.636363636363635</v>
      </c>
      <c r="C265" s="32">
        <f>C258/28*100</f>
        <v>21.428571428571427</v>
      </c>
      <c r="D265" s="32">
        <f>D258/42*100</f>
        <v>52.380952380952387</v>
      </c>
      <c r="E265" s="38"/>
    </row>
    <row r="266" spans="1:11" x14ac:dyDescent="0.25">
      <c r="A266" s="18" t="s">
        <v>189</v>
      </c>
      <c r="B266" s="32">
        <f t="shared" ref="B266:B268" si="52">B259/66*100</f>
        <v>12.121212121212121</v>
      </c>
      <c r="C266" s="32">
        <f t="shared" ref="C266:C268" si="53">C259/28*100</f>
        <v>21.428571428571427</v>
      </c>
      <c r="D266" s="32">
        <f t="shared" ref="D266:D268" si="54">D259/42*100</f>
        <v>19.047619047619047</v>
      </c>
      <c r="E266" s="38"/>
    </row>
    <row r="267" spans="1:11" x14ac:dyDescent="0.25">
      <c r="A267" s="18" t="s">
        <v>30</v>
      </c>
      <c r="B267" s="32">
        <f t="shared" si="52"/>
        <v>51.515151515151516</v>
      </c>
      <c r="C267" s="32">
        <f t="shared" si="53"/>
        <v>46.428571428571431</v>
      </c>
      <c r="D267" s="32">
        <f t="shared" si="54"/>
        <v>21.428571428571427</v>
      </c>
      <c r="E267" s="38"/>
    </row>
    <row r="268" spans="1:11" x14ac:dyDescent="0.25">
      <c r="A268" s="18" t="s">
        <v>333</v>
      </c>
      <c r="B268" s="32">
        <f t="shared" si="52"/>
        <v>22.727272727272727</v>
      </c>
      <c r="C268" s="32">
        <f t="shared" si="53"/>
        <v>10.714285714285714</v>
      </c>
      <c r="D268" s="32">
        <f t="shared" si="54"/>
        <v>7.1428571428571423</v>
      </c>
      <c r="E268" s="38"/>
    </row>
    <row r="269" spans="1:11" x14ac:dyDescent="0.25">
      <c r="A269" s="62" t="s">
        <v>391</v>
      </c>
      <c r="B269" s="62"/>
      <c r="C269" s="62"/>
      <c r="D269" s="62"/>
      <c r="E269" s="62"/>
      <c r="F269" s="62"/>
      <c r="G269" s="62"/>
      <c r="H269" s="62"/>
      <c r="I269" s="62"/>
      <c r="J269" s="62"/>
      <c r="K269" s="62"/>
    </row>
    <row r="270" spans="1:11" x14ac:dyDescent="0.25">
      <c r="A270" s="57" t="s">
        <v>511</v>
      </c>
      <c r="B270" s="57"/>
      <c r="C270" s="57"/>
      <c r="D270" s="57"/>
      <c r="E270" s="33"/>
    </row>
    <row r="271" spans="1:11" x14ac:dyDescent="0.25">
      <c r="A271" s="35"/>
      <c r="B271" s="18" t="s">
        <v>1</v>
      </c>
      <c r="C271" s="18" t="s">
        <v>320</v>
      </c>
      <c r="D271" s="18" t="s">
        <v>12</v>
      </c>
      <c r="E271" s="20"/>
    </row>
    <row r="272" spans="1:11" x14ac:dyDescent="0.25">
      <c r="A272" s="35">
        <v>1</v>
      </c>
      <c r="B272" s="13">
        <v>24</v>
      </c>
      <c r="C272" s="13">
        <v>6</v>
      </c>
      <c r="D272" s="13">
        <v>2</v>
      </c>
      <c r="E272" s="16"/>
    </row>
    <row r="273" spans="1:11" x14ac:dyDescent="0.25">
      <c r="A273" s="35">
        <v>2</v>
      </c>
      <c r="B273" s="13">
        <v>1</v>
      </c>
      <c r="C273" s="13">
        <v>0</v>
      </c>
      <c r="D273" s="13">
        <v>8</v>
      </c>
      <c r="E273" s="16"/>
    </row>
    <row r="274" spans="1:11" x14ac:dyDescent="0.25">
      <c r="A274" s="35">
        <v>3</v>
      </c>
      <c r="B274" s="13">
        <v>10</v>
      </c>
      <c r="C274" s="13">
        <v>8</v>
      </c>
      <c r="D274" s="13">
        <v>2</v>
      </c>
      <c r="E274" s="16"/>
    </row>
    <row r="275" spans="1:11" x14ac:dyDescent="0.25">
      <c r="A275" s="35">
        <v>4</v>
      </c>
      <c r="B275" s="13">
        <v>1</v>
      </c>
      <c r="C275" s="13">
        <v>2</v>
      </c>
      <c r="D275" s="13">
        <v>5</v>
      </c>
      <c r="E275" s="16"/>
    </row>
    <row r="276" spans="1:11" x14ac:dyDescent="0.25">
      <c r="A276" s="35">
        <v>5</v>
      </c>
      <c r="B276" s="13">
        <v>5</v>
      </c>
      <c r="C276" s="13">
        <v>5</v>
      </c>
      <c r="D276" s="13">
        <v>1</v>
      </c>
      <c r="E276" s="16"/>
    </row>
    <row r="277" spans="1:11" x14ac:dyDescent="0.25">
      <c r="A277" s="35">
        <v>6</v>
      </c>
      <c r="B277" s="13">
        <v>1</v>
      </c>
      <c r="C277" s="13">
        <v>0</v>
      </c>
      <c r="D277" s="13">
        <v>19</v>
      </c>
      <c r="E277" s="16"/>
    </row>
    <row r="278" spans="1:11" x14ac:dyDescent="0.25">
      <c r="A278" s="35" t="s">
        <v>334</v>
      </c>
      <c r="B278" s="13">
        <v>42</v>
      </c>
      <c r="C278" s="13">
        <v>21</v>
      </c>
      <c r="D278" s="13">
        <v>37</v>
      </c>
      <c r="E278" s="16"/>
    </row>
    <row r="279" spans="1:11" x14ac:dyDescent="0.25">
      <c r="A279" s="59" t="s">
        <v>512</v>
      </c>
      <c r="B279" s="59"/>
      <c r="C279" s="59"/>
      <c r="D279" s="59"/>
      <c r="E279" s="33"/>
    </row>
    <row r="280" spans="1:11" x14ac:dyDescent="0.25">
      <c r="A280" s="35"/>
      <c r="B280" s="18" t="s">
        <v>1</v>
      </c>
      <c r="C280" s="18" t="s">
        <v>320</v>
      </c>
      <c r="D280" s="18" t="s">
        <v>12</v>
      </c>
      <c r="E280" s="20"/>
    </row>
    <row r="281" spans="1:11" x14ac:dyDescent="0.25">
      <c r="A281" s="37">
        <v>1</v>
      </c>
      <c r="B281" s="32">
        <f>B272*100/42</f>
        <v>57.142857142857146</v>
      </c>
      <c r="C281" s="32">
        <f>C272*100/21</f>
        <v>28.571428571428573</v>
      </c>
      <c r="D281" s="32">
        <f>D272*100/37</f>
        <v>5.4054054054054053</v>
      </c>
      <c r="E281" s="38"/>
    </row>
    <row r="282" spans="1:11" x14ac:dyDescent="0.25">
      <c r="A282" s="37">
        <v>2</v>
      </c>
      <c r="B282" s="32">
        <f t="shared" ref="B282:B286" si="55">B273*100/42</f>
        <v>2.3809523809523809</v>
      </c>
      <c r="C282" s="32">
        <f t="shared" ref="C282:C286" si="56">C273*100/21</f>
        <v>0</v>
      </c>
      <c r="D282" s="32">
        <f t="shared" ref="D282:D286" si="57">D273*100/37</f>
        <v>21.621621621621621</v>
      </c>
      <c r="E282" s="38"/>
    </row>
    <row r="283" spans="1:11" x14ac:dyDescent="0.25">
      <c r="A283" s="37">
        <v>3</v>
      </c>
      <c r="B283" s="32">
        <f t="shared" si="55"/>
        <v>23.80952380952381</v>
      </c>
      <c r="C283" s="32">
        <f t="shared" si="56"/>
        <v>38.095238095238095</v>
      </c>
      <c r="D283" s="32">
        <f t="shared" si="57"/>
        <v>5.4054054054054053</v>
      </c>
      <c r="E283" s="38"/>
    </row>
    <row r="284" spans="1:11" x14ac:dyDescent="0.25">
      <c r="A284" s="37">
        <v>4</v>
      </c>
      <c r="B284" s="32">
        <f t="shared" si="55"/>
        <v>2.3809523809523809</v>
      </c>
      <c r="C284" s="32">
        <f t="shared" si="56"/>
        <v>9.5238095238095237</v>
      </c>
      <c r="D284" s="32">
        <f t="shared" si="57"/>
        <v>13.513513513513514</v>
      </c>
      <c r="E284" s="38"/>
    </row>
    <row r="285" spans="1:11" x14ac:dyDescent="0.25">
      <c r="A285" s="37">
        <v>5</v>
      </c>
      <c r="B285" s="32">
        <f t="shared" si="55"/>
        <v>11.904761904761905</v>
      </c>
      <c r="C285" s="32">
        <f t="shared" si="56"/>
        <v>23.80952380952381</v>
      </c>
      <c r="D285" s="32">
        <f t="shared" si="57"/>
        <v>2.7027027027027026</v>
      </c>
      <c r="E285" s="38"/>
    </row>
    <row r="286" spans="1:11" s="15" customFormat="1" x14ac:dyDescent="0.25">
      <c r="A286" s="37">
        <v>6</v>
      </c>
      <c r="B286" s="32">
        <f t="shared" si="55"/>
        <v>2.3809523809523809</v>
      </c>
      <c r="C286" s="32">
        <f t="shared" si="56"/>
        <v>0</v>
      </c>
      <c r="D286" s="32">
        <f t="shared" si="57"/>
        <v>51.351351351351354</v>
      </c>
      <c r="E286" s="38"/>
      <c r="F286" s="48"/>
      <c r="G286" s="48"/>
      <c r="H286" s="48"/>
      <c r="I286" s="48"/>
      <c r="J286" s="48"/>
      <c r="K286" s="48"/>
    </row>
    <row r="287" spans="1:11" x14ac:dyDescent="0.25">
      <c r="A287" s="49" t="s">
        <v>334</v>
      </c>
      <c r="B287" s="32">
        <f>SUM(B281:B286)</f>
        <v>100</v>
      </c>
      <c r="C287" s="32">
        <f t="shared" ref="C287:D287" si="58">SUM(C281:C286)</f>
        <v>100</v>
      </c>
      <c r="D287" s="32">
        <f t="shared" si="58"/>
        <v>100</v>
      </c>
      <c r="E287" s="38"/>
    </row>
    <row r="320" spans="5:15" x14ac:dyDescent="0.25">
      <c r="E320" s="1"/>
      <c r="F320" s="1"/>
      <c r="G320" s="1"/>
      <c r="H320" s="1"/>
      <c r="L320" s="1"/>
      <c r="M320" s="1"/>
      <c r="N320" s="1"/>
      <c r="O320" s="1"/>
    </row>
    <row r="321" spans="5:15" x14ac:dyDescent="0.25">
      <c r="E321" s="1"/>
      <c r="F321" s="1"/>
      <c r="G321" s="1"/>
      <c r="H321" s="1"/>
      <c r="L321" s="1"/>
      <c r="M321" s="1"/>
      <c r="N321" s="1"/>
      <c r="O321" s="1"/>
    </row>
    <row r="322" spans="5:15" x14ac:dyDescent="0.25">
      <c r="E322" s="1"/>
      <c r="F322" s="1"/>
      <c r="G322" s="1"/>
      <c r="H322" s="1"/>
      <c r="L322" s="1"/>
      <c r="M322" s="1"/>
      <c r="N322" s="1"/>
      <c r="O322" s="1"/>
    </row>
    <row r="323" spans="5:15" x14ac:dyDescent="0.25">
      <c r="E323" s="1"/>
      <c r="F323" s="1"/>
      <c r="G323" s="1"/>
      <c r="H323" s="1"/>
      <c r="L323" s="1"/>
      <c r="M323" s="1"/>
      <c r="N323" s="1"/>
      <c r="O323" s="1"/>
    </row>
  </sheetData>
  <sortState columnSort="1" ref="B37:F41">
    <sortCondition ref="B37:F37"/>
  </sortState>
  <mergeCells count="48">
    <mergeCell ref="A137:K137"/>
    <mergeCell ref="A138:F138"/>
    <mergeCell ref="A113:F113"/>
    <mergeCell ref="A123:F123"/>
    <mergeCell ref="A93:G93"/>
    <mergeCell ref="A147:E147"/>
    <mergeCell ref="A156:K156"/>
    <mergeCell ref="A157:K157"/>
    <mergeCell ref="A173:K173"/>
    <mergeCell ref="A158:G158"/>
    <mergeCell ref="A164:G164"/>
    <mergeCell ref="A1:K1"/>
    <mergeCell ref="A3:K3"/>
    <mergeCell ref="A17:K17"/>
    <mergeCell ref="A5:K5"/>
    <mergeCell ref="A33:K33"/>
    <mergeCell ref="A269:K269"/>
    <mergeCell ref="A190:D190"/>
    <mergeCell ref="A199:D199"/>
    <mergeCell ref="A270:D270"/>
    <mergeCell ref="A279:D279"/>
    <mergeCell ref="A238:K238"/>
    <mergeCell ref="A239:E239"/>
    <mergeCell ref="A247:E247"/>
    <mergeCell ref="A255:K255"/>
    <mergeCell ref="A256:E256"/>
    <mergeCell ref="A223:K223"/>
    <mergeCell ref="A224:E224"/>
    <mergeCell ref="A231:E231"/>
    <mergeCell ref="A208:K208"/>
    <mergeCell ref="A209:F209"/>
    <mergeCell ref="A215:F215"/>
    <mergeCell ref="A6:B6"/>
    <mergeCell ref="A49:B49"/>
    <mergeCell ref="A64:G64"/>
    <mergeCell ref="A71:F71"/>
    <mergeCell ref="A263:E263"/>
    <mergeCell ref="A189:K189"/>
    <mergeCell ref="A222:K222"/>
    <mergeCell ref="A102:G102"/>
    <mergeCell ref="A174:F174"/>
    <mergeCell ref="A180:F180"/>
    <mergeCell ref="A35:K35"/>
    <mergeCell ref="A48:K48"/>
    <mergeCell ref="A62:K62"/>
    <mergeCell ref="A91:K91"/>
    <mergeCell ref="A92:K92"/>
    <mergeCell ref="A112:K112"/>
  </mergeCells>
  <printOptions gridLines="1"/>
  <pageMargins left="0.70866141732283472" right="0.70866141732283472" top="0.74803149606299213" bottom="0.74803149606299213" header="0.31496062992125984" footer="0.31496062992125984"/>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1"/>
  <sheetViews>
    <sheetView workbookViewId="0">
      <selection activeCell="H10" sqref="H10"/>
    </sheetView>
  </sheetViews>
  <sheetFormatPr baseColWidth="10" defaultRowHeight="15" x14ac:dyDescent="0.25"/>
  <cols>
    <col min="2" max="2" width="14.5703125" customWidth="1"/>
    <col min="3" max="3" width="20.140625" customWidth="1"/>
  </cols>
  <sheetData>
    <row r="1" spans="1:11" x14ac:dyDescent="0.25">
      <c r="A1" t="s">
        <v>198</v>
      </c>
      <c r="B1" t="s">
        <v>189</v>
      </c>
      <c r="C1" t="s">
        <v>30</v>
      </c>
      <c r="D1" t="s">
        <v>333</v>
      </c>
      <c r="E1" t="s">
        <v>358</v>
      </c>
      <c r="G1" t="s">
        <v>488</v>
      </c>
      <c r="H1" t="s">
        <v>480</v>
      </c>
      <c r="I1" t="s">
        <v>481</v>
      </c>
      <c r="J1" t="s">
        <v>482</v>
      </c>
      <c r="K1" t="s">
        <v>483</v>
      </c>
    </row>
    <row r="2" spans="1:11" x14ac:dyDescent="0.25">
      <c r="A2" s="1" t="b">
        <f>ISNUMBER(SEARCH(A$1,'Travail sur sélection'!$C14))</f>
        <v>1</v>
      </c>
      <c r="B2" s="1" t="b">
        <f>ISNUMBER(SEARCH(B$1,'Travail sur sélection'!$C14))</f>
        <v>0</v>
      </c>
      <c r="C2" s="1" t="b">
        <f>ISNUMBER(SEARCH(C$1,'Travail sur sélection'!$C14))</f>
        <v>0</v>
      </c>
      <c r="D2" s="1" t="b">
        <f>ISNUMBER(SEARCH(D$1,'Travail sur sélection'!$C14))</f>
        <v>0</v>
      </c>
      <c r="E2" s="1" t="b">
        <f>ISNUMBER(SEARCH(E$1,'Travail sur sélection'!#REF!))</f>
        <v>0</v>
      </c>
      <c r="G2">
        <f>COUNTIF(A2:A101,TRUE)</f>
        <v>37</v>
      </c>
      <c r="H2">
        <f t="shared" ref="H2:J2" si="0">COUNTIF(B2:B101,TRUE)</f>
        <v>22</v>
      </c>
      <c r="I2">
        <f t="shared" si="0"/>
        <v>57</v>
      </c>
      <c r="J2">
        <f t="shared" si="0"/>
        <v>21</v>
      </c>
      <c r="K2">
        <f>SUM(G2:J2)</f>
        <v>137</v>
      </c>
    </row>
    <row r="3" spans="1:11" x14ac:dyDescent="0.25">
      <c r="A3" s="1" t="b">
        <f>ISNUMBER(SEARCH(A$1,'Travail sur sélection'!$C15))</f>
        <v>1</v>
      </c>
      <c r="B3" s="1" t="b">
        <f>ISNUMBER(SEARCH(B$1,'Travail sur sélection'!$C15))</f>
        <v>0</v>
      </c>
      <c r="C3" s="1" t="b">
        <f>ISNUMBER(SEARCH(C$1,'Travail sur sélection'!$C15))</f>
        <v>0</v>
      </c>
      <c r="D3" s="1" t="b">
        <f>ISNUMBER(SEARCH(D$1,'Travail sur sélection'!$C15))</f>
        <v>0</v>
      </c>
      <c r="E3" s="1" t="b">
        <f>ISNUMBER(SEARCH(E$1,'Travail sur sélection'!#REF!))</f>
        <v>0</v>
      </c>
    </row>
    <row r="4" spans="1:11" x14ac:dyDescent="0.25">
      <c r="A4" s="1" t="b">
        <f>ISNUMBER(SEARCH(A$1,'Travail sur sélection'!$C16))</f>
        <v>1</v>
      </c>
      <c r="B4" s="1" t="b">
        <f>ISNUMBER(SEARCH(B$1,'Travail sur sélection'!$C16))</f>
        <v>1</v>
      </c>
      <c r="C4" s="1" t="b">
        <f>ISNUMBER(SEARCH(C$1,'Travail sur sélection'!$C16))</f>
        <v>0</v>
      </c>
      <c r="D4" s="1" t="b">
        <f>ISNUMBER(SEARCH(D$1,'Travail sur sélection'!$C16))</f>
        <v>0</v>
      </c>
      <c r="E4" s="1" t="b">
        <f>ISNUMBER(SEARCH(E$1,'Travail sur sélection'!#REF!))</f>
        <v>0</v>
      </c>
    </row>
    <row r="5" spans="1:11" x14ac:dyDescent="0.25">
      <c r="A5" s="1" t="b">
        <f>ISNUMBER(SEARCH(A$1,'Travail sur sélection'!$C17))</f>
        <v>1</v>
      </c>
      <c r="B5" s="1" t="b">
        <f>ISNUMBER(SEARCH(B$1,'Travail sur sélection'!$C17))</f>
        <v>1</v>
      </c>
      <c r="C5" s="1" t="b">
        <f>ISNUMBER(SEARCH(C$1,'Travail sur sélection'!$C17))</f>
        <v>0</v>
      </c>
      <c r="D5" s="1" t="b">
        <f>ISNUMBER(SEARCH(D$1,'Travail sur sélection'!$C17))</f>
        <v>0</v>
      </c>
      <c r="E5" s="1" t="b">
        <f>ISNUMBER(SEARCH(E$1,'Travail sur sélection'!#REF!))</f>
        <v>0</v>
      </c>
    </row>
    <row r="6" spans="1:11" x14ac:dyDescent="0.25">
      <c r="A6" s="1" t="b">
        <f>ISNUMBER(SEARCH(A$1,'Travail sur sélection'!$C18))</f>
        <v>1</v>
      </c>
      <c r="B6" s="1" t="b">
        <f>ISNUMBER(SEARCH(B$1,'Travail sur sélection'!$C18))</f>
        <v>0</v>
      </c>
      <c r="C6" s="1" t="b">
        <f>ISNUMBER(SEARCH(C$1,'Travail sur sélection'!$C18))</f>
        <v>0</v>
      </c>
      <c r="D6" s="1" t="b">
        <f>ISNUMBER(SEARCH(D$1,'Travail sur sélection'!$C18))</f>
        <v>0</v>
      </c>
      <c r="E6" s="1" t="b">
        <f>ISNUMBER(SEARCH(E$1,'Travail sur sélection'!#REF!))</f>
        <v>0</v>
      </c>
    </row>
    <row r="7" spans="1:11" x14ac:dyDescent="0.25">
      <c r="A7" s="1" t="b">
        <f>ISNUMBER(SEARCH(A$1,'Travail sur sélection'!$C19))</f>
        <v>0</v>
      </c>
      <c r="B7" s="1" t="b">
        <f>ISNUMBER(SEARCH(B$1,'Travail sur sélection'!$C19))</f>
        <v>0</v>
      </c>
      <c r="C7" s="1" t="b">
        <f>ISNUMBER(SEARCH(C$1,'Travail sur sélection'!$C19))</f>
        <v>0</v>
      </c>
      <c r="D7" s="1" t="b">
        <f>ISNUMBER(SEARCH(D$1,'Travail sur sélection'!$C19))</f>
        <v>1</v>
      </c>
      <c r="E7" s="1" t="b">
        <f>ISNUMBER(SEARCH(E$1,'Travail sur sélection'!#REF!))</f>
        <v>0</v>
      </c>
    </row>
    <row r="8" spans="1:11" x14ac:dyDescent="0.25">
      <c r="A8" s="1" t="b">
        <f>ISNUMBER(SEARCH(A$1,'Travail sur sélection'!$C20))</f>
        <v>0</v>
      </c>
      <c r="B8" s="1" t="b">
        <f>ISNUMBER(SEARCH(B$1,'Travail sur sélection'!$C20))</f>
        <v>0</v>
      </c>
      <c r="C8" s="1" t="b">
        <f>ISNUMBER(SEARCH(C$1,'Travail sur sélection'!$C20))</f>
        <v>0</v>
      </c>
      <c r="D8" s="1" t="b">
        <f>ISNUMBER(SEARCH(D$1,'Travail sur sélection'!$C20))</f>
        <v>1</v>
      </c>
      <c r="E8" s="1" t="b">
        <f>ISNUMBER(SEARCH(E$1,'Travail sur sélection'!#REF!))</f>
        <v>0</v>
      </c>
    </row>
    <row r="9" spans="1:11" x14ac:dyDescent="0.25">
      <c r="A9" s="1" t="b">
        <f>ISNUMBER(SEARCH(A$1,'Travail sur sélection'!$C21))</f>
        <v>0</v>
      </c>
      <c r="B9" s="1" t="b">
        <f>ISNUMBER(SEARCH(B$1,'Travail sur sélection'!$C21))</f>
        <v>1</v>
      </c>
      <c r="C9" s="1" t="b">
        <f>ISNUMBER(SEARCH(C$1,'Travail sur sélection'!$C21))</f>
        <v>1</v>
      </c>
      <c r="D9" s="1" t="b">
        <f>ISNUMBER(SEARCH(D$1,'Travail sur sélection'!$C21))</f>
        <v>0</v>
      </c>
      <c r="E9" s="1" t="b">
        <f>ISNUMBER(SEARCH(E$1,'Travail sur sélection'!#REF!))</f>
        <v>0</v>
      </c>
      <c r="H9" t="s">
        <v>517</v>
      </c>
    </row>
    <row r="10" spans="1:11" x14ac:dyDescent="0.25">
      <c r="A10" s="1" t="b">
        <f>ISNUMBER(SEARCH(A$1,'Travail sur sélection'!$C22))</f>
        <v>0</v>
      </c>
      <c r="B10" s="1" t="b">
        <f>ISNUMBER(SEARCH(B$1,'Travail sur sélection'!$C22))</f>
        <v>0</v>
      </c>
      <c r="C10" s="1" t="b">
        <f>ISNUMBER(SEARCH(C$1,'Travail sur sélection'!$C22))</f>
        <v>1</v>
      </c>
      <c r="D10" s="1" t="b">
        <f>ISNUMBER(SEARCH(D$1,'Travail sur sélection'!$C22))</f>
        <v>0</v>
      </c>
      <c r="E10" s="1" t="b">
        <f>ISNUMBER(SEARCH(E$1,'Travail sur sélection'!#REF!))</f>
        <v>0</v>
      </c>
    </row>
    <row r="11" spans="1:11" x14ac:dyDescent="0.25">
      <c r="A11" s="1" t="b">
        <f>ISNUMBER(SEARCH(A$1,'Travail sur sélection'!$C23))</f>
        <v>0</v>
      </c>
      <c r="B11" s="1" t="b">
        <f>ISNUMBER(SEARCH(B$1,'Travail sur sélection'!$C23))</f>
        <v>0</v>
      </c>
      <c r="C11" s="1" t="b">
        <f>ISNUMBER(SEARCH(C$1,'Travail sur sélection'!$C23))</f>
        <v>0</v>
      </c>
      <c r="D11" s="1" t="b">
        <f>ISNUMBER(SEARCH(D$1,'Travail sur sélection'!$C23))</f>
        <v>1</v>
      </c>
      <c r="E11" s="1" t="b">
        <f>ISNUMBER(SEARCH(E$1,'Travail sur sélection'!#REF!))</f>
        <v>0</v>
      </c>
    </row>
    <row r="12" spans="1:11" x14ac:dyDescent="0.25">
      <c r="A12" s="1" t="b">
        <f>ISNUMBER(SEARCH(A$1,'Travail sur sélection'!$C24))</f>
        <v>1</v>
      </c>
      <c r="B12" s="1" t="b">
        <f>ISNUMBER(SEARCH(B$1,'Travail sur sélection'!$C24))</f>
        <v>0</v>
      </c>
      <c r="C12" s="1" t="b">
        <f>ISNUMBER(SEARCH(C$1,'Travail sur sélection'!$C24))</f>
        <v>0</v>
      </c>
      <c r="D12" s="1" t="b">
        <f>ISNUMBER(SEARCH(D$1,'Travail sur sélection'!$C24))</f>
        <v>0</v>
      </c>
      <c r="E12" s="1" t="b">
        <f>ISNUMBER(SEARCH(E$1,'Travail sur sélection'!#REF!))</f>
        <v>0</v>
      </c>
    </row>
    <row r="13" spans="1:11" x14ac:dyDescent="0.25">
      <c r="A13" s="1" t="b">
        <f>ISNUMBER(SEARCH(A$1,'Travail sur sélection'!$C25))</f>
        <v>1</v>
      </c>
      <c r="B13" s="1" t="b">
        <f>ISNUMBER(SEARCH(B$1,'Travail sur sélection'!$C25))</f>
        <v>0</v>
      </c>
      <c r="C13" s="1" t="b">
        <f>ISNUMBER(SEARCH(C$1,'Travail sur sélection'!$C25))</f>
        <v>0</v>
      </c>
      <c r="D13" s="1" t="b">
        <f>ISNUMBER(SEARCH(D$1,'Travail sur sélection'!$C25))</f>
        <v>0</v>
      </c>
      <c r="E13" s="1" t="b">
        <f>ISNUMBER(SEARCH(E$1,'Travail sur sélection'!#REF!))</f>
        <v>0</v>
      </c>
    </row>
    <row r="14" spans="1:11" x14ac:dyDescent="0.25">
      <c r="A14" s="1" t="b">
        <f>ISNUMBER(SEARCH(A$1,'Travail sur sélection'!$C26))</f>
        <v>1</v>
      </c>
      <c r="B14" s="1" t="b">
        <f>ISNUMBER(SEARCH(B$1,'Travail sur sélection'!$C26))</f>
        <v>0</v>
      </c>
      <c r="C14" s="1" t="b">
        <f>ISNUMBER(SEARCH(C$1,'Travail sur sélection'!$C26))</f>
        <v>0</v>
      </c>
      <c r="D14" s="1" t="b">
        <f>ISNUMBER(SEARCH(D$1,'Travail sur sélection'!$C26))</f>
        <v>0</v>
      </c>
      <c r="E14" s="1" t="b">
        <f>ISNUMBER(SEARCH(E$1,'Travail sur sélection'!#REF!))</f>
        <v>0</v>
      </c>
    </row>
    <row r="15" spans="1:11" x14ac:dyDescent="0.25">
      <c r="A15" s="1" t="b">
        <f>ISNUMBER(SEARCH(A$1,'Travail sur sélection'!$C27))</f>
        <v>1</v>
      </c>
      <c r="B15" s="1" t="b">
        <f>ISNUMBER(SEARCH(B$1,'Travail sur sélection'!$C27))</f>
        <v>0</v>
      </c>
      <c r="C15" s="1" t="b">
        <f>ISNUMBER(SEARCH(C$1,'Travail sur sélection'!$C27))</f>
        <v>0</v>
      </c>
      <c r="D15" s="1" t="b">
        <f>ISNUMBER(SEARCH(D$1,'Travail sur sélection'!$C27))</f>
        <v>0</v>
      </c>
      <c r="E15" s="1" t="b">
        <f>ISNUMBER(SEARCH(E$1,'Travail sur sélection'!#REF!))</f>
        <v>0</v>
      </c>
    </row>
    <row r="16" spans="1:11" x14ac:dyDescent="0.25">
      <c r="A16" s="1" t="b">
        <f>ISNUMBER(SEARCH(A$1,'Travail sur sélection'!$C28))</f>
        <v>0</v>
      </c>
      <c r="B16" s="1" t="b">
        <f>ISNUMBER(SEARCH(B$1,'Travail sur sélection'!$C28))</f>
        <v>1</v>
      </c>
      <c r="C16" s="1" t="b">
        <f>ISNUMBER(SEARCH(C$1,'Travail sur sélection'!$C28))</f>
        <v>1</v>
      </c>
      <c r="D16" s="1" t="b">
        <f>ISNUMBER(SEARCH(D$1,'Travail sur sélection'!$C28))</f>
        <v>0</v>
      </c>
      <c r="E16" s="1" t="b">
        <f>ISNUMBER(SEARCH(E$1,'Travail sur sélection'!#REF!))</f>
        <v>0</v>
      </c>
    </row>
    <row r="17" spans="1:5" x14ac:dyDescent="0.25">
      <c r="A17" s="1" t="b">
        <f>ISNUMBER(SEARCH(A$1,'Travail sur sélection'!$C29))</f>
        <v>1</v>
      </c>
      <c r="B17" s="1" t="b">
        <f>ISNUMBER(SEARCH(B$1,'Travail sur sélection'!$C29))</f>
        <v>0</v>
      </c>
      <c r="C17" s="1" t="b">
        <f>ISNUMBER(SEARCH(C$1,'Travail sur sélection'!$C29))</f>
        <v>1</v>
      </c>
      <c r="D17" s="1" t="b">
        <f>ISNUMBER(SEARCH(D$1,'Travail sur sélection'!$C29))</f>
        <v>0</v>
      </c>
      <c r="E17" s="1" t="b">
        <f>ISNUMBER(SEARCH(E$1,'Travail sur sélection'!#REF!))</f>
        <v>0</v>
      </c>
    </row>
    <row r="18" spans="1:5" x14ac:dyDescent="0.25">
      <c r="A18" s="1" t="b">
        <f>ISNUMBER(SEARCH(A$1,'Travail sur sélection'!$C30))</f>
        <v>1</v>
      </c>
      <c r="B18" s="1" t="b">
        <f>ISNUMBER(SEARCH(B$1,'Travail sur sélection'!$C30))</f>
        <v>0</v>
      </c>
      <c r="C18" s="1" t="b">
        <f>ISNUMBER(SEARCH(C$1,'Travail sur sélection'!$C30))</f>
        <v>0</v>
      </c>
      <c r="D18" s="1" t="b">
        <f>ISNUMBER(SEARCH(D$1,'Travail sur sélection'!$C30))</f>
        <v>0</v>
      </c>
      <c r="E18" s="1" t="b">
        <f>ISNUMBER(SEARCH(E$1,'Travail sur sélection'!#REF!))</f>
        <v>0</v>
      </c>
    </row>
    <row r="19" spans="1:5" x14ac:dyDescent="0.25">
      <c r="A19" s="1" t="b">
        <f>ISNUMBER(SEARCH(A$1,'Travail sur sélection'!$C31))</f>
        <v>0</v>
      </c>
      <c r="B19" s="1" t="b">
        <f>ISNUMBER(SEARCH(B$1,'Travail sur sélection'!$C31))</f>
        <v>1</v>
      </c>
      <c r="C19" s="1" t="b">
        <f>ISNUMBER(SEARCH(C$1,'Travail sur sélection'!$C31))</f>
        <v>0</v>
      </c>
      <c r="D19" s="1" t="b">
        <f>ISNUMBER(SEARCH(D$1,'Travail sur sélection'!$C31))</f>
        <v>0</v>
      </c>
      <c r="E19" s="1" t="b">
        <f>ISNUMBER(SEARCH(E$1,'Travail sur sélection'!#REF!))</f>
        <v>0</v>
      </c>
    </row>
    <row r="20" spans="1:5" x14ac:dyDescent="0.25">
      <c r="A20" s="1" t="b">
        <f>ISNUMBER(SEARCH(A$1,'Travail sur sélection'!$C32))</f>
        <v>0</v>
      </c>
      <c r="B20" s="1" t="b">
        <f>ISNUMBER(SEARCH(B$1,'Travail sur sélection'!$C32))</f>
        <v>1</v>
      </c>
      <c r="C20" s="1" t="b">
        <f>ISNUMBER(SEARCH(C$1,'Travail sur sélection'!$C32))</f>
        <v>1</v>
      </c>
      <c r="D20" s="1" t="b">
        <f>ISNUMBER(SEARCH(D$1,'Travail sur sélection'!$C32))</f>
        <v>1</v>
      </c>
      <c r="E20" s="1" t="b">
        <f>ISNUMBER(SEARCH(E$1,'Travail sur sélection'!#REF!))</f>
        <v>0</v>
      </c>
    </row>
    <row r="21" spans="1:5" x14ac:dyDescent="0.25">
      <c r="A21" s="1" t="b">
        <f>ISNUMBER(SEARCH(A$1,'Travail sur sélection'!$C33))</f>
        <v>0</v>
      </c>
      <c r="B21" s="1" t="b">
        <f>ISNUMBER(SEARCH(B$1,'Travail sur sélection'!$C33))</f>
        <v>0</v>
      </c>
      <c r="C21" s="1" t="b">
        <f>ISNUMBER(SEARCH(C$1,'Travail sur sélection'!$C33))</f>
        <v>0</v>
      </c>
      <c r="D21" s="1" t="b">
        <f>ISNUMBER(SEARCH(D$1,'Travail sur sélection'!$C33))</f>
        <v>1</v>
      </c>
      <c r="E21" s="1" t="b">
        <f>ISNUMBER(SEARCH(E$1,'Travail sur sélection'!#REF!))</f>
        <v>0</v>
      </c>
    </row>
    <row r="22" spans="1:5" x14ac:dyDescent="0.25">
      <c r="A22" s="1" t="b">
        <f>ISNUMBER(SEARCH(A$1,'Travail sur sélection'!$C34))</f>
        <v>0</v>
      </c>
      <c r="B22" s="1" t="b">
        <f>ISNUMBER(SEARCH(B$1,'Travail sur sélection'!$C34))</f>
        <v>1</v>
      </c>
      <c r="C22" s="1" t="b">
        <f>ISNUMBER(SEARCH(C$1,'Travail sur sélection'!$C34))</f>
        <v>1</v>
      </c>
      <c r="D22" s="1" t="b">
        <f>ISNUMBER(SEARCH(D$1,'Travail sur sélection'!$C34))</f>
        <v>1</v>
      </c>
      <c r="E22" s="1" t="b">
        <f>ISNUMBER(SEARCH(E$1,'Travail sur sélection'!#REF!))</f>
        <v>0</v>
      </c>
    </row>
    <row r="23" spans="1:5" x14ac:dyDescent="0.25">
      <c r="A23" s="1" t="b">
        <f>ISNUMBER(SEARCH(A$1,'Travail sur sélection'!$C35))</f>
        <v>0</v>
      </c>
      <c r="B23" s="1" t="b">
        <f>ISNUMBER(SEARCH(B$1,'Travail sur sélection'!$C35))</f>
        <v>1</v>
      </c>
      <c r="C23" s="1" t="b">
        <f>ISNUMBER(SEARCH(C$1,'Travail sur sélection'!$C35))</f>
        <v>0</v>
      </c>
      <c r="D23" s="1" t="b">
        <f>ISNUMBER(SEARCH(D$1,'Travail sur sélection'!$C35))</f>
        <v>0</v>
      </c>
      <c r="E23" s="1" t="b">
        <f>ISNUMBER(SEARCH(E$1,'Travail sur sélection'!#REF!))</f>
        <v>0</v>
      </c>
    </row>
    <row r="24" spans="1:5" x14ac:dyDescent="0.25">
      <c r="A24" s="1" t="b">
        <f>ISNUMBER(SEARCH(A$1,'Travail sur sélection'!$C36))</f>
        <v>1</v>
      </c>
      <c r="B24" s="1" t="b">
        <f>ISNUMBER(SEARCH(B$1,'Travail sur sélection'!$C36))</f>
        <v>0</v>
      </c>
      <c r="C24" s="1" t="b">
        <f>ISNUMBER(SEARCH(C$1,'Travail sur sélection'!$C36))</f>
        <v>1</v>
      </c>
      <c r="D24" s="1" t="b">
        <f>ISNUMBER(SEARCH(D$1,'Travail sur sélection'!$C36))</f>
        <v>1</v>
      </c>
      <c r="E24" s="1" t="b">
        <f>ISNUMBER(SEARCH(E$1,'Travail sur sélection'!#REF!))</f>
        <v>0</v>
      </c>
    </row>
    <row r="25" spans="1:5" x14ac:dyDescent="0.25">
      <c r="A25" s="1" t="b">
        <f>ISNUMBER(SEARCH(A$1,'Travail sur sélection'!$C37))</f>
        <v>1</v>
      </c>
      <c r="B25" s="1" t="b">
        <f>ISNUMBER(SEARCH(B$1,'Travail sur sélection'!$C37))</f>
        <v>0</v>
      </c>
      <c r="C25" s="1" t="b">
        <f>ISNUMBER(SEARCH(C$1,'Travail sur sélection'!$C37))</f>
        <v>0</v>
      </c>
      <c r="D25" s="1" t="b">
        <f>ISNUMBER(SEARCH(D$1,'Travail sur sélection'!$C37))</f>
        <v>0</v>
      </c>
      <c r="E25" s="1" t="b">
        <f>ISNUMBER(SEARCH(E$1,'Travail sur sélection'!#REF!))</f>
        <v>0</v>
      </c>
    </row>
    <row r="26" spans="1:5" x14ac:dyDescent="0.25">
      <c r="A26" s="1" t="b">
        <f>ISNUMBER(SEARCH(A$1,'Travail sur sélection'!$C38))</f>
        <v>0</v>
      </c>
      <c r="B26" s="1" t="b">
        <f>ISNUMBER(SEARCH(B$1,'Travail sur sélection'!$C38))</f>
        <v>0</v>
      </c>
      <c r="C26" s="1" t="b">
        <f>ISNUMBER(SEARCH(C$1,'Travail sur sélection'!$C38))</f>
        <v>1</v>
      </c>
      <c r="D26" s="1" t="b">
        <f>ISNUMBER(SEARCH(D$1,'Travail sur sélection'!$C38))</f>
        <v>0</v>
      </c>
      <c r="E26" s="1" t="b">
        <f>ISNUMBER(SEARCH(E$1,'Travail sur sélection'!#REF!))</f>
        <v>0</v>
      </c>
    </row>
    <row r="27" spans="1:5" x14ac:dyDescent="0.25">
      <c r="A27" s="1" t="b">
        <f>ISNUMBER(SEARCH(A$1,'Travail sur sélection'!$C39))</f>
        <v>1</v>
      </c>
      <c r="B27" s="1" t="b">
        <f>ISNUMBER(SEARCH(B$1,'Travail sur sélection'!$C39))</f>
        <v>1</v>
      </c>
      <c r="C27" s="1" t="b">
        <f>ISNUMBER(SEARCH(C$1,'Travail sur sélection'!$C39))</f>
        <v>1</v>
      </c>
      <c r="D27" s="1" t="b">
        <f>ISNUMBER(SEARCH(D$1,'Travail sur sélection'!$C39))</f>
        <v>1</v>
      </c>
      <c r="E27" s="1" t="b">
        <f>ISNUMBER(SEARCH(E$1,'Travail sur sélection'!#REF!))</f>
        <v>0</v>
      </c>
    </row>
    <row r="28" spans="1:5" x14ac:dyDescent="0.25">
      <c r="A28" s="1" t="b">
        <f>ISNUMBER(SEARCH(A$1,'Travail sur sélection'!$C40))</f>
        <v>1</v>
      </c>
      <c r="B28" s="1" t="b">
        <f>ISNUMBER(SEARCH(B$1,'Travail sur sélection'!$C40))</f>
        <v>0</v>
      </c>
      <c r="C28" s="1" t="b">
        <f>ISNUMBER(SEARCH(C$1,'Travail sur sélection'!$C40))</f>
        <v>0</v>
      </c>
      <c r="D28" s="1" t="b">
        <f>ISNUMBER(SEARCH(D$1,'Travail sur sélection'!$C40))</f>
        <v>0</v>
      </c>
      <c r="E28" s="1" t="b">
        <f>ISNUMBER(SEARCH(E$1,'Travail sur sélection'!#REF!))</f>
        <v>0</v>
      </c>
    </row>
    <row r="29" spans="1:5" x14ac:dyDescent="0.25">
      <c r="A29" s="1" t="b">
        <f>ISNUMBER(SEARCH(A$1,'Travail sur sélection'!$C41))</f>
        <v>0</v>
      </c>
      <c r="B29" s="1" t="b">
        <f>ISNUMBER(SEARCH(B$1,'Travail sur sélection'!$C41))</f>
        <v>1</v>
      </c>
      <c r="C29" s="1" t="b">
        <f>ISNUMBER(SEARCH(C$1,'Travail sur sélection'!$C41))</f>
        <v>0</v>
      </c>
      <c r="D29" s="1" t="b">
        <f>ISNUMBER(SEARCH(D$1,'Travail sur sélection'!$C41))</f>
        <v>0</v>
      </c>
      <c r="E29" s="1" t="b">
        <f>ISNUMBER(SEARCH(E$1,'Travail sur sélection'!#REF!))</f>
        <v>0</v>
      </c>
    </row>
    <row r="30" spans="1:5" x14ac:dyDescent="0.25">
      <c r="A30" s="1" t="b">
        <f>ISNUMBER(SEARCH(A$1,'Travail sur sélection'!$C42))</f>
        <v>0</v>
      </c>
      <c r="B30" s="1" t="b">
        <f>ISNUMBER(SEARCH(B$1,'Travail sur sélection'!$C42))</f>
        <v>1</v>
      </c>
      <c r="C30" s="1" t="b">
        <f>ISNUMBER(SEARCH(C$1,'Travail sur sélection'!$C42))</f>
        <v>0</v>
      </c>
      <c r="D30" s="1" t="b">
        <f>ISNUMBER(SEARCH(D$1,'Travail sur sélection'!$C42))</f>
        <v>0</v>
      </c>
      <c r="E30" s="1" t="b">
        <f>ISNUMBER(SEARCH(E$1,'Travail sur sélection'!#REF!))</f>
        <v>0</v>
      </c>
    </row>
    <row r="31" spans="1:5" x14ac:dyDescent="0.25">
      <c r="A31" s="1" t="b">
        <f>ISNUMBER(SEARCH(A$1,'Travail sur sélection'!$C43))</f>
        <v>0</v>
      </c>
      <c r="B31" s="1" t="b">
        <f>ISNUMBER(SEARCH(B$1,'Travail sur sélection'!$C43))</f>
        <v>0</v>
      </c>
      <c r="C31" s="1" t="b">
        <f>ISNUMBER(SEARCH(C$1,'Travail sur sélection'!$C43))</f>
        <v>0</v>
      </c>
      <c r="D31" s="1" t="b">
        <f>ISNUMBER(SEARCH(D$1,'Travail sur sélection'!$C43))</f>
        <v>1</v>
      </c>
      <c r="E31" s="1" t="b">
        <f>ISNUMBER(SEARCH(E$1,'Travail sur sélection'!#REF!))</f>
        <v>0</v>
      </c>
    </row>
    <row r="32" spans="1:5" x14ac:dyDescent="0.25">
      <c r="A32" s="1" t="b">
        <f>ISNUMBER(SEARCH(A$1,'Travail sur sélection'!$C44))</f>
        <v>0</v>
      </c>
      <c r="B32" s="1" t="b">
        <f>ISNUMBER(SEARCH(B$1,'Travail sur sélection'!$C44))</f>
        <v>1</v>
      </c>
      <c r="C32" s="1" t="b">
        <f>ISNUMBER(SEARCH(C$1,'Travail sur sélection'!$C44))</f>
        <v>0</v>
      </c>
      <c r="D32" s="1" t="b">
        <f>ISNUMBER(SEARCH(D$1,'Travail sur sélection'!$C44))</f>
        <v>0</v>
      </c>
      <c r="E32" s="1" t="b">
        <f>ISNUMBER(SEARCH(E$1,'Travail sur sélection'!#REF!))</f>
        <v>0</v>
      </c>
    </row>
    <row r="33" spans="1:5" x14ac:dyDescent="0.25">
      <c r="A33" s="1" t="b">
        <f>ISNUMBER(SEARCH(A$1,'Travail sur sélection'!$C45))</f>
        <v>1</v>
      </c>
      <c r="B33" s="1" t="b">
        <f>ISNUMBER(SEARCH(B$1,'Travail sur sélection'!$C45))</f>
        <v>0</v>
      </c>
      <c r="C33" s="1" t="b">
        <f>ISNUMBER(SEARCH(C$1,'Travail sur sélection'!$C45))</f>
        <v>0</v>
      </c>
      <c r="D33" s="1" t="b">
        <f>ISNUMBER(SEARCH(D$1,'Travail sur sélection'!$C45))</f>
        <v>0</v>
      </c>
      <c r="E33" s="1" t="b">
        <f>ISNUMBER(SEARCH(E$1,'Travail sur sélection'!#REF!))</f>
        <v>0</v>
      </c>
    </row>
    <row r="34" spans="1:5" x14ac:dyDescent="0.25">
      <c r="A34" s="1" t="b">
        <f>ISNUMBER(SEARCH(A$1,'Travail sur sélection'!$C46))</f>
        <v>1</v>
      </c>
      <c r="B34" s="1" t="b">
        <f>ISNUMBER(SEARCH(B$1,'Travail sur sélection'!$C46))</f>
        <v>0</v>
      </c>
      <c r="C34" s="1" t="b">
        <f>ISNUMBER(SEARCH(C$1,'Travail sur sélection'!$C46))</f>
        <v>0</v>
      </c>
      <c r="D34" s="1" t="b">
        <f>ISNUMBER(SEARCH(D$1,'Travail sur sélection'!$C46))</f>
        <v>0</v>
      </c>
      <c r="E34" s="1" t="b">
        <f>ISNUMBER(SEARCH(E$1,'Travail sur sélection'!#REF!))</f>
        <v>0</v>
      </c>
    </row>
    <row r="35" spans="1:5" x14ac:dyDescent="0.25">
      <c r="A35" s="1" t="b">
        <f>ISNUMBER(SEARCH(A$1,'Travail sur sélection'!$C47))</f>
        <v>1</v>
      </c>
      <c r="B35" s="1" t="b">
        <f>ISNUMBER(SEARCH(B$1,'Travail sur sélection'!$C47))</f>
        <v>0</v>
      </c>
      <c r="C35" s="1" t="b">
        <f>ISNUMBER(SEARCH(C$1,'Travail sur sélection'!$C47))</f>
        <v>0</v>
      </c>
      <c r="D35" s="1" t="b">
        <f>ISNUMBER(SEARCH(D$1,'Travail sur sélection'!$C47))</f>
        <v>0</v>
      </c>
      <c r="E35" s="1" t="b">
        <f>ISNUMBER(SEARCH(E$1,'Travail sur sélection'!#REF!))</f>
        <v>0</v>
      </c>
    </row>
    <row r="36" spans="1:5" x14ac:dyDescent="0.25">
      <c r="A36" s="1" t="b">
        <f>ISNUMBER(SEARCH(A$1,'Travail sur sélection'!$C48))</f>
        <v>1</v>
      </c>
      <c r="B36" s="1" t="b">
        <f>ISNUMBER(SEARCH(B$1,'Travail sur sélection'!$C48))</f>
        <v>0</v>
      </c>
      <c r="C36" s="1" t="b">
        <f>ISNUMBER(SEARCH(C$1,'Travail sur sélection'!$C48))</f>
        <v>0</v>
      </c>
      <c r="D36" s="1" t="b">
        <f>ISNUMBER(SEARCH(D$1,'Travail sur sélection'!$C48))</f>
        <v>0</v>
      </c>
      <c r="E36" s="1" t="b">
        <f>ISNUMBER(SEARCH(E$1,'Travail sur sélection'!#REF!))</f>
        <v>0</v>
      </c>
    </row>
    <row r="37" spans="1:5" x14ac:dyDescent="0.25">
      <c r="A37" s="1" t="b">
        <f>ISNUMBER(SEARCH(A$1,'Travail sur sélection'!$C49))</f>
        <v>1</v>
      </c>
      <c r="B37" s="1" t="b">
        <f>ISNUMBER(SEARCH(B$1,'Travail sur sélection'!$C49))</f>
        <v>0</v>
      </c>
      <c r="C37" s="1" t="b">
        <f>ISNUMBER(SEARCH(C$1,'Travail sur sélection'!$C49))</f>
        <v>0</v>
      </c>
      <c r="D37" s="1" t="b">
        <f>ISNUMBER(SEARCH(D$1,'Travail sur sélection'!$C49))</f>
        <v>0</v>
      </c>
      <c r="E37" s="1" t="b">
        <f>ISNUMBER(SEARCH(E$1,'Travail sur sélection'!#REF!))</f>
        <v>0</v>
      </c>
    </row>
    <row r="38" spans="1:5" x14ac:dyDescent="0.25">
      <c r="A38" s="1" t="b">
        <f>ISNUMBER(SEARCH(A$1,'Travail sur sélection'!$C50))</f>
        <v>1</v>
      </c>
      <c r="B38" s="1" t="b">
        <f>ISNUMBER(SEARCH(B$1,'Travail sur sélection'!$C50))</f>
        <v>0</v>
      </c>
      <c r="C38" s="1" t="b">
        <f>ISNUMBER(SEARCH(C$1,'Travail sur sélection'!$C50))</f>
        <v>0</v>
      </c>
      <c r="D38" s="1" t="b">
        <f>ISNUMBER(SEARCH(D$1,'Travail sur sélection'!$C50))</f>
        <v>0</v>
      </c>
      <c r="E38" s="1" t="b">
        <f>ISNUMBER(SEARCH(E$1,'Travail sur sélection'!#REF!))</f>
        <v>0</v>
      </c>
    </row>
    <row r="39" spans="1:5" x14ac:dyDescent="0.25">
      <c r="A39" s="1" t="b">
        <f>ISNUMBER(SEARCH(A$1,'Travail sur sélection'!$C51))</f>
        <v>1</v>
      </c>
      <c r="B39" s="1" t="b">
        <f>ISNUMBER(SEARCH(B$1,'Travail sur sélection'!$C51))</f>
        <v>0</v>
      </c>
      <c r="C39" s="1" t="b">
        <f>ISNUMBER(SEARCH(C$1,'Travail sur sélection'!$C51))</f>
        <v>0</v>
      </c>
      <c r="D39" s="1" t="b">
        <f>ISNUMBER(SEARCH(D$1,'Travail sur sélection'!$C51))</f>
        <v>0</v>
      </c>
      <c r="E39" s="1" t="b">
        <f>ISNUMBER(SEARCH(E$1,'Travail sur sélection'!#REF!))</f>
        <v>0</v>
      </c>
    </row>
    <row r="40" spans="1:5" x14ac:dyDescent="0.25">
      <c r="A40" s="1" t="b">
        <f>ISNUMBER(SEARCH(A$1,'Travail sur sélection'!$C52))</f>
        <v>1</v>
      </c>
      <c r="B40" s="1" t="b">
        <f>ISNUMBER(SEARCH(B$1,'Travail sur sélection'!$C52))</f>
        <v>0</v>
      </c>
      <c r="C40" s="1" t="b">
        <f>ISNUMBER(SEARCH(C$1,'Travail sur sélection'!$C52))</f>
        <v>0</v>
      </c>
      <c r="D40" s="1" t="b">
        <f>ISNUMBER(SEARCH(D$1,'Travail sur sélection'!$C52))</f>
        <v>0</v>
      </c>
      <c r="E40" s="1" t="b">
        <f>ISNUMBER(SEARCH(E$1,'Travail sur sélection'!#REF!))</f>
        <v>0</v>
      </c>
    </row>
    <row r="41" spans="1:5" x14ac:dyDescent="0.25">
      <c r="A41" s="1" t="b">
        <f>ISNUMBER(SEARCH(A$1,'Travail sur sélection'!$C53))</f>
        <v>1</v>
      </c>
      <c r="B41" s="1" t="b">
        <f>ISNUMBER(SEARCH(B$1,'Travail sur sélection'!$C53))</f>
        <v>0</v>
      </c>
      <c r="C41" s="1" t="b">
        <f>ISNUMBER(SEARCH(C$1,'Travail sur sélection'!$C53))</f>
        <v>0</v>
      </c>
      <c r="D41" s="1" t="b">
        <f>ISNUMBER(SEARCH(D$1,'Travail sur sélection'!$C53))</f>
        <v>0</v>
      </c>
      <c r="E41" s="1" t="b">
        <f>ISNUMBER(SEARCH(E$1,'Travail sur sélection'!#REF!))</f>
        <v>0</v>
      </c>
    </row>
    <row r="42" spans="1:5" x14ac:dyDescent="0.25">
      <c r="A42" s="1" t="b">
        <f>ISNUMBER(SEARCH(A$1,'Travail sur sélection'!$C54))</f>
        <v>1</v>
      </c>
      <c r="B42" s="1" t="b">
        <f>ISNUMBER(SEARCH(B$1,'Travail sur sélection'!$C54))</f>
        <v>0</v>
      </c>
      <c r="C42" s="1" t="b">
        <f>ISNUMBER(SEARCH(C$1,'Travail sur sélection'!$C54))</f>
        <v>1</v>
      </c>
      <c r="D42" s="1" t="b">
        <f>ISNUMBER(SEARCH(D$1,'Travail sur sélection'!$C54))</f>
        <v>0</v>
      </c>
      <c r="E42" s="1" t="b">
        <f>ISNUMBER(SEARCH(E$1,'Travail sur sélection'!#REF!))</f>
        <v>0</v>
      </c>
    </row>
    <row r="43" spans="1:5" x14ac:dyDescent="0.25">
      <c r="A43" s="1" t="b">
        <f>ISNUMBER(SEARCH(A$1,'Travail sur sélection'!$C55))</f>
        <v>1</v>
      </c>
      <c r="B43" s="1" t="b">
        <f>ISNUMBER(SEARCH(B$1,'Travail sur sélection'!$C55))</f>
        <v>1</v>
      </c>
      <c r="C43" s="1" t="b">
        <f>ISNUMBER(SEARCH(C$1,'Travail sur sélection'!$C55))</f>
        <v>1</v>
      </c>
      <c r="D43" s="1" t="b">
        <f>ISNUMBER(SEARCH(D$1,'Travail sur sélection'!$C55))</f>
        <v>0</v>
      </c>
      <c r="E43" s="1" t="b">
        <f>ISNUMBER(SEARCH(E$1,'Travail sur sélection'!#REF!))</f>
        <v>0</v>
      </c>
    </row>
    <row r="44" spans="1:5" x14ac:dyDescent="0.25">
      <c r="A44" s="1" t="b">
        <f>ISNUMBER(SEARCH(A$1,'Travail sur sélection'!$C56))</f>
        <v>1</v>
      </c>
      <c r="B44" s="1" t="b">
        <f>ISNUMBER(SEARCH(B$1,'Travail sur sélection'!$C56))</f>
        <v>1</v>
      </c>
      <c r="C44" s="1" t="b">
        <f>ISNUMBER(SEARCH(C$1,'Travail sur sélection'!$C56))</f>
        <v>1</v>
      </c>
      <c r="D44" s="1" t="b">
        <f>ISNUMBER(SEARCH(D$1,'Travail sur sélection'!$C56))</f>
        <v>1</v>
      </c>
      <c r="E44" s="1" t="b">
        <f>ISNUMBER(SEARCH(E$1,'Travail sur sélection'!#REF!))</f>
        <v>0</v>
      </c>
    </row>
    <row r="45" spans="1:5" x14ac:dyDescent="0.25">
      <c r="A45" s="1" t="b">
        <f>ISNUMBER(SEARCH(A$1,'Travail sur sélection'!$C57))</f>
        <v>1</v>
      </c>
      <c r="B45" s="1" t="b">
        <f>ISNUMBER(SEARCH(B$1,'Travail sur sélection'!$C57))</f>
        <v>1</v>
      </c>
      <c r="C45" s="1" t="b">
        <f>ISNUMBER(SEARCH(C$1,'Travail sur sélection'!$C57))</f>
        <v>1</v>
      </c>
      <c r="D45" s="1" t="b">
        <f>ISNUMBER(SEARCH(D$1,'Travail sur sélection'!$C57))</f>
        <v>1</v>
      </c>
      <c r="E45" s="1" t="b">
        <f>ISNUMBER(SEARCH(E$1,'Travail sur sélection'!#REF!))</f>
        <v>0</v>
      </c>
    </row>
    <row r="46" spans="1:5" x14ac:dyDescent="0.25">
      <c r="A46" s="1" t="b">
        <f>ISNUMBER(SEARCH(A$1,'Travail sur sélection'!$C58))</f>
        <v>1</v>
      </c>
      <c r="B46" s="1" t="b">
        <f>ISNUMBER(SEARCH(B$1,'Travail sur sélection'!$C58))</f>
        <v>0</v>
      </c>
      <c r="C46" s="1" t="b">
        <f>ISNUMBER(SEARCH(C$1,'Travail sur sélection'!$C58))</f>
        <v>1</v>
      </c>
      <c r="D46" s="1" t="b">
        <f>ISNUMBER(SEARCH(D$1,'Travail sur sélection'!$C58))</f>
        <v>0</v>
      </c>
      <c r="E46" s="1" t="b">
        <f>ISNUMBER(SEARCH(E$1,'Travail sur sélection'!#REF!))</f>
        <v>0</v>
      </c>
    </row>
    <row r="47" spans="1:5" x14ac:dyDescent="0.25">
      <c r="A47" s="1" t="b">
        <f>ISNUMBER(SEARCH(A$1,'Travail sur sélection'!$C59))</f>
        <v>1</v>
      </c>
      <c r="B47" s="1" t="b">
        <f>ISNUMBER(SEARCH(B$1,'Travail sur sélection'!$C59))</f>
        <v>0</v>
      </c>
      <c r="C47" s="1" t="b">
        <f>ISNUMBER(SEARCH(C$1,'Travail sur sélection'!$C59))</f>
        <v>1</v>
      </c>
      <c r="D47" s="1" t="b">
        <f>ISNUMBER(SEARCH(D$1,'Travail sur sélection'!$C59))</f>
        <v>0</v>
      </c>
      <c r="E47" s="1" t="b">
        <f>ISNUMBER(SEARCH(E$1,'Travail sur sélection'!#REF!))</f>
        <v>0</v>
      </c>
    </row>
    <row r="48" spans="1:5" x14ac:dyDescent="0.25">
      <c r="A48" s="1" t="b">
        <f>ISNUMBER(SEARCH(A$1,'Travail sur sélection'!$C60))</f>
        <v>1</v>
      </c>
      <c r="B48" s="1" t="b">
        <f>ISNUMBER(SEARCH(B$1,'Travail sur sélection'!$C60))</f>
        <v>0</v>
      </c>
      <c r="C48" s="1" t="b">
        <f>ISNUMBER(SEARCH(C$1,'Travail sur sélection'!$C60))</f>
        <v>1</v>
      </c>
      <c r="D48" s="1" t="b">
        <f>ISNUMBER(SEARCH(D$1,'Travail sur sélection'!$C60))</f>
        <v>0</v>
      </c>
      <c r="E48" s="1" t="b">
        <f>ISNUMBER(SEARCH(E$1,'Travail sur sélection'!#REF!))</f>
        <v>0</v>
      </c>
    </row>
    <row r="49" spans="1:5" x14ac:dyDescent="0.25">
      <c r="A49" s="1" t="b">
        <f>ISNUMBER(SEARCH(A$1,'Travail sur sélection'!$C61))</f>
        <v>1</v>
      </c>
      <c r="B49" s="1" t="b">
        <f>ISNUMBER(SEARCH(B$1,'Travail sur sélection'!$C61))</f>
        <v>0</v>
      </c>
      <c r="C49" s="1" t="b">
        <f>ISNUMBER(SEARCH(C$1,'Travail sur sélection'!$C61))</f>
        <v>0</v>
      </c>
      <c r="D49" s="1" t="b">
        <f>ISNUMBER(SEARCH(D$1,'Travail sur sélection'!$C61))</f>
        <v>1</v>
      </c>
      <c r="E49" s="1" t="b">
        <f>ISNUMBER(SEARCH(E$1,'Travail sur sélection'!#REF!))</f>
        <v>0</v>
      </c>
    </row>
    <row r="50" spans="1:5" x14ac:dyDescent="0.25">
      <c r="A50" s="1" t="b">
        <f>ISNUMBER(SEARCH(A$1,'Travail sur sélection'!$C62))</f>
        <v>1</v>
      </c>
      <c r="B50" s="1" t="b">
        <f>ISNUMBER(SEARCH(B$1,'Travail sur sélection'!$C62))</f>
        <v>0</v>
      </c>
      <c r="C50" s="1" t="b">
        <f>ISNUMBER(SEARCH(C$1,'Travail sur sélection'!$C62))</f>
        <v>0</v>
      </c>
      <c r="D50" s="1" t="b">
        <f>ISNUMBER(SEARCH(D$1,'Travail sur sélection'!$C62))</f>
        <v>1</v>
      </c>
      <c r="E50" s="1" t="b">
        <f>ISNUMBER(SEARCH(E$1,'Travail sur sélection'!#REF!))</f>
        <v>0</v>
      </c>
    </row>
    <row r="51" spans="1:5" x14ac:dyDescent="0.25">
      <c r="A51" s="1" t="b">
        <f>ISNUMBER(SEARCH(A$1,'Travail sur sélection'!$C63))</f>
        <v>0</v>
      </c>
      <c r="B51" s="1" t="b">
        <f>ISNUMBER(SEARCH(B$1,'Travail sur sélection'!$C63))</f>
        <v>1</v>
      </c>
      <c r="C51" s="1" t="b">
        <f>ISNUMBER(SEARCH(C$1,'Travail sur sélection'!$C63))</f>
        <v>0</v>
      </c>
      <c r="D51" s="1" t="b">
        <f>ISNUMBER(SEARCH(D$1,'Travail sur sélection'!$C63))</f>
        <v>0</v>
      </c>
      <c r="E51" s="1" t="b">
        <f>ISNUMBER(SEARCH(E$1,'Travail sur sélection'!#REF!))</f>
        <v>0</v>
      </c>
    </row>
    <row r="52" spans="1:5" x14ac:dyDescent="0.25">
      <c r="A52" s="1" t="b">
        <f>ISNUMBER(SEARCH(A$1,'Travail sur sélection'!$C64))</f>
        <v>0</v>
      </c>
      <c r="B52" s="1" t="b">
        <f>ISNUMBER(SEARCH(B$1,'Travail sur sélection'!$C64))</f>
        <v>1</v>
      </c>
      <c r="C52" s="1" t="b">
        <f>ISNUMBER(SEARCH(C$1,'Travail sur sélection'!$C64))</f>
        <v>0</v>
      </c>
      <c r="D52" s="1" t="b">
        <f>ISNUMBER(SEARCH(D$1,'Travail sur sélection'!$C64))</f>
        <v>0</v>
      </c>
      <c r="E52" s="1" t="b">
        <f>ISNUMBER(SEARCH(E$1,'Travail sur sélection'!#REF!))</f>
        <v>0</v>
      </c>
    </row>
    <row r="53" spans="1:5" x14ac:dyDescent="0.25">
      <c r="A53" s="1" t="b">
        <f>ISNUMBER(SEARCH(A$1,'Travail sur sélection'!$C65))</f>
        <v>0</v>
      </c>
      <c r="B53" s="1" t="b">
        <f>ISNUMBER(SEARCH(B$1,'Travail sur sélection'!$C65))</f>
        <v>1</v>
      </c>
      <c r="C53" s="1" t="b">
        <f>ISNUMBER(SEARCH(C$1,'Travail sur sélection'!$C65))</f>
        <v>1</v>
      </c>
      <c r="D53" s="1" t="b">
        <f>ISNUMBER(SEARCH(D$1,'Travail sur sélection'!$C65))</f>
        <v>0</v>
      </c>
      <c r="E53" s="1" t="b">
        <f>ISNUMBER(SEARCH(E$1,'Travail sur sélection'!#REF!))</f>
        <v>0</v>
      </c>
    </row>
    <row r="54" spans="1:5" x14ac:dyDescent="0.25">
      <c r="A54" s="1" t="b">
        <f>ISNUMBER(SEARCH(A$1,'Travail sur sélection'!$C66))</f>
        <v>0</v>
      </c>
      <c r="B54" s="1" t="b">
        <f>ISNUMBER(SEARCH(B$1,'Travail sur sélection'!$C66))</f>
        <v>1</v>
      </c>
      <c r="C54" s="1" t="b">
        <f>ISNUMBER(SEARCH(C$1,'Travail sur sélection'!$C66))</f>
        <v>1</v>
      </c>
      <c r="D54" s="1" t="b">
        <f>ISNUMBER(SEARCH(D$1,'Travail sur sélection'!$C66))</f>
        <v>0</v>
      </c>
      <c r="E54" s="1" t="b">
        <f>ISNUMBER(SEARCH(E$1,'Travail sur sélection'!#REF!))</f>
        <v>0</v>
      </c>
    </row>
    <row r="55" spans="1:5" x14ac:dyDescent="0.25">
      <c r="A55" s="1" t="b">
        <f>ISNUMBER(SEARCH(A$1,'Travail sur sélection'!$C67))</f>
        <v>0</v>
      </c>
      <c r="B55" s="1" t="b">
        <f>ISNUMBER(SEARCH(B$1,'Travail sur sélection'!$C67))</f>
        <v>1</v>
      </c>
      <c r="C55" s="1" t="b">
        <f>ISNUMBER(SEARCH(C$1,'Travail sur sélection'!$C67))</f>
        <v>1</v>
      </c>
      <c r="D55" s="1" t="b">
        <f>ISNUMBER(SEARCH(D$1,'Travail sur sélection'!$C67))</f>
        <v>0</v>
      </c>
      <c r="E55" s="1" t="b">
        <f>ISNUMBER(SEARCH(E$1,'Travail sur sélection'!#REF!))</f>
        <v>0</v>
      </c>
    </row>
    <row r="56" spans="1:5" x14ac:dyDescent="0.25">
      <c r="A56" s="1" t="b">
        <f>ISNUMBER(SEARCH(A$1,'Travail sur sélection'!$C68))</f>
        <v>0</v>
      </c>
      <c r="B56" s="1" t="b">
        <f>ISNUMBER(SEARCH(B$1,'Travail sur sélection'!$C68))</f>
        <v>0</v>
      </c>
      <c r="C56" s="1" t="b">
        <f>ISNUMBER(SEARCH(C$1,'Travail sur sélection'!$C68))</f>
        <v>1</v>
      </c>
      <c r="D56" s="1" t="b">
        <f>ISNUMBER(SEARCH(D$1,'Travail sur sélection'!$C68))</f>
        <v>0</v>
      </c>
      <c r="E56" s="1" t="b">
        <f>ISNUMBER(SEARCH(E$1,'Travail sur sélection'!#REF!))</f>
        <v>0</v>
      </c>
    </row>
    <row r="57" spans="1:5" x14ac:dyDescent="0.25">
      <c r="A57" s="1" t="b">
        <f>ISNUMBER(SEARCH(A$1,'Travail sur sélection'!$C69))</f>
        <v>0</v>
      </c>
      <c r="B57" s="1" t="b">
        <f>ISNUMBER(SEARCH(B$1,'Travail sur sélection'!$C69))</f>
        <v>0</v>
      </c>
      <c r="C57" s="1" t="b">
        <f>ISNUMBER(SEARCH(C$1,'Travail sur sélection'!$C69))</f>
        <v>1</v>
      </c>
      <c r="D57" s="1" t="b">
        <f>ISNUMBER(SEARCH(D$1,'Travail sur sélection'!$C69))</f>
        <v>0</v>
      </c>
      <c r="E57" s="1" t="b">
        <f>ISNUMBER(SEARCH(E$1,'Travail sur sélection'!#REF!))</f>
        <v>0</v>
      </c>
    </row>
    <row r="58" spans="1:5" x14ac:dyDescent="0.25">
      <c r="A58" s="1" t="b">
        <f>ISNUMBER(SEARCH(A$1,'Travail sur sélection'!$C70))</f>
        <v>0</v>
      </c>
      <c r="B58" s="1" t="b">
        <f>ISNUMBER(SEARCH(B$1,'Travail sur sélection'!$C70))</f>
        <v>0</v>
      </c>
      <c r="C58" s="1" t="b">
        <f>ISNUMBER(SEARCH(C$1,'Travail sur sélection'!$C70))</f>
        <v>1</v>
      </c>
      <c r="D58" s="1" t="b">
        <f>ISNUMBER(SEARCH(D$1,'Travail sur sélection'!$C70))</f>
        <v>0</v>
      </c>
      <c r="E58" s="1" t="b">
        <f>ISNUMBER(SEARCH(E$1,'Travail sur sélection'!#REF!))</f>
        <v>0</v>
      </c>
    </row>
    <row r="59" spans="1:5" x14ac:dyDescent="0.25">
      <c r="A59" s="1" t="b">
        <f>ISNUMBER(SEARCH(A$1,'Travail sur sélection'!$C71))</f>
        <v>0</v>
      </c>
      <c r="B59" s="1" t="b">
        <f>ISNUMBER(SEARCH(B$1,'Travail sur sélection'!$C71))</f>
        <v>0</v>
      </c>
      <c r="C59" s="1" t="b">
        <f>ISNUMBER(SEARCH(C$1,'Travail sur sélection'!$C71))</f>
        <v>1</v>
      </c>
      <c r="D59" s="1" t="b">
        <f>ISNUMBER(SEARCH(D$1,'Travail sur sélection'!$C71))</f>
        <v>0</v>
      </c>
      <c r="E59" s="1" t="b">
        <f>ISNUMBER(SEARCH(E$1,'Travail sur sélection'!#REF!))</f>
        <v>0</v>
      </c>
    </row>
    <row r="60" spans="1:5" x14ac:dyDescent="0.25">
      <c r="A60" s="1" t="b">
        <f>ISNUMBER(SEARCH(A$1,'Travail sur sélection'!$C72))</f>
        <v>0</v>
      </c>
      <c r="B60" s="1" t="b">
        <f>ISNUMBER(SEARCH(B$1,'Travail sur sélection'!$C72))</f>
        <v>0</v>
      </c>
      <c r="C60" s="1" t="b">
        <f>ISNUMBER(SEARCH(C$1,'Travail sur sélection'!$C72))</f>
        <v>1</v>
      </c>
      <c r="D60" s="1" t="b">
        <f>ISNUMBER(SEARCH(D$1,'Travail sur sélection'!$C72))</f>
        <v>0</v>
      </c>
      <c r="E60" s="1" t="b">
        <f>ISNUMBER(SEARCH(E$1,'Travail sur sélection'!#REF!))</f>
        <v>0</v>
      </c>
    </row>
    <row r="61" spans="1:5" x14ac:dyDescent="0.25">
      <c r="A61" s="1" t="b">
        <f>ISNUMBER(SEARCH(A$1,'Travail sur sélection'!$C73))</f>
        <v>0</v>
      </c>
      <c r="B61" s="1" t="b">
        <f>ISNUMBER(SEARCH(B$1,'Travail sur sélection'!$C73))</f>
        <v>0</v>
      </c>
      <c r="C61" s="1" t="b">
        <f>ISNUMBER(SEARCH(C$1,'Travail sur sélection'!$C73))</f>
        <v>1</v>
      </c>
      <c r="D61" s="1" t="b">
        <f>ISNUMBER(SEARCH(D$1,'Travail sur sélection'!$C73))</f>
        <v>0</v>
      </c>
      <c r="E61" s="1" t="b">
        <f>ISNUMBER(SEARCH(E$1,'Travail sur sélection'!#REF!))</f>
        <v>0</v>
      </c>
    </row>
    <row r="62" spans="1:5" x14ac:dyDescent="0.25">
      <c r="A62" s="1" t="b">
        <f>ISNUMBER(SEARCH(A$1,'Travail sur sélection'!$C74))</f>
        <v>0</v>
      </c>
      <c r="B62" s="1" t="b">
        <f>ISNUMBER(SEARCH(B$1,'Travail sur sélection'!$C74))</f>
        <v>0</v>
      </c>
      <c r="C62" s="1" t="b">
        <f>ISNUMBER(SEARCH(C$1,'Travail sur sélection'!$C74))</f>
        <v>1</v>
      </c>
      <c r="D62" s="1" t="b">
        <f>ISNUMBER(SEARCH(D$1,'Travail sur sélection'!$C74))</f>
        <v>0</v>
      </c>
      <c r="E62" s="1" t="b">
        <f>ISNUMBER(SEARCH(E$1,'Travail sur sélection'!#REF!))</f>
        <v>0</v>
      </c>
    </row>
    <row r="63" spans="1:5" x14ac:dyDescent="0.25">
      <c r="A63" s="1" t="b">
        <f>ISNUMBER(SEARCH(A$1,'Travail sur sélection'!$C75))</f>
        <v>0</v>
      </c>
      <c r="B63" s="1" t="b">
        <f>ISNUMBER(SEARCH(B$1,'Travail sur sélection'!$C75))</f>
        <v>0</v>
      </c>
      <c r="C63" s="1" t="b">
        <f>ISNUMBER(SEARCH(C$1,'Travail sur sélection'!$C75))</f>
        <v>1</v>
      </c>
      <c r="D63" s="1" t="b">
        <f>ISNUMBER(SEARCH(D$1,'Travail sur sélection'!$C75))</f>
        <v>0</v>
      </c>
      <c r="E63" s="1" t="b">
        <f>ISNUMBER(SEARCH(E$1,'Travail sur sélection'!#REF!))</f>
        <v>0</v>
      </c>
    </row>
    <row r="64" spans="1:5" x14ac:dyDescent="0.25">
      <c r="A64" s="1" t="b">
        <f>ISNUMBER(SEARCH(A$1,'Travail sur sélection'!$C76))</f>
        <v>0</v>
      </c>
      <c r="B64" s="1" t="b">
        <f>ISNUMBER(SEARCH(B$1,'Travail sur sélection'!$C76))</f>
        <v>0</v>
      </c>
      <c r="C64" s="1" t="b">
        <f>ISNUMBER(SEARCH(C$1,'Travail sur sélection'!$C76))</f>
        <v>1</v>
      </c>
      <c r="D64" s="1" t="b">
        <f>ISNUMBER(SEARCH(D$1,'Travail sur sélection'!$C76))</f>
        <v>0</v>
      </c>
      <c r="E64" s="1" t="b">
        <f>ISNUMBER(SEARCH(E$1,'Travail sur sélection'!#REF!))</f>
        <v>0</v>
      </c>
    </row>
    <row r="65" spans="1:5" x14ac:dyDescent="0.25">
      <c r="A65" s="1" t="b">
        <f>ISNUMBER(SEARCH(A$1,'Travail sur sélection'!$C77))</f>
        <v>0</v>
      </c>
      <c r="B65" s="1" t="b">
        <f>ISNUMBER(SEARCH(B$1,'Travail sur sélection'!$C77))</f>
        <v>0</v>
      </c>
      <c r="C65" s="1" t="b">
        <f>ISNUMBER(SEARCH(C$1,'Travail sur sélection'!$C77))</f>
        <v>1</v>
      </c>
      <c r="D65" s="1" t="b">
        <f>ISNUMBER(SEARCH(D$1,'Travail sur sélection'!$C77))</f>
        <v>0</v>
      </c>
      <c r="E65" s="1" t="b">
        <f>ISNUMBER(SEARCH(E$1,'Travail sur sélection'!#REF!))</f>
        <v>0</v>
      </c>
    </row>
    <row r="66" spans="1:5" x14ac:dyDescent="0.25">
      <c r="A66" s="1" t="b">
        <f>ISNUMBER(SEARCH(A$1,'Travail sur sélection'!$C78))</f>
        <v>0</v>
      </c>
      <c r="B66" s="1" t="b">
        <f>ISNUMBER(SEARCH(B$1,'Travail sur sélection'!$C78))</f>
        <v>0</v>
      </c>
      <c r="C66" s="1" t="b">
        <f>ISNUMBER(SEARCH(C$1,'Travail sur sélection'!$C78))</f>
        <v>1</v>
      </c>
      <c r="D66" s="1" t="b">
        <f>ISNUMBER(SEARCH(D$1,'Travail sur sélection'!$C78))</f>
        <v>0</v>
      </c>
      <c r="E66" s="1" t="b">
        <f>ISNUMBER(SEARCH(E$1,'Travail sur sélection'!#REF!))</f>
        <v>0</v>
      </c>
    </row>
    <row r="67" spans="1:5" x14ac:dyDescent="0.25">
      <c r="A67" s="1" t="b">
        <f>ISNUMBER(SEARCH(A$1,'Travail sur sélection'!$C79))</f>
        <v>0</v>
      </c>
      <c r="B67" s="1" t="b">
        <f>ISNUMBER(SEARCH(B$1,'Travail sur sélection'!$C79))</f>
        <v>0</v>
      </c>
      <c r="C67" s="1" t="b">
        <f>ISNUMBER(SEARCH(C$1,'Travail sur sélection'!$C79))</f>
        <v>1</v>
      </c>
      <c r="D67" s="1" t="b">
        <f>ISNUMBER(SEARCH(D$1,'Travail sur sélection'!$C79))</f>
        <v>0</v>
      </c>
      <c r="E67" s="1" t="b">
        <f>ISNUMBER(SEARCH(E$1,'Travail sur sélection'!#REF!))</f>
        <v>0</v>
      </c>
    </row>
    <row r="68" spans="1:5" x14ac:dyDescent="0.25">
      <c r="A68" s="1" t="b">
        <f>ISNUMBER(SEARCH(A$1,'Travail sur sélection'!$C80))</f>
        <v>0</v>
      </c>
      <c r="B68" s="1" t="b">
        <f>ISNUMBER(SEARCH(B$1,'Travail sur sélection'!$C80))</f>
        <v>0</v>
      </c>
      <c r="C68" s="1" t="b">
        <f>ISNUMBER(SEARCH(C$1,'Travail sur sélection'!$C80))</f>
        <v>1</v>
      </c>
      <c r="D68" s="1" t="b">
        <f>ISNUMBER(SEARCH(D$1,'Travail sur sélection'!$C80))</f>
        <v>0</v>
      </c>
      <c r="E68" s="1" t="b">
        <f>ISNUMBER(SEARCH(E$1,'Travail sur sélection'!#REF!))</f>
        <v>0</v>
      </c>
    </row>
    <row r="69" spans="1:5" x14ac:dyDescent="0.25">
      <c r="A69" s="1" t="b">
        <f>ISNUMBER(SEARCH(A$1,'Travail sur sélection'!$C81))</f>
        <v>0</v>
      </c>
      <c r="B69" s="1" t="b">
        <f>ISNUMBER(SEARCH(B$1,'Travail sur sélection'!$C81))</f>
        <v>0</v>
      </c>
      <c r="C69" s="1" t="b">
        <f>ISNUMBER(SEARCH(C$1,'Travail sur sélection'!$C81))</f>
        <v>1</v>
      </c>
      <c r="D69" s="1" t="b">
        <f>ISNUMBER(SEARCH(D$1,'Travail sur sélection'!$C81))</f>
        <v>0</v>
      </c>
      <c r="E69" s="1" t="b">
        <f>ISNUMBER(SEARCH(E$1,'Travail sur sélection'!#REF!))</f>
        <v>0</v>
      </c>
    </row>
    <row r="70" spans="1:5" x14ac:dyDescent="0.25">
      <c r="A70" s="1" t="b">
        <f>ISNUMBER(SEARCH(A$1,'Travail sur sélection'!$C82))</f>
        <v>0</v>
      </c>
      <c r="B70" s="1" t="b">
        <f>ISNUMBER(SEARCH(B$1,'Travail sur sélection'!$C82))</f>
        <v>0</v>
      </c>
      <c r="C70" s="1" t="b">
        <f>ISNUMBER(SEARCH(C$1,'Travail sur sélection'!$C82))</f>
        <v>1</v>
      </c>
      <c r="D70" s="1" t="b">
        <f>ISNUMBER(SEARCH(D$1,'Travail sur sélection'!$C82))</f>
        <v>0</v>
      </c>
      <c r="E70" s="1" t="b">
        <f>ISNUMBER(SEARCH(E$1,'Travail sur sélection'!#REF!))</f>
        <v>0</v>
      </c>
    </row>
    <row r="71" spans="1:5" x14ac:dyDescent="0.25">
      <c r="A71" s="1" t="b">
        <f>ISNUMBER(SEARCH(A$1,'Travail sur sélection'!$C83))</f>
        <v>0</v>
      </c>
      <c r="B71" s="1" t="b">
        <f>ISNUMBER(SEARCH(B$1,'Travail sur sélection'!$C83))</f>
        <v>0</v>
      </c>
      <c r="C71" s="1" t="b">
        <f>ISNUMBER(SEARCH(C$1,'Travail sur sélection'!$C83))</f>
        <v>1</v>
      </c>
      <c r="D71" s="1" t="b">
        <f>ISNUMBER(SEARCH(D$1,'Travail sur sélection'!$C83))</f>
        <v>0</v>
      </c>
      <c r="E71" s="1" t="b">
        <f>ISNUMBER(SEARCH(E$1,'Travail sur sélection'!#REF!))</f>
        <v>0</v>
      </c>
    </row>
    <row r="72" spans="1:5" x14ac:dyDescent="0.25">
      <c r="A72" s="1" t="b">
        <f>ISNUMBER(SEARCH(A$1,'Travail sur sélection'!$C84))</f>
        <v>0</v>
      </c>
      <c r="B72" s="1" t="b">
        <f>ISNUMBER(SEARCH(B$1,'Travail sur sélection'!$C84))</f>
        <v>0</v>
      </c>
      <c r="C72" s="1" t="b">
        <f>ISNUMBER(SEARCH(C$1,'Travail sur sélection'!$C84))</f>
        <v>1</v>
      </c>
      <c r="D72" s="1" t="b">
        <f>ISNUMBER(SEARCH(D$1,'Travail sur sélection'!$C84))</f>
        <v>0</v>
      </c>
      <c r="E72" s="1" t="b">
        <f>ISNUMBER(SEARCH(E$1,'Travail sur sélection'!#REF!))</f>
        <v>0</v>
      </c>
    </row>
    <row r="73" spans="1:5" x14ac:dyDescent="0.25">
      <c r="A73" s="1" t="b">
        <f>ISNUMBER(SEARCH(A$1,'Travail sur sélection'!$C85))</f>
        <v>0</v>
      </c>
      <c r="B73" s="1" t="b">
        <f>ISNUMBER(SEARCH(B$1,'Travail sur sélection'!$C85))</f>
        <v>0</v>
      </c>
      <c r="C73" s="1" t="b">
        <f>ISNUMBER(SEARCH(C$1,'Travail sur sélection'!$C85))</f>
        <v>1</v>
      </c>
      <c r="D73" s="1" t="b">
        <f>ISNUMBER(SEARCH(D$1,'Travail sur sélection'!$C85))</f>
        <v>0</v>
      </c>
      <c r="E73" s="1" t="b">
        <f>ISNUMBER(SEARCH(E$1,'Travail sur sélection'!#REF!))</f>
        <v>0</v>
      </c>
    </row>
    <row r="74" spans="1:5" x14ac:dyDescent="0.25">
      <c r="A74" s="1" t="b">
        <f>ISNUMBER(SEARCH(A$1,'Travail sur sélection'!$C86))</f>
        <v>0</v>
      </c>
      <c r="B74" s="1" t="b">
        <f>ISNUMBER(SEARCH(B$1,'Travail sur sélection'!$C86))</f>
        <v>0</v>
      </c>
      <c r="C74" s="1" t="b">
        <f>ISNUMBER(SEARCH(C$1,'Travail sur sélection'!$C86))</f>
        <v>1</v>
      </c>
      <c r="D74" s="1" t="b">
        <f>ISNUMBER(SEARCH(D$1,'Travail sur sélection'!$C86))</f>
        <v>0</v>
      </c>
      <c r="E74" s="1" t="b">
        <f>ISNUMBER(SEARCH(E$1,'Travail sur sélection'!#REF!))</f>
        <v>0</v>
      </c>
    </row>
    <row r="75" spans="1:5" x14ac:dyDescent="0.25">
      <c r="A75" s="1" t="b">
        <f>ISNUMBER(SEARCH(A$1,'Travail sur sélection'!$C87))</f>
        <v>0</v>
      </c>
      <c r="B75" s="1" t="b">
        <f>ISNUMBER(SEARCH(B$1,'Travail sur sélection'!$C87))</f>
        <v>0</v>
      </c>
      <c r="C75" s="1" t="b">
        <f>ISNUMBER(SEARCH(C$1,'Travail sur sélection'!$C87))</f>
        <v>1</v>
      </c>
      <c r="D75" s="1" t="b">
        <f>ISNUMBER(SEARCH(D$1,'Travail sur sélection'!$C87))</f>
        <v>0</v>
      </c>
      <c r="E75" s="1" t="b">
        <f>ISNUMBER(SEARCH(E$1,'Travail sur sélection'!#REF!))</f>
        <v>0</v>
      </c>
    </row>
    <row r="76" spans="1:5" x14ac:dyDescent="0.25">
      <c r="A76" s="1" t="b">
        <f>ISNUMBER(SEARCH(A$1,'Travail sur sélection'!$C88))</f>
        <v>0</v>
      </c>
      <c r="B76" s="1" t="b">
        <f>ISNUMBER(SEARCH(B$1,'Travail sur sélection'!$C88))</f>
        <v>0</v>
      </c>
      <c r="C76" s="1" t="b">
        <f>ISNUMBER(SEARCH(C$1,'Travail sur sélection'!$C88))</f>
        <v>1</v>
      </c>
      <c r="D76" s="1" t="b">
        <f>ISNUMBER(SEARCH(D$1,'Travail sur sélection'!$C88))</f>
        <v>0</v>
      </c>
      <c r="E76" s="1" t="b">
        <f>ISNUMBER(SEARCH(E$1,'Travail sur sélection'!#REF!))</f>
        <v>0</v>
      </c>
    </row>
    <row r="77" spans="1:5" x14ac:dyDescent="0.25">
      <c r="A77" s="1" t="b">
        <f>ISNUMBER(SEARCH(A$1,'Travail sur sélection'!$C89))</f>
        <v>0</v>
      </c>
      <c r="B77" s="1" t="b">
        <f>ISNUMBER(SEARCH(B$1,'Travail sur sélection'!$C89))</f>
        <v>0</v>
      </c>
      <c r="C77" s="1" t="b">
        <f>ISNUMBER(SEARCH(C$1,'Travail sur sélection'!$C89))</f>
        <v>1</v>
      </c>
      <c r="D77" s="1" t="b">
        <f>ISNUMBER(SEARCH(D$1,'Travail sur sélection'!$C89))</f>
        <v>0</v>
      </c>
      <c r="E77" s="1" t="b">
        <f>ISNUMBER(SEARCH(E$1,'Travail sur sélection'!#REF!))</f>
        <v>0</v>
      </c>
    </row>
    <row r="78" spans="1:5" x14ac:dyDescent="0.25">
      <c r="A78" s="1" t="b">
        <f>ISNUMBER(SEARCH(A$1,'Travail sur sélection'!$C90))</f>
        <v>0</v>
      </c>
      <c r="B78" s="1" t="b">
        <f>ISNUMBER(SEARCH(B$1,'Travail sur sélection'!$C90))</f>
        <v>0</v>
      </c>
      <c r="C78" s="1" t="b">
        <f>ISNUMBER(SEARCH(C$1,'Travail sur sélection'!$C90))</f>
        <v>1</v>
      </c>
      <c r="D78" s="1" t="b">
        <f>ISNUMBER(SEARCH(D$1,'Travail sur sélection'!$C90))</f>
        <v>0</v>
      </c>
      <c r="E78" s="1" t="b">
        <f>ISNUMBER(SEARCH(E$1,'Travail sur sélection'!#REF!))</f>
        <v>0</v>
      </c>
    </row>
    <row r="79" spans="1:5" x14ac:dyDescent="0.25">
      <c r="A79" s="1" t="b">
        <f>ISNUMBER(SEARCH(A$1,'Travail sur sélection'!$C91))</f>
        <v>0</v>
      </c>
      <c r="B79" s="1" t="b">
        <f>ISNUMBER(SEARCH(B$1,'Travail sur sélection'!$C91))</f>
        <v>0</v>
      </c>
      <c r="C79" s="1" t="b">
        <f>ISNUMBER(SEARCH(C$1,'Travail sur sélection'!$C91))</f>
        <v>1</v>
      </c>
      <c r="D79" s="1" t="b">
        <f>ISNUMBER(SEARCH(D$1,'Travail sur sélection'!$C91))</f>
        <v>0</v>
      </c>
      <c r="E79" s="1" t="b">
        <f>ISNUMBER(SEARCH(E$1,'Travail sur sélection'!#REF!))</f>
        <v>0</v>
      </c>
    </row>
    <row r="80" spans="1:5" x14ac:dyDescent="0.25">
      <c r="A80" s="1" t="b">
        <f>ISNUMBER(SEARCH(A$1,'Travail sur sélection'!$C92))</f>
        <v>0</v>
      </c>
      <c r="B80" s="1" t="b">
        <f>ISNUMBER(SEARCH(B$1,'Travail sur sélection'!$C92))</f>
        <v>0</v>
      </c>
      <c r="C80" s="1" t="b">
        <f>ISNUMBER(SEARCH(C$1,'Travail sur sélection'!$C92))</f>
        <v>1</v>
      </c>
      <c r="D80" s="1" t="b">
        <f>ISNUMBER(SEARCH(D$1,'Travail sur sélection'!$C92))</f>
        <v>1</v>
      </c>
      <c r="E80" s="1" t="b">
        <f>ISNUMBER(SEARCH(E$1,'Travail sur sélection'!#REF!))</f>
        <v>0</v>
      </c>
    </row>
    <row r="81" spans="1:5" x14ac:dyDescent="0.25">
      <c r="A81" s="1" t="b">
        <f>ISNUMBER(SEARCH(A$1,'Travail sur sélection'!$C93))</f>
        <v>0</v>
      </c>
      <c r="B81" s="1" t="b">
        <f>ISNUMBER(SEARCH(B$1,'Travail sur sélection'!$C93))</f>
        <v>0</v>
      </c>
      <c r="C81" s="1" t="b">
        <f>ISNUMBER(SEARCH(C$1,'Travail sur sélection'!$C93))</f>
        <v>1</v>
      </c>
      <c r="D81" s="1" t="b">
        <f>ISNUMBER(SEARCH(D$1,'Travail sur sélection'!$C93))</f>
        <v>0</v>
      </c>
      <c r="E81" s="1" t="b">
        <f>ISNUMBER(SEARCH(E$1,'Travail sur sélection'!#REF!))</f>
        <v>0</v>
      </c>
    </row>
    <row r="82" spans="1:5" x14ac:dyDescent="0.25">
      <c r="A82" s="1" t="b">
        <f>ISNUMBER(SEARCH(A$1,'Travail sur sélection'!$C94))</f>
        <v>0</v>
      </c>
      <c r="B82" s="1" t="b">
        <f>ISNUMBER(SEARCH(B$1,'Travail sur sélection'!$C94))</f>
        <v>0</v>
      </c>
      <c r="C82" s="1" t="b">
        <f>ISNUMBER(SEARCH(C$1,'Travail sur sélection'!$C94))</f>
        <v>1</v>
      </c>
      <c r="D82" s="1" t="b">
        <f>ISNUMBER(SEARCH(D$1,'Travail sur sélection'!$C94))</f>
        <v>1</v>
      </c>
      <c r="E82" s="1" t="b">
        <f>ISNUMBER(SEARCH(E$1,'Travail sur sélection'!#REF!))</f>
        <v>0</v>
      </c>
    </row>
    <row r="83" spans="1:5" x14ac:dyDescent="0.25">
      <c r="A83" s="1" t="b">
        <f>ISNUMBER(SEARCH(A$1,'Travail sur sélection'!$C95))</f>
        <v>0</v>
      </c>
      <c r="B83" s="1" t="b">
        <f>ISNUMBER(SEARCH(B$1,'Travail sur sélection'!$C95))</f>
        <v>0</v>
      </c>
      <c r="C83" s="1" t="b">
        <f>ISNUMBER(SEARCH(C$1,'Travail sur sélection'!$C95))</f>
        <v>1</v>
      </c>
      <c r="D83" s="1" t="b">
        <f>ISNUMBER(SEARCH(D$1,'Travail sur sélection'!$C95))</f>
        <v>1</v>
      </c>
      <c r="E83" s="1" t="b">
        <f>ISNUMBER(SEARCH(E$1,'Travail sur sélection'!#REF!))</f>
        <v>0</v>
      </c>
    </row>
    <row r="84" spans="1:5" x14ac:dyDescent="0.25">
      <c r="A84" s="1" t="b">
        <f>ISNUMBER(SEARCH(A$1,'Travail sur sélection'!$C96))</f>
        <v>0</v>
      </c>
      <c r="B84" s="1" t="b">
        <f>ISNUMBER(SEARCH(B$1,'Travail sur sélection'!$C96))</f>
        <v>0</v>
      </c>
      <c r="C84" s="1" t="b">
        <f>ISNUMBER(SEARCH(C$1,'Travail sur sélection'!$C96))</f>
        <v>1</v>
      </c>
      <c r="D84" s="1" t="b">
        <f>ISNUMBER(SEARCH(D$1,'Travail sur sélection'!$C96))</f>
        <v>1</v>
      </c>
      <c r="E84" s="1" t="b">
        <f>ISNUMBER(SEARCH(E$1,'Travail sur sélection'!#REF!))</f>
        <v>0</v>
      </c>
    </row>
    <row r="85" spans="1:5" x14ac:dyDescent="0.25">
      <c r="A85" s="1" t="b">
        <f>ISNUMBER(SEARCH(A$1,'Travail sur sélection'!$C97))</f>
        <v>0</v>
      </c>
      <c r="B85" s="1" t="b">
        <f>ISNUMBER(SEARCH(B$1,'Travail sur sélection'!$C97))</f>
        <v>0</v>
      </c>
      <c r="C85" s="1" t="b">
        <f>ISNUMBER(SEARCH(C$1,'Travail sur sélection'!$C97))</f>
        <v>1</v>
      </c>
      <c r="D85" s="1" t="b">
        <f>ISNUMBER(SEARCH(D$1,'Travail sur sélection'!$C97))</f>
        <v>1</v>
      </c>
      <c r="E85" s="1" t="b">
        <f>ISNUMBER(SEARCH(E$1,'Travail sur sélection'!#REF!))</f>
        <v>0</v>
      </c>
    </row>
    <row r="86" spans="1:5" x14ac:dyDescent="0.25">
      <c r="A86" s="1" t="b">
        <f>ISNUMBER(SEARCH(A$1,'Travail sur sélection'!$C98))</f>
        <v>0</v>
      </c>
      <c r="B86" s="1" t="b">
        <f>ISNUMBER(SEARCH(B$1,'Travail sur sélection'!$C98))</f>
        <v>0</v>
      </c>
      <c r="C86" s="1" t="b">
        <f>ISNUMBER(SEARCH(C$1,'Travail sur sélection'!$C98))</f>
        <v>0</v>
      </c>
      <c r="D86" s="1" t="b">
        <f>ISNUMBER(SEARCH(D$1,'Travail sur sélection'!$C98))</f>
        <v>1</v>
      </c>
      <c r="E86" s="1" t="b">
        <f>ISNUMBER(SEARCH(E$1,'Travail sur sélection'!#REF!))</f>
        <v>0</v>
      </c>
    </row>
    <row r="87" spans="1:5" x14ac:dyDescent="0.25">
      <c r="A87" s="1" t="b">
        <f>ISNUMBER(SEARCH(A$1,'Travail sur sélection'!$C99))</f>
        <v>0</v>
      </c>
      <c r="B87" s="1" t="b">
        <f>ISNUMBER(SEARCH(B$1,'Travail sur sélection'!$C99))</f>
        <v>0</v>
      </c>
      <c r="C87" s="1" t="b">
        <f>ISNUMBER(SEARCH(C$1,'Travail sur sélection'!$C99))</f>
        <v>0</v>
      </c>
      <c r="D87" s="1" t="b">
        <f>ISNUMBER(SEARCH(D$1,'Travail sur sélection'!$C99))</f>
        <v>1</v>
      </c>
      <c r="E87" s="1" t="b">
        <f>ISNUMBER(SEARCH(E$1,'Travail sur sélection'!#REF!))</f>
        <v>0</v>
      </c>
    </row>
    <row r="88" spans="1:5" x14ac:dyDescent="0.25">
      <c r="A88" s="1" t="b">
        <f>ISNUMBER(SEARCH(A$1,'Travail sur sélection'!$C100))</f>
        <v>0</v>
      </c>
      <c r="B88" s="1" t="b">
        <f>ISNUMBER(SEARCH(B$1,'Travail sur sélection'!$C100))</f>
        <v>0</v>
      </c>
      <c r="C88" s="1" t="b">
        <f>ISNUMBER(SEARCH(C$1,'Travail sur sélection'!$C100))</f>
        <v>1</v>
      </c>
      <c r="D88" s="1" t="b">
        <f>ISNUMBER(SEARCH(D$1,'Travail sur sélection'!$C100))</f>
        <v>0</v>
      </c>
      <c r="E88" s="1" t="b">
        <f>ISNUMBER(SEARCH(E$1,'Travail sur sélection'!#REF!))</f>
        <v>0</v>
      </c>
    </row>
    <row r="89" spans="1:5" x14ac:dyDescent="0.25">
      <c r="A89" s="1" t="b">
        <f>ISNUMBER(SEARCH(A$1,'Travail sur sélection'!$C101))</f>
        <v>1</v>
      </c>
      <c r="B89" s="1" t="b">
        <f>ISNUMBER(SEARCH(B$1,'Travail sur sélection'!$C101))</f>
        <v>0</v>
      </c>
      <c r="C89" s="1" t="b">
        <f>ISNUMBER(SEARCH(C$1,'Travail sur sélection'!$C101))</f>
        <v>0</v>
      </c>
      <c r="D89" s="1" t="b">
        <f>ISNUMBER(SEARCH(D$1,'Travail sur sélection'!$C101))</f>
        <v>0</v>
      </c>
      <c r="E89" s="1" t="b">
        <f>ISNUMBER(SEARCH(E$1,'Travail sur sélection'!#REF!))</f>
        <v>0</v>
      </c>
    </row>
    <row r="90" spans="1:5" x14ac:dyDescent="0.25">
      <c r="A90" s="1" t="b">
        <f>ISNUMBER(SEARCH(A$1,'Travail sur sélection'!$C102))</f>
        <v>0</v>
      </c>
      <c r="B90" s="1" t="b">
        <f>ISNUMBER(SEARCH(B$1,'Travail sur sélection'!$C102))</f>
        <v>0</v>
      </c>
      <c r="C90" s="1" t="b">
        <f>ISNUMBER(SEARCH(C$1,'Travail sur sélection'!$C102))</f>
        <v>1</v>
      </c>
      <c r="D90" s="1" t="b">
        <f>ISNUMBER(SEARCH(D$1,'Travail sur sélection'!$C102))</f>
        <v>0</v>
      </c>
      <c r="E90" s="1" t="b">
        <f>ISNUMBER(SEARCH(E$1,'Travail sur sélection'!#REF!))</f>
        <v>0</v>
      </c>
    </row>
    <row r="91" spans="1:5" x14ac:dyDescent="0.25">
      <c r="A91" s="1" t="b">
        <f>ISNUMBER(SEARCH(A$1,'Travail sur sélection'!$C103))</f>
        <v>0</v>
      </c>
      <c r="B91" s="1" t="b">
        <f>ISNUMBER(SEARCH(B$1,'Travail sur sélection'!$C103))</f>
        <v>0</v>
      </c>
      <c r="C91" s="1" t="b">
        <f>ISNUMBER(SEARCH(C$1,'Travail sur sélection'!$C103))</f>
        <v>1</v>
      </c>
      <c r="D91" s="1" t="b">
        <f>ISNUMBER(SEARCH(D$1,'Travail sur sélection'!$C103))</f>
        <v>0</v>
      </c>
      <c r="E91" s="1" t="b">
        <f>ISNUMBER(SEARCH(E$1,'Travail sur sélection'!#REF!))</f>
        <v>0</v>
      </c>
    </row>
    <row r="92" spans="1:5" x14ac:dyDescent="0.25">
      <c r="A92" s="1" t="b">
        <f>ISNUMBER(SEARCH(A$1,'Travail sur sélection'!$C104))</f>
        <v>0</v>
      </c>
      <c r="B92" s="1" t="b">
        <f>ISNUMBER(SEARCH(B$1,'Travail sur sélection'!$C104))</f>
        <v>0</v>
      </c>
      <c r="C92" s="1" t="b">
        <f>ISNUMBER(SEARCH(C$1,'Travail sur sélection'!$C104))</f>
        <v>1</v>
      </c>
      <c r="D92" s="1" t="b">
        <f>ISNUMBER(SEARCH(D$1,'Travail sur sélection'!$C104))</f>
        <v>0</v>
      </c>
      <c r="E92" s="1" t="b">
        <f>ISNUMBER(SEARCH(E$1,'Travail sur sélection'!#REF!))</f>
        <v>0</v>
      </c>
    </row>
    <row r="93" spans="1:5" x14ac:dyDescent="0.25">
      <c r="A93" s="1" t="b">
        <f>ISNUMBER(SEARCH(A$1,'Travail sur sélection'!$C105))</f>
        <v>0</v>
      </c>
      <c r="B93" s="1" t="b">
        <f>ISNUMBER(SEARCH(B$1,'Travail sur sélection'!$C105))</f>
        <v>0</v>
      </c>
      <c r="C93" s="1" t="b">
        <f>ISNUMBER(SEARCH(C$1,'Travail sur sélection'!$C105))</f>
        <v>1</v>
      </c>
      <c r="D93" s="1" t="b">
        <f>ISNUMBER(SEARCH(D$1,'Travail sur sélection'!$C105))</f>
        <v>0</v>
      </c>
      <c r="E93" s="1" t="b">
        <f>ISNUMBER(SEARCH(E$1,'Travail sur sélection'!#REF!))</f>
        <v>0</v>
      </c>
    </row>
    <row r="94" spans="1:5" x14ac:dyDescent="0.25">
      <c r="A94" s="1" t="b">
        <f>ISNUMBER(SEARCH(A$1,'Travail sur sélection'!$C106))</f>
        <v>0</v>
      </c>
      <c r="B94" s="1" t="b">
        <f>ISNUMBER(SEARCH(B$1,'Travail sur sélection'!$C106))</f>
        <v>0</v>
      </c>
      <c r="C94" s="1" t="b">
        <f>ISNUMBER(SEARCH(C$1,'Travail sur sélection'!$C106))</f>
        <v>1</v>
      </c>
      <c r="D94" s="1" t="b">
        <f>ISNUMBER(SEARCH(D$1,'Travail sur sélection'!$C106))</f>
        <v>0</v>
      </c>
      <c r="E94" s="1" t="b">
        <f>ISNUMBER(SEARCH(E$1,'Travail sur sélection'!#REF!))</f>
        <v>0</v>
      </c>
    </row>
    <row r="95" spans="1:5" x14ac:dyDescent="0.25">
      <c r="A95" s="1" t="b">
        <f>ISNUMBER(SEARCH(A$1,'Travail sur sélection'!$C107))</f>
        <v>0</v>
      </c>
      <c r="B95" s="1" t="b">
        <f>ISNUMBER(SEARCH(B$1,'Travail sur sélection'!$C107))</f>
        <v>0</v>
      </c>
      <c r="C95" s="1" t="b">
        <f>ISNUMBER(SEARCH(C$1,'Travail sur sélection'!$C107))</f>
        <v>1</v>
      </c>
      <c r="D95" s="1" t="b">
        <f>ISNUMBER(SEARCH(D$1,'Travail sur sélection'!$C107))</f>
        <v>1</v>
      </c>
      <c r="E95" s="1" t="b">
        <f>ISNUMBER(SEARCH(E$1,'Travail sur sélection'!#REF!))</f>
        <v>0</v>
      </c>
    </row>
    <row r="96" spans="1:5" x14ac:dyDescent="0.25">
      <c r="A96" s="1" t="b">
        <f>ISNUMBER(SEARCH(A$1,'Travail sur sélection'!$C108))</f>
        <v>0</v>
      </c>
      <c r="B96" s="1" t="b">
        <f>ISNUMBER(SEARCH(B$1,'Travail sur sélection'!$C108))</f>
        <v>1</v>
      </c>
      <c r="C96" s="1" t="b">
        <f>ISNUMBER(SEARCH(C$1,'Travail sur sélection'!$C108))</f>
        <v>0</v>
      </c>
      <c r="D96" s="1" t="b">
        <f>ISNUMBER(SEARCH(D$1,'Travail sur sélection'!$C108))</f>
        <v>0</v>
      </c>
      <c r="E96" s="1" t="b">
        <f>ISNUMBER(SEARCH(E$1,'Travail sur sélection'!#REF!))</f>
        <v>0</v>
      </c>
    </row>
    <row r="97" spans="1:5" x14ac:dyDescent="0.25">
      <c r="A97" s="1" t="b">
        <f>ISNUMBER(SEARCH(A$1,'Travail sur sélection'!$C109))</f>
        <v>1</v>
      </c>
      <c r="B97" s="1" t="b">
        <f>ISNUMBER(SEARCH(B$1,'Travail sur sélection'!$C109))</f>
        <v>0</v>
      </c>
      <c r="C97" s="1" t="b">
        <f>ISNUMBER(SEARCH(C$1,'Travail sur sélection'!$C109))</f>
        <v>0</v>
      </c>
      <c r="D97" s="1" t="b">
        <f>ISNUMBER(SEARCH(D$1,'Travail sur sélection'!$C109))</f>
        <v>0</v>
      </c>
      <c r="E97" s="1" t="b">
        <f>ISNUMBER(SEARCH(E$1,'Travail sur sélection'!#REF!))</f>
        <v>0</v>
      </c>
    </row>
    <row r="98" spans="1:5" x14ac:dyDescent="0.25">
      <c r="A98" s="1" t="b">
        <f>ISNUMBER(SEARCH(A$1,'Travail sur sélection'!$C110))</f>
        <v>1</v>
      </c>
      <c r="B98" s="1" t="b">
        <f>ISNUMBER(SEARCH(B$1,'Travail sur sélection'!$C110))</f>
        <v>0</v>
      </c>
      <c r="C98" s="1" t="b">
        <f>ISNUMBER(SEARCH(C$1,'Travail sur sélection'!$C110))</f>
        <v>0</v>
      </c>
      <c r="D98" s="1" t="b">
        <f>ISNUMBER(SEARCH(D$1,'Travail sur sélection'!$C110))</f>
        <v>0</v>
      </c>
      <c r="E98" s="1" t="b">
        <f>ISNUMBER(SEARCH(E$1,'Travail sur sélection'!#REF!))</f>
        <v>0</v>
      </c>
    </row>
    <row r="99" spans="1:5" x14ac:dyDescent="0.25">
      <c r="A99" s="1" t="b">
        <f>ISNUMBER(SEARCH(A$1,'Travail sur sélection'!$C111))</f>
        <v>1</v>
      </c>
      <c r="B99" s="1" t="b">
        <f>ISNUMBER(SEARCH(B$1,'Travail sur sélection'!$C111))</f>
        <v>0</v>
      </c>
      <c r="C99" s="1" t="b">
        <f>ISNUMBER(SEARCH(C$1,'Travail sur sélection'!$C111))</f>
        <v>0</v>
      </c>
      <c r="D99" s="1" t="b">
        <f>ISNUMBER(SEARCH(D$1,'Travail sur sélection'!$C111))</f>
        <v>0</v>
      </c>
      <c r="E99" s="1" t="b">
        <f>ISNUMBER(SEARCH(E$1,'Travail sur sélection'!#REF!))</f>
        <v>0</v>
      </c>
    </row>
    <row r="100" spans="1:5" x14ac:dyDescent="0.25">
      <c r="A100" s="1" t="b">
        <f>ISNUMBER(SEARCH(A$1,'Travail sur sélection'!$C112))</f>
        <v>0</v>
      </c>
      <c r="B100" s="1" t="b">
        <f>ISNUMBER(SEARCH(B$1,'Travail sur sélection'!$C112))</f>
        <v>1</v>
      </c>
      <c r="C100" s="1" t="b">
        <f>ISNUMBER(SEARCH(C$1,'Travail sur sélection'!$C112))</f>
        <v>0</v>
      </c>
      <c r="D100" s="1" t="b">
        <f>ISNUMBER(SEARCH(D$1,'Travail sur sélection'!$C112))</f>
        <v>0</v>
      </c>
      <c r="E100" s="1" t="b">
        <f>ISNUMBER(SEARCH(E$1,'Travail sur sélection'!#REF!))</f>
        <v>0</v>
      </c>
    </row>
    <row r="101" spans="1:5" x14ac:dyDescent="0.25">
      <c r="A101" s="1" t="b">
        <f>ISNUMBER(SEARCH(A$1,'Travail sur sélection'!$C113))</f>
        <v>0</v>
      </c>
      <c r="B101" s="1" t="b">
        <f>ISNUMBER(SEARCH(B$1,'Travail sur sélection'!$C113))</f>
        <v>0</v>
      </c>
      <c r="C101" s="1" t="b">
        <f>ISNUMBER(SEARCH(C$1,'Travail sur sélection'!$C113))</f>
        <v>1</v>
      </c>
      <c r="D101" s="1" t="b">
        <f>ISNUMBER(SEARCH(D$1,'Travail sur sélection'!$C113))</f>
        <v>0</v>
      </c>
      <c r="E101" s="1" t="b">
        <f>ISNUMBER(SEARCH(E$1,'Travail sur sélection'!#REF!))</f>
        <v>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1"/>
  <sheetViews>
    <sheetView workbookViewId="0">
      <selection activeCell="A2" sqref="A2"/>
    </sheetView>
  </sheetViews>
  <sheetFormatPr baseColWidth="10" defaultRowHeight="15" x14ac:dyDescent="0.25"/>
  <cols>
    <col min="1" max="1" width="20.42578125" style="1" customWidth="1"/>
    <col min="2" max="2" width="21" customWidth="1"/>
  </cols>
  <sheetData>
    <row r="1" spans="1:7" x14ac:dyDescent="0.25">
      <c r="A1" t="s">
        <v>15</v>
      </c>
      <c r="B1" t="s">
        <v>327</v>
      </c>
      <c r="C1" t="s">
        <v>7</v>
      </c>
      <c r="D1" t="s">
        <v>358</v>
      </c>
      <c r="E1" t="s">
        <v>387</v>
      </c>
      <c r="F1" t="s">
        <v>388</v>
      </c>
    </row>
    <row r="2" spans="1:7" x14ac:dyDescent="0.25">
      <c r="A2" s="1" t="b">
        <f>ISNUMBER(SEARCH(A$1,'Travail sur sélection'!$I14))</f>
        <v>1</v>
      </c>
      <c r="B2" s="1" t="b">
        <f>ISNUMBER(SEARCH(B$1,'Travail sur sélection'!$I14))</f>
        <v>0</v>
      </c>
      <c r="C2" s="1" t="b">
        <f>ISNUMBER(SEARCH(C$1,'Travail sur sélection'!$I14))</f>
        <v>0</v>
      </c>
      <c r="D2" s="1" t="b">
        <f>ISNUMBER(SEARCH(D$1,'Travail sur sélection'!$F14))</f>
        <v>0</v>
      </c>
      <c r="E2" s="1" t="b">
        <f>ISNUMBER(SEARCH(E$1,'Travail sur sélection'!$J14))</f>
        <v>0</v>
      </c>
      <c r="F2" s="1" t="b">
        <f>ISNUMBER(SEARCH(F$1,'Travail sur sélection'!$J14))</f>
        <v>0</v>
      </c>
      <c r="G2" s="1"/>
    </row>
    <row r="3" spans="1:7" x14ac:dyDescent="0.25">
      <c r="A3" s="1" t="b">
        <f>ISNUMBER(SEARCH(A$1,'Travail sur sélection'!$I15))</f>
        <v>1</v>
      </c>
      <c r="B3" s="1" t="b">
        <f>ISNUMBER(SEARCH(B$1,'Travail sur sélection'!$I15))</f>
        <v>0</v>
      </c>
      <c r="C3" s="1" t="b">
        <f>ISNUMBER(SEARCH(C$1,'Travail sur sélection'!$I15))</f>
        <v>0</v>
      </c>
      <c r="D3" s="1" t="b">
        <f>ISNUMBER(SEARCH(D$1,'Travail sur sélection'!$F15))</f>
        <v>0</v>
      </c>
      <c r="E3" s="1" t="b">
        <f>ISNUMBER(SEARCH(E$1,'Travail sur sélection'!$J15))</f>
        <v>0</v>
      </c>
      <c r="F3" s="1" t="b">
        <f>ISNUMBER(SEARCH(F$1,'Travail sur sélection'!$J15))</f>
        <v>0</v>
      </c>
    </row>
    <row r="4" spans="1:7" x14ac:dyDescent="0.25">
      <c r="A4" s="1" t="b">
        <f>ISNUMBER(SEARCH(A$1,'Travail sur sélection'!$I16))</f>
        <v>1</v>
      </c>
      <c r="B4" s="1" t="b">
        <f>ISNUMBER(SEARCH(B$1,'Travail sur sélection'!$I16))</f>
        <v>0</v>
      </c>
      <c r="C4" s="1" t="b">
        <f>ISNUMBER(SEARCH(C$1,'Travail sur sélection'!$I16))</f>
        <v>0</v>
      </c>
      <c r="D4" s="1" t="b">
        <f>ISNUMBER(SEARCH(D$1,'Travail sur sélection'!$F16))</f>
        <v>0</v>
      </c>
      <c r="E4" s="1" t="b">
        <f>ISNUMBER(SEARCH(E$1,'Travail sur sélection'!$J16))</f>
        <v>0</v>
      </c>
      <c r="F4" s="1" t="b">
        <f>ISNUMBER(SEARCH(F$1,'Travail sur sélection'!$J16))</f>
        <v>0</v>
      </c>
    </row>
    <row r="5" spans="1:7" x14ac:dyDescent="0.25">
      <c r="A5" s="1" t="b">
        <f>ISNUMBER(SEARCH(A$1,'Travail sur sélection'!$I17))</f>
        <v>1</v>
      </c>
      <c r="B5" s="1" t="b">
        <f>ISNUMBER(SEARCH(B$1,'Travail sur sélection'!$I17))</f>
        <v>0</v>
      </c>
      <c r="C5" s="1" t="b">
        <f>ISNUMBER(SEARCH(C$1,'Travail sur sélection'!$I17))</f>
        <v>0</v>
      </c>
      <c r="D5" s="1" t="b">
        <f>ISNUMBER(SEARCH(D$1,'Travail sur sélection'!$F17))</f>
        <v>0</v>
      </c>
      <c r="E5" s="1" t="b">
        <f>ISNUMBER(SEARCH(E$1,'Travail sur sélection'!$J17))</f>
        <v>0</v>
      </c>
      <c r="F5" s="1" t="b">
        <f>ISNUMBER(SEARCH(F$1,'Travail sur sélection'!$J17))</f>
        <v>0</v>
      </c>
    </row>
    <row r="6" spans="1:7" x14ac:dyDescent="0.25">
      <c r="A6" s="1" t="b">
        <f>ISNUMBER(SEARCH(A$1,'Travail sur sélection'!$I18))</f>
        <v>1</v>
      </c>
      <c r="B6" s="1" t="b">
        <f>ISNUMBER(SEARCH(B$1,'Travail sur sélection'!$I18))</f>
        <v>0</v>
      </c>
      <c r="C6" s="1" t="b">
        <f>ISNUMBER(SEARCH(C$1,'Travail sur sélection'!$I18))</f>
        <v>0</v>
      </c>
      <c r="D6" s="1" t="b">
        <f>ISNUMBER(SEARCH(D$1,'Travail sur sélection'!$F18))</f>
        <v>0</v>
      </c>
      <c r="E6" s="1" t="b">
        <f>ISNUMBER(SEARCH(E$1,'Travail sur sélection'!$J18))</f>
        <v>0</v>
      </c>
      <c r="F6" s="1" t="b">
        <f>ISNUMBER(SEARCH(F$1,'Travail sur sélection'!$J18))</f>
        <v>0</v>
      </c>
    </row>
    <row r="7" spans="1:7" x14ac:dyDescent="0.25">
      <c r="A7" s="1" t="b">
        <f>ISNUMBER(SEARCH(A$1,'Travail sur sélection'!$I19))</f>
        <v>1</v>
      </c>
      <c r="B7" s="1" t="b">
        <f>ISNUMBER(SEARCH(B$1,'Travail sur sélection'!$I19))</f>
        <v>0</v>
      </c>
      <c r="C7" s="1" t="b">
        <f>ISNUMBER(SEARCH(C$1,'Travail sur sélection'!$I19))</f>
        <v>0</v>
      </c>
      <c r="D7" s="1" t="b">
        <f>ISNUMBER(SEARCH(D$1,'Travail sur sélection'!$F19))</f>
        <v>0</v>
      </c>
      <c r="E7" s="1" t="b">
        <f>ISNUMBER(SEARCH(E$1,'Travail sur sélection'!$J19))</f>
        <v>0</v>
      </c>
      <c r="F7" s="1" t="b">
        <f>ISNUMBER(SEARCH(F$1,'Travail sur sélection'!$J19))</f>
        <v>0</v>
      </c>
    </row>
    <row r="8" spans="1:7" x14ac:dyDescent="0.25">
      <c r="A8" s="1" t="b">
        <f>ISNUMBER(SEARCH(A$1,'Travail sur sélection'!$I20))</f>
        <v>1</v>
      </c>
      <c r="B8" s="1" t="b">
        <f>ISNUMBER(SEARCH(B$1,'Travail sur sélection'!$I20))</f>
        <v>0</v>
      </c>
      <c r="C8" s="1" t="b">
        <f>ISNUMBER(SEARCH(C$1,'Travail sur sélection'!$I20))</f>
        <v>0</v>
      </c>
      <c r="D8" s="1" t="b">
        <f>ISNUMBER(SEARCH(D$1,'Travail sur sélection'!$F20))</f>
        <v>0</v>
      </c>
      <c r="E8" s="1" t="b">
        <f>ISNUMBER(SEARCH(E$1,'Travail sur sélection'!$J20))</f>
        <v>0</v>
      </c>
      <c r="F8" s="1" t="b">
        <f>ISNUMBER(SEARCH(F$1,'Travail sur sélection'!$J20))</f>
        <v>0</v>
      </c>
    </row>
    <row r="9" spans="1:7" x14ac:dyDescent="0.25">
      <c r="A9" s="1" t="b">
        <f>ISNUMBER(SEARCH(A$1,'Travail sur sélection'!$I21))</f>
        <v>1</v>
      </c>
      <c r="B9" s="1" t="b">
        <f>ISNUMBER(SEARCH(B$1,'Travail sur sélection'!$I21))</f>
        <v>0</v>
      </c>
      <c r="C9" s="1" t="b">
        <f>ISNUMBER(SEARCH(C$1,'Travail sur sélection'!$I21))</f>
        <v>0</v>
      </c>
      <c r="D9" s="1" t="b">
        <f>ISNUMBER(SEARCH(D$1,'Travail sur sélection'!$F21))</f>
        <v>0</v>
      </c>
      <c r="E9" s="1" t="b">
        <f>ISNUMBER(SEARCH(E$1,'Travail sur sélection'!$J21))</f>
        <v>0</v>
      </c>
      <c r="F9" s="1" t="b">
        <f>ISNUMBER(SEARCH(F$1,'Travail sur sélection'!$J21))</f>
        <v>0</v>
      </c>
    </row>
    <row r="10" spans="1:7" x14ac:dyDescent="0.25">
      <c r="A10" s="1" t="b">
        <f>ISNUMBER(SEARCH(A$1,'Travail sur sélection'!$I22))</f>
        <v>0</v>
      </c>
      <c r="B10" s="1" t="b">
        <f>ISNUMBER(SEARCH(B$1,'Travail sur sélection'!$I22))</f>
        <v>0</v>
      </c>
      <c r="C10" s="1" t="b">
        <f>ISNUMBER(SEARCH(C$1,'Travail sur sélection'!$I22))</f>
        <v>1</v>
      </c>
      <c r="D10" s="1" t="b">
        <f>ISNUMBER(SEARCH(D$1,'Travail sur sélection'!$F22))</f>
        <v>0</v>
      </c>
      <c r="E10" s="1" t="b">
        <f>ISNUMBER(SEARCH(E$1,'Travail sur sélection'!$J22))</f>
        <v>0</v>
      </c>
      <c r="F10" s="1" t="b">
        <f>ISNUMBER(SEARCH(F$1,'Travail sur sélection'!$J22))</f>
        <v>0</v>
      </c>
    </row>
    <row r="11" spans="1:7" x14ac:dyDescent="0.25">
      <c r="A11" s="1" t="b">
        <f>ISNUMBER(SEARCH(A$1,'Travail sur sélection'!$I23))</f>
        <v>1</v>
      </c>
      <c r="B11" s="1" t="b">
        <f>ISNUMBER(SEARCH(B$1,'Travail sur sélection'!$I23))</f>
        <v>0</v>
      </c>
      <c r="C11" s="1" t="b">
        <f>ISNUMBER(SEARCH(C$1,'Travail sur sélection'!$I23))</f>
        <v>0</v>
      </c>
      <c r="D11" s="1" t="b">
        <f>ISNUMBER(SEARCH(D$1,'Travail sur sélection'!$F23))</f>
        <v>0</v>
      </c>
      <c r="E11" s="1" t="b">
        <f>ISNUMBER(SEARCH(E$1,'Travail sur sélection'!$J23))</f>
        <v>0</v>
      </c>
      <c r="F11" s="1" t="b">
        <f>ISNUMBER(SEARCH(F$1,'Travail sur sélection'!$J23))</f>
        <v>0</v>
      </c>
    </row>
    <row r="12" spans="1:7" x14ac:dyDescent="0.25">
      <c r="A12" s="1" t="b">
        <f>ISNUMBER(SEARCH(A$1,'Travail sur sélection'!$I24))</f>
        <v>1</v>
      </c>
      <c r="B12" s="1" t="b">
        <f>ISNUMBER(SEARCH(B$1,'Travail sur sélection'!$I24))</f>
        <v>0</v>
      </c>
      <c r="C12" s="1" t="b">
        <f>ISNUMBER(SEARCH(C$1,'Travail sur sélection'!$I24))</f>
        <v>0</v>
      </c>
      <c r="D12" s="1" t="b">
        <f>ISNUMBER(SEARCH(D$1,'Travail sur sélection'!$F24))</f>
        <v>0</v>
      </c>
      <c r="E12" s="1" t="b">
        <f>ISNUMBER(SEARCH(E$1,'Travail sur sélection'!$J24))</f>
        <v>0</v>
      </c>
      <c r="F12" s="1" t="b">
        <f>ISNUMBER(SEARCH(F$1,'Travail sur sélection'!$J24))</f>
        <v>0</v>
      </c>
    </row>
    <row r="13" spans="1:7" x14ac:dyDescent="0.25">
      <c r="A13" s="1" t="b">
        <f>ISNUMBER(SEARCH(A$1,'Travail sur sélection'!$I25))</f>
        <v>1</v>
      </c>
      <c r="B13" s="1" t="b">
        <f>ISNUMBER(SEARCH(B$1,'Travail sur sélection'!$I25))</f>
        <v>0</v>
      </c>
      <c r="C13" s="1" t="b">
        <f>ISNUMBER(SEARCH(C$1,'Travail sur sélection'!$I25))</f>
        <v>0</v>
      </c>
      <c r="D13" s="1" t="b">
        <f>ISNUMBER(SEARCH(D$1,'Travail sur sélection'!$F25))</f>
        <v>0</v>
      </c>
      <c r="E13" s="1" t="b">
        <f>ISNUMBER(SEARCH(E$1,'Travail sur sélection'!$J25))</f>
        <v>0</v>
      </c>
      <c r="F13" s="1" t="b">
        <f>ISNUMBER(SEARCH(F$1,'Travail sur sélection'!$J25))</f>
        <v>0</v>
      </c>
    </row>
    <row r="14" spans="1:7" x14ac:dyDescent="0.25">
      <c r="A14" s="1" t="b">
        <f>ISNUMBER(SEARCH(A$1,'Travail sur sélection'!$I26))</f>
        <v>1</v>
      </c>
      <c r="B14" s="1" t="b">
        <f>ISNUMBER(SEARCH(B$1,'Travail sur sélection'!$I26))</f>
        <v>0</v>
      </c>
      <c r="C14" s="1" t="b">
        <f>ISNUMBER(SEARCH(C$1,'Travail sur sélection'!$I26))</f>
        <v>0</v>
      </c>
      <c r="D14" s="1" t="b">
        <f>ISNUMBER(SEARCH(D$1,'Travail sur sélection'!$F26))</f>
        <v>0</v>
      </c>
      <c r="E14" s="1" t="b">
        <f>ISNUMBER(SEARCH(E$1,'Travail sur sélection'!$J26))</f>
        <v>0</v>
      </c>
      <c r="F14" s="1" t="b">
        <f>ISNUMBER(SEARCH(F$1,'Travail sur sélection'!$J26))</f>
        <v>0</v>
      </c>
    </row>
    <row r="15" spans="1:7" x14ac:dyDescent="0.25">
      <c r="A15" s="1" t="b">
        <f>ISNUMBER(SEARCH(A$1,'Travail sur sélection'!$I27))</f>
        <v>0</v>
      </c>
      <c r="B15" s="1" t="b">
        <f>ISNUMBER(SEARCH(B$1,'Travail sur sélection'!$I27))</f>
        <v>1</v>
      </c>
      <c r="C15" s="1" t="b">
        <f>ISNUMBER(SEARCH(C$1,'Travail sur sélection'!$I27))</f>
        <v>0</v>
      </c>
      <c r="D15" s="1" t="b">
        <f>ISNUMBER(SEARCH(D$1,'Travail sur sélection'!$F27))</f>
        <v>0</v>
      </c>
      <c r="E15" s="1" t="b">
        <f>ISNUMBER(SEARCH(E$1,'Travail sur sélection'!$J27))</f>
        <v>0</v>
      </c>
      <c r="F15" s="1" t="b">
        <f>ISNUMBER(SEARCH(F$1,'Travail sur sélection'!$J27))</f>
        <v>0</v>
      </c>
    </row>
    <row r="16" spans="1:7" x14ac:dyDescent="0.25">
      <c r="A16" s="1" t="b">
        <f>ISNUMBER(SEARCH(A$1,'Travail sur sélection'!$I28))</f>
        <v>1</v>
      </c>
      <c r="B16" s="1" t="b">
        <f>ISNUMBER(SEARCH(B$1,'Travail sur sélection'!$I28))</f>
        <v>0</v>
      </c>
      <c r="C16" s="1" t="b">
        <f>ISNUMBER(SEARCH(C$1,'Travail sur sélection'!$I28))</f>
        <v>0</v>
      </c>
      <c r="D16" s="1" t="b">
        <f>ISNUMBER(SEARCH(D$1,'Travail sur sélection'!$F28))</f>
        <v>0</v>
      </c>
      <c r="E16" s="1" t="b">
        <f>ISNUMBER(SEARCH(E$1,'Travail sur sélection'!$J28))</f>
        <v>0</v>
      </c>
      <c r="F16" s="1" t="b">
        <f>ISNUMBER(SEARCH(F$1,'Travail sur sélection'!$J28))</f>
        <v>0</v>
      </c>
    </row>
    <row r="17" spans="1:6" x14ac:dyDescent="0.25">
      <c r="A17" s="1" t="b">
        <f>ISNUMBER(SEARCH(A$1,'Travail sur sélection'!$I29))</f>
        <v>0</v>
      </c>
      <c r="B17" s="1" t="b">
        <f>ISNUMBER(SEARCH(B$1,'Travail sur sélection'!$I29))</f>
        <v>0</v>
      </c>
      <c r="C17" s="1" t="b">
        <f>ISNUMBER(SEARCH(C$1,'Travail sur sélection'!$I29))</f>
        <v>1</v>
      </c>
      <c r="D17" s="1" t="b">
        <f>ISNUMBER(SEARCH(D$1,'Travail sur sélection'!$F29))</f>
        <v>0</v>
      </c>
      <c r="E17" s="1" t="b">
        <f>ISNUMBER(SEARCH(E$1,'Travail sur sélection'!$J29))</f>
        <v>0</v>
      </c>
      <c r="F17" s="1" t="b">
        <f>ISNUMBER(SEARCH(F$1,'Travail sur sélection'!$J29))</f>
        <v>0</v>
      </c>
    </row>
    <row r="18" spans="1:6" x14ac:dyDescent="0.25">
      <c r="A18" s="1" t="b">
        <f>ISNUMBER(SEARCH(A$1,'Travail sur sélection'!$I30))</f>
        <v>0</v>
      </c>
      <c r="B18" s="1" t="b">
        <f>ISNUMBER(SEARCH(B$1,'Travail sur sélection'!$I30))</f>
        <v>1</v>
      </c>
      <c r="C18" s="1" t="b">
        <f>ISNUMBER(SEARCH(C$1,'Travail sur sélection'!$I30))</f>
        <v>0</v>
      </c>
      <c r="D18" s="1" t="b">
        <f>ISNUMBER(SEARCH(D$1,'Travail sur sélection'!$F30))</f>
        <v>0</v>
      </c>
      <c r="E18" s="1" t="b">
        <f>ISNUMBER(SEARCH(E$1,'Travail sur sélection'!$J30))</f>
        <v>0</v>
      </c>
      <c r="F18" s="1" t="b">
        <f>ISNUMBER(SEARCH(F$1,'Travail sur sélection'!$J30))</f>
        <v>0</v>
      </c>
    </row>
    <row r="19" spans="1:6" x14ac:dyDescent="0.25">
      <c r="A19" s="1" t="b">
        <f>ISNUMBER(SEARCH(A$1,'Travail sur sélection'!$I31))</f>
        <v>1</v>
      </c>
      <c r="B19" s="1" t="b">
        <f>ISNUMBER(SEARCH(B$1,'Travail sur sélection'!$I31))</f>
        <v>0</v>
      </c>
      <c r="C19" s="1" t="b">
        <f>ISNUMBER(SEARCH(C$1,'Travail sur sélection'!$I31))</f>
        <v>0</v>
      </c>
      <c r="D19" s="1" t="b">
        <f>ISNUMBER(SEARCH(D$1,'Travail sur sélection'!$F31))</f>
        <v>0</v>
      </c>
      <c r="E19" s="1" t="b">
        <f>ISNUMBER(SEARCH(E$1,'Travail sur sélection'!$J31))</f>
        <v>0</v>
      </c>
      <c r="F19" s="1" t="b">
        <f>ISNUMBER(SEARCH(F$1,'Travail sur sélection'!$J31))</f>
        <v>0</v>
      </c>
    </row>
    <row r="20" spans="1:6" x14ac:dyDescent="0.25">
      <c r="A20" s="1" t="b">
        <f>ISNUMBER(SEARCH(A$1,'Travail sur sélection'!$I32))</f>
        <v>1</v>
      </c>
      <c r="B20" s="1" t="b">
        <f>ISNUMBER(SEARCH(B$1,'Travail sur sélection'!$I32))</f>
        <v>0</v>
      </c>
      <c r="C20" s="1" t="b">
        <f>ISNUMBER(SEARCH(C$1,'Travail sur sélection'!$I32))</f>
        <v>0</v>
      </c>
      <c r="D20" s="1" t="b">
        <f>ISNUMBER(SEARCH(D$1,'Travail sur sélection'!$F32))</f>
        <v>0</v>
      </c>
      <c r="E20" s="1" t="b">
        <f>ISNUMBER(SEARCH(E$1,'Travail sur sélection'!$J32))</f>
        <v>0</v>
      </c>
      <c r="F20" s="1" t="b">
        <f>ISNUMBER(SEARCH(F$1,'Travail sur sélection'!$J32))</f>
        <v>0</v>
      </c>
    </row>
    <row r="21" spans="1:6" x14ac:dyDescent="0.25">
      <c r="A21" s="1" t="b">
        <f>ISNUMBER(SEARCH(A$1,'Travail sur sélection'!$I33))</f>
        <v>0</v>
      </c>
      <c r="B21" s="1" t="b">
        <f>ISNUMBER(SEARCH(B$1,'Travail sur sélection'!$I33))</f>
        <v>0</v>
      </c>
      <c r="C21" s="1" t="b">
        <f>ISNUMBER(SEARCH(C$1,'Travail sur sélection'!$I33))</f>
        <v>1</v>
      </c>
      <c r="D21" s="1" t="b">
        <f>ISNUMBER(SEARCH(D$1,'Travail sur sélection'!$F33))</f>
        <v>0</v>
      </c>
      <c r="E21" s="1" t="b">
        <f>ISNUMBER(SEARCH(E$1,'Travail sur sélection'!$J33))</f>
        <v>0</v>
      </c>
      <c r="F21" s="1" t="b">
        <f>ISNUMBER(SEARCH(F$1,'Travail sur sélection'!$J33))</f>
        <v>0</v>
      </c>
    </row>
    <row r="22" spans="1:6" x14ac:dyDescent="0.25">
      <c r="A22" s="1" t="b">
        <f>ISNUMBER(SEARCH(A$1,'Travail sur sélection'!$I34))</f>
        <v>1</v>
      </c>
      <c r="B22" s="1" t="b">
        <f>ISNUMBER(SEARCH(B$1,'Travail sur sélection'!$I34))</f>
        <v>0</v>
      </c>
      <c r="C22" s="1" t="b">
        <f>ISNUMBER(SEARCH(C$1,'Travail sur sélection'!$I34))</f>
        <v>0</v>
      </c>
      <c r="D22" s="1" t="b">
        <f>ISNUMBER(SEARCH(D$1,'Travail sur sélection'!$F34))</f>
        <v>0</v>
      </c>
      <c r="E22" s="1" t="b">
        <f>ISNUMBER(SEARCH(E$1,'Travail sur sélection'!$J34))</f>
        <v>0</v>
      </c>
      <c r="F22" s="1" t="b">
        <f>ISNUMBER(SEARCH(F$1,'Travail sur sélection'!$J34))</f>
        <v>0</v>
      </c>
    </row>
    <row r="23" spans="1:6" x14ac:dyDescent="0.25">
      <c r="A23" s="1" t="b">
        <f>ISNUMBER(SEARCH(A$1,'Travail sur sélection'!$I35))</f>
        <v>1</v>
      </c>
      <c r="B23" s="1" t="b">
        <f>ISNUMBER(SEARCH(B$1,'Travail sur sélection'!$I35))</f>
        <v>0</v>
      </c>
      <c r="C23" s="1" t="b">
        <f>ISNUMBER(SEARCH(C$1,'Travail sur sélection'!$I35))</f>
        <v>0</v>
      </c>
      <c r="D23" s="1" t="b">
        <f>ISNUMBER(SEARCH(D$1,'Travail sur sélection'!$F35))</f>
        <v>0</v>
      </c>
      <c r="E23" s="1" t="b">
        <f>ISNUMBER(SEARCH(E$1,'Travail sur sélection'!$J35))</f>
        <v>0</v>
      </c>
      <c r="F23" s="1" t="b">
        <f>ISNUMBER(SEARCH(F$1,'Travail sur sélection'!$J35))</f>
        <v>0</v>
      </c>
    </row>
    <row r="24" spans="1:6" x14ac:dyDescent="0.25">
      <c r="A24" s="1" t="b">
        <f>ISNUMBER(SEARCH(A$1,'Travail sur sélection'!$I36))</f>
        <v>1</v>
      </c>
      <c r="B24" s="1" t="b">
        <f>ISNUMBER(SEARCH(B$1,'Travail sur sélection'!$I36))</f>
        <v>0</v>
      </c>
      <c r="C24" s="1" t="b">
        <f>ISNUMBER(SEARCH(C$1,'Travail sur sélection'!$I36))</f>
        <v>0</v>
      </c>
      <c r="D24" s="1" t="b">
        <f>ISNUMBER(SEARCH(D$1,'Travail sur sélection'!$F36))</f>
        <v>0</v>
      </c>
      <c r="E24" s="1" t="b">
        <f>ISNUMBER(SEARCH(E$1,'Travail sur sélection'!$J36))</f>
        <v>0</v>
      </c>
      <c r="F24" s="1" t="b">
        <f>ISNUMBER(SEARCH(F$1,'Travail sur sélection'!$J36))</f>
        <v>0</v>
      </c>
    </row>
    <row r="25" spans="1:6" x14ac:dyDescent="0.25">
      <c r="A25" s="1" t="b">
        <f>ISNUMBER(SEARCH(A$1,'Travail sur sélection'!$I37))</f>
        <v>1</v>
      </c>
      <c r="B25" s="1" t="b">
        <f>ISNUMBER(SEARCH(B$1,'Travail sur sélection'!$I37))</f>
        <v>0</v>
      </c>
      <c r="C25" s="1" t="b">
        <f>ISNUMBER(SEARCH(C$1,'Travail sur sélection'!$I37))</f>
        <v>0</v>
      </c>
      <c r="D25" s="1" t="b">
        <f>ISNUMBER(SEARCH(D$1,'Travail sur sélection'!$F37))</f>
        <v>0</v>
      </c>
      <c r="E25" s="1" t="b">
        <f>ISNUMBER(SEARCH(E$1,'Travail sur sélection'!$J37))</f>
        <v>0</v>
      </c>
      <c r="F25" s="1" t="b">
        <f>ISNUMBER(SEARCH(F$1,'Travail sur sélection'!$J37))</f>
        <v>0</v>
      </c>
    </row>
    <row r="26" spans="1:6" x14ac:dyDescent="0.25">
      <c r="A26" s="1" t="b">
        <f>ISNUMBER(SEARCH(A$1,'Travail sur sélection'!$I38))</f>
        <v>0</v>
      </c>
      <c r="B26" s="1" t="b">
        <f>ISNUMBER(SEARCH(B$1,'Travail sur sélection'!$I38))</f>
        <v>1</v>
      </c>
      <c r="C26" s="1" t="b">
        <f>ISNUMBER(SEARCH(C$1,'Travail sur sélection'!$I38))</f>
        <v>0</v>
      </c>
      <c r="D26" s="1" t="b">
        <f>ISNUMBER(SEARCH(D$1,'Travail sur sélection'!$F38))</f>
        <v>0</v>
      </c>
      <c r="E26" s="1" t="b">
        <f>ISNUMBER(SEARCH(E$1,'Travail sur sélection'!$J38))</f>
        <v>0</v>
      </c>
      <c r="F26" s="1" t="b">
        <f>ISNUMBER(SEARCH(F$1,'Travail sur sélection'!$J38))</f>
        <v>0</v>
      </c>
    </row>
    <row r="27" spans="1:6" x14ac:dyDescent="0.25">
      <c r="A27" s="1" t="b">
        <f>ISNUMBER(SEARCH(A$1,'Travail sur sélection'!$I39))</f>
        <v>0</v>
      </c>
      <c r="B27" s="1" t="b">
        <f>ISNUMBER(SEARCH(B$1,'Travail sur sélection'!$I39))</f>
        <v>0</v>
      </c>
      <c r="C27" s="1" t="b">
        <f>ISNUMBER(SEARCH(C$1,'Travail sur sélection'!$I39))</f>
        <v>1</v>
      </c>
      <c r="D27" s="1" t="b">
        <f>ISNUMBER(SEARCH(D$1,'Travail sur sélection'!$F39))</f>
        <v>0</v>
      </c>
      <c r="E27" s="1" t="b">
        <f>ISNUMBER(SEARCH(E$1,'Travail sur sélection'!$J39))</f>
        <v>0</v>
      </c>
      <c r="F27" s="1" t="b">
        <f>ISNUMBER(SEARCH(F$1,'Travail sur sélection'!$J39))</f>
        <v>0</v>
      </c>
    </row>
    <row r="28" spans="1:6" x14ac:dyDescent="0.25">
      <c r="A28" s="1" t="b">
        <f>ISNUMBER(SEARCH(A$1,'Travail sur sélection'!$I40))</f>
        <v>1</v>
      </c>
      <c r="B28" s="1" t="b">
        <f>ISNUMBER(SEARCH(B$1,'Travail sur sélection'!$I40))</f>
        <v>0</v>
      </c>
      <c r="C28" s="1" t="b">
        <f>ISNUMBER(SEARCH(C$1,'Travail sur sélection'!$I40))</f>
        <v>0</v>
      </c>
      <c r="D28" s="1" t="b">
        <f>ISNUMBER(SEARCH(D$1,'Travail sur sélection'!$F40))</f>
        <v>0</v>
      </c>
      <c r="E28" s="1" t="b">
        <f>ISNUMBER(SEARCH(E$1,'Travail sur sélection'!$J40))</f>
        <v>0</v>
      </c>
      <c r="F28" s="1" t="b">
        <f>ISNUMBER(SEARCH(F$1,'Travail sur sélection'!$J40))</f>
        <v>0</v>
      </c>
    </row>
    <row r="29" spans="1:6" x14ac:dyDescent="0.25">
      <c r="A29" s="1" t="b">
        <f>ISNUMBER(SEARCH(A$1,'Travail sur sélection'!$I41))</f>
        <v>1</v>
      </c>
      <c r="B29" s="1" t="b">
        <f>ISNUMBER(SEARCH(B$1,'Travail sur sélection'!$I41))</f>
        <v>0</v>
      </c>
      <c r="C29" s="1" t="b">
        <f>ISNUMBER(SEARCH(C$1,'Travail sur sélection'!$I41))</f>
        <v>0</v>
      </c>
      <c r="D29" s="1" t="b">
        <f>ISNUMBER(SEARCH(D$1,'Travail sur sélection'!$F41))</f>
        <v>0</v>
      </c>
      <c r="E29" s="1" t="b">
        <f>ISNUMBER(SEARCH(E$1,'Travail sur sélection'!$J41))</f>
        <v>0</v>
      </c>
      <c r="F29" s="1" t="b">
        <f>ISNUMBER(SEARCH(F$1,'Travail sur sélection'!$J41))</f>
        <v>0</v>
      </c>
    </row>
    <row r="30" spans="1:6" x14ac:dyDescent="0.25">
      <c r="A30" s="1" t="b">
        <f>ISNUMBER(SEARCH(A$1,'Travail sur sélection'!$I42))</f>
        <v>1</v>
      </c>
      <c r="B30" s="1" t="b">
        <f>ISNUMBER(SEARCH(B$1,'Travail sur sélection'!$I42))</f>
        <v>0</v>
      </c>
      <c r="C30" s="1" t="b">
        <f>ISNUMBER(SEARCH(C$1,'Travail sur sélection'!$I42))</f>
        <v>0</v>
      </c>
      <c r="D30" s="1" t="b">
        <f>ISNUMBER(SEARCH(D$1,'Travail sur sélection'!$F42))</f>
        <v>0</v>
      </c>
      <c r="E30" s="1" t="b">
        <f>ISNUMBER(SEARCH(E$1,'Travail sur sélection'!$J42))</f>
        <v>0</v>
      </c>
      <c r="F30" s="1" t="b">
        <f>ISNUMBER(SEARCH(F$1,'Travail sur sélection'!$J42))</f>
        <v>0</v>
      </c>
    </row>
    <row r="31" spans="1:6" x14ac:dyDescent="0.25">
      <c r="A31" s="1" t="b">
        <f>ISNUMBER(SEARCH(A$1,'Travail sur sélection'!$I43))</f>
        <v>0</v>
      </c>
      <c r="B31" s="1" t="b">
        <f>ISNUMBER(SEARCH(B$1,'Travail sur sélection'!$I43))</f>
        <v>0</v>
      </c>
      <c r="C31" s="1" t="b">
        <f>ISNUMBER(SEARCH(C$1,'Travail sur sélection'!$I43))</f>
        <v>1</v>
      </c>
      <c r="D31" s="1" t="b">
        <f>ISNUMBER(SEARCH(D$1,'Travail sur sélection'!$F43))</f>
        <v>0</v>
      </c>
      <c r="E31" s="1" t="b">
        <f>ISNUMBER(SEARCH(E$1,'Travail sur sélection'!$J43))</f>
        <v>0</v>
      </c>
      <c r="F31" s="1" t="b">
        <f>ISNUMBER(SEARCH(F$1,'Travail sur sélection'!$J43))</f>
        <v>0</v>
      </c>
    </row>
    <row r="32" spans="1:6" x14ac:dyDescent="0.25">
      <c r="A32" s="1" t="b">
        <f>ISNUMBER(SEARCH(A$1,'Travail sur sélection'!$I44))</f>
        <v>1</v>
      </c>
      <c r="B32" s="1" t="b">
        <f>ISNUMBER(SEARCH(B$1,'Travail sur sélection'!$I44))</f>
        <v>0</v>
      </c>
      <c r="C32" s="1" t="b">
        <f>ISNUMBER(SEARCH(C$1,'Travail sur sélection'!$I44))</f>
        <v>0</v>
      </c>
      <c r="D32" s="1" t="b">
        <f>ISNUMBER(SEARCH(D$1,'Travail sur sélection'!$F44))</f>
        <v>0</v>
      </c>
      <c r="E32" s="1" t="b">
        <f>ISNUMBER(SEARCH(E$1,'Travail sur sélection'!$J44))</f>
        <v>0</v>
      </c>
      <c r="F32" s="1" t="b">
        <f>ISNUMBER(SEARCH(F$1,'Travail sur sélection'!$J44))</f>
        <v>0</v>
      </c>
    </row>
    <row r="33" spans="1:6" x14ac:dyDescent="0.25">
      <c r="A33" s="1" t="b">
        <f>ISNUMBER(SEARCH(A$1,'Travail sur sélection'!$I45))</f>
        <v>1</v>
      </c>
      <c r="B33" s="1" t="b">
        <f>ISNUMBER(SEARCH(B$1,'Travail sur sélection'!$I45))</f>
        <v>0</v>
      </c>
      <c r="C33" s="1" t="b">
        <f>ISNUMBER(SEARCH(C$1,'Travail sur sélection'!$I45))</f>
        <v>0</v>
      </c>
      <c r="D33" s="1" t="b">
        <f>ISNUMBER(SEARCH(D$1,'Travail sur sélection'!$F45))</f>
        <v>0</v>
      </c>
      <c r="E33" s="1" t="b">
        <f>ISNUMBER(SEARCH(E$1,'Travail sur sélection'!$J45))</f>
        <v>0</v>
      </c>
      <c r="F33" s="1" t="b">
        <f>ISNUMBER(SEARCH(F$1,'Travail sur sélection'!$J45))</f>
        <v>0</v>
      </c>
    </row>
    <row r="34" spans="1:6" x14ac:dyDescent="0.25">
      <c r="A34" s="1" t="b">
        <f>ISNUMBER(SEARCH(A$1,'Travail sur sélection'!$I46))</f>
        <v>1</v>
      </c>
      <c r="B34" s="1" t="b">
        <f>ISNUMBER(SEARCH(B$1,'Travail sur sélection'!$I46))</f>
        <v>0</v>
      </c>
      <c r="C34" s="1" t="b">
        <f>ISNUMBER(SEARCH(C$1,'Travail sur sélection'!$I46))</f>
        <v>0</v>
      </c>
      <c r="D34" s="1" t="b">
        <f>ISNUMBER(SEARCH(D$1,'Travail sur sélection'!$F46))</f>
        <v>0</v>
      </c>
      <c r="E34" s="1" t="b">
        <f>ISNUMBER(SEARCH(E$1,'Travail sur sélection'!$J46))</f>
        <v>0</v>
      </c>
      <c r="F34" s="1" t="b">
        <f>ISNUMBER(SEARCH(F$1,'Travail sur sélection'!$J46))</f>
        <v>0</v>
      </c>
    </row>
    <row r="35" spans="1:6" x14ac:dyDescent="0.25">
      <c r="A35" s="1" t="b">
        <f>ISNUMBER(SEARCH(A$1,'Travail sur sélection'!$I47))</f>
        <v>0</v>
      </c>
      <c r="B35" s="1" t="b">
        <f>ISNUMBER(SEARCH(B$1,'Travail sur sélection'!$I47))</f>
        <v>1</v>
      </c>
      <c r="C35" s="1" t="b">
        <f>ISNUMBER(SEARCH(C$1,'Travail sur sélection'!$I47))</f>
        <v>0</v>
      </c>
      <c r="D35" s="1" t="b">
        <f>ISNUMBER(SEARCH(D$1,'Travail sur sélection'!$F47))</f>
        <v>0</v>
      </c>
      <c r="E35" s="1" t="b">
        <f>ISNUMBER(SEARCH(E$1,'Travail sur sélection'!$J47))</f>
        <v>0</v>
      </c>
      <c r="F35" s="1" t="b">
        <f>ISNUMBER(SEARCH(F$1,'Travail sur sélection'!$J47))</f>
        <v>0</v>
      </c>
    </row>
    <row r="36" spans="1:6" x14ac:dyDescent="0.25">
      <c r="A36" s="1" t="b">
        <f>ISNUMBER(SEARCH(A$1,'Travail sur sélection'!$I48))</f>
        <v>0</v>
      </c>
      <c r="B36" s="1" t="b">
        <f>ISNUMBER(SEARCH(B$1,'Travail sur sélection'!$I48))</f>
        <v>1</v>
      </c>
      <c r="C36" s="1" t="b">
        <f>ISNUMBER(SEARCH(C$1,'Travail sur sélection'!$I48))</f>
        <v>0</v>
      </c>
      <c r="D36" s="1" t="b">
        <f>ISNUMBER(SEARCH(D$1,'Travail sur sélection'!$F48))</f>
        <v>0</v>
      </c>
      <c r="E36" s="1" t="b">
        <f>ISNUMBER(SEARCH(E$1,'Travail sur sélection'!$J48))</f>
        <v>0</v>
      </c>
      <c r="F36" s="1" t="b">
        <f>ISNUMBER(SEARCH(F$1,'Travail sur sélection'!$J48))</f>
        <v>0</v>
      </c>
    </row>
    <row r="37" spans="1:6" x14ac:dyDescent="0.25">
      <c r="A37" s="1" t="b">
        <f>ISNUMBER(SEARCH(A$1,'Travail sur sélection'!$I49))</f>
        <v>0</v>
      </c>
      <c r="B37" s="1" t="b">
        <f>ISNUMBER(SEARCH(B$1,'Travail sur sélection'!$I49))</f>
        <v>1</v>
      </c>
      <c r="C37" s="1" t="b">
        <f>ISNUMBER(SEARCH(C$1,'Travail sur sélection'!$I49))</f>
        <v>0</v>
      </c>
      <c r="D37" s="1" t="b">
        <f>ISNUMBER(SEARCH(D$1,'Travail sur sélection'!$F49))</f>
        <v>0</v>
      </c>
      <c r="E37" s="1" t="b">
        <f>ISNUMBER(SEARCH(E$1,'Travail sur sélection'!$J49))</f>
        <v>0</v>
      </c>
      <c r="F37" s="1" t="b">
        <f>ISNUMBER(SEARCH(F$1,'Travail sur sélection'!$J49))</f>
        <v>0</v>
      </c>
    </row>
    <row r="38" spans="1:6" x14ac:dyDescent="0.25">
      <c r="A38" s="1" t="b">
        <f>ISNUMBER(SEARCH(A$1,'Travail sur sélection'!$I50))</f>
        <v>1</v>
      </c>
      <c r="B38" s="1" t="b">
        <f>ISNUMBER(SEARCH(B$1,'Travail sur sélection'!$I50))</f>
        <v>0</v>
      </c>
      <c r="C38" s="1" t="b">
        <f>ISNUMBER(SEARCH(C$1,'Travail sur sélection'!$I50))</f>
        <v>0</v>
      </c>
      <c r="D38" s="1" t="b">
        <f>ISNUMBER(SEARCH(D$1,'Travail sur sélection'!$F50))</f>
        <v>0</v>
      </c>
      <c r="E38" s="1" t="b">
        <f>ISNUMBER(SEARCH(E$1,'Travail sur sélection'!$J50))</f>
        <v>0</v>
      </c>
      <c r="F38" s="1" t="b">
        <f>ISNUMBER(SEARCH(F$1,'Travail sur sélection'!$J50))</f>
        <v>0</v>
      </c>
    </row>
    <row r="39" spans="1:6" x14ac:dyDescent="0.25">
      <c r="A39" s="1" t="b">
        <f>ISNUMBER(SEARCH(A$1,'Travail sur sélection'!$I51))</f>
        <v>1</v>
      </c>
      <c r="B39" s="1" t="b">
        <f>ISNUMBER(SEARCH(B$1,'Travail sur sélection'!$I51))</f>
        <v>0</v>
      </c>
      <c r="C39" s="1" t="b">
        <f>ISNUMBER(SEARCH(C$1,'Travail sur sélection'!$I51))</f>
        <v>0</v>
      </c>
      <c r="D39" s="1" t="b">
        <f>ISNUMBER(SEARCH(D$1,'Travail sur sélection'!$F51))</f>
        <v>0</v>
      </c>
      <c r="E39" s="1" t="b">
        <f>ISNUMBER(SEARCH(E$1,'Travail sur sélection'!$J51))</f>
        <v>0</v>
      </c>
      <c r="F39" s="1" t="b">
        <f>ISNUMBER(SEARCH(F$1,'Travail sur sélection'!$J51))</f>
        <v>0</v>
      </c>
    </row>
    <row r="40" spans="1:6" x14ac:dyDescent="0.25">
      <c r="A40" s="1" t="b">
        <f>ISNUMBER(SEARCH(A$1,'Travail sur sélection'!$I52))</f>
        <v>1</v>
      </c>
      <c r="B40" s="1" t="b">
        <f>ISNUMBER(SEARCH(B$1,'Travail sur sélection'!$I52))</f>
        <v>0</v>
      </c>
      <c r="C40" s="1" t="b">
        <f>ISNUMBER(SEARCH(C$1,'Travail sur sélection'!$I52))</f>
        <v>0</v>
      </c>
      <c r="D40" s="1" t="b">
        <f>ISNUMBER(SEARCH(D$1,'Travail sur sélection'!$F52))</f>
        <v>0</v>
      </c>
      <c r="E40" s="1" t="b">
        <f>ISNUMBER(SEARCH(E$1,'Travail sur sélection'!$J52))</f>
        <v>0</v>
      </c>
      <c r="F40" s="1" t="b">
        <f>ISNUMBER(SEARCH(F$1,'Travail sur sélection'!$J52))</f>
        <v>0</v>
      </c>
    </row>
    <row r="41" spans="1:6" x14ac:dyDescent="0.25">
      <c r="A41" s="1" t="b">
        <f>ISNUMBER(SEARCH(A$1,'Travail sur sélection'!$I53))</f>
        <v>0</v>
      </c>
      <c r="B41" s="1" t="b">
        <f>ISNUMBER(SEARCH(B$1,'Travail sur sélection'!$I53))</f>
        <v>1</v>
      </c>
      <c r="C41" s="1" t="b">
        <f>ISNUMBER(SEARCH(C$1,'Travail sur sélection'!$I53))</f>
        <v>0</v>
      </c>
      <c r="D41" s="1" t="b">
        <f>ISNUMBER(SEARCH(D$1,'Travail sur sélection'!$F53))</f>
        <v>0</v>
      </c>
      <c r="E41" s="1" t="b">
        <f>ISNUMBER(SEARCH(E$1,'Travail sur sélection'!$J53))</f>
        <v>0</v>
      </c>
      <c r="F41" s="1" t="b">
        <f>ISNUMBER(SEARCH(F$1,'Travail sur sélection'!$J53))</f>
        <v>0</v>
      </c>
    </row>
    <row r="42" spans="1:6" x14ac:dyDescent="0.25">
      <c r="A42" s="1" t="b">
        <f>ISNUMBER(SEARCH(A$1,'Travail sur sélection'!$I54))</f>
        <v>1</v>
      </c>
      <c r="B42" s="1" t="b">
        <f>ISNUMBER(SEARCH(B$1,'Travail sur sélection'!$I54))</f>
        <v>0</v>
      </c>
      <c r="C42" s="1" t="b">
        <f>ISNUMBER(SEARCH(C$1,'Travail sur sélection'!$I54))</f>
        <v>0</v>
      </c>
      <c r="D42" s="1" t="b">
        <f>ISNUMBER(SEARCH(D$1,'Travail sur sélection'!$F54))</f>
        <v>0</v>
      </c>
      <c r="E42" s="1" t="b">
        <f>ISNUMBER(SEARCH(E$1,'Travail sur sélection'!$J54))</f>
        <v>0</v>
      </c>
      <c r="F42" s="1" t="b">
        <f>ISNUMBER(SEARCH(F$1,'Travail sur sélection'!$J54))</f>
        <v>0</v>
      </c>
    </row>
    <row r="43" spans="1:6" x14ac:dyDescent="0.25">
      <c r="A43" s="1" t="b">
        <f>ISNUMBER(SEARCH(A$1,'Travail sur sélection'!$I55))</f>
        <v>0</v>
      </c>
      <c r="B43" s="1" t="b">
        <f>ISNUMBER(SEARCH(B$1,'Travail sur sélection'!$I55))</f>
        <v>0</v>
      </c>
      <c r="C43" s="1" t="b">
        <f>ISNUMBER(SEARCH(C$1,'Travail sur sélection'!$I55))</f>
        <v>1</v>
      </c>
      <c r="D43" s="1" t="b">
        <f>ISNUMBER(SEARCH(D$1,'Travail sur sélection'!$F55))</f>
        <v>0</v>
      </c>
      <c r="E43" s="1" t="b">
        <f>ISNUMBER(SEARCH(E$1,'Travail sur sélection'!$J55))</f>
        <v>0</v>
      </c>
      <c r="F43" s="1" t="b">
        <f>ISNUMBER(SEARCH(F$1,'Travail sur sélection'!$J55))</f>
        <v>0</v>
      </c>
    </row>
    <row r="44" spans="1:6" x14ac:dyDescent="0.25">
      <c r="A44" s="1" t="b">
        <f>ISNUMBER(SEARCH(A$1,'Travail sur sélection'!$I56))</f>
        <v>0</v>
      </c>
      <c r="B44" s="1" t="b">
        <f>ISNUMBER(SEARCH(B$1,'Travail sur sélection'!$I56))</f>
        <v>0</v>
      </c>
      <c r="C44" s="1" t="b">
        <f>ISNUMBER(SEARCH(C$1,'Travail sur sélection'!$I56))</f>
        <v>1</v>
      </c>
      <c r="D44" s="1" t="b">
        <f>ISNUMBER(SEARCH(D$1,'Travail sur sélection'!$F56))</f>
        <v>0</v>
      </c>
      <c r="E44" s="1" t="b">
        <f>ISNUMBER(SEARCH(E$1,'Travail sur sélection'!$J56))</f>
        <v>0</v>
      </c>
      <c r="F44" s="1" t="b">
        <f>ISNUMBER(SEARCH(F$1,'Travail sur sélection'!$J56))</f>
        <v>0</v>
      </c>
    </row>
    <row r="45" spans="1:6" x14ac:dyDescent="0.25">
      <c r="A45" s="1" t="b">
        <f>ISNUMBER(SEARCH(A$1,'Travail sur sélection'!$I57))</f>
        <v>1</v>
      </c>
      <c r="B45" s="1" t="b">
        <f>ISNUMBER(SEARCH(B$1,'Travail sur sélection'!$I57))</f>
        <v>0</v>
      </c>
      <c r="C45" s="1" t="b">
        <f>ISNUMBER(SEARCH(C$1,'Travail sur sélection'!$I57))</f>
        <v>0</v>
      </c>
      <c r="D45" s="1" t="b">
        <f>ISNUMBER(SEARCH(D$1,'Travail sur sélection'!$F57))</f>
        <v>0</v>
      </c>
      <c r="E45" s="1" t="b">
        <f>ISNUMBER(SEARCH(E$1,'Travail sur sélection'!$J57))</f>
        <v>0</v>
      </c>
      <c r="F45" s="1" t="b">
        <f>ISNUMBER(SEARCH(F$1,'Travail sur sélection'!$J57))</f>
        <v>0</v>
      </c>
    </row>
    <row r="46" spans="1:6" x14ac:dyDescent="0.25">
      <c r="A46" s="1" t="b">
        <f>ISNUMBER(SEARCH(A$1,'Travail sur sélection'!$I58))</f>
        <v>1</v>
      </c>
      <c r="B46" s="1" t="b">
        <f>ISNUMBER(SEARCH(B$1,'Travail sur sélection'!$I58))</f>
        <v>0</v>
      </c>
      <c r="C46" s="1" t="b">
        <f>ISNUMBER(SEARCH(C$1,'Travail sur sélection'!$I58))</f>
        <v>0</v>
      </c>
      <c r="D46" s="1" t="b">
        <f>ISNUMBER(SEARCH(D$1,'Travail sur sélection'!$F58))</f>
        <v>0</v>
      </c>
      <c r="E46" s="1" t="b">
        <f>ISNUMBER(SEARCH(E$1,'Travail sur sélection'!$J58))</f>
        <v>0</v>
      </c>
      <c r="F46" s="1" t="b">
        <f>ISNUMBER(SEARCH(F$1,'Travail sur sélection'!$J58))</f>
        <v>0</v>
      </c>
    </row>
    <row r="47" spans="1:6" x14ac:dyDescent="0.25">
      <c r="A47" s="1" t="b">
        <f>ISNUMBER(SEARCH(A$1,'Travail sur sélection'!$I59))</f>
        <v>1</v>
      </c>
      <c r="B47" s="1" t="b">
        <f>ISNUMBER(SEARCH(B$1,'Travail sur sélection'!$I59))</f>
        <v>0</v>
      </c>
      <c r="C47" s="1" t="b">
        <f>ISNUMBER(SEARCH(C$1,'Travail sur sélection'!$I59))</f>
        <v>0</v>
      </c>
      <c r="D47" s="1" t="b">
        <f>ISNUMBER(SEARCH(D$1,'Travail sur sélection'!$F59))</f>
        <v>0</v>
      </c>
      <c r="E47" s="1" t="b">
        <f>ISNUMBER(SEARCH(E$1,'Travail sur sélection'!$J59))</f>
        <v>0</v>
      </c>
      <c r="F47" s="1" t="b">
        <f>ISNUMBER(SEARCH(F$1,'Travail sur sélection'!$J59))</f>
        <v>0</v>
      </c>
    </row>
    <row r="48" spans="1:6" x14ac:dyDescent="0.25">
      <c r="A48" s="1" t="b">
        <f>ISNUMBER(SEARCH(A$1,'Travail sur sélection'!$I60))</f>
        <v>0</v>
      </c>
      <c r="B48" s="1" t="b">
        <f>ISNUMBER(SEARCH(B$1,'Travail sur sélection'!$I60))</f>
        <v>0</v>
      </c>
      <c r="C48" s="1" t="b">
        <f>ISNUMBER(SEARCH(C$1,'Travail sur sélection'!$I60))</f>
        <v>1</v>
      </c>
      <c r="D48" s="1" t="b">
        <f>ISNUMBER(SEARCH(D$1,'Travail sur sélection'!$F60))</f>
        <v>0</v>
      </c>
      <c r="E48" s="1" t="b">
        <f>ISNUMBER(SEARCH(E$1,'Travail sur sélection'!$J60))</f>
        <v>0</v>
      </c>
      <c r="F48" s="1" t="b">
        <f>ISNUMBER(SEARCH(F$1,'Travail sur sélection'!$J60))</f>
        <v>0</v>
      </c>
    </row>
    <row r="49" spans="1:6" x14ac:dyDescent="0.25">
      <c r="A49" s="1" t="b">
        <f>ISNUMBER(SEARCH(A$1,'Travail sur sélection'!$I61))</f>
        <v>1</v>
      </c>
      <c r="B49" s="1" t="b">
        <f>ISNUMBER(SEARCH(B$1,'Travail sur sélection'!$I61))</f>
        <v>0</v>
      </c>
      <c r="C49" s="1" t="b">
        <f>ISNUMBER(SEARCH(C$1,'Travail sur sélection'!$I61))</f>
        <v>0</v>
      </c>
      <c r="D49" s="1" t="b">
        <f>ISNUMBER(SEARCH(D$1,'Travail sur sélection'!$F61))</f>
        <v>0</v>
      </c>
      <c r="E49" s="1" t="b">
        <f>ISNUMBER(SEARCH(E$1,'Travail sur sélection'!$J61))</f>
        <v>0</v>
      </c>
      <c r="F49" s="1" t="b">
        <f>ISNUMBER(SEARCH(F$1,'Travail sur sélection'!$J61))</f>
        <v>0</v>
      </c>
    </row>
    <row r="50" spans="1:6" x14ac:dyDescent="0.25">
      <c r="A50" s="1" t="b">
        <f>ISNUMBER(SEARCH(A$1,'Travail sur sélection'!$I62))</f>
        <v>0</v>
      </c>
      <c r="B50" s="1" t="b">
        <f>ISNUMBER(SEARCH(B$1,'Travail sur sélection'!$I62))</f>
        <v>0</v>
      </c>
      <c r="C50" s="1" t="b">
        <f>ISNUMBER(SEARCH(C$1,'Travail sur sélection'!$I62))</f>
        <v>1</v>
      </c>
      <c r="D50" s="1" t="b">
        <f>ISNUMBER(SEARCH(D$1,'Travail sur sélection'!$F62))</f>
        <v>0</v>
      </c>
      <c r="E50" s="1" t="b">
        <f>ISNUMBER(SEARCH(E$1,'Travail sur sélection'!$J62))</f>
        <v>0</v>
      </c>
      <c r="F50" s="1" t="b">
        <f>ISNUMBER(SEARCH(F$1,'Travail sur sélection'!$J62))</f>
        <v>0</v>
      </c>
    </row>
    <row r="51" spans="1:6" x14ac:dyDescent="0.25">
      <c r="A51" s="1" t="b">
        <f>ISNUMBER(SEARCH(A$1,'Travail sur sélection'!$I63))</f>
        <v>1</v>
      </c>
      <c r="B51" s="1" t="b">
        <f>ISNUMBER(SEARCH(B$1,'Travail sur sélection'!$I63))</f>
        <v>0</v>
      </c>
      <c r="C51" s="1" t="b">
        <f>ISNUMBER(SEARCH(C$1,'Travail sur sélection'!$I63))</f>
        <v>0</v>
      </c>
      <c r="D51" s="1" t="b">
        <f>ISNUMBER(SEARCH(D$1,'Travail sur sélection'!$F63))</f>
        <v>0</v>
      </c>
      <c r="E51" s="1" t="b">
        <f>ISNUMBER(SEARCH(E$1,'Travail sur sélection'!$J63))</f>
        <v>0</v>
      </c>
      <c r="F51" s="1" t="b">
        <f>ISNUMBER(SEARCH(F$1,'Travail sur sélection'!$J63))</f>
        <v>0</v>
      </c>
    </row>
    <row r="52" spans="1:6" x14ac:dyDescent="0.25">
      <c r="A52" s="1" t="b">
        <f>ISNUMBER(SEARCH(A$1,'Travail sur sélection'!$I64))</f>
        <v>0</v>
      </c>
      <c r="B52" s="1" t="b">
        <f>ISNUMBER(SEARCH(B$1,'Travail sur sélection'!$I64))</f>
        <v>1</v>
      </c>
      <c r="C52" s="1" t="b">
        <f>ISNUMBER(SEARCH(C$1,'Travail sur sélection'!$I64))</f>
        <v>0</v>
      </c>
      <c r="D52" s="1" t="b">
        <f>ISNUMBER(SEARCH(D$1,'Travail sur sélection'!$F64))</f>
        <v>0</v>
      </c>
      <c r="E52" s="1" t="b">
        <f>ISNUMBER(SEARCH(E$1,'Travail sur sélection'!$J64))</f>
        <v>0</v>
      </c>
      <c r="F52" s="1" t="b">
        <f>ISNUMBER(SEARCH(F$1,'Travail sur sélection'!$J64))</f>
        <v>0</v>
      </c>
    </row>
    <row r="53" spans="1:6" x14ac:dyDescent="0.25">
      <c r="A53" s="1" t="b">
        <f>ISNUMBER(SEARCH(A$1,'Travail sur sélection'!$I65))</f>
        <v>0</v>
      </c>
      <c r="B53" s="1" t="b">
        <f>ISNUMBER(SEARCH(B$1,'Travail sur sélection'!$I65))</f>
        <v>0</v>
      </c>
      <c r="C53" s="1" t="b">
        <f>ISNUMBER(SEARCH(C$1,'Travail sur sélection'!$I65))</f>
        <v>1</v>
      </c>
      <c r="D53" s="1" t="b">
        <f>ISNUMBER(SEARCH(D$1,'Travail sur sélection'!$F65))</f>
        <v>0</v>
      </c>
      <c r="E53" s="1" t="b">
        <f>ISNUMBER(SEARCH(E$1,'Travail sur sélection'!$J65))</f>
        <v>0</v>
      </c>
      <c r="F53" s="1" t="b">
        <f>ISNUMBER(SEARCH(F$1,'Travail sur sélection'!$J65))</f>
        <v>0</v>
      </c>
    </row>
    <row r="54" spans="1:6" x14ac:dyDescent="0.25">
      <c r="A54" s="1" t="b">
        <f>ISNUMBER(SEARCH(A$1,'Travail sur sélection'!$I66))</f>
        <v>1</v>
      </c>
      <c r="B54" s="1" t="b">
        <f>ISNUMBER(SEARCH(B$1,'Travail sur sélection'!$I66))</f>
        <v>0</v>
      </c>
      <c r="C54" s="1" t="b">
        <f>ISNUMBER(SEARCH(C$1,'Travail sur sélection'!$I66))</f>
        <v>0</v>
      </c>
      <c r="D54" s="1" t="b">
        <f>ISNUMBER(SEARCH(D$1,'Travail sur sélection'!$F66))</f>
        <v>0</v>
      </c>
      <c r="E54" s="1" t="b">
        <f>ISNUMBER(SEARCH(E$1,'Travail sur sélection'!$J66))</f>
        <v>0</v>
      </c>
      <c r="F54" s="1" t="b">
        <f>ISNUMBER(SEARCH(F$1,'Travail sur sélection'!$J66))</f>
        <v>0</v>
      </c>
    </row>
    <row r="55" spans="1:6" x14ac:dyDescent="0.25">
      <c r="A55" s="1" t="b">
        <f>ISNUMBER(SEARCH(A$1,'Travail sur sélection'!$I67))</f>
        <v>0</v>
      </c>
      <c r="B55" s="1" t="b">
        <f>ISNUMBER(SEARCH(B$1,'Travail sur sélection'!$I67))</f>
        <v>0</v>
      </c>
      <c r="C55" s="1" t="b">
        <f>ISNUMBER(SEARCH(C$1,'Travail sur sélection'!$I67))</f>
        <v>1</v>
      </c>
      <c r="D55" s="1" t="b">
        <f>ISNUMBER(SEARCH(D$1,'Travail sur sélection'!$F67))</f>
        <v>0</v>
      </c>
      <c r="E55" s="1" t="b">
        <f>ISNUMBER(SEARCH(E$1,'Travail sur sélection'!$J67))</f>
        <v>0</v>
      </c>
      <c r="F55" s="1" t="b">
        <f>ISNUMBER(SEARCH(F$1,'Travail sur sélection'!$J67))</f>
        <v>0</v>
      </c>
    </row>
    <row r="56" spans="1:6" x14ac:dyDescent="0.25">
      <c r="A56" s="1" t="b">
        <f>ISNUMBER(SEARCH(A$1,'Travail sur sélection'!$I68))</f>
        <v>1</v>
      </c>
      <c r="B56" s="1" t="b">
        <f>ISNUMBER(SEARCH(B$1,'Travail sur sélection'!$I68))</f>
        <v>0</v>
      </c>
      <c r="C56" s="1" t="b">
        <f>ISNUMBER(SEARCH(C$1,'Travail sur sélection'!$I68))</f>
        <v>0</v>
      </c>
      <c r="D56" s="1" t="b">
        <f>ISNUMBER(SEARCH(D$1,'Travail sur sélection'!$F68))</f>
        <v>0</v>
      </c>
      <c r="E56" s="1" t="b">
        <f>ISNUMBER(SEARCH(E$1,'Travail sur sélection'!$J68))</f>
        <v>0</v>
      </c>
      <c r="F56" s="1" t="b">
        <f>ISNUMBER(SEARCH(F$1,'Travail sur sélection'!$J68))</f>
        <v>0</v>
      </c>
    </row>
    <row r="57" spans="1:6" x14ac:dyDescent="0.25">
      <c r="A57" s="1" t="b">
        <f>ISNUMBER(SEARCH(A$1,'Travail sur sélection'!$I69))</f>
        <v>1</v>
      </c>
      <c r="B57" s="1" t="b">
        <f>ISNUMBER(SEARCH(B$1,'Travail sur sélection'!$I69))</f>
        <v>0</v>
      </c>
      <c r="C57" s="1" t="b">
        <f>ISNUMBER(SEARCH(C$1,'Travail sur sélection'!$I69))</f>
        <v>0</v>
      </c>
      <c r="D57" s="1" t="b">
        <f>ISNUMBER(SEARCH(D$1,'Travail sur sélection'!$F69))</f>
        <v>0</v>
      </c>
      <c r="E57" s="1" t="b">
        <f>ISNUMBER(SEARCH(E$1,'Travail sur sélection'!$J69))</f>
        <v>0</v>
      </c>
      <c r="F57" s="1" t="b">
        <f>ISNUMBER(SEARCH(F$1,'Travail sur sélection'!$J69))</f>
        <v>0</v>
      </c>
    </row>
    <row r="58" spans="1:6" x14ac:dyDescent="0.25">
      <c r="A58" s="1" t="b">
        <f>ISNUMBER(SEARCH(A$1,'Travail sur sélection'!$I70))</f>
        <v>0</v>
      </c>
      <c r="B58" s="1" t="b">
        <f>ISNUMBER(SEARCH(B$1,'Travail sur sélection'!$I70))</f>
        <v>0</v>
      </c>
      <c r="C58" s="1" t="b">
        <f>ISNUMBER(SEARCH(C$1,'Travail sur sélection'!$I70))</f>
        <v>1</v>
      </c>
      <c r="D58" s="1" t="b">
        <f>ISNUMBER(SEARCH(D$1,'Travail sur sélection'!$F70))</f>
        <v>0</v>
      </c>
      <c r="E58" s="1" t="b">
        <f>ISNUMBER(SEARCH(E$1,'Travail sur sélection'!$J70))</f>
        <v>0</v>
      </c>
      <c r="F58" s="1" t="b">
        <f>ISNUMBER(SEARCH(F$1,'Travail sur sélection'!$J70))</f>
        <v>0</v>
      </c>
    </row>
    <row r="59" spans="1:6" x14ac:dyDescent="0.25">
      <c r="A59" s="1" t="b">
        <f>ISNUMBER(SEARCH(A$1,'Travail sur sélection'!$I71))</f>
        <v>0</v>
      </c>
      <c r="B59" s="1" t="b">
        <f>ISNUMBER(SEARCH(B$1,'Travail sur sélection'!$I71))</f>
        <v>0</v>
      </c>
      <c r="C59" s="1" t="b">
        <f>ISNUMBER(SEARCH(C$1,'Travail sur sélection'!$I71))</f>
        <v>1</v>
      </c>
      <c r="D59" s="1" t="b">
        <f>ISNUMBER(SEARCH(D$1,'Travail sur sélection'!$F71))</f>
        <v>0</v>
      </c>
      <c r="E59" s="1" t="b">
        <f>ISNUMBER(SEARCH(E$1,'Travail sur sélection'!$J71))</f>
        <v>0</v>
      </c>
      <c r="F59" s="1" t="b">
        <f>ISNUMBER(SEARCH(F$1,'Travail sur sélection'!$J71))</f>
        <v>0</v>
      </c>
    </row>
    <row r="60" spans="1:6" x14ac:dyDescent="0.25">
      <c r="A60" s="1" t="b">
        <f>ISNUMBER(SEARCH(A$1,'Travail sur sélection'!$I72))</f>
        <v>0</v>
      </c>
      <c r="B60" s="1" t="b">
        <f>ISNUMBER(SEARCH(B$1,'Travail sur sélection'!$I72))</f>
        <v>0</v>
      </c>
      <c r="C60" s="1" t="b">
        <f>ISNUMBER(SEARCH(C$1,'Travail sur sélection'!$I72))</f>
        <v>1</v>
      </c>
      <c r="D60" s="1" t="b">
        <f>ISNUMBER(SEARCH(D$1,'Travail sur sélection'!$F72))</f>
        <v>0</v>
      </c>
      <c r="E60" s="1" t="b">
        <f>ISNUMBER(SEARCH(E$1,'Travail sur sélection'!$J72))</f>
        <v>0</v>
      </c>
      <c r="F60" s="1" t="b">
        <f>ISNUMBER(SEARCH(F$1,'Travail sur sélection'!$J72))</f>
        <v>0</v>
      </c>
    </row>
    <row r="61" spans="1:6" x14ac:dyDescent="0.25">
      <c r="A61" s="1" t="b">
        <f>ISNUMBER(SEARCH(A$1,'Travail sur sélection'!$I73))</f>
        <v>1</v>
      </c>
      <c r="B61" s="1" t="b">
        <f>ISNUMBER(SEARCH(B$1,'Travail sur sélection'!$I73))</f>
        <v>0</v>
      </c>
      <c r="C61" s="1" t="b">
        <f>ISNUMBER(SEARCH(C$1,'Travail sur sélection'!$I73))</f>
        <v>0</v>
      </c>
      <c r="D61" s="1" t="b">
        <f>ISNUMBER(SEARCH(D$1,'Travail sur sélection'!$F73))</f>
        <v>0</v>
      </c>
      <c r="E61" s="1" t="b">
        <f>ISNUMBER(SEARCH(E$1,'Travail sur sélection'!$J73))</f>
        <v>0</v>
      </c>
      <c r="F61" s="1" t="b">
        <f>ISNUMBER(SEARCH(F$1,'Travail sur sélection'!$J73))</f>
        <v>0</v>
      </c>
    </row>
    <row r="62" spans="1:6" x14ac:dyDescent="0.25">
      <c r="A62" s="1" t="b">
        <f>ISNUMBER(SEARCH(A$1,'Travail sur sélection'!$I74))</f>
        <v>1</v>
      </c>
      <c r="B62" s="1" t="b">
        <f>ISNUMBER(SEARCH(B$1,'Travail sur sélection'!$I74))</f>
        <v>0</v>
      </c>
      <c r="C62" s="1" t="b">
        <f>ISNUMBER(SEARCH(C$1,'Travail sur sélection'!$I74))</f>
        <v>0</v>
      </c>
      <c r="D62" s="1" t="b">
        <f>ISNUMBER(SEARCH(D$1,'Travail sur sélection'!$F74))</f>
        <v>0</v>
      </c>
      <c r="E62" s="1" t="b">
        <f>ISNUMBER(SEARCH(E$1,'Travail sur sélection'!$J74))</f>
        <v>0</v>
      </c>
      <c r="F62" s="1" t="b">
        <f>ISNUMBER(SEARCH(F$1,'Travail sur sélection'!$J74))</f>
        <v>0</v>
      </c>
    </row>
    <row r="63" spans="1:6" x14ac:dyDescent="0.25">
      <c r="A63" s="1" t="b">
        <f>ISNUMBER(SEARCH(A$1,'Travail sur sélection'!$I75))</f>
        <v>1</v>
      </c>
      <c r="B63" s="1" t="b">
        <f>ISNUMBER(SEARCH(B$1,'Travail sur sélection'!$I75))</f>
        <v>0</v>
      </c>
      <c r="C63" s="1" t="b">
        <f>ISNUMBER(SEARCH(C$1,'Travail sur sélection'!$I75))</f>
        <v>0</v>
      </c>
      <c r="D63" s="1" t="b">
        <f>ISNUMBER(SEARCH(D$1,'Travail sur sélection'!$F75))</f>
        <v>0</v>
      </c>
      <c r="E63" s="1" t="b">
        <f>ISNUMBER(SEARCH(E$1,'Travail sur sélection'!$J75))</f>
        <v>0</v>
      </c>
      <c r="F63" s="1" t="b">
        <f>ISNUMBER(SEARCH(F$1,'Travail sur sélection'!$J75))</f>
        <v>0</v>
      </c>
    </row>
    <row r="64" spans="1:6" x14ac:dyDescent="0.25">
      <c r="A64" s="1" t="b">
        <f>ISNUMBER(SEARCH(A$1,'Travail sur sélection'!$I76))</f>
        <v>0</v>
      </c>
      <c r="B64" s="1" t="b">
        <f>ISNUMBER(SEARCH(B$1,'Travail sur sélection'!$I76))</f>
        <v>0</v>
      </c>
      <c r="C64" s="1" t="b">
        <f>ISNUMBER(SEARCH(C$1,'Travail sur sélection'!$I76))</f>
        <v>1</v>
      </c>
      <c r="D64" s="1" t="b">
        <f>ISNUMBER(SEARCH(D$1,'Travail sur sélection'!$F76))</f>
        <v>0</v>
      </c>
      <c r="E64" s="1" t="b">
        <f>ISNUMBER(SEARCH(E$1,'Travail sur sélection'!$J76))</f>
        <v>0</v>
      </c>
      <c r="F64" s="1" t="b">
        <f>ISNUMBER(SEARCH(F$1,'Travail sur sélection'!$J76))</f>
        <v>0</v>
      </c>
    </row>
    <row r="65" spans="1:6" x14ac:dyDescent="0.25">
      <c r="A65" s="1" t="b">
        <f>ISNUMBER(SEARCH(A$1,'Travail sur sélection'!$I77))</f>
        <v>0</v>
      </c>
      <c r="B65" s="1" t="b">
        <f>ISNUMBER(SEARCH(B$1,'Travail sur sélection'!$I77))</f>
        <v>0</v>
      </c>
      <c r="C65" s="1" t="b">
        <f>ISNUMBER(SEARCH(C$1,'Travail sur sélection'!$I77))</f>
        <v>1</v>
      </c>
      <c r="D65" s="1" t="b">
        <f>ISNUMBER(SEARCH(D$1,'Travail sur sélection'!$F77))</f>
        <v>0</v>
      </c>
      <c r="E65" s="1" t="b">
        <f>ISNUMBER(SEARCH(E$1,'Travail sur sélection'!$J77))</f>
        <v>0</v>
      </c>
      <c r="F65" s="1" t="b">
        <f>ISNUMBER(SEARCH(F$1,'Travail sur sélection'!$J77))</f>
        <v>0</v>
      </c>
    </row>
    <row r="66" spans="1:6" x14ac:dyDescent="0.25">
      <c r="A66" s="1" t="b">
        <f>ISNUMBER(SEARCH(A$1,'Travail sur sélection'!$I78))</f>
        <v>1</v>
      </c>
      <c r="B66" s="1" t="b">
        <f>ISNUMBER(SEARCH(B$1,'Travail sur sélection'!$I78))</f>
        <v>0</v>
      </c>
      <c r="C66" s="1" t="b">
        <f>ISNUMBER(SEARCH(C$1,'Travail sur sélection'!$I78))</f>
        <v>0</v>
      </c>
      <c r="D66" s="1" t="b">
        <f>ISNUMBER(SEARCH(D$1,'Travail sur sélection'!$F78))</f>
        <v>0</v>
      </c>
      <c r="E66" s="1" t="b">
        <f>ISNUMBER(SEARCH(E$1,'Travail sur sélection'!$J78))</f>
        <v>0</v>
      </c>
      <c r="F66" s="1" t="b">
        <f>ISNUMBER(SEARCH(F$1,'Travail sur sélection'!$J78))</f>
        <v>0</v>
      </c>
    </row>
    <row r="67" spans="1:6" x14ac:dyDescent="0.25">
      <c r="A67" s="1" t="b">
        <f>ISNUMBER(SEARCH(A$1,'Travail sur sélection'!$I79))</f>
        <v>0</v>
      </c>
      <c r="B67" s="1" t="b">
        <f>ISNUMBER(SEARCH(B$1,'Travail sur sélection'!$I79))</f>
        <v>0</v>
      </c>
      <c r="C67" s="1" t="b">
        <f>ISNUMBER(SEARCH(C$1,'Travail sur sélection'!$I79))</f>
        <v>1</v>
      </c>
      <c r="D67" s="1" t="b">
        <f>ISNUMBER(SEARCH(D$1,'Travail sur sélection'!$F79))</f>
        <v>0</v>
      </c>
      <c r="E67" s="1" t="b">
        <f>ISNUMBER(SEARCH(E$1,'Travail sur sélection'!$J79))</f>
        <v>0</v>
      </c>
      <c r="F67" s="1" t="b">
        <f>ISNUMBER(SEARCH(F$1,'Travail sur sélection'!$J79))</f>
        <v>0</v>
      </c>
    </row>
    <row r="68" spans="1:6" x14ac:dyDescent="0.25">
      <c r="A68" s="1" t="b">
        <f>ISNUMBER(SEARCH(A$1,'Travail sur sélection'!$I80))</f>
        <v>1</v>
      </c>
      <c r="B68" s="1" t="b">
        <f>ISNUMBER(SEARCH(B$1,'Travail sur sélection'!$I80))</f>
        <v>0</v>
      </c>
      <c r="C68" s="1" t="b">
        <f>ISNUMBER(SEARCH(C$1,'Travail sur sélection'!$I80))</f>
        <v>0</v>
      </c>
      <c r="D68" s="1" t="b">
        <f>ISNUMBER(SEARCH(D$1,'Travail sur sélection'!$F80))</f>
        <v>0</v>
      </c>
      <c r="E68" s="1" t="b">
        <f>ISNUMBER(SEARCH(E$1,'Travail sur sélection'!$J80))</f>
        <v>0</v>
      </c>
      <c r="F68" s="1" t="b">
        <f>ISNUMBER(SEARCH(F$1,'Travail sur sélection'!$J80))</f>
        <v>0</v>
      </c>
    </row>
    <row r="69" spans="1:6" x14ac:dyDescent="0.25">
      <c r="A69" s="1" t="b">
        <f>ISNUMBER(SEARCH(A$1,'Travail sur sélection'!$I81))</f>
        <v>1</v>
      </c>
      <c r="B69" s="1" t="b">
        <f>ISNUMBER(SEARCH(B$1,'Travail sur sélection'!$I81))</f>
        <v>0</v>
      </c>
      <c r="C69" s="1" t="b">
        <f>ISNUMBER(SEARCH(C$1,'Travail sur sélection'!$I81))</f>
        <v>0</v>
      </c>
      <c r="D69" s="1" t="b">
        <f>ISNUMBER(SEARCH(D$1,'Travail sur sélection'!$F81))</f>
        <v>0</v>
      </c>
      <c r="E69" s="1" t="b">
        <f>ISNUMBER(SEARCH(E$1,'Travail sur sélection'!$J81))</f>
        <v>0</v>
      </c>
      <c r="F69" s="1" t="b">
        <f>ISNUMBER(SEARCH(F$1,'Travail sur sélection'!$J81))</f>
        <v>0</v>
      </c>
    </row>
    <row r="70" spans="1:6" x14ac:dyDescent="0.25">
      <c r="A70" s="1" t="b">
        <f>ISNUMBER(SEARCH(A$1,'Travail sur sélection'!$I82))</f>
        <v>1</v>
      </c>
      <c r="B70" s="1" t="b">
        <f>ISNUMBER(SEARCH(B$1,'Travail sur sélection'!$I82))</f>
        <v>0</v>
      </c>
      <c r="C70" s="1" t="b">
        <f>ISNUMBER(SEARCH(C$1,'Travail sur sélection'!$I82))</f>
        <v>0</v>
      </c>
      <c r="D70" s="1" t="b">
        <f>ISNUMBER(SEARCH(D$1,'Travail sur sélection'!$F82))</f>
        <v>0</v>
      </c>
      <c r="E70" s="1" t="b">
        <f>ISNUMBER(SEARCH(E$1,'Travail sur sélection'!$J82))</f>
        <v>0</v>
      </c>
      <c r="F70" s="1" t="b">
        <f>ISNUMBER(SEARCH(F$1,'Travail sur sélection'!$J82))</f>
        <v>0</v>
      </c>
    </row>
    <row r="71" spans="1:6" x14ac:dyDescent="0.25">
      <c r="A71" s="1" t="b">
        <f>ISNUMBER(SEARCH(A$1,'Travail sur sélection'!$I83))</f>
        <v>1</v>
      </c>
      <c r="B71" s="1" t="b">
        <f>ISNUMBER(SEARCH(B$1,'Travail sur sélection'!$I83))</f>
        <v>0</v>
      </c>
      <c r="C71" s="1" t="b">
        <f>ISNUMBER(SEARCH(C$1,'Travail sur sélection'!$I83))</f>
        <v>0</v>
      </c>
      <c r="D71" s="1" t="b">
        <f>ISNUMBER(SEARCH(D$1,'Travail sur sélection'!$F83))</f>
        <v>0</v>
      </c>
      <c r="E71" s="1" t="b">
        <f>ISNUMBER(SEARCH(E$1,'Travail sur sélection'!$J83))</f>
        <v>0</v>
      </c>
      <c r="F71" s="1" t="b">
        <f>ISNUMBER(SEARCH(F$1,'Travail sur sélection'!$J83))</f>
        <v>0</v>
      </c>
    </row>
    <row r="72" spans="1:6" x14ac:dyDescent="0.25">
      <c r="A72" s="1" t="b">
        <f>ISNUMBER(SEARCH(A$1,'Travail sur sélection'!$I84))</f>
        <v>0</v>
      </c>
      <c r="B72" s="1" t="b">
        <f>ISNUMBER(SEARCH(B$1,'Travail sur sélection'!$I84))</f>
        <v>1</v>
      </c>
      <c r="C72" s="1" t="b">
        <f>ISNUMBER(SEARCH(C$1,'Travail sur sélection'!$I84))</f>
        <v>0</v>
      </c>
      <c r="D72" s="1" t="b">
        <f>ISNUMBER(SEARCH(D$1,'Travail sur sélection'!$F84))</f>
        <v>0</v>
      </c>
      <c r="E72" s="1" t="b">
        <f>ISNUMBER(SEARCH(E$1,'Travail sur sélection'!$J84))</f>
        <v>0</v>
      </c>
      <c r="F72" s="1" t="b">
        <f>ISNUMBER(SEARCH(F$1,'Travail sur sélection'!$J84))</f>
        <v>0</v>
      </c>
    </row>
    <row r="73" spans="1:6" x14ac:dyDescent="0.25">
      <c r="A73" s="1" t="b">
        <f>ISNUMBER(SEARCH(A$1,'Travail sur sélection'!$I85))</f>
        <v>1</v>
      </c>
      <c r="B73" s="1" t="b">
        <f>ISNUMBER(SEARCH(B$1,'Travail sur sélection'!$I85))</f>
        <v>0</v>
      </c>
      <c r="C73" s="1" t="b">
        <f>ISNUMBER(SEARCH(C$1,'Travail sur sélection'!$I85))</f>
        <v>0</v>
      </c>
      <c r="D73" s="1" t="b">
        <f>ISNUMBER(SEARCH(D$1,'Travail sur sélection'!$F85))</f>
        <v>0</v>
      </c>
      <c r="E73" s="1" t="b">
        <f>ISNUMBER(SEARCH(E$1,'Travail sur sélection'!$J85))</f>
        <v>0</v>
      </c>
      <c r="F73" s="1" t="b">
        <f>ISNUMBER(SEARCH(F$1,'Travail sur sélection'!$J85))</f>
        <v>0</v>
      </c>
    </row>
    <row r="74" spans="1:6" x14ac:dyDescent="0.25">
      <c r="A74" s="1" t="b">
        <f>ISNUMBER(SEARCH(A$1,'Travail sur sélection'!$I86))</f>
        <v>1</v>
      </c>
      <c r="B74" s="1" t="b">
        <f>ISNUMBER(SEARCH(B$1,'Travail sur sélection'!$I86))</f>
        <v>0</v>
      </c>
      <c r="C74" s="1" t="b">
        <f>ISNUMBER(SEARCH(C$1,'Travail sur sélection'!$I86))</f>
        <v>0</v>
      </c>
      <c r="D74" s="1" t="b">
        <f>ISNUMBER(SEARCH(D$1,'Travail sur sélection'!$F86))</f>
        <v>0</v>
      </c>
      <c r="E74" s="1" t="b">
        <f>ISNUMBER(SEARCH(E$1,'Travail sur sélection'!$J86))</f>
        <v>0</v>
      </c>
      <c r="F74" s="1" t="b">
        <f>ISNUMBER(SEARCH(F$1,'Travail sur sélection'!$J86))</f>
        <v>0</v>
      </c>
    </row>
    <row r="75" spans="1:6" x14ac:dyDescent="0.25">
      <c r="A75" s="1" t="b">
        <f>ISNUMBER(SEARCH(A$1,'Travail sur sélection'!$I87))</f>
        <v>1</v>
      </c>
      <c r="B75" s="1" t="b">
        <f>ISNUMBER(SEARCH(B$1,'Travail sur sélection'!$I87))</f>
        <v>0</v>
      </c>
      <c r="C75" s="1" t="b">
        <f>ISNUMBER(SEARCH(C$1,'Travail sur sélection'!$I87))</f>
        <v>0</v>
      </c>
      <c r="D75" s="1" t="b">
        <f>ISNUMBER(SEARCH(D$1,'Travail sur sélection'!$F87))</f>
        <v>0</v>
      </c>
      <c r="E75" s="1" t="b">
        <f>ISNUMBER(SEARCH(E$1,'Travail sur sélection'!$J87))</f>
        <v>0</v>
      </c>
      <c r="F75" s="1" t="b">
        <f>ISNUMBER(SEARCH(F$1,'Travail sur sélection'!$J87))</f>
        <v>0</v>
      </c>
    </row>
    <row r="76" spans="1:6" x14ac:dyDescent="0.25">
      <c r="A76" s="1" t="b">
        <f>ISNUMBER(SEARCH(A$1,'Travail sur sélection'!$I88))</f>
        <v>1</v>
      </c>
      <c r="B76" s="1" t="b">
        <f>ISNUMBER(SEARCH(B$1,'Travail sur sélection'!$I88))</f>
        <v>0</v>
      </c>
      <c r="C76" s="1" t="b">
        <f>ISNUMBER(SEARCH(C$1,'Travail sur sélection'!$I88))</f>
        <v>0</v>
      </c>
      <c r="D76" s="1" t="b">
        <f>ISNUMBER(SEARCH(D$1,'Travail sur sélection'!$F88))</f>
        <v>0</v>
      </c>
      <c r="E76" s="1" t="b">
        <f>ISNUMBER(SEARCH(E$1,'Travail sur sélection'!$J88))</f>
        <v>0</v>
      </c>
      <c r="F76" s="1" t="b">
        <f>ISNUMBER(SEARCH(F$1,'Travail sur sélection'!$J88))</f>
        <v>0</v>
      </c>
    </row>
    <row r="77" spans="1:6" x14ac:dyDescent="0.25">
      <c r="A77" s="1" t="b">
        <f>ISNUMBER(SEARCH(A$1,'Travail sur sélection'!$I89))</f>
        <v>1</v>
      </c>
      <c r="B77" s="1" t="b">
        <f>ISNUMBER(SEARCH(B$1,'Travail sur sélection'!$I89))</f>
        <v>0</v>
      </c>
      <c r="C77" s="1" t="b">
        <f>ISNUMBER(SEARCH(C$1,'Travail sur sélection'!$I89))</f>
        <v>0</v>
      </c>
      <c r="D77" s="1" t="b">
        <f>ISNUMBER(SEARCH(D$1,'Travail sur sélection'!$F89))</f>
        <v>0</v>
      </c>
      <c r="E77" s="1" t="b">
        <f>ISNUMBER(SEARCH(E$1,'Travail sur sélection'!$J89))</f>
        <v>0</v>
      </c>
      <c r="F77" s="1" t="b">
        <f>ISNUMBER(SEARCH(F$1,'Travail sur sélection'!$J89))</f>
        <v>0</v>
      </c>
    </row>
    <row r="78" spans="1:6" x14ac:dyDescent="0.25">
      <c r="A78" s="1" t="b">
        <f>ISNUMBER(SEARCH(A$1,'Travail sur sélection'!$I90))</f>
        <v>0</v>
      </c>
      <c r="B78" s="1" t="b">
        <f>ISNUMBER(SEARCH(B$1,'Travail sur sélection'!$I90))</f>
        <v>1</v>
      </c>
      <c r="C78" s="1" t="b">
        <f>ISNUMBER(SEARCH(C$1,'Travail sur sélection'!$I90))</f>
        <v>0</v>
      </c>
      <c r="D78" s="1" t="b">
        <f>ISNUMBER(SEARCH(D$1,'Travail sur sélection'!$F90))</f>
        <v>0</v>
      </c>
      <c r="E78" s="1" t="b">
        <f>ISNUMBER(SEARCH(E$1,'Travail sur sélection'!$J90))</f>
        <v>0</v>
      </c>
      <c r="F78" s="1" t="b">
        <f>ISNUMBER(SEARCH(F$1,'Travail sur sélection'!$J90))</f>
        <v>0</v>
      </c>
    </row>
    <row r="79" spans="1:6" x14ac:dyDescent="0.25">
      <c r="A79" s="1" t="b">
        <f>ISNUMBER(SEARCH(A$1,'Travail sur sélection'!$I91))</f>
        <v>1</v>
      </c>
      <c r="B79" s="1" t="b">
        <f>ISNUMBER(SEARCH(B$1,'Travail sur sélection'!$I91))</f>
        <v>0</v>
      </c>
      <c r="C79" s="1" t="b">
        <f>ISNUMBER(SEARCH(C$1,'Travail sur sélection'!$I91))</f>
        <v>0</v>
      </c>
      <c r="D79" s="1" t="b">
        <f>ISNUMBER(SEARCH(D$1,'Travail sur sélection'!$F91))</f>
        <v>0</v>
      </c>
      <c r="E79" s="1" t="b">
        <f>ISNUMBER(SEARCH(E$1,'Travail sur sélection'!$J91))</f>
        <v>0</v>
      </c>
      <c r="F79" s="1" t="b">
        <f>ISNUMBER(SEARCH(F$1,'Travail sur sélection'!$J91))</f>
        <v>0</v>
      </c>
    </row>
    <row r="80" spans="1:6" x14ac:dyDescent="0.25">
      <c r="A80" s="1" t="b">
        <f>ISNUMBER(SEARCH(A$1,'Travail sur sélection'!$I92))</f>
        <v>1</v>
      </c>
      <c r="B80" s="1" t="b">
        <f>ISNUMBER(SEARCH(B$1,'Travail sur sélection'!$I92))</f>
        <v>0</v>
      </c>
      <c r="C80" s="1" t="b">
        <f>ISNUMBER(SEARCH(C$1,'Travail sur sélection'!$I92))</f>
        <v>0</v>
      </c>
      <c r="D80" s="1" t="b">
        <f>ISNUMBER(SEARCH(D$1,'Travail sur sélection'!$F92))</f>
        <v>0</v>
      </c>
      <c r="E80" s="1" t="b">
        <f>ISNUMBER(SEARCH(E$1,'Travail sur sélection'!$J92))</f>
        <v>0</v>
      </c>
      <c r="F80" s="1" t="b">
        <f>ISNUMBER(SEARCH(F$1,'Travail sur sélection'!$J92))</f>
        <v>0</v>
      </c>
    </row>
    <row r="81" spans="1:6" x14ac:dyDescent="0.25">
      <c r="A81" s="1" t="b">
        <f>ISNUMBER(SEARCH(A$1,'Travail sur sélection'!$I93))</f>
        <v>1</v>
      </c>
      <c r="B81" s="1" t="b">
        <f>ISNUMBER(SEARCH(B$1,'Travail sur sélection'!$I93))</f>
        <v>0</v>
      </c>
      <c r="C81" s="1" t="b">
        <f>ISNUMBER(SEARCH(C$1,'Travail sur sélection'!$I93))</f>
        <v>0</v>
      </c>
      <c r="D81" s="1" t="b">
        <f>ISNUMBER(SEARCH(D$1,'Travail sur sélection'!$F93))</f>
        <v>0</v>
      </c>
      <c r="E81" s="1" t="b">
        <f>ISNUMBER(SEARCH(E$1,'Travail sur sélection'!$J93))</f>
        <v>0</v>
      </c>
      <c r="F81" s="1" t="b">
        <f>ISNUMBER(SEARCH(F$1,'Travail sur sélection'!$J93))</f>
        <v>0</v>
      </c>
    </row>
    <row r="82" spans="1:6" x14ac:dyDescent="0.25">
      <c r="A82" s="1" t="b">
        <f>ISNUMBER(SEARCH(A$1,'Travail sur sélection'!$I94))</f>
        <v>1</v>
      </c>
      <c r="B82" s="1" t="b">
        <f>ISNUMBER(SEARCH(B$1,'Travail sur sélection'!$I94))</f>
        <v>0</v>
      </c>
      <c r="C82" s="1" t="b">
        <f>ISNUMBER(SEARCH(C$1,'Travail sur sélection'!$I94))</f>
        <v>0</v>
      </c>
      <c r="D82" s="1" t="b">
        <f>ISNUMBER(SEARCH(D$1,'Travail sur sélection'!$F94))</f>
        <v>0</v>
      </c>
      <c r="E82" s="1" t="b">
        <f>ISNUMBER(SEARCH(E$1,'Travail sur sélection'!$J94))</f>
        <v>0</v>
      </c>
      <c r="F82" s="1" t="b">
        <f>ISNUMBER(SEARCH(F$1,'Travail sur sélection'!$J94))</f>
        <v>0</v>
      </c>
    </row>
    <row r="83" spans="1:6" x14ac:dyDescent="0.25">
      <c r="A83" s="1" t="b">
        <f>ISNUMBER(SEARCH(A$1,'Travail sur sélection'!$I95))</f>
        <v>1</v>
      </c>
      <c r="B83" s="1" t="b">
        <f>ISNUMBER(SEARCH(B$1,'Travail sur sélection'!$I95))</f>
        <v>0</v>
      </c>
      <c r="C83" s="1" t="b">
        <f>ISNUMBER(SEARCH(C$1,'Travail sur sélection'!$I95))</f>
        <v>0</v>
      </c>
      <c r="D83" s="1" t="b">
        <f>ISNUMBER(SEARCH(D$1,'Travail sur sélection'!$F95))</f>
        <v>0</v>
      </c>
      <c r="E83" s="1" t="b">
        <f>ISNUMBER(SEARCH(E$1,'Travail sur sélection'!$J95))</f>
        <v>0</v>
      </c>
      <c r="F83" s="1" t="b">
        <f>ISNUMBER(SEARCH(F$1,'Travail sur sélection'!$J95))</f>
        <v>0</v>
      </c>
    </row>
    <row r="84" spans="1:6" x14ac:dyDescent="0.25">
      <c r="A84" s="1" t="b">
        <f>ISNUMBER(SEARCH(A$1,'Travail sur sélection'!$I96))</f>
        <v>0</v>
      </c>
      <c r="B84" s="1" t="b">
        <f>ISNUMBER(SEARCH(B$1,'Travail sur sélection'!$I96))</f>
        <v>0</v>
      </c>
      <c r="C84" s="1" t="b">
        <f>ISNUMBER(SEARCH(C$1,'Travail sur sélection'!$I96))</f>
        <v>1</v>
      </c>
      <c r="D84" s="1" t="b">
        <f>ISNUMBER(SEARCH(D$1,'Travail sur sélection'!$F96))</f>
        <v>0</v>
      </c>
      <c r="E84" s="1" t="b">
        <f>ISNUMBER(SEARCH(E$1,'Travail sur sélection'!$J96))</f>
        <v>0</v>
      </c>
      <c r="F84" s="1" t="b">
        <f>ISNUMBER(SEARCH(F$1,'Travail sur sélection'!$J96))</f>
        <v>0</v>
      </c>
    </row>
    <row r="85" spans="1:6" x14ac:dyDescent="0.25">
      <c r="A85" s="1" t="b">
        <f>ISNUMBER(SEARCH(A$1,'Travail sur sélection'!$I97))</f>
        <v>0</v>
      </c>
      <c r="B85" s="1" t="b">
        <f>ISNUMBER(SEARCH(B$1,'Travail sur sélection'!$I97))</f>
        <v>0</v>
      </c>
      <c r="C85" s="1" t="b">
        <f>ISNUMBER(SEARCH(C$1,'Travail sur sélection'!$I97))</f>
        <v>1</v>
      </c>
      <c r="D85" s="1" t="b">
        <f>ISNUMBER(SEARCH(D$1,'Travail sur sélection'!$F97))</f>
        <v>0</v>
      </c>
      <c r="E85" s="1" t="b">
        <f>ISNUMBER(SEARCH(E$1,'Travail sur sélection'!$J97))</f>
        <v>0</v>
      </c>
      <c r="F85" s="1" t="b">
        <f>ISNUMBER(SEARCH(F$1,'Travail sur sélection'!$J97))</f>
        <v>0</v>
      </c>
    </row>
    <row r="86" spans="1:6" x14ac:dyDescent="0.25">
      <c r="A86" s="1" t="b">
        <f>ISNUMBER(SEARCH(A$1,'Travail sur sélection'!$I98))</f>
        <v>1</v>
      </c>
      <c r="B86" s="1" t="b">
        <f>ISNUMBER(SEARCH(B$1,'Travail sur sélection'!$I98))</f>
        <v>0</v>
      </c>
      <c r="C86" s="1" t="b">
        <f>ISNUMBER(SEARCH(C$1,'Travail sur sélection'!$I98))</f>
        <v>0</v>
      </c>
      <c r="D86" s="1" t="b">
        <f>ISNUMBER(SEARCH(D$1,'Travail sur sélection'!$F98))</f>
        <v>0</v>
      </c>
      <c r="E86" s="1" t="b">
        <f>ISNUMBER(SEARCH(E$1,'Travail sur sélection'!$J98))</f>
        <v>0</v>
      </c>
      <c r="F86" s="1" t="b">
        <f>ISNUMBER(SEARCH(F$1,'Travail sur sélection'!$J98))</f>
        <v>0</v>
      </c>
    </row>
    <row r="87" spans="1:6" x14ac:dyDescent="0.25">
      <c r="A87" s="1" t="b">
        <f>ISNUMBER(SEARCH(A$1,'Travail sur sélection'!$I99))</f>
        <v>0</v>
      </c>
      <c r="B87" s="1" t="b">
        <f>ISNUMBER(SEARCH(B$1,'Travail sur sélection'!$I99))</f>
        <v>0</v>
      </c>
      <c r="C87" s="1" t="b">
        <f>ISNUMBER(SEARCH(C$1,'Travail sur sélection'!$I99))</f>
        <v>1</v>
      </c>
      <c r="D87" s="1" t="b">
        <f>ISNUMBER(SEARCH(D$1,'Travail sur sélection'!$F99))</f>
        <v>0</v>
      </c>
      <c r="E87" s="1" t="b">
        <f>ISNUMBER(SEARCH(E$1,'Travail sur sélection'!$J99))</f>
        <v>0</v>
      </c>
      <c r="F87" s="1" t="b">
        <f>ISNUMBER(SEARCH(F$1,'Travail sur sélection'!$J99))</f>
        <v>0</v>
      </c>
    </row>
    <row r="88" spans="1:6" x14ac:dyDescent="0.25">
      <c r="A88" s="1" t="b">
        <f>ISNUMBER(SEARCH(A$1,'Travail sur sélection'!$I100))</f>
        <v>0</v>
      </c>
      <c r="B88" s="1" t="b">
        <f>ISNUMBER(SEARCH(B$1,'Travail sur sélection'!$I100))</f>
        <v>1</v>
      </c>
      <c r="C88" s="1" t="b">
        <f>ISNUMBER(SEARCH(C$1,'Travail sur sélection'!$I100))</f>
        <v>0</v>
      </c>
      <c r="D88" s="1" t="b">
        <f>ISNUMBER(SEARCH(D$1,'Travail sur sélection'!$F100))</f>
        <v>0</v>
      </c>
      <c r="E88" s="1" t="b">
        <f>ISNUMBER(SEARCH(E$1,'Travail sur sélection'!$J100))</f>
        <v>0</v>
      </c>
      <c r="F88" s="1" t="b">
        <f>ISNUMBER(SEARCH(F$1,'Travail sur sélection'!$J100))</f>
        <v>0</v>
      </c>
    </row>
    <row r="89" spans="1:6" x14ac:dyDescent="0.25">
      <c r="A89" s="1" t="b">
        <f>ISNUMBER(SEARCH(A$1,'Travail sur sélection'!$I101))</f>
        <v>0</v>
      </c>
      <c r="B89" s="1" t="b">
        <f>ISNUMBER(SEARCH(B$1,'Travail sur sélection'!$I101))</f>
        <v>1</v>
      </c>
      <c r="C89" s="1" t="b">
        <f>ISNUMBER(SEARCH(C$1,'Travail sur sélection'!$I101))</f>
        <v>0</v>
      </c>
      <c r="D89" s="1" t="b">
        <f>ISNUMBER(SEARCH(D$1,'Travail sur sélection'!$F101))</f>
        <v>0</v>
      </c>
      <c r="E89" s="1" t="b">
        <f>ISNUMBER(SEARCH(E$1,'Travail sur sélection'!$J101))</f>
        <v>0</v>
      </c>
      <c r="F89" s="1" t="b">
        <f>ISNUMBER(SEARCH(F$1,'Travail sur sélection'!$J101))</f>
        <v>0</v>
      </c>
    </row>
    <row r="90" spans="1:6" x14ac:dyDescent="0.25">
      <c r="A90" s="1" t="b">
        <f>ISNUMBER(SEARCH(A$1,'Travail sur sélection'!$I102))</f>
        <v>1</v>
      </c>
      <c r="B90" s="1" t="b">
        <f>ISNUMBER(SEARCH(B$1,'Travail sur sélection'!$I102))</f>
        <v>0</v>
      </c>
      <c r="C90" s="1" t="b">
        <f>ISNUMBER(SEARCH(C$1,'Travail sur sélection'!$I102))</f>
        <v>0</v>
      </c>
      <c r="D90" s="1" t="b">
        <f>ISNUMBER(SEARCH(D$1,'Travail sur sélection'!$F102))</f>
        <v>0</v>
      </c>
      <c r="E90" s="1" t="b">
        <f>ISNUMBER(SEARCH(E$1,'Travail sur sélection'!$J102))</f>
        <v>0</v>
      </c>
      <c r="F90" s="1" t="b">
        <f>ISNUMBER(SEARCH(F$1,'Travail sur sélection'!$J102))</f>
        <v>0</v>
      </c>
    </row>
    <row r="91" spans="1:6" x14ac:dyDescent="0.25">
      <c r="A91" s="1" t="b">
        <f>ISNUMBER(SEARCH(A$1,'Travail sur sélection'!$I103))</f>
        <v>1</v>
      </c>
      <c r="B91" s="1" t="b">
        <f>ISNUMBER(SEARCH(B$1,'Travail sur sélection'!$I103))</f>
        <v>0</v>
      </c>
      <c r="C91" s="1" t="b">
        <f>ISNUMBER(SEARCH(C$1,'Travail sur sélection'!$I103))</f>
        <v>0</v>
      </c>
      <c r="D91" s="1" t="b">
        <f>ISNUMBER(SEARCH(D$1,'Travail sur sélection'!$F103))</f>
        <v>0</v>
      </c>
      <c r="E91" s="1" t="b">
        <f>ISNUMBER(SEARCH(E$1,'Travail sur sélection'!$J103))</f>
        <v>0</v>
      </c>
      <c r="F91" s="1" t="b">
        <f>ISNUMBER(SEARCH(F$1,'Travail sur sélection'!$J103))</f>
        <v>0</v>
      </c>
    </row>
    <row r="92" spans="1:6" x14ac:dyDescent="0.25">
      <c r="A92" s="1" t="b">
        <f>ISNUMBER(SEARCH(A$1,'Travail sur sélection'!$I104))</f>
        <v>0</v>
      </c>
      <c r="B92" s="1" t="b">
        <f>ISNUMBER(SEARCH(B$1,'Travail sur sélection'!$I104))</f>
        <v>0</v>
      </c>
      <c r="C92" s="1" t="b">
        <f>ISNUMBER(SEARCH(C$1,'Travail sur sélection'!$I104))</f>
        <v>1</v>
      </c>
      <c r="D92" s="1" t="b">
        <f>ISNUMBER(SEARCH(D$1,'Travail sur sélection'!$F104))</f>
        <v>0</v>
      </c>
      <c r="E92" s="1" t="b">
        <f>ISNUMBER(SEARCH(E$1,'Travail sur sélection'!$J104))</f>
        <v>0</v>
      </c>
      <c r="F92" s="1" t="b">
        <f>ISNUMBER(SEARCH(F$1,'Travail sur sélection'!$J104))</f>
        <v>0</v>
      </c>
    </row>
    <row r="93" spans="1:6" x14ac:dyDescent="0.25">
      <c r="A93" s="1" t="b">
        <f>ISNUMBER(SEARCH(A$1,'Travail sur sélection'!$I105))</f>
        <v>1</v>
      </c>
      <c r="B93" s="1" t="b">
        <f>ISNUMBER(SEARCH(B$1,'Travail sur sélection'!$I105))</f>
        <v>0</v>
      </c>
      <c r="C93" s="1" t="b">
        <f>ISNUMBER(SEARCH(C$1,'Travail sur sélection'!$I105))</f>
        <v>0</v>
      </c>
      <c r="D93" s="1" t="b">
        <f>ISNUMBER(SEARCH(D$1,'Travail sur sélection'!$F105))</f>
        <v>0</v>
      </c>
      <c r="E93" s="1" t="b">
        <f>ISNUMBER(SEARCH(E$1,'Travail sur sélection'!$J105))</f>
        <v>0</v>
      </c>
      <c r="F93" s="1" t="b">
        <f>ISNUMBER(SEARCH(F$1,'Travail sur sélection'!$J105))</f>
        <v>0</v>
      </c>
    </row>
    <row r="94" spans="1:6" x14ac:dyDescent="0.25">
      <c r="A94" s="1" t="b">
        <f>ISNUMBER(SEARCH(A$1,'Travail sur sélection'!$I106))</f>
        <v>0</v>
      </c>
      <c r="B94" s="1" t="b">
        <f>ISNUMBER(SEARCH(B$1,'Travail sur sélection'!$I106))</f>
        <v>0</v>
      </c>
      <c r="C94" s="1" t="b">
        <f>ISNUMBER(SEARCH(C$1,'Travail sur sélection'!$I106))</f>
        <v>1</v>
      </c>
      <c r="D94" s="1" t="b">
        <f>ISNUMBER(SEARCH(D$1,'Travail sur sélection'!$F106))</f>
        <v>0</v>
      </c>
      <c r="E94" s="1" t="b">
        <f>ISNUMBER(SEARCH(E$1,'Travail sur sélection'!$J106))</f>
        <v>0</v>
      </c>
      <c r="F94" s="1" t="b">
        <f>ISNUMBER(SEARCH(F$1,'Travail sur sélection'!$J106))</f>
        <v>0</v>
      </c>
    </row>
    <row r="95" spans="1:6" x14ac:dyDescent="0.25">
      <c r="A95" s="1" t="b">
        <f>ISNUMBER(SEARCH(A$1,'Travail sur sélection'!$I107))</f>
        <v>1</v>
      </c>
      <c r="B95" s="1" t="b">
        <f>ISNUMBER(SEARCH(B$1,'Travail sur sélection'!$I107))</f>
        <v>0</v>
      </c>
      <c r="C95" s="1" t="b">
        <f>ISNUMBER(SEARCH(C$1,'Travail sur sélection'!$I107))</f>
        <v>0</v>
      </c>
      <c r="D95" s="1" t="b">
        <f>ISNUMBER(SEARCH(D$1,'Travail sur sélection'!$F107))</f>
        <v>0</v>
      </c>
      <c r="E95" s="1" t="b">
        <f>ISNUMBER(SEARCH(E$1,'Travail sur sélection'!$J107))</f>
        <v>0</v>
      </c>
      <c r="F95" s="1" t="b">
        <f>ISNUMBER(SEARCH(F$1,'Travail sur sélection'!$J107))</f>
        <v>0</v>
      </c>
    </row>
    <row r="96" spans="1:6" x14ac:dyDescent="0.25">
      <c r="A96" s="1" t="b">
        <f>ISNUMBER(SEARCH(A$1,'Travail sur sélection'!$I108))</f>
        <v>0</v>
      </c>
      <c r="B96" s="1" t="b">
        <f>ISNUMBER(SEARCH(B$1,'Travail sur sélection'!$I108))</f>
        <v>0</v>
      </c>
      <c r="C96" s="1" t="b">
        <f>ISNUMBER(SEARCH(C$1,'Travail sur sélection'!$I108))</f>
        <v>1</v>
      </c>
      <c r="D96" s="1" t="b">
        <f>ISNUMBER(SEARCH(D$1,'Travail sur sélection'!$F108))</f>
        <v>0</v>
      </c>
      <c r="E96" s="1" t="b">
        <f>ISNUMBER(SEARCH(E$1,'Travail sur sélection'!$J108))</f>
        <v>0</v>
      </c>
      <c r="F96" s="1" t="b">
        <f>ISNUMBER(SEARCH(F$1,'Travail sur sélection'!$J108))</f>
        <v>0</v>
      </c>
    </row>
    <row r="97" spans="1:6" x14ac:dyDescent="0.25">
      <c r="A97" s="1" t="b">
        <f>ISNUMBER(SEARCH(A$1,'Travail sur sélection'!$I109))</f>
        <v>0</v>
      </c>
      <c r="B97" s="1" t="b">
        <f>ISNUMBER(SEARCH(B$1,'Travail sur sélection'!$I109))</f>
        <v>1</v>
      </c>
      <c r="C97" s="1" t="b">
        <f>ISNUMBER(SEARCH(C$1,'Travail sur sélection'!$I109))</f>
        <v>0</v>
      </c>
      <c r="D97" s="1" t="b">
        <f>ISNUMBER(SEARCH(D$1,'Travail sur sélection'!$F109))</f>
        <v>0</v>
      </c>
      <c r="E97" s="1" t="b">
        <f>ISNUMBER(SEARCH(E$1,'Travail sur sélection'!$J109))</f>
        <v>0</v>
      </c>
      <c r="F97" s="1" t="b">
        <f>ISNUMBER(SEARCH(F$1,'Travail sur sélection'!$J109))</f>
        <v>0</v>
      </c>
    </row>
    <row r="98" spans="1:6" x14ac:dyDescent="0.25">
      <c r="A98" s="1" t="b">
        <f>ISNUMBER(SEARCH(A$1,'Travail sur sélection'!$I110))</f>
        <v>0</v>
      </c>
      <c r="B98" s="1" t="b">
        <f>ISNUMBER(SEARCH(B$1,'Travail sur sélection'!$I110))</f>
        <v>1</v>
      </c>
      <c r="C98" s="1" t="b">
        <f>ISNUMBER(SEARCH(C$1,'Travail sur sélection'!$I110))</f>
        <v>0</v>
      </c>
      <c r="D98" s="1" t="b">
        <f>ISNUMBER(SEARCH(D$1,'Travail sur sélection'!$F110))</f>
        <v>0</v>
      </c>
      <c r="E98" s="1" t="b">
        <f>ISNUMBER(SEARCH(E$1,'Travail sur sélection'!$J110))</f>
        <v>0</v>
      </c>
      <c r="F98" s="1" t="b">
        <f>ISNUMBER(SEARCH(F$1,'Travail sur sélection'!$J110))</f>
        <v>0</v>
      </c>
    </row>
    <row r="99" spans="1:6" x14ac:dyDescent="0.25">
      <c r="A99" s="1" t="b">
        <f>ISNUMBER(SEARCH(A$1,'Travail sur sélection'!$I111))</f>
        <v>0</v>
      </c>
      <c r="B99" s="1" t="b">
        <f>ISNUMBER(SEARCH(B$1,'Travail sur sélection'!$I111))</f>
        <v>1</v>
      </c>
      <c r="C99" s="1" t="b">
        <f>ISNUMBER(SEARCH(C$1,'Travail sur sélection'!$I111))</f>
        <v>0</v>
      </c>
      <c r="D99" s="1" t="b">
        <f>ISNUMBER(SEARCH(D$1,'Travail sur sélection'!$F111))</f>
        <v>0</v>
      </c>
      <c r="E99" s="1" t="b">
        <f>ISNUMBER(SEARCH(E$1,'Travail sur sélection'!$J111))</f>
        <v>0</v>
      </c>
      <c r="F99" s="1" t="b">
        <f>ISNUMBER(SEARCH(F$1,'Travail sur sélection'!$J111))</f>
        <v>0</v>
      </c>
    </row>
    <row r="100" spans="1:6" x14ac:dyDescent="0.25">
      <c r="A100" s="1" t="b">
        <f>ISNUMBER(SEARCH(A$1,'Travail sur sélection'!$I112))</f>
        <v>1</v>
      </c>
      <c r="B100" s="1" t="b">
        <f>ISNUMBER(SEARCH(B$1,'Travail sur sélection'!$I112))</f>
        <v>0</v>
      </c>
      <c r="C100" s="1" t="b">
        <f>ISNUMBER(SEARCH(C$1,'Travail sur sélection'!$I112))</f>
        <v>0</v>
      </c>
      <c r="D100" s="1" t="b">
        <f>ISNUMBER(SEARCH(D$1,'Travail sur sélection'!$F112))</f>
        <v>0</v>
      </c>
      <c r="E100" s="1" t="b">
        <f>ISNUMBER(SEARCH(E$1,'Travail sur sélection'!$J112))</f>
        <v>0</v>
      </c>
      <c r="F100" s="1" t="b">
        <f>ISNUMBER(SEARCH(F$1,'Travail sur sélection'!$J112))</f>
        <v>0</v>
      </c>
    </row>
    <row r="101" spans="1:6" x14ac:dyDescent="0.25">
      <c r="A101" s="1" t="b">
        <f>ISNUMBER(SEARCH(A$1,'Travail sur sélection'!$I113))</f>
        <v>0</v>
      </c>
      <c r="B101" s="1" t="b">
        <f>ISNUMBER(SEARCH(B$1,'Travail sur sélection'!$I113))</f>
        <v>1</v>
      </c>
      <c r="C101" s="1" t="b">
        <f>ISNUMBER(SEARCH(C$1,'Travail sur sélection'!$I113))</f>
        <v>0</v>
      </c>
      <c r="D101" s="1" t="b">
        <f>ISNUMBER(SEARCH(D$1,'Travail sur sélection'!$F113))</f>
        <v>0</v>
      </c>
      <c r="E101" s="1" t="b">
        <f>ISNUMBER(SEARCH(E$1,'Travail sur sélection'!$J113))</f>
        <v>0</v>
      </c>
      <c r="F101" s="1" t="b">
        <f>ISNUMBER(SEARCH(F$1,'Travail sur sélection'!$J113))</f>
        <v>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00"/>
  <sheetViews>
    <sheetView workbookViewId="0"/>
  </sheetViews>
  <sheetFormatPr baseColWidth="10" defaultRowHeight="15" x14ac:dyDescent="0.25"/>
  <sheetData>
    <row r="1" spans="1:35" x14ac:dyDescent="0.25">
      <c r="A1" t="b">
        <f>AND('Condition n°1'!A2,'Condition n°2'!$A2)</f>
        <v>1</v>
      </c>
      <c r="B1" t="b">
        <f>AND('Condition n°1'!B2,'Condition n°2'!$A2)</f>
        <v>0</v>
      </c>
      <c r="C1" t="b">
        <f>AND('Condition n°1'!C2,'Condition n°2'!$A2)</f>
        <v>0</v>
      </c>
      <c r="D1" t="b">
        <f>AND('Condition n°1'!D2,'Condition n°2'!$A2)</f>
        <v>0</v>
      </c>
      <c r="E1" t="b">
        <f>AND('Condition n°1'!E2,'Condition n°2'!$A2)</f>
        <v>0</v>
      </c>
      <c r="G1" t="b">
        <f>AND('Condition n°1'!A2,'Condition n°2'!$B2)</f>
        <v>0</v>
      </c>
      <c r="H1" t="b">
        <f>AND('Condition n°1'!B2,'Condition n°2'!$B2)</f>
        <v>0</v>
      </c>
      <c r="I1" t="b">
        <f>AND('Condition n°1'!C2,'Condition n°2'!$B2)</f>
        <v>0</v>
      </c>
      <c r="J1" t="b">
        <f>AND('Condition n°1'!D2,'Condition n°2'!$B2)</f>
        <v>0</v>
      </c>
      <c r="K1" t="b">
        <f>AND('Condition n°1'!E2,'Condition n°2'!$B2)</f>
        <v>0</v>
      </c>
      <c r="M1" t="b">
        <f>AND('Condition n°1'!A2,'Condition n°2'!$C2)</f>
        <v>0</v>
      </c>
      <c r="N1" t="b">
        <f>AND('Condition n°1'!B2,'Condition n°2'!$C2)</f>
        <v>0</v>
      </c>
      <c r="O1" t="b">
        <f>AND('Condition n°1'!C2,'Condition n°2'!$C2)</f>
        <v>0</v>
      </c>
      <c r="P1" t="b">
        <f>AND('Condition n°1'!D2,'Condition n°2'!$C2)</f>
        <v>0</v>
      </c>
      <c r="Q1" t="b">
        <f>AND('Condition n°1'!E2,'Condition n°2'!$C2)</f>
        <v>0</v>
      </c>
      <c r="S1" t="b">
        <f>AND('Condition n°1'!A2,'Condition n°2'!$D2)</f>
        <v>0</v>
      </c>
      <c r="T1" t="b">
        <f>AND('Condition n°1'!B2,'Condition n°2'!$D2)</f>
        <v>0</v>
      </c>
      <c r="U1" t="b">
        <f>AND('Condition n°1'!C2,'Condition n°2'!$D2)</f>
        <v>0</v>
      </c>
      <c r="V1" t="b">
        <f>AND('Condition n°1'!D2,'Condition n°2'!$D2)</f>
        <v>0</v>
      </c>
      <c r="W1" t="b">
        <f>AND('Condition n°1'!E2,'Condition n°2'!$D2)</f>
        <v>0</v>
      </c>
      <c r="Y1" t="b">
        <f>AND('Condition n°1'!A2,'Condition n°2'!$E2)</f>
        <v>0</v>
      </c>
      <c r="Z1" t="b">
        <f>AND('Condition n°1'!B2,'Condition n°2'!$E2)</f>
        <v>0</v>
      </c>
      <c r="AA1" t="b">
        <f>AND('Condition n°1'!C2,'Condition n°2'!$E2)</f>
        <v>0</v>
      </c>
      <c r="AB1" t="b">
        <f>AND('Condition n°1'!D2,'Condition n°2'!$E2)</f>
        <v>0</v>
      </c>
      <c r="AC1" t="b">
        <f>AND('Condition n°1'!E2,'Condition n°2'!$E2)</f>
        <v>0</v>
      </c>
      <c r="AE1" t="b">
        <f>AND('Condition n°1'!A2,'Condition n°2'!$F2)</f>
        <v>0</v>
      </c>
      <c r="AF1" t="b">
        <f>AND('Condition n°1'!B2,'Condition n°2'!$F2)</f>
        <v>0</v>
      </c>
      <c r="AG1" t="b">
        <f>AND('Condition n°1'!C2,'Condition n°2'!$F2)</f>
        <v>0</v>
      </c>
      <c r="AH1" t="b">
        <f>AND('Condition n°1'!D2,'Condition n°2'!$F2)</f>
        <v>0</v>
      </c>
      <c r="AI1" t="b">
        <f>AND('Condition n°1'!E2,'Condition n°2'!$F2)</f>
        <v>0</v>
      </c>
    </row>
    <row r="2" spans="1:35" x14ac:dyDescent="0.25">
      <c r="A2" t="b">
        <f>AND('Condition n°1'!A3,'Condition n°2'!$A3)</f>
        <v>1</v>
      </c>
      <c r="B2" t="b">
        <f>AND('Condition n°1'!B3,'Condition n°2'!$A3)</f>
        <v>0</v>
      </c>
      <c r="C2" t="b">
        <f>AND('Condition n°1'!C3,'Condition n°2'!$A3)</f>
        <v>0</v>
      </c>
      <c r="D2" t="b">
        <f>AND('Condition n°1'!D3,'Condition n°2'!$A3)</f>
        <v>0</v>
      </c>
      <c r="E2" t="b">
        <f>AND('Condition n°1'!E3,'Condition n°2'!$A3)</f>
        <v>0</v>
      </c>
      <c r="G2" t="b">
        <f>AND('Condition n°1'!A3,'Condition n°2'!$B3)</f>
        <v>0</v>
      </c>
      <c r="H2" t="b">
        <f>AND('Condition n°1'!B3,'Condition n°2'!$B3)</f>
        <v>0</v>
      </c>
      <c r="I2" t="b">
        <f>AND('Condition n°1'!C3,'Condition n°2'!$B3)</f>
        <v>0</v>
      </c>
      <c r="J2" t="b">
        <f>AND('Condition n°1'!D3,'Condition n°2'!$B3)</f>
        <v>0</v>
      </c>
      <c r="K2" t="b">
        <f>AND('Condition n°1'!E3,'Condition n°2'!$B3)</f>
        <v>0</v>
      </c>
      <c r="M2" t="b">
        <f>AND('Condition n°1'!A3,'Condition n°2'!$C3)</f>
        <v>0</v>
      </c>
      <c r="N2" t="b">
        <f>AND('Condition n°1'!B3,'Condition n°2'!$C3)</f>
        <v>0</v>
      </c>
      <c r="O2" t="b">
        <f>AND('Condition n°1'!C3,'Condition n°2'!$C3)</f>
        <v>0</v>
      </c>
      <c r="P2" t="b">
        <f>AND('Condition n°1'!D3,'Condition n°2'!$C3)</f>
        <v>0</v>
      </c>
      <c r="Q2" t="b">
        <f>AND('Condition n°1'!E3,'Condition n°2'!$C3)</f>
        <v>0</v>
      </c>
      <c r="S2" t="b">
        <f>AND('Condition n°1'!A3,'Condition n°2'!$D3)</f>
        <v>0</v>
      </c>
      <c r="T2" t="b">
        <f>AND('Condition n°1'!B3,'Condition n°2'!$D3)</f>
        <v>0</v>
      </c>
      <c r="U2" t="b">
        <f>AND('Condition n°1'!C3,'Condition n°2'!$D3)</f>
        <v>0</v>
      </c>
      <c r="V2" t="b">
        <f>AND('Condition n°1'!D3,'Condition n°2'!$D3)</f>
        <v>0</v>
      </c>
      <c r="W2" t="b">
        <f>AND('Condition n°1'!E3,'Condition n°2'!$D3)</f>
        <v>0</v>
      </c>
      <c r="Y2" t="b">
        <f>AND('Condition n°1'!A3,'Condition n°2'!$E3)</f>
        <v>0</v>
      </c>
      <c r="Z2" t="b">
        <f>AND('Condition n°1'!B3,'Condition n°2'!$E3)</f>
        <v>0</v>
      </c>
      <c r="AA2" t="b">
        <f>AND('Condition n°1'!C3,'Condition n°2'!$E3)</f>
        <v>0</v>
      </c>
      <c r="AB2" t="b">
        <f>AND('Condition n°1'!D3,'Condition n°2'!$E3)</f>
        <v>0</v>
      </c>
      <c r="AC2" t="b">
        <f>AND('Condition n°1'!E3,'Condition n°2'!$E3)</f>
        <v>0</v>
      </c>
      <c r="AE2" t="b">
        <f>AND('Condition n°1'!A3,'Condition n°2'!$F3)</f>
        <v>0</v>
      </c>
      <c r="AF2" t="b">
        <f>AND('Condition n°1'!B3,'Condition n°2'!$F3)</f>
        <v>0</v>
      </c>
      <c r="AG2" t="b">
        <f>AND('Condition n°1'!C3,'Condition n°2'!$F3)</f>
        <v>0</v>
      </c>
      <c r="AH2" t="b">
        <f>AND('Condition n°1'!D3,'Condition n°2'!$F3)</f>
        <v>0</v>
      </c>
      <c r="AI2" t="b">
        <f>AND('Condition n°1'!E3,'Condition n°2'!$F3)</f>
        <v>0</v>
      </c>
    </row>
    <row r="3" spans="1:35" x14ac:dyDescent="0.25">
      <c r="A3" t="b">
        <f>AND('Condition n°1'!A4,'Condition n°2'!$A4)</f>
        <v>1</v>
      </c>
      <c r="B3" t="b">
        <f>AND('Condition n°1'!B4,'Condition n°2'!$A4)</f>
        <v>1</v>
      </c>
      <c r="C3" t="b">
        <f>AND('Condition n°1'!C4,'Condition n°2'!$A4)</f>
        <v>0</v>
      </c>
      <c r="D3" t="b">
        <f>AND('Condition n°1'!D4,'Condition n°2'!$A4)</f>
        <v>0</v>
      </c>
      <c r="E3" t="b">
        <f>AND('Condition n°1'!E4,'Condition n°2'!$A4)</f>
        <v>0</v>
      </c>
      <c r="G3" t="b">
        <f>AND('Condition n°1'!A4,'Condition n°2'!$B4)</f>
        <v>0</v>
      </c>
      <c r="H3" t="b">
        <f>AND('Condition n°1'!B4,'Condition n°2'!$B4)</f>
        <v>0</v>
      </c>
      <c r="I3" t="b">
        <f>AND('Condition n°1'!C4,'Condition n°2'!$B4)</f>
        <v>0</v>
      </c>
      <c r="J3" t="b">
        <f>AND('Condition n°1'!D4,'Condition n°2'!$B4)</f>
        <v>0</v>
      </c>
      <c r="K3" t="b">
        <f>AND('Condition n°1'!E4,'Condition n°2'!$B4)</f>
        <v>0</v>
      </c>
      <c r="M3" t="b">
        <f>AND('Condition n°1'!A4,'Condition n°2'!$C4)</f>
        <v>0</v>
      </c>
      <c r="N3" t="b">
        <f>AND('Condition n°1'!B4,'Condition n°2'!$C4)</f>
        <v>0</v>
      </c>
      <c r="O3" t="b">
        <f>AND('Condition n°1'!C4,'Condition n°2'!$C4)</f>
        <v>0</v>
      </c>
      <c r="P3" t="b">
        <f>AND('Condition n°1'!D4,'Condition n°2'!$C4)</f>
        <v>0</v>
      </c>
      <c r="Q3" t="b">
        <f>AND('Condition n°1'!E4,'Condition n°2'!$C4)</f>
        <v>0</v>
      </c>
      <c r="S3" t="b">
        <f>AND('Condition n°1'!A4,'Condition n°2'!$D4)</f>
        <v>0</v>
      </c>
      <c r="T3" t="b">
        <f>AND('Condition n°1'!B4,'Condition n°2'!$D4)</f>
        <v>0</v>
      </c>
      <c r="U3" t="b">
        <f>AND('Condition n°1'!C4,'Condition n°2'!$D4)</f>
        <v>0</v>
      </c>
      <c r="V3" t="b">
        <f>AND('Condition n°1'!D4,'Condition n°2'!$D4)</f>
        <v>0</v>
      </c>
      <c r="W3" t="b">
        <f>AND('Condition n°1'!E4,'Condition n°2'!$D4)</f>
        <v>0</v>
      </c>
      <c r="Y3" t="b">
        <f>AND('Condition n°1'!A4,'Condition n°2'!$E4)</f>
        <v>0</v>
      </c>
      <c r="Z3" t="b">
        <f>AND('Condition n°1'!B4,'Condition n°2'!$E4)</f>
        <v>0</v>
      </c>
      <c r="AA3" t="b">
        <f>AND('Condition n°1'!C4,'Condition n°2'!$E4)</f>
        <v>0</v>
      </c>
      <c r="AB3" t="b">
        <f>AND('Condition n°1'!D4,'Condition n°2'!$E4)</f>
        <v>0</v>
      </c>
      <c r="AC3" t="b">
        <f>AND('Condition n°1'!E4,'Condition n°2'!$E4)</f>
        <v>0</v>
      </c>
      <c r="AE3" t="b">
        <f>AND('Condition n°1'!A4,'Condition n°2'!$F4)</f>
        <v>0</v>
      </c>
      <c r="AF3" t="b">
        <f>AND('Condition n°1'!B4,'Condition n°2'!$F4)</f>
        <v>0</v>
      </c>
      <c r="AG3" t="b">
        <f>AND('Condition n°1'!C4,'Condition n°2'!$F4)</f>
        <v>0</v>
      </c>
      <c r="AH3" t="b">
        <f>AND('Condition n°1'!D4,'Condition n°2'!$F4)</f>
        <v>0</v>
      </c>
      <c r="AI3" t="b">
        <f>AND('Condition n°1'!E4,'Condition n°2'!$F4)</f>
        <v>0</v>
      </c>
    </row>
    <row r="4" spans="1:35" x14ac:dyDescent="0.25">
      <c r="A4" t="b">
        <f>AND('Condition n°1'!A5,'Condition n°2'!$A5)</f>
        <v>1</v>
      </c>
      <c r="B4" t="b">
        <f>AND('Condition n°1'!B5,'Condition n°2'!$A5)</f>
        <v>1</v>
      </c>
      <c r="C4" t="b">
        <f>AND('Condition n°1'!C5,'Condition n°2'!$A5)</f>
        <v>0</v>
      </c>
      <c r="D4" t="b">
        <f>AND('Condition n°1'!D5,'Condition n°2'!$A5)</f>
        <v>0</v>
      </c>
      <c r="E4" t="b">
        <f>AND('Condition n°1'!E5,'Condition n°2'!$A5)</f>
        <v>0</v>
      </c>
      <c r="G4" t="b">
        <f>AND('Condition n°1'!A5,'Condition n°2'!$B5)</f>
        <v>0</v>
      </c>
      <c r="H4" t="b">
        <f>AND('Condition n°1'!B5,'Condition n°2'!$B5)</f>
        <v>0</v>
      </c>
      <c r="I4" t="b">
        <f>AND('Condition n°1'!C5,'Condition n°2'!$B5)</f>
        <v>0</v>
      </c>
      <c r="J4" t="b">
        <f>AND('Condition n°1'!D5,'Condition n°2'!$B5)</f>
        <v>0</v>
      </c>
      <c r="K4" t="b">
        <f>AND('Condition n°1'!E5,'Condition n°2'!$B5)</f>
        <v>0</v>
      </c>
      <c r="M4" t="b">
        <f>AND('Condition n°1'!A5,'Condition n°2'!$C5)</f>
        <v>0</v>
      </c>
      <c r="N4" t="b">
        <f>AND('Condition n°1'!B5,'Condition n°2'!$C5)</f>
        <v>0</v>
      </c>
      <c r="O4" t="b">
        <f>AND('Condition n°1'!C5,'Condition n°2'!$C5)</f>
        <v>0</v>
      </c>
      <c r="P4" t="b">
        <f>AND('Condition n°1'!D5,'Condition n°2'!$C5)</f>
        <v>0</v>
      </c>
      <c r="Q4" t="b">
        <f>AND('Condition n°1'!E5,'Condition n°2'!$C5)</f>
        <v>0</v>
      </c>
      <c r="S4" t="b">
        <f>AND('Condition n°1'!A5,'Condition n°2'!$D5)</f>
        <v>0</v>
      </c>
      <c r="T4" t="b">
        <f>AND('Condition n°1'!B5,'Condition n°2'!$D5)</f>
        <v>0</v>
      </c>
      <c r="U4" t="b">
        <f>AND('Condition n°1'!C5,'Condition n°2'!$D5)</f>
        <v>0</v>
      </c>
      <c r="V4" t="b">
        <f>AND('Condition n°1'!D5,'Condition n°2'!$D5)</f>
        <v>0</v>
      </c>
      <c r="W4" t="b">
        <f>AND('Condition n°1'!E5,'Condition n°2'!$D5)</f>
        <v>0</v>
      </c>
      <c r="Y4" t="b">
        <f>AND('Condition n°1'!A5,'Condition n°2'!$E5)</f>
        <v>0</v>
      </c>
      <c r="Z4" t="b">
        <f>AND('Condition n°1'!B5,'Condition n°2'!$E5)</f>
        <v>0</v>
      </c>
      <c r="AA4" t="b">
        <f>AND('Condition n°1'!C5,'Condition n°2'!$E5)</f>
        <v>0</v>
      </c>
      <c r="AB4" t="b">
        <f>AND('Condition n°1'!D5,'Condition n°2'!$E5)</f>
        <v>0</v>
      </c>
      <c r="AC4" t="b">
        <f>AND('Condition n°1'!E5,'Condition n°2'!$E5)</f>
        <v>0</v>
      </c>
      <c r="AE4" t="b">
        <f>AND('Condition n°1'!A5,'Condition n°2'!$F5)</f>
        <v>0</v>
      </c>
      <c r="AF4" t="b">
        <f>AND('Condition n°1'!B5,'Condition n°2'!$F5)</f>
        <v>0</v>
      </c>
      <c r="AG4" t="b">
        <f>AND('Condition n°1'!C5,'Condition n°2'!$F5)</f>
        <v>0</v>
      </c>
      <c r="AH4" t="b">
        <f>AND('Condition n°1'!D5,'Condition n°2'!$F5)</f>
        <v>0</v>
      </c>
      <c r="AI4" t="b">
        <f>AND('Condition n°1'!E5,'Condition n°2'!$F5)</f>
        <v>0</v>
      </c>
    </row>
    <row r="5" spans="1:35" x14ac:dyDescent="0.25">
      <c r="A5" t="b">
        <f>AND('Condition n°1'!A6,'Condition n°2'!$A6)</f>
        <v>1</v>
      </c>
      <c r="B5" t="b">
        <f>AND('Condition n°1'!B6,'Condition n°2'!$A6)</f>
        <v>0</v>
      </c>
      <c r="C5" t="b">
        <f>AND('Condition n°1'!C6,'Condition n°2'!$A6)</f>
        <v>0</v>
      </c>
      <c r="D5" t="b">
        <f>AND('Condition n°1'!D6,'Condition n°2'!$A6)</f>
        <v>0</v>
      </c>
      <c r="E5" t="b">
        <f>AND('Condition n°1'!E6,'Condition n°2'!$A6)</f>
        <v>0</v>
      </c>
      <c r="G5" t="b">
        <f>AND('Condition n°1'!A6,'Condition n°2'!$B6)</f>
        <v>0</v>
      </c>
      <c r="H5" t="b">
        <f>AND('Condition n°1'!B6,'Condition n°2'!$B6)</f>
        <v>0</v>
      </c>
      <c r="I5" t="b">
        <f>AND('Condition n°1'!C6,'Condition n°2'!$B6)</f>
        <v>0</v>
      </c>
      <c r="J5" t="b">
        <f>AND('Condition n°1'!D6,'Condition n°2'!$B6)</f>
        <v>0</v>
      </c>
      <c r="K5" t="b">
        <f>AND('Condition n°1'!E6,'Condition n°2'!$B6)</f>
        <v>0</v>
      </c>
      <c r="M5" t="b">
        <f>AND('Condition n°1'!A6,'Condition n°2'!$C6)</f>
        <v>0</v>
      </c>
      <c r="N5" t="b">
        <f>AND('Condition n°1'!B6,'Condition n°2'!$C6)</f>
        <v>0</v>
      </c>
      <c r="O5" t="b">
        <f>AND('Condition n°1'!C6,'Condition n°2'!$C6)</f>
        <v>0</v>
      </c>
      <c r="P5" t="b">
        <f>AND('Condition n°1'!D6,'Condition n°2'!$C6)</f>
        <v>0</v>
      </c>
      <c r="Q5" t="b">
        <f>AND('Condition n°1'!E6,'Condition n°2'!$C6)</f>
        <v>0</v>
      </c>
      <c r="S5" t="b">
        <f>AND('Condition n°1'!A6,'Condition n°2'!$D6)</f>
        <v>0</v>
      </c>
      <c r="T5" t="b">
        <f>AND('Condition n°1'!B6,'Condition n°2'!$D6)</f>
        <v>0</v>
      </c>
      <c r="U5" t="b">
        <f>AND('Condition n°1'!C6,'Condition n°2'!$D6)</f>
        <v>0</v>
      </c>
      <c r="V5" t="b">
        <f>AND('Condition n°1'!D6,'Condition n°2'!$D6)</f>
        <v>0</v>
      </c>
      <c r="W5" t="b">
        <f>AND('Condition n°1'!E6,'Condition n°2'!$D6)</f>
        <v>0</v>
      </c>
      <c r="Y5" t="b">
        <f>AND('Condition n°1'!A6,'Condition n°2'!$E6)</f>
        <v>0</v>
      </c>
      <c r="Z5" t="b">
        <f>AND('Condition n°1'!B6,'Condition n°2'!$E6)</f>
        <v>0</v>
      </c>
      <c r="AA5" t="b">
        <f>AND('Condition n°1'!C6,'Condition n°2'!$E6)</f>
        <v>0</v>
      </c>
      <c r="AB5" t="b">
        <f>AND('Condition n°1'!D6,'Condition n°2'!$E6)</f>
        <v>0</v>
      </c>
      <c r="AC5" t="b">
        <f>AND('Condition n°1'!E6,'Condition n°2'!$E6)</f>
        <v>0</v>
      </c>
      <c r="AE5" t="b">
        <f>AND('Condition n°1'!A6,'Condition n°2'!$F6)</f>
        <v>0</v>
      </c>
      <c r="AF5" t="b">
        <f>AND('Condition n°1'!B6,'Condition n°2'!$F6)</f>
        <v>0</v>
      </c>
      <c r="AG5" t="b">
        <f>AND('Condition n°1'!C6,'Condition n°2'!$F6)</f>
        <v>0</v>
      </c>
      <c r="AH5" t="b">
        <f>AND('Condition n°1'!D6,'Condition n°2'!$F6)</f>
        <v>0</v>
      </c>
      <c r="AI5" t="b">
        <f>AND('Condition n°1'!E6,'Condition n°2'!$F6)</f>
        <v>0</v>
      </c>
    </row>
    <row r="6" spans="1:35" x14ac:dyDescent="0.25">
      <c r="A6" t="b">
        <f>AND('Condition n°1'!A7,'Condition n°2'!$A7)</f>
        <v>0</v>
      </c>
      <c r="B6" t="b">
        <f>AND('Condition n°1'!B7,'Condition n°2'!$A7)</f>
        <v>0</v>
      </c>
      <c r="C6" t="b">
        <f>AND('Condition n°1'!C7,'Condition n°2'!$A7)</f>
        <v>0</v>
      </c>
      <c r="D6" t="b">
        <f>AND('Condition n°1'!D7,'Condition n°2'!$A7)</f>
        <v>1</v>
      </c>
      <c r="E6" t="b">
        <f>AND('Condition n°1'!E7,'Condition n°2'!$A7)</f>
        <v>0</v>
      </c>
      <c r="G6" t="b">
        <f>AND('Condition n°1'!A7,'Condition n°2'!$B7)</f>
        <v>0</v>
      </c>
      <c r="H6" t="b">
        <f>AND('Condition n°1'!B7,'Condition n°2'!$B7)</f>
        <v>0</v>
      </c>
      <c r="I6" t="b">
        <f>AND('Condition n°1'!C7,'Condition n°2'!$B7)</f>
        <v>0</v>
      </c>
      <c r="J6" t="b">
        <f>AND('Condition n°1'!D7,'Condition n°2'!$B7)</f>
        <v>0</v>
      </c>
      <c r="K6" t="b">
        <f>AND('Condition n°1'!E7,'Condition n°2'!$B7)</f>
        <v>0</v>
      </c>
      <c r="M6" t="b">
        <f>AND('Condition n°1'!A7,'Condition n°2'!$C7)</f>
        <v>0</v>
      </c>
      <c r="N6" t="b">
        <f>AND('Condition n°1'!B7,'Condition n°2'!$C7)</f>
        <v>0</v>
      </c>
      <c r="O6" t="b">
        <f>AND('Condition n°1'!C7,'Condition n°2'!$C7)</f>
        <v>0</v>
      </c>
      <c r="P6" t="b">
        <f>AND('Condition n°1'!D7,'Condition n°2'!$C7)</f>
        <v>0</v>
      </c>
      <c r="Q6" t="b">
        <f>AND('Condition n°1'!E7,'Condition n°2'!$C7)</f>
        <v>0</v>
      </c>
      <c r="S6" t="b">
        <f>AND('Condition n°1'!A7,'Condition n°2'!$D7)</f>
        <v>0</v>
      </c>
      <c r="T6" t="b">
        <f>AND('Condition n°1'!B7,'Condition n°2'!$D7)</f>
        <v>0</v>
      </c>
      <c r="U6" t="b">
        <f>AND('Condition n°1'!C7,'Condition n°2'!$D7)</f>
        <v>0</v>
      </c>
      <c r="V6" t="b">
        <f>AND('Condition n°1'!D7,'Condition n°2'!$D7)</f>
        <v>0</v>
      </c>
      <c r="W6" t="b">
        <f>AND('Condition n°1'!E7,'Condition n°2'!$D7)</f>
        <v>0</v>
      </c>
      <c r="Y6" t="b">
        <f>AND('Condition n°1'!A7,'Condition n°2'!$E7)</f>
        <v>0</v>
      </c>
      <c r="Z6" t="b">
        <f>AND('Condition n°1'!B7,'Condition n°2'!$E7)</f>
        <v>0</v>
      </c>
      <c r="AA6" t="b">
        <f>AND('Condition n°1'!C7,'Condition n°2'!$E7)</f>
        <v>0</v>
      </c>
      <c r="AB6" t="b">
        <f>AND('Condition n°1'!D7,'Condition n°2'!$E7)</f>
        <v>0</v>
      </c>
      <c r="AC6" t="b">
        <f>AND('Condition n°1'!E7,'Condition n°2'!$E7)</f>
        <v>0</v>
      </c>
      <c r="AE6" t="b">
        <f>AND('Condition n°1'!A7,'Condition n°2'!$F7)</f>
        <v>0</v>
      </c>
      <c r="AF6" t="b">
        <f>AND('Condition n°1'!B7,'Condition n°2'!$F7)</f>
        <v>0</v>
      </c>
      <c r="AG6" t="b">
        <f>AND('Condition n°1'!C7,'Condition n°2'!$F7)</f>
        <v>0</v>
      </c>
      <c r="AH6" t="b">
        <f>AND('Condition n°1'!D7,'Condition n°2'!$F7)</f>
        <v>0</v>
      </c>
      <c r="AI6" t="b">
        <f>AND('Condition n°1'!E7,'Condition n°2'!$F7)</f>
        <v>0</v>
      </c>
    </row>
    <row r="7" spans="1:35" x14ac:dyDescent="0.25">
      <c r="A7" t="b">
        <f>AND('Condition n°1'!A8,'Condition n°2'!$A8)</f>
        <v>0</v>
      </c>
      <c r="B7" t="b">
        <f>AND('Condition n°1'!B8,'Condition n°2'!$A8)</f>
        <v>0</v>
      </c>
      <c r="C7" t="b">
        <f>AND('Condition n°1'!C8,'Condition n°2'!$A8)</f>
        <v>0</v>
      </c>
      <c r="D7" t="b">
        <f>AND('Condition n°1'!D8,'Condition n°2'!$A8)</f>
        <v>1</v>
      </c>
      <c r="E7" t="b">
        <f>AND('Condition n°1'!E8,'Condition n°2'!$A8)</f>
        <v>0</v>
      </c>
      <c r="G7" t="b">
        <f>AND('Condition n°1'!A8,'Condition n°2'!$B8)</f>
        <v>0</v>
      </c>
      <c r="H7" t="b">
        <f>AND('Condition n°1'!B8,'Condition n°2'!$B8)</f>
        <v>0</v>
      </c>
      <c r="I7" t="b">
        <f>AND('Condition n°1'!C8,'Condition n°2'!$B8)</f>
        <v>0</v>
      </c>
      <c r="J7" t="b">
        <f>AND('Condition n°1'!D8,'Condition n°2'!$B8)</f>
        <v>0</v>
      </c>
      <c r="K7" t="b">
        <f>AND('Condition n°1'!E8,'Condition n°2'!$B8)</f>
        <v>0</v>
      </c>
      <c r="M7" t="b">
        <f>AND('Condition n°1'!A8,'Condition n°2'!$C8)</f>
        <v>0</v>
      </c>
      <c r="N7" t="b">
        <f>AND('Condition n°1'!B8,'Condition n°2'!$C8)</f>
        <v>0</v>
      </c>
      <c r="O7" t="b">
        <f>AND('Condition n°1'!C8,'Condition n°2'!$C8)</f>
        <v>0</v>
      </c>
      <c r="P7" t="b">
        <f>AND('Condition n°1'!D8,'Condition n°2'!$C8)</f>
        <v>0</v>
      </c>
      <c r="Q7" t="b">
        <f>AND('Condition n°1'!E8,'Condition n°2'!$C8)</f>
        <v>0</v>
      </c>
      <c r="S7" t="b">
        <f>AND('Condition n°1'!A8,'Condition n°2'!$D8)</f>
        <v>0</v>
      </c>
      <c r="T7" t="b">
        <f>AND('Condition n°1'!B8,'Condition n°2'!$D8)</f>
        <v>0</v>
      </c>
      <c r="U7" t="b">
        <f>AND('Condition n°1'!C8,'Condition n°2'!$D8)</f>
        <v>0</v>
      </c>
      <c r="V7" t="b">
        <f>AND('Condition n°1'!D8,'Condition n°2'!$D8)</f>
        <v>0</v>
      </c>
      <c r="W7" t="b">
        <f>AND('Condition n°1'!E8,'Condition n°2'!$D8)</f>
        <v>0</v>
      </c>
      <c r="Y7" t="b">
        <f>AND('Condition n°1'!A8,'Condition n°2'!$E8)</f>
        <v>0</v>
      </c>
      <c r="Z7" t="b">
        <f>AND('Condition n°1'!B8,'Condition n°2'!$E8)</f>
        <v>0</v>
      </c>
      <c r="AA7" t="b">
        <f>AND('Condition n°1'!C8,'Condition n°2'!$E8)</f>
        <v>0</v>
      </c>
      <c r="AB7" t="b">
        <f>AND('Condition n°1'!D8,'Condition n°2'!$E8)</f>
        <v>0</v>
      </c>
      <c r="AC7" t="b">
        <f>AND('Condition n°1'!E8,'Condition n°2'!$E8)</f>
        <v>0</v>
      </c>
      <c r="AE7" t="b">
        <f>AND('Condition n°1'!A8,'Condition n°2'!$F8)</f>
        <v>0</v>
      </c>
      <c r="AF7" t="b">
        <f>AND('Condition n°1'!B8,'Condition n°2'!$F8)</f>
        <v>0</v>
      </c>
      <c r="AG7" t="b">
        <f>AND('Condition n°1'!C8,'Condition n°2'!$F8)</f>
        <v>0</v>
      </c>
      <c r="AH7" t="b">
        <f>AND('Condition n°1'!D8,'Condition n°2'!$F8)</f>
        <v>0</v>
      </c>
      <c r="AI7" t="b">
        <f>AND('Condition n°1'!E8,'Condition n°2'!$F8)</f>
        <v>0</v>
      </c>
    </row>
    <row r="8" spans="1:35" x14ac:dyDescent="0.25">
      <c r="A8" t="b">
        <f>AND('Condition n°1'!A9,'Condition n°2'!$A9)</f>
        <v>0</v>
      </c>
      <c r="B8" t="b">
        <f>AND('Condition n°1'!B9,'Condition n°2'!$A9)</f>
        <v>1</v>
      </c>
      <c r="C8" t="b">
        <f>AND('Condition n°1'!C9,'Condition n°2'!$A9)</f>
        <v>1</v>
      </c>
      <c r="D8" t="b">
        <f>AND('Condition n°1'!D9,'Condition n°2'!$A9)</f>
        <v>0</v>
      </c>
      <c r="E8" t="b">
        <f>AND('Condition n°1'!E9,'Condition n°2'!$A9)</f>
        <v>0</v>
      </c>
      <c r="G8" t="b">
        <f>AND('Condition n°1'!A9,'Condition n°2'!$B9)</f>
        <v>0</v>
      </c>
      <c r="H8" t="b">
        <f>AND('Condition n°1'!B9,'Condition n°2'!$B9)</f>
        <v>0</v>
      </c>
      <c r="I8" t="b">
        <f>AND('Condition n°1'!C9,'Condition n°2'!$B9)</f>
        <v>0</v>
      </c>
      <c r="J8" t="b">
        <f>AND('Condition n°1'!D9,'Condition n°2'!$B9)</f>
        <v>0</v>
      </c>
      <c r="K8" t="b">
        <f>AND('Condition n°1'!E9,'Condition n°2'!$B9)</f>
        <v>0</v>
      </c>
      <c r="M8" t="b">
        <f>AND('Condition n°1'!A9,'Condition n°2'!$C9)</f>
        <v>0</v>
      </c>
      <c r="N8" t="b">
        <f>AND('Condition n°1'!B9,'Condition n°2'!$C9)</f>
        <v>0</v>
      </c>
      <c r="O8" t="b">
        <f>AND('Condition n°1'!C9,'Condition n°2'!$C9)</f>
        <v>0</v>
      </c>
      <c r="P8" t="b">
        <f>AND('Condition n°1'!D9,'Condition n°2'!$C9)</f>
        <v>0</v>
      </c>
      <c r="Q8" t="b">
        <f>AND('Condition n°1'!E9,'Condition n°2'!$C9)</f>
        <v>0</v>
      </c>
      <c r="S8" t="b">
        <f>AND('Condition n°1'!A9,'Condition n°2'!$D9)</f>
        <v>0</v>
      </c>
      <c r="T8" t="b">
        <f>AND('Condition n°1'!B9,'Condition n°2'!$D9)</f>
        <v>0</v>
      </c>
      <c r="U8" t="b">
        <f>AND('Condition n°1'!C9,'Condition n°2'!$D9)</f>
        <v>0</v>
      </c>
      <c r="V8" t="b">
        <f>AND('Condition n°1'!D9,'Condition n°2'!$D9)</f>
        <v>0</v>
      </c>
      <c r="W8" t="b">
        <f>AND('Condition n°1'!E9,'Condition n°2'!$D9)</f>
        <v>0</v>
      </c>
      <c r="Y8" t="b">
        <f>AND('Condition n°1'!A9,'Condition n°2'!$E9)</f>
        <v>0</v>
      </c>
      <c r="Z8" t="b">
        <f>AND('Condition n°1'!B9,'Condition n°2'!$E9)</f>
        <v>0</v>
      </c>
      <c r="AA8" t="b">
        <f>AND('Condition n°1'!C9,'Condition n°2'!$E9)</f>
        <v>0</v>
      </c>
      <c r="AB8" t="b">
        <f>AND('Condition n°1'!D9,'Condition n°2'!$E9)</f>
        <v>0</v>
      </c>
      <c r="AC8" t="b">
        <f>AND('Condition n°1'!E9,'Condition n°2'!$E9)</f>
        <v>0</v>
      </c>
      <c r="AE8" t="b">
        <f>AND('Condition n°1'!A9,'Condition n°2'!$F9)</f>
        <v>0</v>
      </c>
      <c r="AF8" t="b">
        <f>AND('Condition n°1'!B9,'Condition n°2'!$F9)</f>
        <v>0</v>
      </c>
      <c r="AG8" t="b">
        <f>AND('Condition n°1'!C9,'Condition n°2'!$F9)</f>
        <v>0</v>
      </c>
      <c r="AH8" t="b">
        <f>AND('Condition n°1'!D9,'Condition n°2'!$F9)</f>
        <v>0</v>
      </c>
      <c r="AI8" t="b">
        <f>AND('Condition n°1'!E9,'Condition n°2'!$F9)</f>
        <v>0</v>
      </c>
    </row>
    <row r="9" spans="1:35" x14ac:dyDescent="0.25">
      <c r="A9" t="b">
        <f>AND('Condition n°1'!A10,'Condition n°2'!$A10)</f>
        <v>0</v>
      </c>
      <c r="B9" t="b">
        <f>AND('Condition n°1'!B10,'Condition n°2'!$A10)</f>
        <v>0</v>
      </c>
      <c r="C9" t="b">
        <f>AND('Condition n°1'!C10,'Condition n°2'!$A10)</f>
        <v>0</v>
      </c>
      <c r="D9" t="b">
        <f>AND('Condition n°1'!D10,'Condition n°2'!$A10)</f>
        <v>0</v>
      </c>
      <c r="E9" t="b">
        <f>AND('Condition n°1'!E10,'Condition n°2'!$A10)</f>
        <v>0</v>
      </c>
      <c r="G9" t="b">
        <f>AND('Condition n°1'!A10,'Condition n°2'!$B10)</f>
        <v>0</v>
      </c>
      <c r="H9" t="b">
        <f>AND('Condition n°1'!B10,'Condition n°2'!$B10)</f>
        <v>0</v>
      </c>
      <c r="I9" t="b">
        <f>AND('Condition n°1'!C10,'Condition n°2'!$B10)</f>
        <v>0</v>
      </c>
      <c r="J9" t="b">
        <f>AND('Condition n°1'!D10,'Condition n°2'!$B10)</f>
        <v>0</v>
      </c>
      <c r="K9" t="b">
        <f>AND('Condition n°1'!E10,'Condition n°2'!$B10)</f>
        <v>0</v>
      </c>
      <c r="M9" t="b">
        <f>AND('Condition n°1'!A10,'Condition n°2'!$C10)</f>
        <v>0</v>
      </c>
      <c r="N9" t="b">
        <f>AND('Condition n°1'!B10,'Condition n°2'!$C10)</f>
        <v>0</v>
      </c>
      <c r="O9" t="b">
        <f>AND('Condition n°1'!C10,'Condition n°2'!$C10)</f>
        <v>1</v>
      </c>
      <c r="P9" t="b">
        <f>AND('Condition n°1'!D10,'Condition n°2'!$C10)</f>
        <v>0</v>
      </c>
      <c r="Q9" t="b">
        <f>AND('Condition n°1'!E10,'Condition n°2'!$C10)</f>
        <v>0</v>
      </c>
      <c r="S9" t="b">
        <f>AND('Condition n°1'!A10,'Condition n°2'!$D10)</f>
        <v>0</v>
      </c>
      <c r="T9" t="b">
        <f>AND('Condition n°1'!B10,'Condition n°2'!$D10)</f>
        <v>0</v>
      </c>
      <c r="U9" t="b">
        <f>AND('Condition n°1'!C10,'Condition n°2'!$D10)</f>
        <v>0</v>
      </c>
      <c r="V9" t="b">
        <f>AND('Condition n°1'!D10,'Condition n°2'!$D10)</f>
        <v>0</v>
      </c>
      <c r="W9" t="b">
        <f>AND('Condition n°1'!E10,'Condition n°2'!$D10)</f>
        <v>0</v>
      </c>
      <c r="Y9" t="b">
        <f>AND('Condition n°1'!A10,'Condition n°2'!$E10)</f>
        <v>0</v>
      </c>
      <c r="Z9" t="b">
        <f>AND('Condition n°1'!B10,'Condition n°2'!$E10)</f>
        <v>0</v>
      </c>
      <c r="AA9" t="b">
        <f>AND('Condition n°1'!C10,'Condition n°2'!$E10)</f>
        <v>0</v>
      </c>
      <c r="AB9" t="b">
        <f>AND('Condition n°1'!D10,'Condition n°2'!$E10)</f>
        <v>0</v>
      </c>
      <c r="AC9" t="b">
        <f>AND('Condition n°1'!E10,'Condition n°2'!$E10)</f>
        <v>0</v>
      </c>
      <c r="AE9" t="b">
        <f>AND('Condition n°1'!A10,'Condition n°2'!$F10)</f>
        <v>0</v>
      </c>
      <c r="AF9" t="b">
        <f>AND('Condition n°1'!B10,'Condition n°2'!$F10)</f>
        <v>0</v>
      </c>
      <c r="AG9" t="b">
        <f>AND('Condition n°1'!C10,'Condition n°2'!$F10)</f>
        <v>0</v>
      </c>
      <c r="AH9" t="b">
        <f>AND('Condition n°1'!D10,'Condition n°2'!$F10)</f>
        <v>0</v>
      </c>
      <c r="AI9" t="b">
        <f>AND('Condition n°1'!E10,'Condition n°2'!$F10)</f>
        <v>0</v>
      </c>
    </row>
    <row r="10" spans="1:35" x14ac:dyDescent="0.25">
      <c r="A10" t="b">
        <f>AND('Condition n°1'!A11,'Condition n°2'!$A11)</f>
        <v>0</v>
      </c>
      <c r="B10" t="b">
        <f>AND('Condition n°1'!B11,'Condition n°2'!$A11)</f>
        <v>0</v>
      </c>
      <c r="C10" t="b">
        <f>AND('Condition n°1'!C11,'Condition n°2'!$A11)</f>
        <v>0</v>
      </c>
      <c r="D10" t="b">
        <f>AND('Condition n°1'!D11,'Condition n°2'!$A11)</f>
        <v>1</v>
      </c>
      <c r="E10" t="b">
        <f>AND('Condition n°1'!E11,'Condition n°2'!$A11)</f>
        <v>0</v>
      </c>
      <c r="G10" t="b">
        <f>AND('Condition n°1'!A11,'Condition n°2'!$B11)</f>
        <v>0</v>
      </c>
      <c r="H10" t="b">
        <f>AND('Condition n°1'!B11,'Condition n°2'!$B11)</f>
        <v>0</v>
      </c>
      <c r="I10" t="b">
        <f>AND('Condition n°1'!C11,'Condition n°2'!$B11)</f>
        <v>0</v>
      </c>
      <c r="J10" t="b">
        <f>AND('Condition n°1'!D11,'Condition n°2'!$B11)</f>
        <v>0</v>
      </c>
      <c r="K10" t="b">
        <f>AND('Condition n°1'!E11,'Condition n°2'!$B11)</f>
        <v>0</v>
      </c>
      <c r="M10" t="b">
        <f>AND('Condition n°1'!A11,'Condition n°2'!$C11)</f>
        <v>0</v>
      </c>
      <c r="N10" t="b">
        <f>AND('Condition n°1'!B11,'Condition n°2'!$C11)</f>
        <v>0</v>
      </c>
      <c r="O10" t="b">
        <f>AND('Condition n°1'!C11,'Condition n°2'!$C11)</f>
        <v>0</v>
      </c>
      <c r="P10" t="b">
        <f>AND('Condition n°1'!D11,'Condition n°2'!$C11)</f>
        <v>0</v>
      </c>
      <c r="Q10" t="b">
        <f>AND('Condition n°1'!E11,'Condition n°2'!$C11)</f>
        <v>0</v>
      </c>
      <c r="S10" t="b">
        <f>AND('Condition n°1'!A11,'Condition n°2'!$D11)</f>
        <v>0</v>
      </c>
      <c r="T10" t="b">
        <f>AND('Condition n°1'!B11,'Condition n°2'!$D11)</f>
        <v>0</v>
      </c>
      <c r="U10" t="b">
        <f>AND('Condition n°1'!C11,'Condition n°2'!$D11)</f>
        <v>0</v>
      </c>
      <c r="V10" t="b">
        <f>AND('Condition n°1'!D11,'Condition n°2'!$D11)</f>
        <v>0</v>
      </c>
      <c r="W10" t="b">
        <f>AND('Condition n°1'!E11,'Condition n°2'!$D11)</f>
        <v>0</v>
      </c>
      <c r="Y10" t="b">
        <f>AND('Condition n°1'!A11,'Condition n°2'!$E11)</f>
        <v>0</v>
      </c>
      <c r="Z10" t="b">
        <f>AND('Condition n°1'!B11,'Condition n°2'!$E11)</f>
        <v>0</v>
      </c>
      <c r="AA10" t="b">
        <f>AND('Condition n°1'!C11,'Condition n°2'!$E11)</f>
        <v>0</v>
      </c>
      <c r="AB10" t="b">
        <f>AND('Condition n°1'!D11,'Condition n°2'!$E11)</f>
        <v>0</v>
      </c>
      <c r="AC10" t="b">
        <f>AND('Condition n°1'!E11,'Condition n°2'!$E11)</f>
        <v>0</v>
      </c>
      <c r="AE10" t="b">
        <f>AND('Condition n°1'!A11,'Condition n°2'!$F11)</f>
        <v>0</v>
      </c>
      <c r="AF10" t="b">
        <f>AND('Condition n°1'!B11,'Condition n°2'!$F11)</f>
        <v>0</v>
      </c>
      <c r="AG10" t="b">
        <f>AND('Condition n°1'!C11,'Condition n°2'!$F11)</f>
        <v>0</v>
      </c>
      <c r="AH10" t="b">
        <f>AND('Condition n°1'!D11,'Condition n°2'!$F11)</f>
        <v>0</v>
      </c>
      <c r="AI10" t="b">
        <f>AND('Condition n°1'!E11,'Condition n°2'!$F11)</f>
        <v>0</v>
      </c>
    </row>
    <row r="11" spans="1:35" x14ac:dyDescent="0.25">
      <c r="A11" t="b">
        <f>AND('Condition n°1'!A12,'Condition n°2'!$A12)</f>
        <v>1</v>
      </c>
      <c r="B11" t="b">
        <f>AND('Condition n°1'!B12,'Condition n°2'!$A12)</f>
        <v>0</v>
      </c>
      <c r="C11" t="b">
        <f>AND('Condition n°1'!C12,'Condition n°2'!$A12)</f>
        <v>0</v>
      </c>
      <c r="D11" t="b">
        <f>AND('Condition n°1'!D12,'Condition n°2'!$A12)</f>
        <v>0</v>
      </c>
      <c r="E11" t="b">
        <f>AND('Condition n°1'!E12,'Condition n°2'!$A12)</f>
        <v>0</v>
      </c>
      <c r="G11" t="b">
        <f>AND('Condition n°1'!A12,'Condition n°2'!$B12)</f>
        <v>0</v>
      </c>
      <c r="H11" t="b">
        <f>AND('Condition n°1'!B12,'Condition n°2'!$B12)</f>
        <v>0</v>
      </c>
      <c r="I11" t="b">
        <f>AND('Condition n°1'!C12,'Condition n°2'!$B12)</f>
        <v>0</v>
      </c>
      <c r="J11" t="b">
        <f>AND('Condition n°1'!D12,'Condition n°2'!$B12)</f>
        <v>0</v>
      </c>
      <c r="K11" t="b">
        <f>AND('Condition n°1'!E12,'Condition n°2'!$B12)</f>
        <v>0</v>
      </c>
      <c r="M11" t="b">
        <f>AND('Condition n°1'!A12,'Condition n°2'!$C12)</f>
        <v>0</v>
      </c>
      <c r="N11" t="b">
        <f>AND('Condition n°1'!B12,'Condition n°2'!$C12)</f>
        <v>0</v>
      </c>
      <c r="O11" t="b">
        <f>AND('Condition n°1'!C12,'Condition n°2'!$C12)</f>
        <v>0</v>
      </c>
      <c r="P11" t="b">
        <f>AND('Condition n°1'!D12,'Condition n°2'!$C12)</f>
        <v>0</v>
      </c>
      <c r="Q11" t="b">
        <f>AND('Condition n°1'!E12,'Condition n°2'!$C12)</f>
        <v>0</v>
      </c>
      <c r="S11" t="b">
        <f>AND('Condition n°1'!A12,'Condition n°2'!$D12)</f>
        <v>0</v>
      </c>
      <c r="T11" t="b">
        <f>AND('Condition n°1'!B12,'Condition n°2'!$D12)</f>
        <v>0</v>
      </c>
      <c r="U11" t="b">
        <f>AND('Condition n°1'!C12,'Condition n°2'!$D12)</f>
        <v>0</v>
      </c>
      <c r="V11" t="b">
        <f>AND('Condition n°1'!D12,'Condition n°2'!$D12)</f>
        <v>0</v>
      </c>
      <c r="W11" t="b">
        <f>AND('Condition n°1'!E12,'Condition n°2'!$D12)</f>
        <v>0</v>
      </c>
      <c r="Y11" t="b">
        <f>AND('Condition n°1'!A12,'Condition n°2'!$E12)</f>
        <v>0</v>
      </c>
      <c r="Z11" t="b">
        <f>AND('Condition n°1'!B12,'Condition n°2'!$E12)</f>
        <v>0</v>
      </c>
      <c r="AA11" t="b">
        <f>AND('Condition n°1'!C12,'Condition n°2'!$E12)</f>
        <v>0</v>
      </c>
      <c r="AB11" t="b">
        <f>AND('Condition n°1'!D12,'Condition n°2'!$E12)</f>
        <v>0</v>
      </c>
      <c r="AC11" t="b">
        <f>AND('Condition n°1'!E12,'Condition n°2'!$E12)</f>
        <v>0</v>
      </c>
      <c r="AE11" t="b">
        <f>AND('Condition n°1'!A12,'Condition n°2'!$F12)</f>
        <v>0</v>
      </c>
      <c r="AF11" t="b">
        <f>AND('Condition n°1'!B12,'Condition n°2'!$F12)</f>
        <v>0</v>
      </c>
      <c r="AG11" t="b">
        <f>AND('Condition n°1'!C12,'Condition n°2'!$F12)</f>
        <v>0</v>
      </c>
      <c r="AH11" t="b">
        <f>AND('Condition n°1'!D12,'Condition n°2'!$F12)</f>
        <v>0</v>
      </c>
      <c r="AI11" t="b">
        <f>AND('Condition n°1'!E12,'Condition n°2'!$F12)</f>
        <v>0</v>
      </c>
    </row>
    <row r="12" spans="1:35" x14ac:dyDescent="0.25">
      <c r="A12" t="b">
        <f>AND('Condition n°1'!A13,'Condition n°2'!$A13)</f>
        <v>1</v>
      </c>
      <c r="B12" t="b">
        <f>AND('Condition n°1'!B13,'Condition n°2'!$A13)</f>
        <v>0</v>
      </c>
      <c r="C12" t="b">
        <f>AND('Condition n°1'!C13,'Condition n°2'!$A13)</f>
        <v>0</v>
      </c>
      <c r="D12" t="b">
        <f>AND('Condition n°1'!D13,'Condition n°2'!$A13)</f>
        <v>0</v>
      </c>
      <c r="E12" t="b">
        <f>AND('Condition n°1'!E13,'Condition n°2'!$A13)</f>
        <v>0</v>
      </c>
      <c r="G12" t="b">
        <f>AND('Condition n°1'!A13,'Condition n°2'!$B13)</f>
        <v>0</v>
      </c>
      <c r="H12" t="b">
        <f>AND('Condition n°1'!B13,'Condition n°2'!$B13)</f>
        <v>0</v>
      </c>
      <c r="I12" t="b">
        <f>AND('Condition n°1'!C13,'Condition n°2'!$B13)</f>
        <v>0</v>
      </c>
      <c r="J12" t="b">
        <f>AND('Condition n°1'!D13,'Condition n°2'!$B13)</f>
        <v>0</v>
      </c>
      <c r="K12" t="b">
        <f>AND('Condition n°1'!E13,'Condition n°2'!$B13)</f>
        <v>0</v>
      </c>
      <c r="M12" t="b">
        <f>AND('Condition n°1'!A13,'Condition n°2'!$C13)</f>
        <v>0</v>
      </c>
      <c r="N12" t="b">
        <f>AND('Condition n°1'!B13,'Condition n°2'!$C13)</f>
        <v>0</v>
      </c>
      <c r="O12" t="b">
        <f>AND('Condition n°1'!C13,'Condition n°2'!$C13)</f>
        <v>0</v>
      </c>
      <c r="P12" t="b">
        <f>AND('Condition n°1'!D13,'Condition n°2'!$C13)</f>
        <v>0</v>
      </c>
      <c r="Q12" t="b">
        <f>AND('Condition n°1'!E13,'Condition n°2'!$C13)</f>
        <v>0</v>
      </c>
      <c r="S12" t="b">
        <f>AND('Condition n°1'!A13,'Condition n°2'!$D13)</f>
        <v>0</v>
      </c>
      <c r="T12" t="b">
        <f>AND('Condition n°1'!B13,'Condition n°2'!$D13)</f>
        <v>0</v>
      </c>
      <c r="U12" t="b">
        <f>AND('Condition n°1'!C13,'Condition n°2'!$D13)</f>
        <v>0</v>
      </c>
      <c r="V12" t="b">
        <f>AND('Condition n°1'!D13,'Condition n°2'!$D13)</f>
        <v>0</v>
      </c>
      <c r="W12" t="b">
        <f>AND('Condition n°1'!E13,'Condition n°2'!$D13)</f>
        <v>0</v>
      </c>
      <c r="Y12" t="b">
        <f>AND('Condition n°1'!A13,'Condition n°2'!$E13)</f>
        <v>0</v>
      </c>
      <c r="Z12" t="b">
        <f>AND('Condition n°1'!B13,'Condition n°2'!$E13)</f>
        <v>0</v>
      </c>
      <c r="AA12" t="b">
        <f>AND('Condition n°1'!C13,'Condition n°2'!$E13)</f>
        <v>0</v>
      </c>
      <c r="AB12" t="b">
        <f>AND('Condition n°1'!D13,'Condition n°2'!$E13)</f>
        <v>0</v>
      </c>
      <c r="AC12" t="b">
        <f>AND('Condition n°1'!E13,'Condition n°2'!$E13)</f>
        <v>0</v>
      </c>
      <c r="AE12" t="b">
        <f>AND('Condition n°1'!A13,'Condition n°2'!$F13)</f>
        <v>0</v>
      </c>
      <c r="AF12" t="b">
        <f>AND('Condition n°1'!B13,'Condition n°2'!$F13)</f>
        <v>0</v>
      </c>
      <c r="AG12" t="b">
        <f>AND('Condition n°1'!C13,'Condition n°2'!$F13)</f>
        <v>0</v>
      </c>
      <c r="AH12" t="b">
        <f>AND('Condition n°1'!D13,'Condition n°2'!$F13)</f>
        <v>0</v>
      </c>
      <c r="AI12" t="b">
        <f>AND('Condition n°1'!E13,'Condition n°2'!$F13)</f>
        <v>0</v>
      </c>
    </row>
    <row r="13" spans="1:35" x14ac:dyDescent="0.25">
      <c r="A13" t="b">
        <f>AND('Condition n°1'!A14,'Condition n°2'!$A14)</f>
        <v>1</v>
      </c>
      <c r="B13" t="b">
        <f>AND('Condition n°1'!B14,'Condition n°2'!$A14)</f>
        <v>0</v>
      </c>
      <c r="C13" t="b">
        <f>AND('Condition n°1'!C14,'Condition n°2'!$A14)</f>
        <v>0</v>
      </c>
      <c r="D13" t="b">
        <f>AND('Condition n°1'!D14,'Condition n°2'!$A14)</f>
        <v>0</v>
      </c>
      <c r="E13" t="b">
        <f>AND('Condition n°1'!E14,'Condition n°2'!$A14)</f>
        <v>0</v>
      </c>
      <c r="G13" t="b">
        <f>AND('Condition n°1'!A14,'Condition n°2'!$B14)</f>
        <v>0</v>
      </c>
      <c r="H13" t="b">
        <f>AND('Condition n°1'!B14,'Condition n°2'!$B14)</f>
        <v>0</v>
      </c>
      <c r="I13" t="b">
        <f>AND('Condition n°1'!C14,'Condition n°2'!$B14)</f>
        <v>0</v>
      </c>
      <c r="J13" t="b">
        <f>AND('Condition n°1'!D14,'Condition n°2'!$B14)</f>
        <v>0</v>
      </c>
      <c r="K13" t="b">
        <f>AND('Condition n°1'!E14,'Condition n°2'!$B14)</f>
        <v>0</v>
      </c>
      <c r="M13" t="b">
        <f>AND('Condition n°1'!A14,'Condition n°2'!$C14)</f>
        <v>0</v>
      </c>
      <c r="N13" t="b">
        <f>AND('Condition n°1'!B14,'Condition n°2'!$C14)</f>
        <v>0</v>
      </c>
      <c r="O13" t="b">
        <f>AND('Condition n°1'!C14,'Condition n°2'!$C14)</f>
        <v>0</v>
      </c>
      <c r="P13" t="b">
        <f>AND('Condition n°1'!D14,'Condition n°2'!$C14)</f>
        <v>0</v>
      </c>
      <c r="Q13" t="b">
        <f>AND('Condition n°1'!E14,'Condition n°2'!$C14)</f>
        <v>0</v>
      </c>
      <c r="S13" t="b">
        <f>AND('Condition n°1'!A14,'Condition n°2'!$D14)</f>
        <v>0</v>
      </c>
      <c r="T13" t="b">
        <f>AND('Condition n°1'!B14,'Condition n°2'!$D14)</f>
        <v>0</v>
      </c>
      <c r="U13" t="b">
        <f>AND('Condition n°1'!C14,'Condition n°2'!$D14)</f>
        <v>0</v>
      </c>
      <c r="V13" t="b">
        <f>AND('Condition n°1'!D14,'Condition n°2'!$D14)</f>
        <v>0</v>
      </c>
      <c r="W13" t="b">
        <f>AND('Condition n°1'!E14,'Condition n°2'!$D14)</f>
        <v>0</v>
      </c>
      <c r="Y13" t="b">
        <f>AND('Condition n°1'!A14,'Condition n°2'!$E14)</f>
        <v>0</v>
      </c>
      <c r="Z13" t="b">
        <f>AND('Condition n°1'!B14,'Condition n°2'!$E14)</f>
        <v>0</v>
      </c>
      <c r="AA13" t="b">
        <f>AND('Condition n°1'!C14,'Condition n°2'!$E14)</f>
        <v>0</v>
      </c>
      <c r="AB13" t="b">
        <f>AND('Condition n°1'!D14,'Condition n°2'!$E14)</f>
        <v>0</v>
      </c>
      <c r="AC13" t="b">
        <f>AND('Condition n°1'!E14,'Condition n°2'!$E14)</f>
        <v>0</v>
      </c>
      <c r="AE13" t="b">
        <f>AND('Condition n°1'!A14,'Condition n°2'!$F14)</f>
        <v>0</v>
      </c>
      <c r="AF13" t="b">
        <f>AND('Condition n°1'!B14,'Condition n°2'!$F14)</f>
        <v>0</v>
      </c>
      <c r="AG13" t="b">
        <f>AND('Condition n°1'!C14,'Condition n°2'!$F14)</f>
        <v>0</v>
      </c>
      <c r="AH13" t="b">
        <f>AND('Condition n°1'!D14,'Condition n°2'!$F14)</f>
        <v>0</v>
      </c>
      <c r="AI13" t="b">
        <f>AND('Condition n°1'!E14,'Condition n°2'!$F14)</f>
        <v>0</v>
      </c>
    </row>
    <row r="14" spans="1:35" x14ac:dyDescent="0.25">
      <c r="A14" t="b">
        <f>AND('Condition n°1'!A15,'Condition n°2'!$A15)</f>
        <v>0</v>
      </c>
      <c r="B14" t="b">
        <f>AND('Condition n°1'!B15,'Condition n°2'!$A15)</f>
        <v>0</v>
      </c>
      <c r="C14" t="b">
        <f>AND('Condition n°1'!C15,'Condition n°2'!$A15)</f>
        <v>0</v>
      </c>
      <c r="D14" t="b">
        <f>AND('Condition n°1'!D15,'Condition n°2'!$A15)</f>
        <v>0</v>
      </c>
      <c r="E14" t="b">
        <f>AND('Condition n°1'!E15,'Condition n°2'!$A15)</f>
        <v>0</v>
      </c>
      <c r="G14" t="b">
        <f>AND('Condition n°1'!A15,'Condition n°2'!$B15)</f>
        <v>1</v>
      </c>
      <c r="H14" t="b">
        <f>AND('Condition n°1'!B15,'Condition n°2'!$B15)</f>
        <v>0</v>
      </c>
      <c r="I14" t="b">
        <f>AND('Condition n°1'!C15,'Condition n°2'!$B15)</f>
        <v>0</v>
      </c>
      <c r="J14" t="b">
        <f>AND('Condition n°1'!D15,'Condition n°2'!$B15)</f>
        <v>0</v>
      </c>
      <c r="K14" t="b">
        <f>AND('Condition n°1'!E15,'Condition n°2'!$B15)</f>
        <v>0</v>
      </c>
      <c r="M14" t="b">
        <f>AND('Condition n°1'!A15,'Condition n°2'!$C15)</f>
        <v>0</v>
      </c>
      <c r="N14" t="b">
        <f>AND('Condition n°1'!B15,'Condition n°2'!$C15)</f>
        <v>0</v>
      </c>
      <c r="O14" t="b">
        <f>AND('Condition n°1'!C15,'Condition n°2'!$C15)</f>
        <v>0</v>
      </c>
      <c r="P14" t="b">
        <f>AND('Condition n°1'!D15,'Condition n°2'!$C15)</f>
        <v>0</v>
      </c>
      <c r="Q14" t="b">
        <f>AND('Condition n°1'!E15,'Condition n°2'!$C15)</f>
        <v>0</v>
      </c>
      <c r="S14" t="b">
        <f>AND('Condition n°1'!A15,'Condition n°2'!$D15)</f>
        <v>0</v>
      </c>
      <c r="T14" t="b">
        <f>AND('Condition n°1'!B15,'Condition n°2'!$D15)</f>
        <v>0</v>
      </c>
      <c r="U14" t="b">
        <f>AND('Condition n°1'!C15,'Condition n°2'!$D15)</f>
        <v>0</v>
      </c>
      <c r="V14" t="b">
        <f>AND('Condition n°1'!D15,'Condition n°2'!$D15)</f>
        <v>0</v>
      </c>
      <c r="W14" t="b">
        <f>AND('Condition n°1'!E15,'Condition n°2'!$D15)</f>
        <v>0</v>
      </c>
      <c r="Y14" t="b">
        <f>AND('Condition n°1'!A15,'Condition n°2'!$E15)</f>
        <v>0</v>
      </c>
      <c r="Z14" t="b">
        <f>AND('Condition n°1'!B15,'Condition n°2'!$E15)</f>
        <v>0</v>
      </c>
      <c r="AA14" t="b">
        <f>AND('Condition n°1'!C15,'Condition n°2'!$E15)</f>
        <v>0</v>
      </c>
      <c r="AB14" t="b">
        <f>AND('Condition n°1'!D15,'Condition n°2'!$E15)</f>
        <v>0</v>
      </c>
      <c r="AC14" t="b">
        <f>AND('Condition n°1'!E15,'Condition n°2'!$E15)</f>
        <v>0</v>
      </c>
      <c r="AE14" t="b">
        <f>AND('Condition n°1'!A15,'Condition n°2'!$F15)</f>
        <v>0</v>
      </c>
      <c r="AF14" t="b">
        <f>AND('Condition n°1'!B15,'Condition n°2'!$F15)</f>
        <v>0</v>
      </c>
      <c r="AG14" t="b">
        <f>AND('Condition n°1'!C15,'Condition n°2'!$F15)</f>
        <v>0</v>
      </c>
      <c r="AH14" t="b">
        <f>AND('Condition n°1'!D15,'Condition n°2'!$F15)</f>
        <v>0</v>
      </c>
      <c r="AI14" t="b">
        <f>AND('Condition n°1'!E15,'Condition n°2'!$F15)</f>
        <v>0</v>
      </c>
    </row>
    <row r="15" spans="1:35" x14ac:dyDescent="0.25">
      <c r="A15" t="b">
        <f>AND('Condition n°1'!A16,'Condition n°2'!$A16)</f>
        <v>0</v>
      </c>
      <c r="B15" t="b">
        <f>AND('Condition n°1'!B16,'Condition n°2'!$A16)</f>
        <v>1</v>
      </c>
      <c r="C15" t="b">
        <f>AND('Condition n°1'!C16,'Condition n°2'!$A16)</f>
        <v>1</v>
      </c>
      <c r="D15" t="b">
        <f>AND('Condition n°1'!D16,'Condition n°2'!$A16)</f>
        <v>0</v>
      </c>
      <c r="E15" t="b">
        <f>AND('Condition n°1'!E16,'Condition n°2'!$A16)</f>
        <v>0</v>
      </c>
      <c r="G15" t="b">
        <f>AND('Condition n°1'!A16,'Condition n°2'!$B16)</f>
        <v>0</v>
      </c>
      <c r="H15" t="b">
        <f>AND('Condition n°1'!B16,'Condition n°2'!$B16)</f>
        <v>0</v>
      </c>
      <c r="I15" t="b">
        <f>AND('Condition n°1'!C16,'Condition n°2'!$B16)</f>
        <v>0</v>
      </c>
      <c r="J15" t="b">
        <f>AND('Condition n°1'!D16,'Condition n°2'!$B16)</f>
        <v>0</v>
      </c>
      <c r="K15" t="b">
        <f>AND('Condition n°1'!E16,'Condition n°2'!$B16)</f>
        <v>0</v>
      </c>
      <c r="M15" t="b">
        <f>AND('Condition n°1'!A16,'Condition n°2'!$C16)</f>
        <v>0</v>
      </c>
      <c r="N15" t="b">
        <f>AND('Condition n°1'!B16,'Condition n°2'!$C16)</f>
        <v>0</v>
      </c>
      <c r="O15" t="b">
        <f>AND('Condition n°1'!C16,'Condition n°2'!$C16)</f>
        <v>0</v>
      </c>
      <c r="P15" t="b">
        <f>AND('Condition n°1'!D16,'Condition n°2'!$C16)</f>
        <v>0</v>
      </c>
      <c r="Q15" t="b">
        <f>AND('Condition n°1'!E16,'Condition n°2'!$C16)</f>
        <v>0</v>
      </c>
      <c r="S15" t="b">
        <f>AND('Condition n°1'!A16,'Condition n°2'!$D16)</f>
        <v>0</v>
      </c>
      <c r="T15" t="b">
        <f>AND('Condition n°1'!B16,'Condition n°2'!$D16)</f>
        <v>0</v>
      </c>
      <c r="U15" t="b">
        <f>AND('Condition n°1'!C16,'Condition n°2'!$D16)</f>
        <v>0</v>
      </c>
      <c r="V15" t="b">
        <f>AND('Condition n°1'!D16,'Condition n°2'!$D16)</f>
        <v>0</v>
      </c>
      <c r="W15" t="b">
        <f>AND('Condition n°1'!E16,'Condition n°2'!$D16)</f>
        <v>0</v>
      </c>
      <c r="Y15" t="b">
        <f>AND('Condition n°1'!A16,'Condition n°2'!$E16)</f>
        <v>0</v>
      </c>
      <c r="Z15" t="b">
        <f>AND('Condition n°1'!B16,'Condition n°2'!$E16)</f>
        <v>0</v>
      </c>
      <c r="AA15" t="b">
        <f>AND('Condition n°1'!C16,'Condition n°2'!$E16)</f>
        <v>0</v>
      </c>
      <c r="AB15" t="b">
        <f>AND('Condition n°1'!D16,'Condition n°2'!$E16)</f>
        <v>0</v>
      </c>
      <c r="AC15" t="b">
        <f>AND('Condition n°1'!E16,'Condition n°2'!$E16)</f>
        <v>0</v>
      </c>
      <c r="AE15" t="b">
        <f>AND('Condition n°1'!A16,'Condition n°2'!$F16)</f>
        <v>0</v>
      </c>
      <c r="AF15" t="b">
        <f>AND('Condition n°1'!B16,'Condition n°2'!$F16)</f>
        <v>0</v>
      </c>
      <c r="AG15" t="b">
        <f>AND('Condition n°1'!C16,'Condition n°2'!$F16)</f>
        <v>0</v>
      </c>
      <c r="AH15" t="b">
        <f>AND('Condition n°1'!D16,'Condition n°2'!$F16)</f>
        <v>0</v>
      </c>
      <c r="AI15" t="b">
        <f>AND('Condition n°1'!E16,'Condition n°2'!$F16)</f>
        <v>0</v>
      </c>
    </row>
    <row r="16" spans="1:35" x14ac:dyDescent="0.25">
      <c r="A16" t="b">
        <f>AND('Condition n°1'!A17,'Condition n°2'!$A17)</f>
        <v>0</v>
      </c>
      <c r="B16" t="b">
        <f>AND('Condition n°1'!B17,'Condition n°2'!$A17)</f>
        <v>0</v>
      </c>
      <c r="C16" t="b">
        <f>AND('Condition n°1'!C17,'Condition n°2'!$A17)</f>
        <v>0</v>
      </c>
      <c r="D16" t="b">
        <f>AND('Condition n°1'!D17,'Condition n°2'!$A17)</f>
        <v>0</v>
      </c>
      <c r="E16" t="b">
        <f>AND('Condition n°1'!E17,'Condition n°2'!$A17)</f>
        <v>0</v>
      </c>
      <c r="G16" t="b">
        <f>AND('Condition n°1'!A17,'Condition n°2'!$B17)</f>
        <v>0</v>
      </c>
      <c r="H16" t="b">
        <f>AND('Condition n°1'!B17,'Condition n°2'!$B17)</f>
        <v>0</v>
      </c>
      <c r="I16" t="b">
        <f>AND('Condition n°1'!C17,'Condition n°2'!$B17)</f>
        <v>0</v>
      </c>
      <c r="J16" t="b">
        <f>AND('Condition n°1'!D17,'Condition n°2'!$B17)</f>
        <v>0</v>
      </c>
      <c r="K16" t="b">
        <f>AND('Condition n°1'!E17,'Condition n°2'!$B17)</f>
        <v>0</v>
      </c>
      <c r="M16" t="b">
        <f>AND('Condition n°1'!A17,'Condition n°2'!$C17)</f>
        <v>1</v>
      </c>
      <c r="N16" t="b">
        <f>AND('Condition n°1'!B17,'Condition n°2'!$C17)</f>
        <v>0</v>
      </c>
      <c r="O16" t="b">
        <f>AND('Condition n°1'!C17,'Condition n°2'!$C17)</f>
        <v>1</v>
      </c>
      <c r="P16" t="b">
        <f>AND('Condition n°1'!D17,'Condition n°2'!$C17)</f>
        <v>0</v>
      </c>
      <c r="Q16" t="b">
        <f>AND('Condition n°1'!E17,'Condition n°2'!$C17)</f>
        <v>0</v>
      </c>
      <c r="S16" t="b">
        <f>AND('Condition n°1'!A17,'Condition n°2'!$D17)</f>
        <v>0</v>
      </c>
      <c r="T16" t="b">
        <f>AND('Condition n°1'!B17,'Condition n°2'!$D17)</f>
        <v>0</v>
      </c>
      <c r="U16" t="b">
        <f>AND('Condition n°1'!C17,'Condition n°2'!$D17)</f>
        <v>0</v>
      </c>
      <c r="V16" t="b">
        <f>AND('Condition n°1'!D17,'Condition n°2'!$D17)</f>
        <v>0</v>
      </c>
      <c r="W16" t="b">
        <f>AND('Condition n°1'!E17,'Condition n°2'!$D17)</f>
        <v>0</v>
      </c>
      <c r="Y16" t="b">
        <f>AND('Condition n°1'!A17,'Condition n°2'!$E17)</f>
        <v>0</v>
      </c>
      <c r="Z16" t="b">
        <f>AND('Condition n°1'!B17,'Condition n°2'!$E17)</f>
        <v>0</v>
      </c>
      <c r="AA16" t="b">
        <f>AND('Condition n°1'!C17,'Condition n°2'!$E17)</f>
        <v>0</v>
      </c>
      <c r="AB16" t="b">
        <f>AND('Condition n°1'!D17,'Condition n°2'!$E17)</f>
        <v>0</v>
      </c>
      <c r="AC16" t="b">
        <f>AND('Condition n°1'!E17,'Condition n°2'!$E17)</f>
        <v>0</v>
      </c>
      <c r="AE16" t="b">
        <f>AND('Condition n°1'!A17,'Condition n°2'!$F17)</f>
        <v>0</v>
      </c>
      <c r="AF16" t="b">
        <f>AND('Condition n°1'!B17,'Condition n°2'!$F17)</f>
        <v>0</v>
      </c>
      <c r="AG16" t="b">
        <f>AND('Condition n°1'!C17,'Condition n°2'!$F17)</f>
        <v>0</v>
      </c>
      <c r="AH16" t="b">
        <f>AND('Condition n°1'!D17,'Condition n°2'!$F17)</f>
        <v>0</v>
      </c>
      <c r="AI16" t="b">
        <f>AND('Condition n°1'!E17,'Condition n°2'!$F17)</f>
        <v>0</v>
      </c>
    </row>
    <row r="17" spans="1:35" x14ac:dyDescent="0.25">
      <c r="A17" t="b">
        <f>AND('Condition n°1'!A18,'Condition n°2'!$A18)</f>
        <v>0</v>
      </c>
      <c r="B17" t="b">
        <f>AND('Condition n°1'!B18,'Condition n°2'!$A18)</f>
        <v>0</v>
      </c>
      <c r="C17" t="b">
        <f>AND('Condition n°1'!C18,'Condition n°2'!$A18)</f>
        <v>0</v>
      </c>
      <c r="D17" t="b">
        <f>AND('Condition n°1'!D18,'Condition n°2'!$A18)</f>
        <v>0</v>
      </c>
      <c r="E17" t="b">
        <f>AND('Condition n°1'!E18,'Condition n°2'!$A18)</f>
        <v>0</v>
      </c>
      <c r="G17" t="b">
        <f>AND('Condition n°1'!A18,'Condition n°2'!$B18)</f>
        <v>1</v>
      </c>
      <c r="H17" t="b">
        <f>AND('Condition n°1'!B18,'Condition n°2'!$B18)</f>
        <v>0</v>
      </c>
      <c r="I17" t="b">
        <f>AND('Condition n°1'!C18,'Condition n°2'!$B18)</f>
        <v>0</v>
      </c>
      <c r="J17" t="b">
        <f>AND('Condition n°1'!D18,'Condition n°2'!$B18)</f>
        <v>0</v>
      </c>
      <c r="K17" t="b">
        <f>AND('Condition n°1'!E18,'Condition n°2'!$B18)</f>
        <v>0</v>
      </c>
      <c r="M17" t="b">
        <f>AND('Condition n°1'!A18,'Condition n°2'!$C18)</f>
        <v>0</v>
      </c>
      <c r="N17" t="b">
        <f>AND('Condition n°1'!B18,'Condition n°2'!$C18)</f>
        <v>0</v>
      </c>
      <c r="O17" t="b">
        <f>AND('Condition n°1'!C18,'Condition n°2'!$C18)</f>
        <v>0</v>
      </c>
      <c r="P17" t="b">
        <f>AND('Condition n°1'!D18,'Condition n°2'!$C18)</f>
        <v>0</v>
      </c>
      <c r="Q17" t="b">
        <f>AND('Condition n°1'!E18,'Condition n°2'!$C18)</f>
        <v>0</v>
      </c>
      <c r="S17" t="b">
        <f>AND('Condition n°1'!A18,'Condition n°2'!$D18)</f>
        <v>0</v>
      </c>
      <c r="T17" t="b">
        <f>AND('Condition n°1'!B18,'Condition n°2'!$D18)</f>
        <v>0</v>
      </c>
      <c r="U17" t="b">
        <f>AND('Condition n°1'!C18,'Condition n°2'!$D18)</f>
        <v>0</v>
      </c>
      <c r="V17" t="b">
        <f>AND('Condition n°1'!D18,'Condition n°2'!$D18)</f>
        <v>0</v>
      </c>
      <c r="W17" t="b">
        <f>AND('Condition n°1'!E18,'Condition n°2'!$D18)</f>
        <v>0</v>
      </c>
      <c r="Y17" t="b">
        <f>AND('Condition n°1'!A18,'Condition n°2'!$E18)</f>
        <v>0</v>
      </c>
      <c r="Z17" t="b">
        <f>AND('Condition n°1'!B18,'Condition n°2'!$E18)</f>
        <v>0</v>
      </c>
      <c r="AA17" t="b">
        <f>AND('Condition n°1'!C18,'Condition n°2'!$E18)</f>
        <v>0</v>
      </c>
      <c r="AB17" t="b">
        <f>AND('Condition n°1'!D18,'Condition n°2'!$E18)</f>
        <v>0</v>
      </c>
      <c r="AC17" t="b">
        <f>AND('Condition n°1'!E18,'Condition n°2'!$E18)</f>
        <v>0</v>
      </c>
      <c r="AE17" t="b">
        <f>AND('Condition n°1'!A18,'Condition n°2'!$F18)</f>
        <v>0</v>
      </c>
      <c r="AF17" t="b">
        <f>AND('Condition n°1'!B18,'Condition n°2'!$F18)</f>
        <v>0</v>
      </c>
      <c r="AG17" t="b">
        <f>AND('Condition n°1'!C18,'Condition n°2'!$F18)</f>
        <v>0</v>
      </c>
      <c r="AH17" t="b">
        <f>AND('Condition n°1'!D18,'Condition n°2'!$F18)</f>
        <v>0</v>
      </c>
      <c r="AI17" t="b">
        <f>AND('Condition n°1'!E18,'Condition n°2'!$F18)</f>
        <v>0</v>
      </c>
    </row>
    <row r="18" spans="1:35" x14ac:dyDescent="0.25">
      <c r="A18" t="b">
        <f>AND('Condition n°1'!A19,'Condition n°2'!$A19)</f>
        <v>0</v>
      </c>
      <c r="B18" t="b">
        <f>AND('Condition n°1'!B19,'Condition n°2'!$A19)</f>
        <v>1</v>
      </c>
      <c r="C18" t="b">
        <f>AND('Condition n°1'!C19,'Condition n°2'!$A19)</f>
        <v>0</v>
      </c>
      <c r="D18" t="b">
        <f>AND('Condition n°1'!D19,'Condition n°2'!$A19)</f>
        <v>0</v>
      </c>
      <c r="E18" t="b">
        <f>AND('Condition n°1'!E19,'Condition n°2'!$A19)</f>
        <v>0</v>
      </c>
      <c r="G18" t="b">
        <f>AND('Condition n°1'!A19,'Condition n°2'!$B19)</f>
        <v>0</v>
      </c>
      <c r="H18" t="b">
        <f>AND('Condition n°1'!B19,'Condition n°2'!$B19)</f>
        <v>0</v>
      </c>
      <c r="I18" t="b">
        <f>AND('Condition n°1'!C19,'Condition n°2'!$B19)</f>
        <v>0</v>
      </c>
      <c r="J18" t="b">
        <f>AND('Condition n°1'!D19,'Condition n°2'!$B19)</f>
        <v>0</v>
      </c>
      <c r="K18" t="b">
        <f>AND('Condition n°1'!E19,'Condition n°2'!$B19)</f>
        <v>0</v>
      </c>
      <c r="M18" t="b">
        <f>AND('Condition n°1'!A19,'Condition n°2'!$C19)</f>
        <v>0</v>
      </c>
      <c r="N18" t="b">
        <f>AND('Condition n°1'!B19,'Condition n°2'!$C19)</f>
        <v>0</v>
      </c>
      <c r="O18" t="b">
        <f>AND('Condition n°1'!C19,'Condition n°2'!$C19)</f>
        <v>0</v>
      </c>
      <c r="P18" t="b">
        <f>AND('Condition n°1'!D19,'Condition n°2'!$C19)</f>
        <v>0</v>
      </c>
      <c r="Q18" t="b">
        <f>AND('Condition n°1'!E19,'Condition n°2'!$C19)</f>
        <v>0</v>
      </c>
      <c r="S18" t="b">
        <f>AND('Condition n°1'!A19,'Condition n°2'!$D19)</f>
        <v>0</v>
      </c>
      <c r="T18" t="b">
        <f>AND('Condition n°1'!B19,'Condition n°2'!$D19)</f>
        <v>0</v>
      </c>
      <c r="U18" t="b">
        <f>AND('Condition n°1'!C19,'Condition n°2'!$D19)</f>
        <v>0</v>
      </c>
      <c r="V18" t="b">
        <f>AND('Condition n°1'!D19,'Condition n°2'!$D19)</f>
        <v>0</v>
      </c>
      <c r="W18" t="b">
        <f>AND('Condition n°1'!E19,'Condition n°2'!$D19)</f>
        <v>0</v>
      </c>
      <c r="Y18" t="b">
        <f>AND('Condition n°1'!A19,'Condition n°2'!$E19)</f>
        <v>0</v>
      </c>
      <c r="Z18" t="b">
        <f>AND('Condition n°1'!B19,'Condition n°2'!$E19)</f>
        <v>0</v>
      </c>
      <c r="AA18" t="b">
        <f>AND('Condition n°1'!C19,'Condition n°2'!$E19)</f>
        <v>0</v>
      </c>
      <c r="AB18" t="b">
        <f>AND('Condition n°1'!D19,'Condition n°2'!$E19)</f>
        <v>0</v>
      </c>
      <c r="AC18" t="b">
        <f>AND('Condition n°1'!E19,'Condition n°2'!$E19)</f>
        <v>0</v>
      </c>
      <c r="AE18" t="b">
        <f>AND('Condition n°1'!A19,'Condition n°2'!$F19)</f>
        <v>0</v>
      </c>
      <c r="AF18" t="b">
        <f>AND('Condition n°1'!B19,'Condition n°2'!$F19)</f>
        <v>0</v>
      </c>
      <c r="AG18" t="b">
        <f>AND('Condition n°1'!C19,'Condition n°2'!$F19)</f>
        <v>0</v>
      </c>
      <c r="AH18" t="b">
        <f>AND('Condition n°1'!D19,'Condition n°2'!$F19)</f>
        <v>0</v>
      </c>
      <c r="AI18" t="b">
        <f>AND('Condition n°1'!E19,'Condition n°2'!$F19)</f>
        <v>0</v>
      </c>
    </row>
    <row r="19" spans="1:35" x14ac:dyDescent="0.25">
      <c r="A19" t="b">
        <f>AND('Condition n°1'!A20,'Condition n°2'!$A20)</f>
        <v>0</v>
      </c>
      <c r="B19" t="b">
        <f>AND('Condition n°1'!B20,'Condition n°2'!$A20)</f>
        <v>1</v>
      </c>
      <c r="C19" t="b">
        <f>AND('Condition n°1'!C20,'Condition n°2'!$A20)</f>
        <v>1</v>
      </c>
      <c r="D19" t="b">
        <f>AND('Condition n°1'!D20,'Condition n°2'!$A20)</f>
        <v>1</v>
      </c>
      <c r="E19" t="b">
        <f>AND('Condition n°1'!E20,'Condition n°2'!$A20)</f>
        <v>0</v>
      </c>
      <c r="G19" t="b">
        <f>AND('Condition n°1'!A20,'Condition n°2'!$B20)</f>
        <v>0</v>
      </c>
      <c r="H19" t="b">
        <f>AND('Condition n°1'!B20,'Condition n°2'!$B20)</f>
        <v>0</v>
      </c>
      <c r="I19" t="b">
        <f>AND('Condition n°1'!C20,'Condition n°2'!$B20)</f>
        <v>0</v>
      </c>
      <c r="J19" t="b">
        <f>AND('Condition n°1'!D20,'Condition n°2'!$B20)</f>
        <v>0</v>
      </c>
      <c r="K19" t="b">
        <f>AND('Condition n°1'!E20,'Condition n°2'!$B20)</f>
        <v>0</v>
      </c>
      <c r="M19" t="b">
        <f>AND('Condition n°1'!A20,'Condition n°2'!$C20)</f>
        <v>0</v>
      </c>
      <c r="N19" t="b">
        <f>AND('Condition n°1'!B20,'Condition n°2'!$C20)</f>
        <v>0</v>
      </c>
      <c r="O19" t="b">
        <f>AND('Condition n°1'!C20,'Condition n°2'!$C20)</f>
        <v>0</v>
      </c>
      <c r="P19" t="b">
        <f>AND('Condition n°1'!D20,'Condition n°2'!$C20)</f>
        <v>0</v>
      </c>
      <c r="Q19" t="b">
        <f>AND('Condition n°1'!E20,'Condition n°2'!$C20)</f>
        <v>0</v>
      </c>
      <c r="S19" t="b">
        <f>AND('Condition n°1'!A20,'Condition n°2'!$D20)</f>
        <v>0</v>
      </c>
      <c r="T19" t="b">
        <f>AND('Condition n°1'!B20,'Condition n°2'!$D20)</f>
        <v>0</v>
      </c>
      <c r="U19" t="b">
        <f>AND('Condition n°1'!C20,'Condition n°2'!$D20)</f>
        <v>0</v>
      </c>
      <c r="V19" t="b">
        <f>AND('Condition n°1'!D20,'Condition n°2'!$D20)</f>
        <v>0</v>
      </c>
      <c r="W19" t="b">
        <f>AND('Condition n°1'!E20,'Condition n°2'!$D20)</f>
        <v>0</v>
      </c>
      <c r="Y19" t="b">
        <f>AND('Condition n°1'!A20,'Condition n°2'!$E20)</f>
        <v>0</v>
      </c>
      <c r="Z19" t="b">
        <f>AND('Condition n°1'!B20,'Condition n°2'!$E20)</f>
        <v>0</v>
      </c>
      <c r="AA19" t="b">
        <f>AND('Condition n°1'!C20,'Condition n°2'!$E20)</f>
        <v>0</v>
      </c>
      <c r="AB19" t="b">
        <f>AND('Condition n°1'!D20,'Condition n°2'!$E20)</f>
        <v>0</v>
      </c>
      <c r="AC19" t="b">
        <f>AND('Condition n°1'!E20,'Condition n°2'!$E20)</f>
        <v>0</v>
      </c>
      <c r="AE19" t="b">
        <f>AND('Condition n°1'!A20,'Condition n°2'!$F20)</f>
        <v>0</v>
      </c>
      <c r="AF19" t="b">
        <f>AND('Condition n°1'!B20,'Condition n°2'!$F20)</f>
        <v>0</v>
      </c>
      <c r="AG19" t="b">
        <f>AND('Condition n°1'!C20,'Condition n°2'!$F20)</f>
        <v>0</v>
      </c>
      <c r="AH19" t="b">
        <f>AND('Condition n°1'!D20,'Condition n°2'!$F20)</f>
        <v>0</v>
      </c>
      <c r="AI19" t="b">
        <f>AND('Condition n°1'!E20,'Condition n°2'!$F20)</f>
        <v>0</v>
      </c>
    </row>
    <row r="20" spans="1:35" x14ac:dyDescent="0.25">
      <c r="A20" t="b">
        <f>AND('Condition n°1'!A21,'Condition n°2'!$A21)</f>
        <v>0</v>
      </c>
      <c r="B20" t="b">
        <f>AND('Condition n°1'!B21,'Condition n°2'!$A21)</f>
        <v>0</v>
      </c>
      <c r="C20" t="b">
        <f>AND('Condition n°1'!C21,'Condition n°2'!$A21)</f>
        <v>0</v>
      </c>
      <c r="D20" t="b">
        <f>AND('Condition n°1'!D21,'Condition n°2'!$A21)</f>
        <v>0</v>
      </c>
      <c r="E20" t="b">
        <f>AND('Condition n°1'!E21,'Condition n°2'!$A21)</f>
        <v>0</v>
      </c>
      <c r="G20" t="b">
        <f>AND('Condition n°1'!A21,'Condition n°2'!$B21)</f>
        <v>0</v>
      </c>
      <c r="H20" t="b">
        <f>AND('Condition n°1'!B21,'Condition n°2'!$B21)</f>
        <v>0</v>
      </c>
      <c r="I20" t="b">
        <f>AND('Condition n°1'!C21,'Condition n°2'!$B21)</f>
        <v>0</v>
      </c>
      <c r="J20" t="b">
        <f>AND('Condition n°1'!D21,'Condition n°2'!$B21)</f>
        <v>0</v>
      </c>
      <c r="K20" t="b">
        <f>AND('Condition n°1'!E21,'Condition n°2'!$B21)</f>
        <v>0</v>
      </c>
      <c r="M20" t="b">
        <f>AND('Condition n°1'!A21,'Condition n°2'!$C21)</f>
        <v>0</v>
      </c>
      <c r="N20" t="b">
        <f>AND('Condition n°1'!B21,'Condition n°2'!$C21)</f>
        <v>0</v>
      </c>
      <c r="O20" t="b">
        <f>AND('Condition n°1'!C21,'Condition n°2'!$C21)</f>
        <v>0</v>
      </c>
      <c r="P20" t="b">
        <f>AND('Condition n°1'!D21,'Condition n°2'!$C21)</f>
        <v>1</v>
      </c>
      <c r="Q20" t="b">
        <f>AND('Condition n°1'!E21,'Condition n°2'!$C21)</f>
        <v>0</v>
      </c>
      <c r="S20" t="b">
        <f>AND('Condition n°1'!A21,'Condition n°2'!$D21)</f>
        <v>0</v>
      </c>
      <c r="T20" t="b">
        <f>AND('Condition n°1'!B21,'Condition n°2'!$D21)</f>
        <v>0</v>
      </c>
      <c r="U20" t="b">
        <f>AND('Condition n°1'!C21,'Condition n°2'!$D21)</f>
        <v>0</v>
      </c>
      <c r="V20" t="b">
        <f>AND('Condition n°1'!D21,'Condition n°2'!$D21)</f>
        <v>0</v>
      </c>
      <c r="W20" t="b">
        <f>AND('Condition n°1'!E21,'Condition n°2'!$D21)</f>
        <v>0</v>
      </c>
      <c r="Y20" t="b">
        <f>AND('Condition n°1'!A21,'Condition n°2'!$E21)</f>
        <v>0</v>
      </c>
      <c r="Z20" t="b">
        <f>AND('Condition n°1'!B21,'Condition n°2'!$E21)</f>
        <v>0</v>
      </c>
      <c r="AA20" t="b">
        <f>AND('Condition n°1'!C21,'Condition n°2'!$E21)</f>
        <v>0</v>
      </c>
      <c r="AB20" t="b">
        <f>AND('Condition n°1'!D21,'Condition n°2'!$E21)</f>
        <v>0</v>
      </c>
      <c r="AC20" t="b">
        <f>AND('Condition n°1'!E21,'Condition n°2'!$E21)</f>
        <v>0</v>
      </c>
      <c r="AE20" t="b">
        <f>AND('Condition n°1'!A21,'Condition n°2'!$F21)</f>
        <v>0</v>
      </c>
      <c r="AF20" t="b">
        <f>AND('Condition n°1'!B21,'Condition n°2'!$F21)</f>
        <v>0</v>
      </c>
      <c r="AG20" t="b">
        <f>AND('Condition n°1'!C21,'Condition n°2'!$F21)</f>
        <v>0</v>
      </c>
      <c r="AH20" t="b">
        <f>AND('Condition n°1'!D21,'Condition n°2'!$F21)</f>
        <v>0</v>
      </c>
      <c r="AI20" t="b">
        <f>AND('Condition n°1'!E21,'Condition n°2'!$F21)</f>
        <v>0</v>
      </c>
    </row>
    <row r="21" spans="1:35" x14ac:dyDescent="0.25">
      <c r="A21" t="b">
        <f>AND('Condition n°1'!A22,'Condition n°2'!$A22)</f>
        <v>0</v>
      </c>
      <c r="B21" t="b">
        <f>AND('Condition n°1'!B22,'Condition n°2'!$A22)</f>
        <v>1</v>
      </c>
      <c r="C21" t="b">
        <f>AND('Condition n°1'!C22,'Condition n°2'!$A22)</f>
        <v>1</v>
      </c>
      <c r="D21" t="b">
        <f>AND('Condition n°1'!D22,'Condition n°2'!$A22)</f>
        <v>1</v>
      </c>
      <c r="E21" t="b">
        <f>AND('Condition n°1'!E22,'Condition n°2'!$A22)</f>
        <v>0</v>
      </c>
      <c r="G21" t="b">
        <f>AND('Condition n°1'!A22,'Condition n°2'!$B22)</f>
        <v>0</v>
      </c>
      <c r="H21" t="b">
        <f>AND('Condition n°1'!B22,'Condition n°2'!$B22)</f>
        <v>0</v>
      </c>
      <c r="I21" t="b">
        <f>AND('Condition n°1'!C22,'Condition n°2'!$B22)</f>
        <v>0</v>
      </c>
      <c r="J21" t="b">
        <f>AND('Condition n°1'!D22,'Condition n°2'!$B22)</f>
        <v>0</v>
      </c>
      <c r="K21" t="b">
        <f>AND('Condition n°1'!E22,'Condition n°2'!$B22)</f>
        <v>0</v>
      </c>
      <c r="M21" t="b">
        <f>AND('Condition n°1'!A22,'Condition n°2'!$C22)</f>
        <v>0</v>
      </c>
      <c r="N21" t="b">
        <f>AND('Condition n°1'!B22,'Condition n°2'!$C22)</f>
        <v>0</v>
      </c>
      <c r="O21" t="b">
        <f>AND('Condition n°1'!C22,'Condition n°2'!$C22)</f>
        <v>0</v>
      </c>
      <c r="P21" t="b">
        <f>AND('Condition n°1'!D22,'Condition n°2'!$C22)</f>
        <v>0</v>
      </c>
      <c r="Q21" t="b">
        <f>AND('Condition n°1'!E22,'Condition n°2'!$C22)</f>
        <v>0</v>
      </c>
      <c r="S21" t="b">
        <f>AND('Condition n°1'!A22,'Condition n°2'!$D22)</f>
        <v>0</v>
      </c>
      <c r="T21" t="b">
        <f>AND('Condition n°1'!B22,'Condition n°2'!$D22)</f>
        <v>0</v>
      </c>
      <c r="U21" t="b">
        <f>AND('Condition n°1'!C22,'Condition n°2'!$D22)</f>
        <v>0</v>
      </c>
      <c r="V21" t="b">
        <f>AND('Condition n°1'!D22,'Condition n°2'!$D22)</f>
        <v>0</v>
      </c>
      <c r="W21" t="b">
        <f>AND('Condition n°1'!E22,'Condition n°2'!$D22)</f>
        <v>0</v>
      </c>
      <c r="Y21" t="b">
        <f>AND('Condition n°1'!A22,'Condition n°2'!$E22)</f>
        <v>0</v>
      </c>
      <c r="Z21" t="b">
        <f>AND('Condition n°1'!B22,'Condition n°2'!$E22)</f>
        <v>0</v>
      </c>
      <c r="AA21" t="b">
        <f>AND('Condition n°1'!C22,'Condition n°2'!$E22)</f>
        <v>0</v>
      </c>
      <c r="AB21" t="b">
        <f>AND('Condition n°1'!D22,'Condition n°2'!$E22)</f>
        <v>0</v>
      </c>
      <c r="AC21" t="b">
        <f>AND('Condition n°1'!E22,'Condition n°2'!$E22)</f>
        <v>0</v>
      </c>
      <c r="AE21" t="b">
        <f>AND('Condition n°1'!A22,'Condition n°2'!$F22)</f>
        <v>0</v>
      </c>
      <c r="AF21" t="b">
        <f>AND('Condition n°1'!B22,'Condition n°2'!$F22)</f>
        <v>0</v>
      </c>
      <c r="AG21" t="b">
        <f>AND('Condition n°1'!C22,'Condition n°2'!$F22)</f>
        <v>0</v>
      </c>
      <c r="AH21" t="b">
        <f>AND('Condition n°1'!D22,'Condition n°2'!$F22)</f>
        <v>0</v>
      </c>
      <c r="AI21" t="b">
        <f>AND('Condition n°1'!E22,'Condition n°2'!$F22)</f>
        <v>0</v>
      </c>
    </row>
    <row r="22" spans="1:35" x14ac:dyDescent="0.25">
      <c r="A22" t="b">
        <f>AND('Condition n°1'!A23,'Condition n°2'!$A23)</f>
        <v>0</v>
      </c>
      <c r="B22" t="b">
        <f>AND('Condition n°1'!B23,'Condition n°2'!$A23)</f>
        <v>1</v>
      </c>
      <c r="C22" t="b">
        <f>AND('Condition n°1'!C23,'Condition n°2'!$A23)</f>
        <v>0</v>
      </c>
      <c r="D22" t="b">
        <f>AND('Condition n°1'!D23,'Condition n°2'!$A23)</f>
        <v>0</v>
      </c>
      <c r="E22" t="b">
        <f>AND('Condition n°1'!E23,'Condition n°2'!$A23)</f>
        <v>0</v>
      </c>
      <c r="G22" t="b">
        <f>AND('Condition n°1'!A23,'Condition n°2'!$B23)</f>
        <v>0</v>
      </c>
      <c r="H22" t="b">
        <f>AND('Condition n°1'!B23,'Condition n°2'!$B23)</f>
        <v>0</v>
      </c>
      <c r="I22" t="b">
        <f>AND('Condition n°1'!C23,'Condition n°2'!$B23)</f>
        <v>0</v>
      </c>
      <c r="J22" t="b">
        <f>AND('Condition n°1'!D23,'Condition n°2'!$B23)</f>
        <v>0</v>
      </c>
      <c r="K22" t="b">
        <f>AND('Condition n°1'!E23,'Condition n°2'!$B23)</f>
        <v>0</v>
      </c>
      <c r="M22" t="b">
        <f>AND('Condition n°1'!A23,'Condition n°2'!$C23)</f>
        <v>0</v>
      </c>
      <c r="N22" t="b">
        <f>AND('Condition n°1'!B23,'Condition n°2'!$C23)</f>
        <v>0</v>
      </c>
      <c r="O22" t="b">
        <f>AND('Condition n°1'!C23,'Condition n°2'!$C23)</f>
        <v>0</v>
      </c>
      <c r="P22" t="b">
        <f>AND('Condition n°1'!D23,'Condition n°2'!$C23)</f>
        <v>0</v>
      </c>
      <c r="Q22" t="b">
        <f>AND('Condition n°1'!E23,'Condition n°2'!$C23)</f>
        <v>0</v>
      </c>
      <c r="S22" t="b">
        <f>AND('Condition n°1'!A23,'Condition n°2'!$D23)</f>
        <v>0</v>
      </c>
      <c r="T22" t="b">
        <f>AND('Condition n°1'!B23,'Condition n°2'!$D23)</f>
        <v>0</v>
      </c>
      <c r="U22" t="b">
        <f>AND('Condition n°1'!C23,'Condition n°2'!$D23)</f>
        <v>0</v>
      </c>
      <c r="V22" t="b">
        <f>AND('Condition n°1'!D23,'Condition n°2'!$D23)</f>
        <v>0</v>
      </c>
      <c r="W22" t="b">
        <f>AND('Condition n°1'!E23,'Condition n°2'!$D23)</f>
        <v>0</v>
      </c>
      <c r="Y22" t="b">
        <f>AND('Condition n°1'!A23,'Condition n°2'!$E23)</f>
        <v>0</v>
      </c>
      <c r="Z22" t="b">
        <f>AND('Condition n°1'!B23,'Condition n°2'!$E23)</f>
        <v>0</v>
      </c>
      <c r="AA22" t="b">
        <f>AND('Condition n°1'!C23,'Condition n°2'!$E23)</f>
        <v>0</v>
      </c>
      <c r="AB22" t="b">
        <f>AND('Condition n°1'!D23,'Condition n°2'!$E23)</f>
        <v>0</v>
      </c>
      <c r="AC22" t="b">
        <f>AND('Condition n°1'!E23,'Condition n°2'!$E23)</f>
        <v>0</v>
      </c>
      <c r="AE22" t="b">
        <f>AND('Condition n°1'!A23,'Condition n°2'!$F23)</f>
        <v>0</v>
      </c>
      <c r="AF22" t="b">
        <f>AND('Condition n°1'!B23,'Condition n°2'!$F23)</f>
        <v>0</v>
      </c>
      <c r="AG22" t="b">
        <f>AND('Condition n°1'!C23,'Condition n°2'!$F23)</f>
        <v>0</v>
      </c>
      <c r="AH22" t="b">
        <f>AND('Condition n°1'!D23,'Condition n°2'!$F23)</f>
        <v>0</v>
      </c>
      <c r="AI22" t="b">
        <f>AND('Condition n°1'!E23,'Condition n°2'!$F23)</f>
        <v>0</v>
      </c>
    </row>
    <row r="23" spans="1:35" x14ac:dyDescent="0.25">
      <c r="A23" t="b">
        <f>AND('Condition n°1'!A24,'Condition n°2'!$A24)</f>
        <v>1</v>
      </c>
      <c r="B23" t="b">
        <f>AND('Condition n°1'!B24,'Condition n°2'!$A24)</f>
        <v>0</v>
      </c>
      <c r="C23" t="b">
        <f>AND('Condition n°1'!C24,'Condition n°2'!$A24)</f>
        <v>1</v>
      </c>
      <c r="D23" t="b">
        <f>AND('Condition n°1'!D24,'Condition n°2'!$A24)</f>
        <v>1</v>
      </c>
      <c r="E23" t="b">
        <f>AND('Condition n°1'!E24,'Condition n°2'!$A24)</f>
        <v>0</v>
      </c>
      <c r="G23" t="b">
        <f>AND('Condition n°1'!A24,'Condition n°2'!$B24)</f>
        <v>0</v>
      </c>
      <c r="H23" t="b">
        <f>AND('Condition n°1'!B24,'Condition n°2'!$B24)</f>
        <v>0</v>
      </c>
      <c r="I23" t="b">
        <f>AND('Condition n°1'!C24,'Condition n°2'!$B24)</f>
        <v>0</v>
      </c>
      <c r="J23" t="b">
        <f>AND('Condition n°1'!D24,'Condition n°2'!$B24)</f>
        <v>0</v>
      </c>
      <c r="K23" t="b">
        <f>AND('Condition n°1'!E24,'Condition n°2'!$B24)</f>
        <v>0</v>
      </c>
      <c r="M23" t="b">
        <f>AND('Condition n°1'!A24,'Condition n°2'!$C24)</f>
        <v>0</v>
      </c>
      <c r="N23" t="b">
        <f>AND('Condition n°1'!B24,'Condition n°2'!$C24)</f>
        <v>0</v>
      </c>
      <c r="O23" t="b">
        <f>AND('Condition n°1'!C24,'Condition n°2'!$C24)</f>
        <v>0</v>
      </c>
      <c r="P23" t="b">
        <f>AND('Condition n°1'!D24,'Condition n°2'!$C24)</f>
        <v>0</v>
      </c>
      <c r="Q23" t="b">
        <f>AND('Condition n°1'!E24,'Condition n°2'!$C24)</f>
        <v>0</v>
      </c>
      <c r="S23" t="b">
        <f>AND('Condition n°1'!A24,'Condition n°2'!$D24)</f>
        <v>0</v>
      </c>
      <c r="T23" t="b">
        <f>AND('Condition n°1'!B24,'Condition n°2'!$D24)</f>
        <v>0</v>
      </c>
      <c r="U23" t="b">
        <f>AND('Condition n°1'!C24,'Condition n°2'!$D24)</f>
        <v>0</v>
      </c>
      <c r="V23" t="b">
        <f>AND('Condition n°1'!D24,'Condition n°2'!$D24)</f>
        <v>0</v>
      </c>
      <c r="W23" t="b">
        <f>AND('Condition n°1'!E24,'Condition n°2'!$D24)</f>
        <v>0</v>
      </c>
      <c r="Y23" t="b">
        <f>AND('Condition n°1'!A24,'Condition n°2'!$E24)</f>
        <v>0</v>
      </c>
      <c r="Z23" t="b">
        <f>AND('Condition n°1'!B24,'Condition n°2'!$E24)</f>
        <v>0</v>
      </c>
      <c r="AA23" t="b">
        <f>AND('Condition n°1'!C24,'Condition n°2'!$E24)</f>
        <v>0</v>
      </c>
      <c r="AB23" t="b">
        <f>AND('Condition n°1'!D24,'Condition n°2'!$E24)</f>
        <v>0</v>
      </c>
      <c r="AC23" t="b">
        <f>AND('Condition n°1'!E24,'Condition n°2'!$E24)</f>
        <v>0</v>
      </c>
      <c r="AE23" t="b">
        <f>AND('Condition n°1'!A24,'Condition n°2'!$F24)</f>
        <v>0</v>
      </c>
      <c r="AF23" t="b">
        <f>AND('Condition n°1'!B24,'Condition n°2'!$F24)</f>
        <v>0</v>
      </c>
      <c r="AG23" t="b">
        <f>AND('Condition n°1'!C24,'Condition n°2'!$F24)</f>
        <v>0</v>
      </c>
      <c r="AH23" t="b">
        <f>AND('Condition n°1'!D24,'Condition n°2'!$F24)</f>
        <v>0</v>
      </c>
      <c r="AI23" t="b">
        <f>AND('Condition n°1'!E24,'Condition n°2'!$F24)</f>
        <v>0</v>
      </c>
    </row>
    <row r="24" spans="1:35" x14ac:dyDescent="0.25">
      <c r="A24" t="b">
        <f>AND('Condition n°1'!A25,'Condition n°2'!$A25)</f>
        <v>1</v>
      </c>
      <c r="B24" t="b">
        <f>AND('Condition n°1'!B25,'Condition n°2'!$A25)</f>
        <v>0</v>
      </c>
      <c r="C24" t="b">
        <f>AND('Condition n°1'!C25,'Condition n°2'!$A25)</f>
        <v>0</v>
      </c>
      <c r="D24" t="b">
        <f>AND('Condition n°1'!D25,'Condition n°2'!$A25)</f>
        <v>0</v>
      </c>
      <c r="E24" t="b">
        <f>AND('Condition n°1'!E25,'Condition n°2'!$A25)</f>
        <v>0</v>
      </c>
      <c r="G24" t="b">
        <f>AND('Condition n°1'!A25,'Condition n°2'!$B25)</f>
        <v>0</v>
      </c>
      <c r="H24" t="b">
        <f>AND('Condition n°1'!B25,'Condition n°2'!$B25)</f>
        <v>0</v>
      </c>
      <c r="I24" t="b">
        <f>AND('Condition n°1'!C25,'Condition n°2'!$B25)</f>
        <v>0</v>
      </c>
      <c r="J24" t="b">
        <f>AND('Condition n°1'!D25,'Condition n°2'!$B25)</f>
        <v>0</v>
      </c>
      <c r="K24" t="b">
        <f>AND('Condition n°1'!E25,'Condition n°2'!$B25)</f>
        <v>0</v>
      </c>
      <c r="M24" t="b">
        <f>AND('Condition n°1'!A25,'Condition n°2'!$C25)</f>
        <v>0</v>
      </c>
      <c r="N24" t="b">
        <f>AND('Condition n°1'!B25,'Condition n°2'!$C25)</f>
        <v>0</v>
      </c>
      <c r="O24" t="b">
        <f>AND('Condition n°1'!C25,'Condition n°2'!$C25)</f>
        <v>0</v>
      </c>
      <c r="P24" t="b">
        <f>AND('Condition n°1'!D25,'Condition n°2'!$C25)</f>
        <v>0</v>
      </c>
      <c r="Q24" t="b">
        <f>AND('Condition n°1'!E25,'Condition n°2'!$C25)</f>
        <v>0</v>
      </c>
      <c r="S24" t="b">
        <f>AND('Condition n°1'!A25,'Condition n°2'!$D25)</f>
        <v>0</v>
      </c>
      <c r="T24" t="b">
        <f>AND('Condition n°1'!B25,'Condition n°2'!$D25)</f>
        <v>0</v>
      </c>
      <c r="U24" t="b">
        <f>AND('Condition n°1'!C25,'Condition n°2'!$D25)</f>
        <v>0</v>
      </c>
      <c r="V24" t="b">
        <f>AND('Condition n°1'!D25,'Condition n°2'!$D25)</f>
        <v>0</v>
      </c>
      <c r="W24" t="b">
        <f>AND('Condition n°1'!E25,'Condition n°2'!$D25)</f>
        <v>0</v>
      </c>
      <c r="Y24" t="b">
        <f>AND('Condition n°1'!A25,'Condition n°2'!$E25)</f>
        <v>0</v>
      </c>
      <c r="Z24" t="b">
        <f>AND('Condition n°1'!B25,'Condition n°2'!$E25)</f>
        <v>0</v>
      </c>
      <c r="AA24" t="b">
        <f>AND('Condition n°1'!C25,'Condition n°2'!$E25)</f>
        <v>0</v>
      </c>
      <c r="AB24" t="b">
        <f>AND('Condition n°1'!D25,'Condition n°2'!$E25)</f>
        <v>0</v>
      </c>
      <c r="AC24" t="b">
        <f>AND('Condition n°1'!E25,'Condition n°2'!$E25)</f>
        <v>0</v>
      </c>
      <c r="AE24" t="b">
        <f>AND('Condition n°1'!A25,'Condition n°2'!$F25)</f>
        <v>0</v>
      </c>
      <c r="AF24" t="b">
        <f>AND('Condition n°1'!B25,'Condition n°2'!$F25)</f>
        <v>0</v>
      </c>
      <c r="AG24" t="b">
        <f>AND('Condition n°1'!C25,'Condition n°2'!$F25)</f>
        <v>0</v>
      </c>
      <c r="AH24" t="b">
        <f>AND('Condition n°1'!D25,'Condition n°2'!$F25)</f>
        <v>0</v>
      </c>
      <c r="AI24" t="b">
        <f>AND('Condition n°1'!E25,'Condition n°2'!$F25)</f>
        <v>0</v>
      </c>
    </row>
    <row r="25" spans="1:35" x14ac:dyDescent="0.25">
      <c r="A25" t="b">
        <f>AND('Condition n°1'!A26,'Condition n°2'!$A26)</f>
        <v>0</v>
      </c>
      <c r="B25" t="b">
        <f>AND('Condition n°1'!B26,'Condition n°2'!$A26)</f>
        <v>0</v>
      </c>
      <c r="C25" t="b">
        <f>AND('Condition n°1'!C26,'Condition n°2'!$A26)</f>
        <v>0</v>
      </c>
      <c r="D25" t="b">
        <f>AND('Condition n°1'!D26,'Condition n°2'!$A26)</f>
        <v>0</v>
      </c>
      <c r="E25" t="b">
        <f>AND('Condition n°1'!E26,'Condition n°2'!$A26)</f>
        <v>0</v>
      </c>
      <c r="G25" t="b">
        <f>AND('Condition n°1'!A26,'Condition n°2'!$B26)</f>
        <v>0</v>
      </c>
      <c r="H25" t="b">
        <f>AND('Condition n°1'!B26,'Condition n°2'!$B26)</f>
        <v>0</v>
      </c>
      <c r="I25" t="b">
        <f>AND('Condition n°1'!C26,'Condition n°2'!$B26)</f>
        <v>1</v>
      </c>
      <c r="J25" t="b">
        <f>AND('Condition n°1'!D26,'Condition n°2'!$B26)</f>
        <v>0</v>
      </c>
      <c r="K25" t="b">
        <f>AND('Condition n°1'!E26,'Condition n°2'!$B26)</f>
        <v>0</v>
      </c>
      <c r="M25" t="b">
        <f>AND('Condition n°1'!A26,'Condition n°2'!$C26)</f>
        <v>0</v>
      </c>
      <c r="N25" t="b">
        <f>AND('Condition n°1'!B26,'Condition n°2'!$C26)</f>
        <v>0</v>
      </c>
      <c r="O25" t="b">
        <f>AND('Condition n°1'!C26,'Condition n°2'!$C26)</f>
        <v>0</v>
      </c>
      <c r="P25" t="b">
        <f>AND('Condition n°1'!D26,'Condition n°2'!$C26)</f>
        <v>0</v>
      </c>
      <c r="Q25" t="b">
        <f>AND('Condition n°1'!E26,'Condition n°2'!$C26)</f>
        <v>0</v>
      </c>
      <c r="S25" t="b">
        <f>AND('Condition n°1'!A26,'Condition n°2'!$D26)</f>
        <v>0</v>
      </c>
      <c r="T25" t="b">
        <f>AND('Condition n°1'!B26,'Condition n°2'!$D26)</f>
        <v>0</v>
      </c>
      <c r="U25" t="b">
        <f>AND('Condition n°1'!C26,'Condition n°2'!$D26)</f>
        <v>0</v>
      </c>
      <c r="V25" t="b">
        <f>AND('Condition n°1'!D26,'Condition n°2'!$D26)</f>
        <v>0</v>
      </c>
      <c r="W25" t="b">
        <f>AND('Condition n°1'!E26,'Condition n°2'!$D26)</f>
        <v>0</v>
      </c>
      <c r="Y25" t="b">
        <f>AND('Condition n°1'!A26,'Condition n°2'!$E26)</f>
        <v>0</v>
      </c>
      <c r="Z25" t="b">
        <f>AND('Condition n°1'!B26,'Condition n°2'!$E26)</f>
        <v>0</v>
      </c>
      <c r="AA25" t="b">
        <f>AND('Condition n°1'!C26,'Condition n°2'!$E26)</f>
        <v>0</v>
      </c>
      <c r="AB25" t="b">
        <f>AND('Condition n°1'!D26,'Condition n°2'!$E26)</f>
        <v>0</v>
      </c>
      <c r="AC25" t="b">
        <f>AND('Condition n°1'!E26,'Condition n°2'!$E26)</f>
        <v>0</v>
      </c>
      <c r="AE25" t="b">
        <f>AND('Condition n°1'!A26,'Condition n°2'!$F26)</f>
        <v>0</v>
      </c>
      <c r="AF25" t="b">
        <f>AND('Condition n°1'!B26,'Condition n°2'!$F26)</f>
        <v>0</v>
      </c>
      <c r="AG25" t="b">
        <f>AND('Condition n°1'!C26,'Condition n°2'!$F26)</f>
        <v>0</v>
      </c>
      <c r="AH25" t="b">
        <f>AND('Condition n°1'!D26,'Condition n°2'!$F26)</f>
        <v>0</v>
      </c>
      <c r="AI25" t="b">
        <f>AND('Condition n°1'!E26,'Condition n°2'!$F26)</f>
        <v>0</v>
      </c>
    </row>
    <row r="26" spans="1:35" x14ac:dyDescent="0.25">
      <c r="A26" t="b">
        <f>AND('Condition n°1'!A27,'Condition n°2'!$A27)</f>
        <v>0</v>
      </c>
      <c r="B26" t="b">
        <f>AND('Condition n°1'!B27,'Condition n°2'!$A27)</f>
        <v>0</v>
      </c>
      <c r="C26" t="b">
        <f>AND('Condition n°1'!C27,'Condition n°2'!$A27)</f>
        <v>0</v>
      </c>
      <c r="D26" t="b">
        <f>AND('Condition n°1'!D27,'Condition n°2'!$A27)</f>
        <v>0</v>
      </c>
      <c r="E26" t="b">
        <f>AND('Condition n°1'!E27,'Condition n°2'!$A27)</f>
        <v>0</v>
      </c>
      <c r="G26" t="b">
        <f>AND('Condition n°1'!A27,'Condition n°2'!$B27)</f>
        <v>0</v>
      </c>
      <c r="H26" t="b">
        <f>AND('Condition n°1'!B27,'Condition n°2'!$B27)</f>
        <v>0</v>
      </c>
      <c r="I26" t="b">
        <f>AND('Condition n°1'!C27,'Condition n°2'!$B27)</f>
        <v>0</v>
      </c>
      <c r="J26" t="b">
        <f>AND('Condition n°1'!D27,'Condition n°2'!$B27)</f>
        <v>0</v>
      </c>
      <c r="K26" t="b">
        <f>AND('Condition n°1'!E27,'Condition n°2'!$B27)</f>
        <v>0</v>
      </c>
      <c r="M26" t="b">
        <f>AND('Condition n°1'!A27,'Condition n°2'!$C27)</f>
        <v>1</v>
      </c>
      <c r="N26" t="b">
        <f>AND('Condition n°1'!B27,'Condition n°2'!$C27)</f>
        <v>1</v>
      </c>
      <c r="O26" t="b">
        <f>AND('Condition n°1'!C27,'Condition n°2'!$C27)</f>
        <v>1</v>
      </c>
      <c r="P26" t="b">
        <f>AND('Condition n°1'!D27,'Condition n°2'!$C27)</f>
        <v>1</v>
      </c>
      <c r="Q26" t="b">
        <f>AND('Condition n°1'!E27,'Condition n°2'!$C27)</f>
        <v>0</v>
      </c>
      <c r="S26" t="b">
        <f>AND('Condition n°1'!A27,'Condition n°2'!$D27)</f>
        <v>0</v>
      </c>
      <c r="T26" t="b">
        <f>AND('Condition n°1'!B27,'Condition n°2'!$D27)</f>
        <v>0</v>
      </c>
      <c r="U26" t="b">
        <f>AND('Condition n°1'!C27,'Condition n°2'!$D27)</f>
        <v>0</v>
      </c>
      <c r="V26" t="b">
        <f>AND('Condition n°1'!D27,'Condition n°2'!$D27)</f>
        <v>0</v>
      </c>
      <c r="W26" t="b">
        <f>AND('Condition n°1'!E27,'Condition n°2'!$D27)</f>
        <v>0</v>
      </c>
      <c r="Y26" t="b">
        <f>AND('Condition n°1'!A27,'Condition n°2'!$E27)</f>
        <v>0</v>
      </c>
      <c r="Z26" t="b">
        <f>AND('Condition n°1'!B27,'Condition n°2'!$E27)</f>
        <v>0</v>
      </c>
      <c r="AA26" t="b">
        <f>AND('Condition n°1'!C27,'Condition n°2'!$E27)</f>
        <v>0</v>
      </c>
      <c r="AB26" t="b">
        <f>AND('Condition n°1'!D27,'Condition n°2'!$E27)</f>
        <v>0</v>
      </c>
      <c r="AC26" t="b">
        <f>AND('Condition n°1'!E27,'Condition n°2'!$E27)</f>
        <v>0</v>
      </c>
      <c r="AE26" t="b">
        <f>AND('Condition n°1'!A27,'Condition n°2'!$F27)</f>
        <v>0</v>
      </c>
      <c r="AF26" t="b">
        <f>AND('Condition n°1'!B27,'Condition n°2'!$F27)</f>
        <v>0</v>
      </c>
      <c r="AG26" t="b">
        <f>AND('Condition n°1'!C27,'Condition n°2'!$F27)</f>
        <v>0</v>
      </c>
      <c r="AH26" t="b">
        <f>AND('Condition n°1'!D27,'Condition n°2'!$F27)</f>
        <v>0</v>
      </c>
      <c r="AI26" t="b">
        <f>AND('Condition n°1'!E27,'Condition n°2'!$F27)</f>
        <v>0</v>
      </c>
    </row>
    <row r="27" spans="1:35" x14ac:dyDescent="0.25">
      <c r="A27" t="b">
        <f>AND('Condition n°1'!A28,'Condition n°2'!$A28)</f>
        <v>1</v>
      </c>
      <c r="B27" t="b">
        <f>AND('Condition n°1'!B28,'Condition n°2'!$A28)</f>
        <v>0</v>
      </c>
      <c r="C27" t="b">
        <f>AND('Condition n°1'!C28,'Condition n°2'!$A28)</f>
        <v>0</v>
      </c>
      <c r="D27" t="b">
        <f>AND('Condition n°1'!D28,'Condition n°2'!$A28)</f>
        <v>0</v>
      </c>
      <c r="E27" t="b">
        <f>AND('Condition n°1'!E28,'Condition n°2'!$A28)</f>
        <v>0</v>
      </c>
      <c r="G27" t="b">
        <f>AND('Condition n°1'!A28,'Condition n°2'!$B28)</f>
        <v>0</v>
      </c>
      <c r="H27" t="b">
        <f>AND('Condition n°1'!B28,'Condition n°2'!$B28)</f>
        <v>0</v>
      </c>
      <c r="I27" t="b">
        <f>AND('Condition n°1'!C28,'Condition n°2'!$B28)</f>
        <v>0</v>
      </c>
      <c r="J27" t="b">
        <f>AND('Condition n°1'!D28,'Condition n°2'!$B28)</f>
        <v>0</v>
      </c>
      <c r="K27" t="b">
        <f>AND('Condition n°1'!E28,'Condition n°2'!$B28)</f>
        <v>0</v>
      </c>
      <c r="M27" t="b">
        <f>AND('Condition n°1'!A28,'Condition n°2'!$C28)</f>
        <v>0</v>
      </c>
      <c r="N27" t="b">
        <f>AND('Condition n°1'!B28,'Condition n°2'!$C28)</f>
        <v>0</v>
      </c>
      <c r="O27" t="b">
        <f>AND('Condition n°1'!C28,'Condition n°2'!$C28)</f>
        <v>0</v>
      </c>
      <c r="P27" t="b">
        <f>AND('Condition n°1'!D28,'Condition n°2'!$C28)</f>
        <v>0</v>
      </c>
      <c r="Q27" t="b">
        <f>AND('Condition n°1'!E28,'Condition n°2'!$C28)</f>
        <v>0</v>
      </c>
      <c r="S27" t="b">
        <f>AND('Condition n°1'!A28,'Condition n°2'!$D28)</f>
        <v>0</v>
      </c>
      <c r="T27" t="b">
        <f>AND('Condition n°1'!B28,'Condition n°2'!$D28)</f>
        <v>0</v>
      </c>
      <c r="U27" t="b">
        <f>AND('Condition n°1'!C28,'Condition n°2'!$D28)</f>
        <v>0</v>
      </c>
      <c r="V27" t="b">
        <f>AND('Condition n°1'!D28,'Condition n°2'!$D28)</f>
        <v>0</v>
      </c>
      <c r="W27" t="b">
        <f>AND('Condition n°1'!E28,'Condition n°2'!$D28)</f>
        <v>0</v>
      </c>
      <c r="Y27" t="b">
        <f>AND('Condition n°1'!A28,'Condition n°2'!$E28)</f>
        <v>0</v>
      </c>
      <c r="Z27" t="b">
        <f>AND('Condition n°1'!B28,'Condition n°2'!$E28)</f>
        <v>0</v>
      </c>
      <c r="AA27" t="b">
        <f>AND('Condition n°1'!C28,'Condition n°2'!$E28)</f>
        <v>0</v>
      </c>
      <c r="AB27" t="b">
        <f>AND('Condition n°1'!D28,'Condition n°2'!$E28)</f>
        <v>0</v>
      </c>
      <c r="AC27" t="b">
        <f>AND('Condition n°1'!E28,'Condition n°2'!$E28)</f>
        <v>0</v>
      </c>
      <c r="AE27" t="b">
        <f>AND('Condition n°1'!A28,'Condition n°2'!$F28)</f>
        <v>0</v>
      </c>
      <c r="AF27" t="b">
        <f>AND('Condition n°1'!B28,'Condition n°2'!$F28)</f>
        <v>0</v>
      </c>
      <c r="AG27" t="b">
        <f>AND('Condition n°1'!C28,'Condition n°2'!$F28)</f>
        <v>0</v>
      </c>
      <c r="AH27" t="b">
        <f>AND('Condition n°1'!D28,'Condition n°2'!$F28)</f>
        <v>0</v>
      </c>
      <c r="AI27" t="b">
        <f>AND('Condition n°1'!E28,'Condition n°2'!$F28)</f>
        <v>0</v>
      </c>
    </row>
    <row r="28" spans="1:35" x14ac:dyDescent="0.25">
      <c r="A28" t="b">
        <f>AND('Condition n°1'!A29,'Condition n°2'!$A29)</f>
        <v>0</v>
      </c>
      <c r="B28" t="b">
        <f>AND('Condition n°1'!B29,'Condition n°2'!$A29)</f>
        <v>1</v>
      </c>
      <c r="C28" t="b">
        <f>AND('Condition n°1'!C29,'Condition n°2'!$A29)</f>
        <v>0</v>
      </c>
      <c r="D28" t="b">
        <f>AND('Condition n°1'!D29,'Condition n°2'!$A29)</f>
        <v>0</v>
      </c>
      <c r="E28" t="b">
        <f>AND('Condition n°1'!E29,'Condition n°2'!$A29)</f>
        <v>0</v>
      </c>
      <c r="G28" t="b">
        <f>AND('Condition n°1'!A29,'Condition n°2'!$B29)</f>
        <v>0</v>
      </c>
      <c r="H28" t="b">
        <f>AND('Condition n°1'!B29,'Condition n°2'!$B29)</f>
        <v>0</v>
      </c>
      <c r="I28" t="b">
        <f>AND('Condition n°1'!C29,'Condition n°2'!$B29)</f>
        <v>0</v>
      </c>
      <c r="J28" t="b">
        <f>AND('Condition n°1'!D29,'Condition n°2'!$B29)</f>
        <v>0</v>
      </c>
      <c r="K28" t="b">
        <f>AND('Condition n°1'!E29,'Condition n°2'!$B29)</f>
        <v>0</v>
      </c>
      <c r="M28" t="b">
        <f>AND('Condition n°1'!A29,'Condition n°2'!$C29)</f>
        <v>0</v>
      </c>
      <c r="N28" t="b">
        <f>AND('Condition n°1'!B29,'Condition n°2'!$C29)</f>
        <v>0</v>
      </c>
      <c r="O28" t="b">
        <f>AND('Condition n°1'!C29,'Condition n°2'!$C29)</f>
        <v>0</v>
      </c>
      <c r="P28" t="b">
        <f>AND('Condition n°1'!D29,'Condition n°2'!$C29)</f>
        <v>0</v>
      </c>
      <c r="Q28" t="b">
        <f>AND('Condition n°1'!E29,'Condition n°2'!$C29)</f>
        <v>0</v>
      </c>
      <c r="S28" t="b">
        <f>AND('Condition n°1'!A29,'Condition n°2'!$D29)</f>
        <v>0</v>
      </c>
      <c r="T28" t="b">
        <f>AND('Condition n°1'!B29,'Condition n°2'!$D29)</f>
        <v>0</v>
      </c>
      <c r="U28" t="b">
        <f>AND('Condition n°1'!C29,'Condition n°2'!$D29)</f>
        <v>0</v>
      </c>
      <c r="V28" t="b">
        <f>AND('Condition n°1'!D29,'Condition n°2'!$D29)</f>
        <v>0</v>
      </c>
      <c r="W28" t="b">
        <f>AND('Condition n°1'!E29,'Condition n°2'!$D29)</f>
        <v>0</v>
      </c>
      <c r="Y28" t="b">
        <f>AND('Condition n°1'!A29,'Condition n°2'!$E29)</f>
        <v>0</v>
      </c>
      <c r="Z28" t="b">
        <f>AND('Condition n°1'!B29,'Condition n°2'!$E29)</f>
        <v>0</v>
      </c>
      <c r="AA28" t="b">
        <f>AND('Condition n°1'!C29,'Condition n°2'!$E29)</f>
        <v>0</v>
      </c>
      <c r="AB28" t="b">
        <f>AND('Condition n°1'!D29,'Condition n°2'!$E29)</f>
        <v>0</v>
      </c>
      <c r="AC28" t="b">
        <f>AND('Condition n°1'!E29,'Condition n°2'!$E29)</f>
        <v>0</v>
      </c>
      <c r="AE28" t="b">
        <f>AND('Condition n°1'!A29,'Condition n°2'!$F29)</f>
        <v>0</v>
      </c>
      <c r="AF28" t="b">
        <f>AND('Condition n°1'!B29,'Condition n°2'!$F29)</f>
        <v>0</v>
      </c>
      <c r="AG28" t="b">
        <f>AND('Condition n°1'!C29,'Condition n°2'!$F29)</f>
        <v>0</v>
      </c>
      <c r="AH28" t="b">
        <f>AND('Condition n°1'!D29,'Condition n°2'!$F29)</f>
        <v>0</v>
      </c>
      <c r="AI28" t="b">
        <f>AND('Condition n°1'!E29,'Condition n°2'!$F29)</f>
        <v>0</v>
      </c>
    </row>
    <row r="29" spans="1:35" x14ac:dyDescent="0.25">
      <c r="A29" t="b">
        <f>AND('Condition n°1'!A30,'Condition n°2'!$A30)</f>
        <v>0</v>
      </c>
      <c r="B29" t="b">
        <f>AND('Condition n°1'!B30,'Condition n°2'!$A30)</f>
        <v>1</v>
      </c>
      <c r="C29" t="b">
        <f>AND('Condition n°1'!C30,'Condition n°2'!$A30)</f>
        <v>0</v>
      </c>
      <c r="D29" t="b">
        <f>AND('Condition n°1'!D30,'Condition n°2'!$A30)</f>
        <v>0</v>
      </c>
      <c r="E29" t="b">
        <f>AND('Condition n°1'!E30,'Condition n°2'!$A30)</f>
        <v>0</v>
      </c>
      <c r="G29" t="b">
        <f>AND('Condition n°1'!A30,'Condition n°2'!$B30)</f>
        <v>0</v>
      </c>
      <c r="H29" t="b">
        <f>AND('Condition n°1'!B30,'Condition n°2'!$B30)</f>
        <v>0</v>
      </c>
      <c r="I29" t="b">
        <f>AND('Condition n°1'!C30,'Condition n°2'!$B30)</f>
        <v>0</v>
      </c>
      <c r="J29" t="b">
        <f>AND('Condition n°1'!D30,'Condition n°2'!$B30)</f>
        <v>0</v>
      </c>
      <c r="K29" t="b">
        <f>AND('Condition n°1'!E30,'Condition n°2'!$B30)</f>
        <v>0</v>
      </c>
      <c r="M29" t="b">
        <f>AND('Condition n°1'!A30,'Condition n°2'!$C30)</f>
        <v>0</v>
      </c>
      <c r="N29" t="b">
        <f>AND('Condition n°1'!B30,'Condition n°2'!$C30)</f>
        <v>0</v>
      </c>
      <c r="O29" t="b">
        <f>AND('Condition n°1'!C30,'Condition n°2'!$C30)</f>
        <v>0</v>
      </c>
      <c r="P29" t="b">
        <f>AND('Condition n°1'!D30,'Condition n°2'!$C30)</f>
        <v>0</v>
      </c>
      <c r="Q29" t="b">
        <f>AND('Condition n°1'!E30,'Condition n°2'!$C30)</f>
        <v>0</v>
      </c>
      <c r="S29" t="b">
        <f>AND('Condition n°1'!A30,'Condition n°2'!$D30)</f>
        <v>0</v>
      </c>
      <c r="T29" t="b">
        <f>AND('Condition n°1'!B30,'Condition n°2'!$D30)</f>
        <v>0</v>
      </c>
      <c r="U29" t="b">
        <f>AND('Condition n°1'!C30,'Condition n°2'!$D30)</f>
        <v>0</v>
      </c>
      <c r="V29" t="b">
        <f>AND('Condition n°1'!D30,'Condition n°2'!$D30)</f>
        <v>0</v>
      </c>
      <c r="W29" t="b">
        <f>AND('Condition n°1'!E30,'Condition n°2'!$D30)</f>
        <v>0</v>
      </c>
      <c r="Y29" t="b">
        <f>AND('Condition n°1'!A30,'Condition n°2'!$E30)</f>
        <v>0</v>
      </c>
      <c r="Z29" t="b">
        <f>AND('Condition n°1'!B30,'Condition n°2'!$E30)</f>
        <v>0</v>
      </c>
      <c r="AA29" t="b">
        <f>AND('Condition n°1'!C30,'Condition n°2'!$E30)</f>
        <v>0</v>
      </c>
      <c r="AB29" t="b">
        <f>AND('Condition n°1'!D30,'Condition n°2'!$E30)</f>
        <v>0</v>
      </c>
      <c r="AC29" t="b">
        <f>AND('Condition n°1'!E30,'Condition n°2'!$E30)</f>
        <v>0</v>
      </c>
      <c r="AE29" t="b">
        <f>AND('Condition n°1'!A30,'Condition n°2'!$F30)</f>
        <v>0</v>
      </c>
      <c r="AF29" t="b">
        <f>AND('Condition n°1'!B30,'Condition n°2'!$F30)</f>
        <v>0</v>
      </c>
      <c r="AG29" t="b">
        <f>AND('Condition n°1'!C30,'Condition n°2'!$F30)</f>
        <v>0</v>
      </c>
      <c r="AH29" t="b">
        <f>AND('Condition n°1'!D30,'Condition n°2'!$F30)</f>
        <v>0</v>
      </c>
      <c r="AI29" t="b">
        <f>AND('Condition n°1'!E30,'Condition n°2'!$F30)</f>
        <v>0</v>
      </c>
    </row>
    <row r="30" spans="1:35" x14ac:dyDescent="0.25">
      <c r="A30" t="b">
        <f>AND('Condition n°1'!A31,'Condition n°2'!$A31)</f>
        <v>0</v>
      </c>
      <c r="B30" t="b">
        <f>AND('Condition n°1'!B31,'Condition n°2'!$A31)</f>
        <v>0</v>
      </c>
      <c r="C30" t="b">
        <f>AND('Condition n°1'!C31,'Condition n°2'!$A31)</f>
        <v>0</v>
      </c>
      <c r="D30" t="b">
        <f>AND('Condition n°1'!D31,'Condition n°2'!$A31)</f>
        <v>0</v>
      </c>
      <c r="E30" t="b">
        <f>AND('Condition n°1'!E31,'Condition n°2'!$A31)</f>
        <v>0</v>
      </c>
      <c r="G30" t="b">
        <f>AND('Condition n°1'!A31,'Condition n°2'!$B31)</f>
        <v>0</v>
      </c>
      <c r="H30" t="b">
        <f>AND('Condition n°1'!B31,'Condition n°2'!$B31)</f>
        <v>0</v>
      </c>
      <c r="I30" t="b">
        <f>AND('Condition n°1'!C31,'Condition n°2'!$B31)</f>
        <v>0</v>
      </c>
      <c r="J30" t="b">
        <f>AND('Condition n°1'!D31,'Condition n°2'!$B31)</f>
        <v>0</v>
      </c>
      <c r="K30" t="b">
        <f>AND('Condition n°1'!E31,'Condition n°2'!$B31)</f>
        <v>0</v>
      </c>
      <c r="M30" t="b">
        <f>AND('Condition n°1'!A31,'Condition n°2'!$C31)</f>
        <v>0</v>
      </c>
      <c r="N30" t="b">
        <f>AND('Condition n°1'!B31,'Condition n°2'!$C31)</f>
        <v>0</v>
      </c>
      <c r="O30" t="b">
        <f>AND('Condition n°1'!C31,'Condition n°2'!$C31)</f>
        <v>0</v>
      </c>
      <c r="P30" t="b">
        <f>AND('Condition n°1'!D31,'Condition n°2'!$C31)</f>
        <v>1</v>
      </c>
      <c r="Q30" t="b">
        <f>AND('Condition n°1'!E31,'Condition n°2'!$C31)</f>
        <v>0</v>
      </c>
      <c r="S30" t="b">
        <f>AND('Condition n°1'!A31,'Condition n°2'!$D31)</f>
        <v>0</v>
      </c>
      <c r="T30" t="b">
        <f>AND('Condition n°1'!B31,'Condition n°2'!$D31)</f>
        <v>0</v>
      </c>
      <c r="U30" t="b">
        <f>AND('Condition n°1'!C31,'Condition n°2'!$D31)</f>
        <v>0</v>
      </c>
      <c r="V30" t="b">
        <f>AND('Condition n°1'!D31,'Condition n°2'!$D31)</f>
        <v>0</v>
      </c>
      <c r="W30" t="b">
        <f>AND('Condition n°1'!E31,'Condition n°2'!$D31)</f>
        <v>0</v>
      </c>
      <c r="Y30" t="b">
        <f>AND('Condition n°1'!A31,'Condition n°2'!$E31)</f>
        <v>0</v>
      </c>
      <c r="Z30" t="b">
        <f>AND('Condition n°1'!B31,'Condition n°2'!$E31)</f>
        <v>0</v>
      </c>
      <c r="AA30" t="b">
        <f>AND('Condition n°1'!C31,'Condition n°2'!$E31)</f>
        <v>0</v>
      </c>
      <c r="AB30" t="b">
        <f>AND('Condition n°1'!D31,'Condition n°2'!$E31)</f>
        <v>0</v>
      </c>
      <c r="AC30" t="b">
        <f>AND('Condition n°1'!E31,'Condition n°2'!$E31)</f>
        <v>0</v>
      </c>
      <c r="AE30" t="b">
        <f>AND('Condition n°1'!A31,'Condition n°2'!$F31)</f>
        <v>0</v>
      </c>
      <c r="AF30" t="b">
        <f>AND('Condition n°1'!B31,'Condition n°2'!$F31)</f>
        <v>0</v>
      </c>
      <c r="AG30" t="b">
        <f>AND('Condition n°1'!C31,'Condition n°2'!$F31)</f>
        <v>0</v>
      </c>
      <c r="AH30" t="b">
        <f>AND('Condition n°1'!D31,'Condition n°2'!$F31)</f>
        <v>0</v>
      </c>
      <c r="AI30" t="b">
        <f>AND('Condition n°1'!E31,'Condition n°2'!$F31)</f>
        <v>0</v>
      </c>
    </row>
    <row r="31" spans="1:35" x14ac:dyDescent="0.25">
      <c r="A31" t="b">
        <f>AND('Condition n°1'!A32,'Condition n°2'!$A32)</f>
        <v>0</v>
      </c>
      <c r="B31" t="b">
        <f>AND('Condition n°1'!B32,'Condition n°2'!$A32)</f>
        <v>1</v>
      </c>
      <c r="C31" t="b">
        <f>AND('Condition n°1'!C32,'Condition n°2'!$A32)</f>
        <v>0</v>
      </c>
      <c r="D31" t="b">
        <f>AND('Condition n°1'!D32,'Condition n°2'!$A32)</f>
        <v>0</v>
      </c>
      <c r="E31" t="b">
        <f>AND('Condition n°1'!E32,'Condition n°2'!$A32)</f>
        <v>0</v>
      </c>
      <c r="G31" t="b">
        <f>AND('Condition n°1'!A32,'Condition n°2'!$B32)</f>
        <v>0</v>
      </c>
      <c r="H31" t="b">
        <f>AND('Condition n°1'!B32,'Condition n°2'!$B32)</f>
        <v>0</v>
      </c>
      <c r="I31" t="b">
        <f>AND('Condition n°1'!C32,'Condition n°2'!$B32)</f>
        <v>0</v>
      </c>
      <c r="J31" t="b">
        <f>AND('Condition n°1'!D32,'Condition n°2'!$B32)</f>
        <v>0</v>
      </c>
      <c r="K31" t="b">
        <f>AND('Condition n°1'!E32,'Condition n°2'!$B32)</f>
        <v>0</v>
      </c>
      <c r="M31" t="b">
        <f>AND('Condition n°1'!A32,'Condition n°2'!$C32)</f>
        <v>0</v>
      </c>
      <c r="N31" t="b">
        <f>AND('Condition n°1'!B32,'Condition n°2'!$C32)</f>
        <v>0</v>
      </c>
      <c r="O31" t="b">
        <f>AND('Condition n°1'!C32,'Condition n°2'!$C32)</f>
        <v>0</v>
      </c>
      <c r="P31" t="b">
        <f>AND('Condition n°1'!D32,'Condition n°2'!$C32)</f>
        <v>0</v>
      </c>
      <c r="Q31" t="b">
        <f>AND('Condition n°1'!E32,'Condition n°2'!$C32)</f>
        <v>0</v>
      </c>
      <c r="S31" t="b">
        <f>AND('Condition n°1'!A32,'Condition n°2'!$D32)</f>
        <v>0</v>
      </c>
      <c r="T31" t="b">
        <f>AND('Condition n°1'!B32,'Condition n°2'!$D32)</f>
        <v>0</v>
      </c>
      <c r="U31" t="b">
        <f>AND('Condition n°1'!C32,'Condition n°2'!$D32)</f>
        <v>0</v>
      </c>
      <c r="V31" t="b">
        <f>AND('Condition n°1'!D32,'Condition n°2'!$D32)</f>
        <v>0</v>
      </c>
      <c r="W31" t="b">
        <f>AND('Condition n°1'!E32,'Condition n°2'!$D32)</f>
        <v>0</v>
      </c>
      <c r="Y31" t="b">
        <f>AND('Condition n°1'!A32,'Condition n°2'!$E32)</f>
        <v>0</v>
      </c>
      <c r="Z31" t="b">
        <f>AND('Condition n°1'!B32,'Condition n°2'!$E32)</f>
        <v>0</v>
      </c>
      <c r="AA31" t="b">
        <f>AND('Condition n°1'!C32,'Condition n°2'!$E32)</f>
        <v>0</v>
      </c>
      <c r="AB31" t="b">
        <f>AND('Condition n°1'!D32,'Condition n°2'!$E32)</f>
        <v>0</v>
      </c>
      <c r="AC31" t="b">
        <f>AND('Condition n°1'!E32,'Condition n°2'!$E32)</f>
        <v>0</v>
      </c>
      <c r="AE31" t="b">
        <f>AND('Condition n°1'!A32,'Condition n°2'!$F32)</f>
        <v>0</v>
      </c>
      <c r="AF31" t="b">
        <f>AND('Condition n°1'!B32,'Condition n°2'!$F32)</f>
        <v>0</v>
      </c>
      <c r="AG31" t="b">
        <f>AND('Condition n°1'!C32,'Condition n°2'!$F32)</f>
        <v>0</v>
      </c>
      <c r="AH31" t="b">
        <f>AND('Condition n°1'!D32,'Condition n°2'!$F32)</f>
        <v>0</v>
      </c>
      <c r="AI31" t="b">
        <f>AND('Condition n°1'!E32,'Condition n°2'!$F32)</f>
        <v>0</v>
      </c>
    </row>
    <row r="32" spans="1:35" x14ac:dyDescent="0.25">
      <c r="A32" t="b">
        <f>AND('Condition n°1'!A33,'Condition n°2'!$A33)</f>
        <v>1</v>
      </c>
      <c r="B32" t="b">
        <f>AND('Condition n°1'!B33,'Condition n°2'!$A33)</f>
        <v>0</v>
      </c>
      <c r="C32" t="b">
        <f>AND('Condition n°1'!C33,'Condition n°2'!$A33)</f>
        <v>0</v>
      </c>
      <c r="D32" t="b">
        <f>AND('Condition n°1'!D33,'Condition n°2'!$A33)</f>
        <v>0</v>
      </c>
      <c r="E32" t="b">
        <f>AND('Condition n°1'!E33,'Condition n°2'!$A33)</f>
        <v>0</v>
      </c>
      <c r="G32" t="b">
        <f>AND('Condition n°1'!A33,'Condition n°2'!$B33)</f>
        <v>0</v>
      </c>
      <c r="H32" t="b">
        <f>AND('Condition n°1'!B33,'Condition n°2'!$B33)</f>
        <v>0</v>
      </c>
      <c r="I32" t="b">
        <f>AND('Condition n°1'!C33,'Condition n°2'!$B33)</f>
        <v>0</v>
      </c>
      <c r="J32" t="b">
        <f>AND('Condition n°1'!D33,'Condition n°2'!$B33)</f>
        <v>0</v>
      </c>
      <c r="K32" t="b">
        <f>AND('Condition n°1'!E33,'Condition n°2'!$B33)</f>
        <v>0</v>
      </c>
      <c r="M32" t="b">
        <f>AND('Condition n°1'!A33,'Condition n°2'!$C33)</f>
        <v>0</v>
      </c>
      <c r="N32" t="b">
        <f>AND('Condition n°1'!B33,'Condition n°2'!$C33)</f>
        <v>0</v>
      </c>
      <c r="O32" t="b">
        <f>AND('Condition n°1'!C33,'Condition n°2'!$C33)</f>
        <v>0</v>
      </c>
      <c r="P32" t="b">
        <f>AND('Condition n°1'!D33,'Condition n°2'!$C33)</f>
        <v>0</v>
      </c>
      <c r="Q32" t="b">
        <f>AND('Condition n°1'!E33,'Condition n°2'!$C33)</f>
        <v>0</v>
      </c>
      <c r="S32" t="b">
        <f>AND('Condition n°1'!A33,'Condition n°2'!$D33)</f>
        <v>0</v>
      </c>
      <c r="T32" t="b">
        <f>AND('Condition n°1'!B33,'Condition n°2'!$D33)</f>
        <v>0</v>
      </c>
      <c r="U32" t="b">
        <f>AND('Condition n°1'!C33,'Condition n°2'!$D33)</f>
        <v>0</v>
      </c>
      <c r="V32" t="b">
        <f>AND('Condition n°1'!D33,'Condition n°2'!$D33)</f>
        <v>0</v>
      </c>
      <c r="W32" t="b">
        <f>AND('Condition n°1'!E33,'Condition n°2'!$D33)</f>
        <v>0</v>
      </c>
      <c r="Y32" t="b">
        <f>AND('Condition n°1'!A33,'Condition n°2'!$E33)</f>
        <v>0</v>
      </c>
      <c r="Z32" t="b">
        <f>AND('Condition n°1'!B33,'Condition n°2'!$E33)</f>
        <v>0</v>
      </c>
      <c r="AA32" t="b">
        <f>AND('Condition n°1'!C33,'Condition n°2'!$E33)</f>
        <v>0</v>
      </c>
      <c r="AB32" t="b">
        <f>AND('Condition n°1'!D33,'Condition n°2'!$E33)</f>
        <v>0</v>
      </c>
      <c r="AC32" t="b">
        <f>AND('Condition n°1'!E33,'Condition n°2'!$E33)</f>
        <v>0</v>
      </c>
      <c r="AE32" t="b">
        <f>AND('Condition n°1'!A33,'Condition n°2'!$F33)</f>
        <v>0</v>
      </c>
      <c r="AF32" t="b">
        <f>AND('Condition n°1'!B33,'Condition n°2'!$F33)</f>
        <v>0</v>
      </c>
      <c r="AG32" t="b">
        <f>AND('Condition n°1'!C33,'Condition n°2'!$F33)</f>
        <v>0</v>
      </c>
      <c r="AH32" t="b">
        <f>AND('Condition n°1'!D33,'Condition n°2'!$F33)</f>
        <v>0</v>
      </c>
      <c r="AI32" t="b">
        <f>AND('Condition n°1'!E33,'Condition n°2'!$F33)</f>
        <v>0</v>
      </c>
    </row>
    <row r="33" spans="1:35" x14ac:dyDescent="0.25">
      <c r="A33" t="b">
        <f>AND('Condition n°1'!A34,'Condition n°2'!$A34)</f>
        <v>1</v>
      </c>
      <c r="B33" t="b">
        <f>AND('Condition n°1'!B34,'Condition n°2'!$A34)</f>
        <v>0</v>
      </c>
      <c r="C33" t="b">
        <f>AND('Condition n°1'!C34,'Condition n°2'!$A34)</f>
        <v>0</v>
      </c>
      <c r="D33" t="b">
        <f>AND('Condition n°1'!D34,'Condition n°2'!$A34)</f>
        <v>0</v>
      </c>
      <c r="E33" t="b">
        <f>AND('Condition n°1'!E34,'Condition n°2'!$A34)</f>
        <v>0</v>
      </c>
      <c r="G33" t="b">
        <f>AND('Condition n°1'!A34,'Condition n°2'!$B34)</f>
        <v>0</v>
      </c>
      <c r="H33" t="b">
        <f>AND('Condition n°1'!B34,'Condition n°2'!$B34)</f>
        <v>0</v>
      </c>
      <c r="I33" t="b">
        <f>AND('Condition n°1'!C34,'Condition n°2'!$B34)</f>
        <v>0</v>
      </c>
      <c r="J33" t="b">
        <f>AND('Condition n°1'!D34,'Condition n°2'!$B34)</f>
        <v>0</v>
      </c>
      <c r="K33" t="b">
        <f>AND('Condition n°1'!E34,'Condition n°2'!$B34)</f>
        <v>0</v>
      </c>
      <c r="M33" t="b">
        <f>AND('Condition n°1'!A34,'Condition n°2'!$C34)</f>
        <v>0</v>
      </c>
      <c r="N33" t="b">
        <f>AND('Condition n°1'!B34,'Condition n°2'!$C34)</f>
        <v>0</v>
      </c>
      <c r="O33" t="b">
        <f>AND('Condition n°1'!C34,'Condition n°2'!$C34)</f>
        <v>0</v>
      </c>
      <c r="P33" t="b">
        <f>AND('Condition n°1'!D34,'Condition n°2'!$C34)</f>
        <v>0</v>
      </c>
      <c r="Q33" t="b">
        <f>AND('Condition n°1'!E34,'Condition n°2'!$C34)</f>
        <v>0</v>
      </c>
      <c r="S33" t="b">
        <f>AND('Condition n°1'!A34,'Condition n°2'!$D34)</f>
        <v>0</v>
      </c>
      <c r="T33" t="b">
        <f>AND('Condition n°1'!B34,'Condition n°2'!$D34)</f>
        <v>0</v>
      </c>
      <c r="U33" t="b">
        <f>AND('Condition n°1'!C34,'Condition n°2'!$D34)</f>
        <v>0</v>
      </c>
      <c r="V33" t="b">
        <f>AND('Condition n°1'!D34,'Condition n°2'!$D34)</f>
        <v>0</v>
      </c>
      <c r="W33" t="b">
        <f>AND('Condition n°1'!E34,'Condition n°2'!$D34)</f>
        <v>0</v>
      </c>
      <c r="Y33" t="b">
        <f>AND('Condition n°1'!A34,'Condition n°2'!$E34)</f>
        <v>0</v>
      </c>
      <c r="Z33" t="b">
        <f>AND('Condition n°1'!B34,'Condition n°2'!$E34)</f>
        <v>0</v>
      </c>
      <c r="AA33" t="b">
        <f>AND('Condition n°1'!C34,'Condition n°2'!$E34)</f>
        <v>0</v>
      </c>
      <c r="AB33" t="b">
        <f>AND('Condition n°1'!D34,'Condition n°2'!$E34)</f>
        <v>0</v>
      </c>
      <c r="AC33" t="b">
        <f>AND('Condition n°1'!E34,'Condition n°2'!$E34)</f>
        <v>0</v>
      </c>
      <c r="AE33" t="b">
        <f>AND('Condition n°1'!A34,'Condition n°2'!$F34)</f>
        <v>0</v>
      </c>
      <c r="AF33" t="b">
        <f>AND('Condition n°1'!B34,'Condition n°2'!$F34)</f>
        <v>0</v>
      </c>
      <c r="AG33" t="b">
        <f>AND('Condition n°1'!C34,'Condition n°2'!$F34)</f>
        <v>0</v>
      </c>
      <c r="AH33" t="b">
        <f>AND('Condition n°1'!D34,'Condition n°2'!$F34)</f>
        <v>0</v>
      </c>
      <c r="AI33" t="b">
        <f>AND('Condition n°1'!E34,'Condition n°2'!$F34)</f>
        <v>0</v>
      </c>
    </row>
    <row r="34" spans="1:35" x14ac:dyDescent="0.25">
      <c r="A34" t="b">
        <f>AND('Condition n°1'!A35,'Condition n°2'!$A35)</f>
        <v>0</v>
      </c>
      <c r="B34" t="b">
        <f>AND('Condition n°1'!B35,'Condition n°2'!$A35)</f>
        <v>0</v>
      </c>
      <c r="C34" t="b">
        <f>AND('Condition n°1'!C35,'Condition n°2'!$A35)</f>
        <v>0</v>
      </c>
      <c r="D34" t="b">
        <f>AND('Condition n°1'!D35,'Condition n°2'!$A35)</f>
        <v>0</v>
      </c>
      <c r="E34" t="b">
        <f>AND('Condition n°1'!E35,'Condition n°2'!$A35)</f>
        <v>0</v>
      </c>
      <c r="G34" t="b">
        <f>AND('Condition n°1'!A35,'Condition n°2'!$B35)</f>
        <v>1</v>
      </c>
      <c r="H34" t="b">
        <f>AND('Condition n°1'!B35,'Condition n°2'!$B35)</f>
        <v>0</v>
      </c>
      <c r="I34" t="b">
        <f>AND('Condition n°1'!C35,'Condition n°2'!$B35)</f>
        <v>0</v>
      </c>
      <c r="J34" t="b">
        <f>AND('Condition n°1'!D35,'Condition n°2'!$B35)</f>
        <v>0</v>
      </c>
      <c r="K34" t="b">
        <f>AND('Condition n°1'!E35,'Condition n°2'!$B35)</f>
        <v>0</v>
      </c>
      <c r="M34" t="b">
        <f>AND('Condition n°1'!A35,'Condition n°2'!$C35)</f>
        <v>0</v>
      </c>
      <c r="N34" t="b">
        <f>AND('Condition n°1'!B35,'Condition n°2'!$C35)</f>
        <v>0</v>
      </c>
      <c r="O34" t="b">
        <f>AND('Condition n°1'!C35,'Condition n°2'!$C35)</f>
        <v>0</v>
      </c>
      <c r="P34" t="b">
        <f>AND('Condition n°1'!D35,'Condition n°2'!$C35)</f>
        <v>0</v>
      </c>
      <c r="Q34" t="b">
        <f>AND('Condition n°1'!E35,'Condition n°2'!$C35)</f>
        <v>0</v>
      </c>
      <c r="S34" t="b">
        <f>AND('Condition n°1'!A35,'Condition n°2'!$D35)</f>
        <v>0</v>
      </c>
      <c r="T34" t="b">
        <f>AND('Condition n°1'!B35,'Condition n°2'!$D35)</f>
        <v>0</v>
      </c>
      <c r="U34" t="b">
        <f>AND('Condition n°1'!C35,'Condition n°2'!$D35)</f>
        <v>0</v>
      </c>
      <c r="V34" t="b">
        <f>AND('Condition n°1'!D35,'Condition n°2'!$D35)</f>
        <v>0</v>
      </c>
      <c r="W34" t="b">
        <f>AND('Condition n°1'!E35,'Condition n°2'!$D35)</f>
        <v>0</v>
      </c>
      <c r="Y34" t="b">
        <f>AND('Condition n°1'!A35,'Condition n°2'!$E35)</f>
        <v>0</v>
      </c>
      <c r="Z34" t="b">
        <f>AND('Condition n°1'!B35,'Condition n°2'!$E35)</f>
        <v>0</v>
      </c>
      <c r="AA34" t="b">
        <f>AND('Condition n°1'!C35,'Condition n°2'!$E35)</f>
        <v>0</v>
      </c>
      <c r="AB34" t="b">
        <f>AND('Condition n°1'!D35,'Condition n°2'!$E35)</f>
        <v>0</v>
      </c>
      <c r="AC34" t="b">
        <f>AND('Condition n°1'!E35,'Condition n°2'!$E35)</f>
        <v>0</v>
      </c>
      <c r="AE34" t="b">
        <f>AND('Condition n°1'!A35,'Condition n°2'!$F35)</f>
        <v>0</v>
      </c>
      <c r="AF34" t="b">
        <f>AND('Condition n°1'!B35,'Condition n°2'!$F35)</f>
        <v>0</v>
      </c>
      <c r="AG34" t="b">
        <f>AND('Condition n°1'!C35,'Condition n°2'!$F35)</f>
        <v>0</v>
      </c>
      <c r="AH34" t="b">
        <f>AND('Condition n°1'!D35,'Condition n°2'!$F35)</f>
        <v>0</v>
      </c>
      <c r="AI34" t="b">
        <f>AND('Condition n°1'!E35,'Condition n°2'!$F35)</f>
        <v>0</v>
      </c>
    </row>
    <row r="35" spans="1:35" x14ac:dyDescent="0.25">
      <c r="A35" t="b">
        <f>AND('Condition n°1'!A36,'Condition n°2'!$A36)</f>
        <v>0</v>
      </c>
      <c r="B35" t="b">
        <f>AND('Condition n°1'!B36,'Condition n°2'!$A36)</f>
        <v>0</v>
      </c>
      <c r="C35" t="b">
        <f>AND('Condition n°1'!C36,'Condition n°2'!$A36)</f>
        <v>0</v>
      </c>
      <c r="D35" t="b">
        <f>AND('Condition n°1'!D36,'Condition n°2'!$A36)</f>
        <v>0</v>
      </c>
      <c r="E35" t="b">
        <f>AND('Condition n°1'!E36,'Condition n°2'!$A36)</f>
        <v>0</v>
      </c>
      <c r="G35" t="b">
        <f>AND('Condition n°1'!A36,'Condition n°2'!$B36)</f>
        <v>1</v>
      </c>
      <c r="H35" t="b">
        <f>AND('Condition n°1'!B36,'Condition n°2'!$B36)</f>
        <v>0</v>
      </c>
      <c r="I35" t="b">
        <f>AND('Condition n°1'!C36,'Condition n°2'!$B36)</f>
        <v>0</v>
      </c>
      <c r="J35" t="b">
        <f>AND('Condition n°1'!D36,'Condition n°2'!$B36)</f>
        <v>0</v>
      </c>
      <c r="K35" t="b">
        <f>AND('Condition n°1'!E36,'Condition n°2'!$B36)</f>
        <v>0</v>
      </c>
      <c r="M35" t="b">
        <f>AND('Condition n°1'!A36,'Condition n°2'!$C36)</f>
        <v>0</v>
      </c>
      <c r="N35" t="b">
        <f>AND('Condition n°1'!B36,'Condition n°2'!$C36)</f>
        <v>0</v>
      </c>
      <c r="O35" t="b">
        <f>AND('Condition n°1'!C36,'Condition n°2'!$C36)</f>
        <v>0</v>
      </c>
      <c r="P35" t="b">
        <f>AND('Condition n°1'!D36,'Condition n°2'!$C36)</f>
        <v>0</v>
      </c>
      <c r="Q35" t="b">
        <f>AND('Condition n°1'!E36,'Condition n°2'!$C36)</f>
        <v>0</v>
      </c>
      <c r="S35" t="b">
        <f>AND('Condition n°1'!A36,'Condition n°2'!$D36)</f>
        <v>0</v>
      </c>
      <c r="T35" t="b">
        <f>AND('Condition n°1'!B36,'Condition n°2'!$D36)</f>
        <v>0</v>
      </c>
      <c r="U35" t="b">
        <f>AND('Condition n°1'!C36,'Condition n°2'!$D36)</f>
        <v>0</v>
      </c>
      <c r="V35" t="b">
        <f>AND('Condition n°1'!D36,'Condition n°2'!$D36)</f>
        <v>0</v>
      </c>
      <c r="W35" t="b">
        <f>AND('Condition n°1'!E36,'Condition n°2'!$D36)</f>
        <v>0</v>
      </c>
      <c r="Y35" t="b">
        <f>AND('Condition n°1'!A36,'Condition n°2'!$E36)</f>
        <v>0</v>
      </c>
      <c r="Z35" t="b">
        <f>AND('Condition n°1'!B36,'Condition n°2'!$E36)</f>
        <v>0</v>
      </c>
      <c r="AA35" t="b">
        <f>AND('Condition n°1'!C36,'Condition n°2'!$E36)</f>
        <v>0</v>
      </c>
      <c r="AB35" t="b">
        <f>AND('Condition n°1'!D36,'Condition n°2'!$E36)</f>
        <v>0</v>
      </c>
      <c r="AC35" t="b">
        <f>AND('Condition n°1'!E36,'Condition n°2'!$E36)</f>
        <v>0</v>
      </c>
      <c r="AE35" t="b">
        <f>AND('Condition n°1'!A36,'Condition n°2'!$F36)</f>
        <v>0</v>
      </c>
      <c r="AF35" t="b">
        <f>AND('Condition n°1'!B36,'Condition n°2'!$F36)</f>
        <v>0</v>
      </c>
      <c r="AG35" t="b">
        <f>AND('Condition n°1'!C36,'Condition n°2'!$F36)</f>
        <v>0</v>
      </c>
      <c r="AH35" t="b">
        <f>AND('Condition n°1'!D36,'Condition n°2'!$F36)</f>
        <v>0</v>
      </c>
      <c r="AI35" t="b">
        <f>AND('Condition n°1'!E36,'Condition n°2'!$F36)</f>
        <v>0</v>
      </c>
    </row>
    <row r="36" spans="1:35" x14ac:dyDescent="0.25">
      <c r="A36" t="b">
        <f>AND('Condition n°1'!A37,'Condition n°2'!$A37)</f>
        <v>0</v>
      </c>
      <c r="B36" t="b">
        <f>AND('Condition n°1'!B37,'Condition n°2'!$A37)</f>
        <v>0</v>
      </c>
      <c r="C36" t="b">
        <f>AND('Condition n°1'!C37,'Condition n°2'!$A37)</f>
        <v>0</v>
      </c>
      <c r="D36" t="b">
        <f>AND('Condition n°1'!D37,'Condition n°2'!$A37)</f>
        <v>0</v>
      </c>
      <c r="E36" t="b">
        <f>AND('Condition n°1'!E37,'Condition n°2'!$A37)</f>
        <v>0</v>
      </c>
      <c r="G36" t="b">
        <f>AND('Condition n°1'!A37,'Condition n°2'!$B37)</f>
        <v>1</v>
      </c>
      <c r="H36" t="b">
        <f>AND('Condition n°1'!B37,'Condition n°2'!$B37)</f>
        <v>0</v>
      </c>
      <c r="I36" t="b">
        <f>AND('Condition n°1'!C37,'Condition n°2'!$B37)</f>
        <v>0</v>
      </c>
      <c r="J36" t="b">
        <f>AND('Condition n°1'!D37,'Condition n°2'!$B37)</f>
        <v>0</v>
      </c>
      <c r="K36" t="b">
        <f>AND('Condition n°1'!E37,'Condition n°2'!$B37)</f>
        <v>0</v>
      </c>
      <c r="M36" t="b">
        <f>AND('Condition n°1'!A37,'Condition n°2'!$C37)</f>
        <v>0</v>
      </c>
      <c r="N36" t="b">
        <f>AND('Condition n°1'!B37,'Condition n°2'!$C37)</f>
        <v>0</v>
      </c>
      <c r="O36" t="b">
        <f>AND('Condition n°1'!C37,'Condition n°2'!$C37)</f>
        <v>0</v>
      </c>
      <c r="P36" t="b">
        <f>AND('Condition n°1'!D37,'Condition n°2'!$C37)</f>
        <v>0</v>
      </c>
      <c r="Q36" t="b">
        <f>AND('Condition n°1'!E37,'Condition n°2'!$C37)</f>
        <v>0</v>
      </c>
      <c r="S36" t="b">
        <f>AND('Condition n°1'!A37,'Condition n°2'!$D37)</f>
        <v>0</v>
      </c>
      <c r="T36" t="b">
        <f>AND('Condition n°1'!B37,'Condition n°2'!$D37)</f>
        <v>0</v>
      </c>
      <c r="U36" t="b">
        <f>AND('Condition n°1'!C37,'Condition n°2'!$D37)</f>
        <v>0</v>
      </c>
      <c r="V36" t="b">
        <f>AND('Condition n°1'!D37,'Condition n°2'!$D37)</f>
        <v>0</v>
      </c>
      <c r="W36" t="b">
        <f>AND('Condition n°1'!E37,'Condition n°2'!$D37)</f>
        <v>0</v>
      </c>
      <c r="Y36" t="b">
        <f>AND('Condition n°1'!A37,'Condition n°2'!$E37)</f>
        <v>0</v>
      </c>
      <c r="Z36" t="b">
        <f>AND('Condition n°1'!B37,'Condition n°2'!$E37)</f>
        <v>0</v>
      </c>
      <c r="AA36" t="b">
        <f>AND('Condition n°1'!C37,'Condition n°2'!$E37)</f>
        <v>0</v>
      </c>
      <c r="AB36" t="b">
        <f>AND('Condition n°1'!D37,'Condition n°2'!$E37)</f>
        <v>0</v>
      </c>
      <c r="AC36" t="b">
        <f>AND('Condition n°1'!E37,'Condition n°2'!$E37)</f>
        <v>0</v>
      </c>
      <c r="AE36" t="b">
        <f>AND('Condition n°1'!A37,'Condition n°2'!$F37)</f>
        <v>0</v>
      </c>
      <c r="AF36" t="b">
        <f>AND('Condition n°1'!B37,'Condition n°2'!$F37)</f>
        <v>0</v>
      </c>
      <c r="AG36" t="b">
        <f>AND('Condition n°1'!C37,'Condition n°2'!$F37)</f>
        <v>0</v>
      </c>
      <c r="AH36" t="b">
        <f>AND('Condition n°1'!D37,'Condition n°2'!$F37)</f>
        <v>0</v>
      </c>
      <c r="AI36" t="b">
        <f>AND('Condition n°1'!E37,'Condition n°2'!$F37)</f>
        <v>0</v>
      </c>
    </row>
    <row r="37" spans="1:35" x14ac:dyDescent="0.25">
      <c r="A37" t="b">
        <f>AND('Condition n°1'!A38,'Condition n°2'!$A38)</f>
        <v>1</v>
      </c>
      <c r="B37" t="b">
        <f>AND('Condition n°1'!B38,'Condition n°2'!$A38)</f>
        <v>0</v>
      </c>
      <c r="C37" t="b">
        <f>AND('Condition n°1'!C38,'Condition n°2'!$A38)</f>
        <v>0</v>
      </c>
      <c r="D37" t="b">
        <f>AND('Condition n°1'!D38,'Condition n°2'!$A38)</f>
        <v>0</v>
      </c>
      <c r="E37" t="b">
        <f>AND('Condition n°1'!E38,'Condition n°2'!$A38)</f>
        <v>0</v>
      </c>
      <c r="G37" t="b">
        <f>AND('Condition n°1'!A38,'Condition n°2'!$B38)</f>
        <v>0</v>
      </c>
      <c r="H37" t="b">
        <f>AND('Condition n°1'!B38,'Condition n°2'!$B38)</f>
        <v>0</v>
      </c>
      <c r="I37" t="b">
        <f>AND('Condition n°1'!C38,'Condition n°2'!$B38)</f>
        <v>0</v>
      </c>
      <c r="J37" t="b">
        <f>AND('Condition n°1'!D38,'Condition n°2'!$B38)</f>
        <v>0</v>
      </c>
      <c r="K37" t="b">
        <f>AND('Condition n°1'!E38,'Condition n°2'!$B38)</f>
        <v>0</v>
      </c>
      <c r="M37" t="b">
        <f>AND('Condition n°1'!A38,'Condition n°2'!$C38)</f>
        <v>0</v>
      </c>
      <c r="N37" t="b">
        <f>AND('Condition n°1'!B38,'Condition n°2'!$C38)</f>
        <v>0</v>
      </c>
      <c r="O37" t="b">
        <f>AND('Condition n°1'!C38,'Condition n°2'!$C38)</f>
        <v>0</v>
      </c>
      <c r="P37" t="b">
        <f>AND('Condition n°1'!D38,'Condition n°2'!$C38)</f>
        <v>0</v>
      </c>
      <c r="Q37" t="b">
        <f>AND('Condition n°1'!E38,'Condition n°2'!$C38)</f>
        <v>0</v>
      </c>
      <c r="S37" t="b">
        <f>AND('Condition n°1'!A38,'Condition n°2'!$D38)</f>
        <v>0</v>
      </c>
      <c r="T37" t="b">
        <f>AND('Condition n°1'!B38,'Condition n°2'!$D38)</f>
        <v>0</v>
      </c>
      <c r="U37" t="b">
        <f>AND('Condition n°1'!C38,'Condition n°2'!$D38)</f>
        <v>0</v>
      </c>
      <c r="V37" t="b">
        <f>AND('Condition n°1'!D38,'Condition n°2'!$D38)</f>
        <v>0</v>
      </c>
      <c r="W37" t="b">
        <f>AND('Condition n°1'!E38,'Condition n°2'!$D38)</f>
        <v>0</v>
      </c>
      <c r="Y37" t="b">
        <f>AND('Condition n°1'!A38,'Condition n°2'!$E38)</f>
        <v>0</v>
      </c>
      <c r="Z37" t="b">
        <f>AND('Condition n°1'!B38,'Condition n°2'!$E38)</f>
        <v>0</v>
      </c>
      <c r="AA37" t="b">
        <f>AND('Condition n°1'!C38,'Condition n°2'!$E38)</f>
        <v>0</v>
      </c>
      <c r="AB37" t="b">
        <f>AND('Condition n°1'!D38,'Condition n°2'!$E38)</f>
        <v>0</v>
      </c>
      <c r="AC37" t="b">
        <f>AND('Condition n°1'!E38,'Condition n°2'!$E38)</f>
        <v>0</v>
      </c>
      <c r="AE37" t="b">
        <f>AND('Condition n°1'!A38,'Condition n°2'!$F38)</f>
        <v>0</v>
      </c>
      <c r="AF37" t="b">
        <f>AND('Condition n°1'!B38,'Condition n°2'!$F38)</f>
        <v>0</v>
      </c>
      <c r="AG37" t="b">
        <f>AND('Condition n°1'!C38,'Condition n°2'!$F38)</f>
        <v>0</v>
      </c>
      <c r="AH37" t="b">
        <f>AND('Condition n°1'!D38,'Condition n°2'!$F38)</f>
        <v>0</v>
      </c>
      <c r="AI37" t="b">
        <f>AND('Condition n°1'!E38,'Condition n°2'!$F38)</f>
        <v>0</v>
      </c>
    </row>
    <row r="38" spans="1:35" x14ac:dyDescent="0.25">
      <c r="A38" t="b">
        <f>AND('Condition n°1'!A39,'Condition n°2'!$A39)</f>
        <v>1</v>
      </c>
      <c r="B38" t="b">
        <f>AND('Condition n°1'!B39,'Condition n°2'!$A39)</f>
        <v>0</v>
      </c>
      <c r="C38" t="b">
        <f>AND('Condition n°1'!C39,'Condition n°2'!$A39)</f>
        <v>0</v>
      </c>
      <c r="D38" t="b">
        <f>AND('Condition n°1'!D39,'Condition n°2'!$A39)</f>
        <v>0</v>
      </c>
      <c r="E38" t="b">
        <f>AND('Condition n°1'!E39,'Condition n°2'!$A39)</f>
        <v>0</v>
      </c>
      <c r="G38" t="b">
        <f>AND('Condition n°1'!A39,'Condition n°2'!$B39)</f>
        <v>0</v>
      </c>
      <c r="H38" t="b">
        <f>AND('Condition n°1'!B39,'Condition n°2'!$B39)</f>
        <v>0</v>
      </c>
      <c r="I38" t="b">
        <f>AND('Condition n°1'!C39,'Condition n°2'!$B39)</f>
        <v>0</v>
      </c>
      <c r="J38" t="b">
        <f>AND('Condition n°1'!D39,'Condition n°2'!$B39)</f>
        <v>0</v>
      </c>
      <c r="K38" t="b">
        <f>AND('Condition n°1'!E39,'Condition n°2'!$B39)</f>
        <v>0</v>
      </c>
      <c r="M38" t="b">
        <f>AND('Condition n°1'!A39,'Condition n°2'!$C39)</f>
        <v>0</v>
      </c>
      <c r="N38" t="b">
        <f>AND('Condition n°1'!B39,'Condition n°2'!$C39)</f>
        <v>0</v>
      </c>
      <c r="O38" t="b">
        <f>AND('Condition n°1'!C39,'Condition n°2'!$C39)</f>
        <v>0</v>
      </c>
      <c r="P38" t="b">
        <f>AND('Condition n°1'!D39,'Condition n°2'!$C39)</f>
        <v>0</v>
      </c>
      <c r="Q38" t="b">
        <f>AND('Condition n°1'!E39,'Condition n°2'!$C39)</f>
        <v>0</v>
      </c>
      <c r="S38" t="b">
        <f>AND('Condition n°1'!A39,'Condition n°2'!$D39)</f>
        <v>0</v>
      </c>
      <c r="T38" t="b">
        <f>AND('Condition n°1'!B39,'Condition n°2'!$D39)</f>
        <v>0</v>
      </c>
      <c r="U38" t="b">
        <f>AND('Condition n°1'!C39,'Condition n°2'!$D39)</f>
        <v>0</v>
      </c>
      <c r="V38" t="b">
        <f>AND('Condition n°1'!D39,'Condition n°2'!$D39)</f>
        <v>0</v>
      </c>
      <c r="W38" t="b">
        <f>AND('Condition n°1'!E39,'Condition n°2'!$D39)</f>
        <v>0</v>
      </c>
      <c r="Y38" t="b">
        <f>AND('Condition n°1'!A39,'Condition n°2'!$E39)</f>
        <v>0</v>
      </c>
      <c r="Z38" t="b">
        <f>AND('Condition n°1'!B39,'Condition n°2'!$E39)</f>
        <v>0</v>
      </c>
      <c r="AA38" t="b">
        <f>AND('Condition n°1'!C39,'Condition n°2'!$E39)</f>
        <v>0</v>
      </c>
      <c r="AB38" t="b">
        <f>AND('Condition n°1'!D39,'Condition n°2'!$E39)</f>
        <v>0</v>
      </c>
      <c r="AC38" t="b">
        <f>AND('Condition n°1'!E39,'Condition n°2'!$E39)</f>
        <v>0</v>
      </c>
      <c r="AE38" t="b">
        <f>AND('Condition n°1'!A39,'Condition n°2'!$F39)</f>
        <v>0</v>
      </c>
      <c r="AF38" t="b">
        <f>AND('Condition n°1'!B39,'Condition n°2'!$F39)</f>
        <v>0</v>
      </c>
      <c r="AG38" t="b">
        <f>AND('Condition n°1'!C39,'Condition n°2'!$F39)</f>
        <v>0</v>
      </c>
      <c r="AH38" t="b">
        <f>AND('Condition n°1'!D39,'Condition n°2'!$F39)</f>
        <v>0</v>
      </c>
      <c r="AI38" t="b">
        <f>AND('Condition n°1'!E39,'Condition n°2'!$F39)</f>
        <v>0</v>
      </c>
    </row>
    <row r="39" spans="1:35" x14ac:dyDescent="0.25">
      <c r="A39" t="b">
        <f>AND('Condition n°1'!A40,'Condition n°2'!$A40)</f>
        <v>1</v>
      </c>
      <c r="B39" t="b">
        <f>AND('Condition n°1'!B40,'Condition n°2'!$A40)</f>
        <v>0</v>
      </c>
      <c r="C39" t="b">
        <f>AND('Condition n°1'!C40,'Condition n°2'!$A40)</f>
        <v>0</v>
      </c>
      <c r="D39" t="b">
        <f>AND('Condition n°1'!D40,'Condition n°2'!$A40)</f>
        <v>0</v>
      </c>
      <c r="E39" t="b">
        <f>AND('Condition n°1'!E40,'Condition n°2'!$A40)</f>
        <v>0</v>
      </c>
      <c r="G39" t="b">
        <f>AND('Condition n°1'!A40,'Condition n°2'!$B40)</f>
        <v>0</v>
      </c>
      <c r="H39" t="b">
        <f>AND('Condition n°1'!B40,'Condition n°2'!$B40)</f>
        <v>0</v>
      </c>
      <c r="I39" t="b">
        <f>AND('Condition n°1'!C40,'Condition n°2'!$B40)</f>
        <v>0</v>
      </c>
      <c r="J39" t="b">
        <f>AND('Condition n°1'!D40,'Condition n°2'!$B40)</f>
        <v>0</v>
      </c>
      <c r="K39" t="b">
        <f>AND('Condition n°1'!E40,'Condition n°2'!$B40)</f>
        <v>0</v>
      </c>
      <c r="M39" t="b">
        <f>AND('Condition n°1'!A40,'Condition n°2'!$C40)</f>
        <v>0</v>
      </c>
      <c r="N39" t="b">
        <f>AND('Condition n°1'!B40,'Condition n°2'!$C40)</f>
        <v>0</v>
      </c>
      <c r="O39" t="b">
        <f>AND('Condition n°1'!C40,'Condition n°2'!$C40)</f>
        <v>0</v>
      </c>
      <c r="P39" t="b">
        <f>AND('Condition n°1'!D40,'Condition n°2'!$C40)</f>
        <v>0</v>
      </c>
      <c r="Q39" t="b">
        <f>AND('Condition n°1'!E40,'Condition n°2'!$C40)</f>
        <v>0</v>
      </c>
      <c r="S39" t="b">
        <f>AND('Condition n°1'!A40,'Condition n°2'!$D40)</f>
        <v>0</v>
      </c>
      <c r="T39" t="b">
        <f>AND('Condition n°1'!B40,'Condition n°2'!$D40)</f>
        <v>0</v>
      </c>
      <c r="U39" t="b">
        <f>AND('Condition n°1'!C40,'Condition n°2'!$D40)</f>
        <v>0</v>
      </c>
      <c r="V39" t="b">
        <f>AND('Condition n°1'!D40,'Condition n°2'!$D40)</f>
        <v>0</v>
      </c>
      <c r="W39" t="b">
        <f>AND('Condition n°1'!E40,'Condition n°2'!$D40)</f>
        <v>0</v>
      </c>
      <c r="Y39" t="b">
        <f>AND('Condition n°1'!A40,'Condition n°2'!$E40)</f>
        <v>0</v>
      </c>
      <c r="Z39" t="b">
        <f>AND('Condition n°1'!B40,'Condition n°2'!$E40)</f>
        <v>0</v>
      </c>
      <c r="AA39" t="b">
        <f>AND('Condition n°1'!C40,'Condition n°2'!$E40)</f>
        <v>0</v>
      </c>
      <c r="AB39" t="b">
        <f>AND('Condition n°1'!D40,'Condition n°2'!$E40)</f>
        <v>0</v>
      </c>
      <c r="AC39" t="b">
        <f>AND('Condition n°1'!E40,'Condition n°2'!$E40)</f>
        <v>0</v>
      </c>
      <c r="AE39" t="b">
        <f>AND('Condition n°1'!A40,'Condition n°2'!$F40)</f>
        <v>0</v>
      </c>
      <c r="AF39" t="b">
        <f>AND('Condition n°1'!B40,'Condition n°2'!$F40)</f>
        <v>0</v>
      </c>
      <c r="AG39" t="b">
        <f>AND('Condition n°1'!C40,'Condition n°2'!$F40)</f>
        <v>0</v>
      </c>
      <c r="AH39" t="b">
        <f>AND('Condition n°1'!D40,'Condition n°2'!$F40)</f>
        <v>0</v>
      </c>
      <c r="AI39" t="b">
        <f>AND('Condition n°1'!E40,'Condition n°2'!$F40)</f>
        <v>0</v>
      </c>
    </row>
    <row r="40" spans="1:35" x14ac:dyDescent="0.25">
      <c r="A40" t="b">
        <f>AND('Condition n°1'!A41,'Condition n°2'!$A41)</f>
        <v>0</v>
      </c>
      <c r="B40" t="b">
        <f>AND('Condition n°1'!B41,'Condition n°2'!$A41)</f>
        <v>0</v>
      </c>
      <c r="C40" t="b">
        <f>AND('Condition n°1'!C41,'Condition n°2'!$A41)</f>
        <v>0</v>
      </c>
      <c r="D40" t="b">
        <f>AND('Condition n°1'!D41,'Condition n°2'!$A41)</f>
        <v>0</v>
      </c>
      <c r="E40" t="b">
        <f>AND('Condition n°1'!E41,'Condition n°2'!$A41)</f>
        <v>0</v>
      </c>
      <c r="G40" t="b">
        <f>AND('Condition n°1'!A41,'Condition n°2'!$B41)</f>
        <v>1</v>
      </c>
      <c r="H40" t="b">
        <f>AND('Condition n°1'!B41,'Condition n°2'!$B41)</f>
        <v>0</v>
      </c>
      <c r="I40" t="b">
        <f>AND('Condition n°1'!C41,'Condition n°2'!$B41)</f>
        <v>0</v>
      </c>
      <c r="J40" t="b">
        <f>AND('Condition n°1'!D41,'Condition n°2'!$B41)</f>
        <v>0</v>
      </c>
      <c r="K40" t="b">
        <f>AND('Condition n°1'!E41,'Condition n°2'!$B41)</f>
        <v>0</v>
      </c>
      <c r="M40" t="b">
        <f>AND('Condition n°1'!A41,'Condition n°2'!$C41)</f>
        <v>0</v>
      </c>
      <c r="N40" t="b">
        <f>AND('Condition n°1'!B41,'Condition n°2'!$C41)</f>
        <v>0</v>
      </c>
      <c r="O40" t="b">
        <f>AND('Condition n°1'!C41,'Condition n°2'!$C41)</f>
        <v>0</v>
      </c>
      <c r="P40" t="b">
        <f>AND('Condition n°1'!D41,'Condition n°2'!$C41)</f>
        <v>0</v>
      </c>
      <c r="Q40" t="b">
        <f>AND('Condition n°1'!E41,'Condition n°2'!$C41)</f>
        <v>0</v>
      </c>
      <c r="S40" t="b">
        <f>AND('Condition n°1'!A41,'Condition n°2'!$D41)</f>
        <v>0</v>
      </c>
      <c r="T40" t="b">
        <f>AND('Condition n°1'!B41,'Condition n°2'!$D41)</f>
        <v>0</v>
      </c>
      <c r="U40" t="b">
        <f>AND('Condition n°1'!C41,'Condition n°2'!$D41)</f>
        <v>0</v>
      </c>
      <c r="V40" t="b">
        <f>AND('Condition n°1'!D41,'Condition n°2'!$D41)</f>
        <v>0</v>
      </c>
      <c r="W40" t="b">
        <f>AND('Condition n°1'!E41,'Condition n°2'!$D41)</f>
        <v>0</v>
      </c>
      <c r="Y40" t="b">
        <f>AND('Condition n°1'!A41,'Condition n°2'!$E41)</f>
        <v>0</v>
      </c>
      <c r="Z40" t="b">
        <f>AND('Condition n°1'!B41,'Condition n°2'!$E41)</f>
        <v>0</v>
      </c>
      <c r="AA40" t="b">
        <f>AND('Condition n°1'!C41,'Condition n°2'!$E41)</f>
        <v>0</v>
      </c>
      <c r="AB40" t="b">
        <f>AND('Condition n°1'!D41,'Condition n°2'!$E41)</f>
        <v>0</v>
      </c>
      <c r="AC40" t="b">
        <f>AND('Condition n°1'!E41,'Condition n°2'!$E41)</f>
        <v>0</v>
      </c>
      <c r="AE40" t="b">
        <f>AND('Condition n°1'!A41,'Condition n°2'!$F41)</f>
        <v>0</v>
      </c>
      <c r="AF40" t="b">
        <f>AND('Condition n°1'!B41,'Condition n°2'!$F41)</f>
        <v>0</v>
      </c>
      <c r="AG40" t="b">
        <f>AND('Condition n°1'!C41,'Condition n°2'!$F41)</f>
        <v>0</v>
      </c>
      <c r="AH40" t="b">
        <f>AND('Condition n°1'!D41,'Condition n°2'!$F41)</f>
        <v>0</v>
      </c>
      <c r="AI40" t="b">
        <f>AND('Condition n°1'!E41,'Condition n°2'!$F41)</f>
        <v>0</v>
      </c>
    </row>
    <row r="41" spans="1:35" x14ac:dyDescent="0.25">
      <c r="A41" t="b">
        <f>AND('Condition n°1'!A42,'Condition n°2'!$A42)</f>
        <v>1</v>
      </c>
      <c r="B41" t="b">
        <f>AND('Condition n°1'!B42,'Condition n°2'!$A42)</f>
        <v>0</v>
      </c>
      <c r="C41" t="b">
        <f>AND('Condition n°1'!C42,'Condition n°2'!$A42)</f>
        <v>1</v>
      </c>
      <c r="D41" t="b">
        <f>AND('Condition n°1'!D42,'Condition n°2'!$A42)</f>
        <v>0</v>
      </c>
      <c r="E41" t="b">
        <f>AND('Condition n°1'!E42,'Condition n°2'!$A42)</f>
        <v>0</v>
      </c>
      <c r="G41" t="b">
        <f>AND('Condition n°1'!A42,'Condition n°2'!$B42)</f>
        <v>0</v>
      </c>
      <c r="H41" t="b">
        <f>AND('Condition n°1'!B42,'Condition n°2'!$B42)</f>
        <v>0</v>
      </c>
      <c r="I41" t="b">
        <f>AND('Condition n°1'!C42,'Condition n°2'!$B42)</f>
        <v>0</v>
      </c>
      <c r="J41" t="b">
        <f>AND('Condition n°1'!D42,'Condition n°2'!$B42)</f>
        <v>0</v>
      </c>
      <c r="K41" t="b">
        <f>AND('Condition n°1'!E42,'Condition n°2'!$B42)</f>
        <v>0</v>
      </c>
      <c r="M41" t="b">
        <f>AND('Condition n°1'!A42,'Condition n°2'!$C42)</f>
        <v>0</v>
      </c>
      <c r="N41" t="b">
        <f>AND('Condition n°1'!B42,'Condition n°2'!$C42)</f>
        <v>0</v>
      </c>
      <c r="O41" t="b">
        <f>AND('Condition n°1'!C42,'Condition n°2'!$C42)</f>
        <v>0</v>
      </c>
      <c r="P41" t="b">
        <f>AND('Condition n°1'!D42,'Condition n°2'!$C42)</f>
        <v>0</v>
      </c>
      <c r="Q41" t="b">
        <f>AND('Condition n°1'!E42,'Condition n°2'!$C42)</f>
        <v>0</v>
      </c>
      <c r="S41" t="b">
        <f>AND('Condition n°1'!A42,'Condition n°2'!$D42)</f>
        <v>0</v>
      </c>
      <c r="T41" t="b">
        <f>AND('Condition n°1'!B42,'Condition n°2'!$D42)</f>
        <v>0</v>
      </c>
      <c r="U41" t="b">
        <f>AND('Condition n°1'!C42,'Condition n°2'!$D42)</f>
        <v>0</v>
      </c>
      <c r="V41" t="b">
        <f>AND('Condition n°1'!D42,'Condition n°2'!$D42)</f>
        <v>0</v>
      </c>
      <c r="W41" t="b">
        <f>AND('Condition n°1'!E42,'Condition n°2'!$D42)</f>
        <v>0</v>
      </c>
      <c r="Y41" t="b">
        <f>AND('Condition n°1'!A42,'Condition n°2'!$E42)</f>
        <v>0</v>
      </c>
      <c r="Z41" t="b">
        <f>AND('Condition n°1'!B42,'Condition n°2'!$E42)</f>
        <v>0</v>
      </c>
      <c r="AA41" t="b">
        <f>AND('Condition n°1'!C42,'Condition n°2'!$E42)</f>
        <v>0</v>
      </c>
      <c r="AB41" t="b">
        <f>AND('Condition n°1'!D42,'Condition n°2'!$E42)</f>
        <v>0</v>
      </c>
      <c r="AC41" t="b">
        <f>AND('Condition n°1'!E42,'Condition n°2'!$E42)</f>
        <v>0</v>
      </c>
      <c r="AE41" t="b">
        <f>AND('Condition n°1'!A42,'Condition n°2'!$F42)</f>
        <v>0</v>
      </c>
      <c r="AF41" t="b">
        <f>AND('Condition n°1'!B42,'Condition n°2'!$F42)</f>
        <v>0</v>
      </c>
      <c r="AG41" t="b">
        <f>AND('Condition n°1'!C42,'Condition n°2'!$F42)</f>
        <v>0</v>
      </c>
      <c r="AH41" t="b">
        <f>AND('Condition n°1'!D42,'Condition n°2'!$F42)</f>
        <v>0</v>
      </c>
      <c r="AI41" t="b">
        <f>AND('Condition n°1'!E42,'Condition n°2'!$F42)</f>
        <v>0</v>
      </c>
    </row>
    <row r="42" spans="1:35" x14ac:dyDescent="0.25">
      <c r="A42" t="b">
        <f>AND('Condition n°1'!A43,'Condition n°2'!$A43)</f>
        <v>0</v>
      </c>
      <c r="B42" t="b">
        <f>AND('Condition n°1'!B43,'Condition n°2'!$A43)</f>
        <v>0</v>
      </c>
      <c r="C42" t="b">
        <f>AND('Condition n°1'!C43,'Condition n°2'!$A43)</f>
        <v>0</v>
      </c>
      <c r="D42" t="b">
        <f>AND('Condition n°1'!D43,'Condition n°2'!$A43)</f>
        <v>0</v>
      </c>
      <c r="E42" t="b">
        <f>AND('Condition n°1'!E43,'Condition n°2'!$A43)</f>
        <v>0</v>
      </c>
      <c r="G42" t="b">
        <f>AND('Condition n°1'!A43,'Condition n°2'!$B43)</f>
        <v>0</v>
      </c>
      <c r="H42" t="b">
        <f>AND('Condition n°1'!B43,'Condition n°2'!$B43)</f>
        <v>0</v>
      </c>
      <c r="I42" t="b">
        <f>AND('Condition n°1'!C43,'Condition n°2'!$B43)</f>
        <v>0</v>
      </c>
      <c r="J42" t="b">
        <f>AND('Condition n°1'!D43,'Condition n°2'!$B43)</f>
        <v>0</v>
      </c>
      <c r="K42" t="b">
        <f>AND('Condition n°1'!E43,'Condition n°2'!$B43)</f>
        <v>0</v>
      </c>
      <c r="M42" t="b">
        <f>AND('Condition n°1'!A43,'Condition n°2'!$C43)</f>
        <v>1</v>
      </c>
      <c r="N42" t="b">
        <f>AND('Condition n°1'!B43,'Condition n°2'!$C43)</f>
        <v>1</v>
      </c>
      <c r="O42" t="b">
        <f>AND('Condition n°1'!C43,'Condition n°2'!$C43)</f>
        <v>1</v>
      </c>
      <c r="P42" t="b">
        <f>AND('Condition n°1'!D43,'Condition n°2'!$C43)</f>
        <v>0</v>
      </c>
      <c r="Q42" t="b">
        <f>AND('Condition n°1'!E43,'Condition n°2'!$C43)</f>
        <v>0</v>
      </c>
      <c r="S42" t="b">
        <f>AND('Condition n°1'!A43,'Condition n°2'!$D43)</f>
        <v>0</v>
      </c>
      <c r="T42" t="b">
        <f>AND('Condition n°1'!B43,'Condition n°2'!$D43)</f>
        <v>0</v>
      </c>
      <c r="U42" t="b">
        <f>AND('Condition n°1'!C43,'Condition n°2'!$D43)</f>
        <v>0</v>
      </c>
      <c r="V42" t="b">
        <f>AND('Condition n°1'!D43,'Condition n°2'!$D43)</f>
        <v>0</v>
      </c>
      <c r="W42" t="b">
        <f>AND('Condition n°1'!E43,'Condition n°2'!$D43)</f>
        <v>0</v>
      </c>
      <c r="Y42" t="b">
        <f>AND('Condition n°1'!A43,'Condition n°2'!$E43)</f>
        <v>0</v>
      </c>
      <c r="Z42" t="b">
        <f>AND('Condition n°1'!B43,'Condition n°2'!$E43)</f>
        <v>0</v>
      </c>
      <c r="AA42" t="b">
        <f>AND('Condition n°1'!C43,'Condition n°2'!$E43)</f>
        <v>0</v>
      </c>
      <c r="AB42" t="b">
        <f>AND('Condition n°1'!D43,'Condition n°2'!$E43)</f>
        <v>0</v>
      </c>
      <c r="AC42" t="b">
        <f>AND('Condition n°1'!E43,'Condition n°2'!$E43)</f>
        <v>0</v>
      </c>
      <c r="AE42" t="b">
        <f>AND('Condition n°1'!A43,'Condition n°2'!$F43)</f>
        <v>0</v>
      </c>
      <c r="AF42" t="b">
        <f>AND('Condition n°1'!B43,'Condition n°2'!$F43)</f>
        <v>0</v>
      </c>
      <c r="AG42" t="b">
        <f>AND('Condition n°1'!C43,'Condition n°2'!$F43)</f>
        <v>0</v>
      </c>
      <c r="AH42" t="b">
        <f>AND('Condition n°1'!D43,'Condition n°2'!$F43)</f>
        <v>0</v>
      </c>
      <c r="AI42" t="b">
        <f>AND('Condition n°1'!E43,'Condition n°2'!$F43)</f>
        <v>0</v>
      </c>
    </row>
    <row r="43" spans="1:35" x14ac:dyDescent="0.25">
      <c r="A43" t="b">
        <f>AND('Condition n°1'!A44,'Condition n°2'!$A44)</f>
        <v>0</v>
      </c>
      <c r="B43" t="b">
        <f>AND('Condition n°1'!B44,'Condition n°2'!$A44)</f>
        <v>0</v>
      </c>
      <c r="C43" t="b">
        <f>AND('Condition n°1'!C44,'Condition n°2'!$A44)</f>
        <v>0</v>
      </c>
      <c r="D43" t="b">
        <f>AND('Condition n°1'!D44,'Condition n°2'!$A44)</f>
        <v>0</v>
      </c>
      <c r="E43" t="b">
        <f>AND('Condition n°1'!E44,'Condition n°2'!$A44)</f>
        <v>0</v>
      </c>
      <c r="G43" t="b">
        <f>AND('Condition n°1'!A44,'Condition n°2'!$B44)</f>
        <v>0</v>
      </c>
      <c r="H43" t="b">
        <f>AND('Condition n°1'!B44,'Condition n°2'!$B44)</f>
        <v>0</v>
      </c>
      <c r="I43" t="b">
        <f>AND('Condition n°1'!C44,'Condition n°2'!$B44)</f>
        <v>0</v>
      </c>
      <c r="J43" t="b">
        <f>AND('Condition n°1'!D44,'Condition n°2'!$B44)</f>
        <v>0</v>
      </c>
      <c r="K43" t="b">
        <f>AND('Condition n°1'!E44,'Condition n°2'!$B44)</f>
        <v>0</v>
      </c>
      <c r="M43" t="b">
        <f>AND('Condition n°1'!A44,'Condition n°2'!$C44)</f>
        <v>1</v>
      </c>
      <c r="N43" t="b">
        <f>AND('Condition n°1'!B44,'Condition n°2'!$C44)</f>
        <v>1</v>
      </c>
      <c r="O43" t="b">
        <f>AND('Condition n°1'!C44,'Condition n°2'!$C44)</f>
        <v>1</v>
      </c>
      <c r="P43" t="b">
        <f>AND('Condition n°1'!D44,'Condition n°2'!$C44)</f>
        <v>1</v>
      </c>
      <c r="Q43" t="b">
        <f>AND('Condition n°1'!E44,'Condition n°2'!$C44)</f>
        <v>0</v>
      </c>
      <c r="S43" t="b">
        <f>AND('Condition n°1'!A44,'Condition n°2'!$D44)</f>
        <v>0</v>
      </c>
      <c r="T43" t="b">
        <f>AND('Condition n°1'!B44,'Condition n°2'!$D44)</f>
        <v>0</v>
      </c>
      <c r="U43" t="b">
        <f>AND('Condition n°1'!C44,'Condition n°2'!$D44)</f>
        <v>0</v>
      </c>
      <c r="V43" t="b">
        <f>AND('Condition n°1'!D44,'Condition n°2'!$D44)</f>
        <v>0</v>
      </c>
      <c r="W43" t="b">
        <f>AND('Condition n°1'!E44,'Condition n°2'!$D44)</f>
        <v>0</v>
      </c>
      <c r="Y43" t="b">
        <f>AND('Condition n°1'!A44,'Condition n°2'!$E44)</f>
        <v>0</v>
      </c>
      <c r="Z43" t="b">
        <f>AND('Condition n°1'!B44,'Condition n°2'!$E44)</f>
        <v>0</v>
      </c>
      <c r="AA43" t="b">
        <f>AND('Condition n°1'!C44,'Condition n°2'!$E44)</f>
        <v>0</v>
      </c>
      <c r="AB43" t="b">
        <f>AND('Condition n°1'!D44,'Condition n°2'!$E44)</f>
        <v>0</v>
      </c>
      <c r="AC43" t="b">
        <f>AND('Condition n°1'!E44,'Condition n°2'!$E44)</f>
        <v>0</v>
      </c>
      <c r="AE43" t="b">
        <f>AND('Condition n°1'!A44,'Condition n°2'!$F44)</f>
        <v>0</v>
      </c>
      <c r="AF43" t="b">
        <f>AND('Condition n°1'!B44,'Condition n°2'!$F44)</f>
        <v>0</v>
      </c>
      <c r="AG43" t="b">
        <f>AND('Condition n°1'!C44,'Condition n°2'!$F44)</f>
        <v>0</v>
      </c>
      <c r="AH43" t="b">
        <f>AND('Condition n°1'!D44,'Condition n°2'!$F44)</f>
        <v>0</v>
      </c>
      <c r="AI43" t="b">
        <f>AND('Condition n°1'!E44,'Condition n°2'!$F44)</f>
        <v>0</v>
      </c>
    </row>
    <row r="44" spans="1:35" x14ac:dyDescent="0.25">
      <c r="A44" t="b">
        <f>AND('Condition n°1'!A45,'Condition n°2'!$A45)</f>
        <v>1</v>
      </c>
      <c r="B44" t="b">
        <f>AND('Condition n°1'!B45,'Condition n°2'!$A45)</f>
        <v>1</v>
      </c>
      <c r="C44" t="b">
        <f>AND('Condition n°1'!C45,'Condition n°2'!$A45)</f>
        <v>1</v>
      </c>
      <c r="D44" t="b">
        <f>AND('Condition n°1'!D45,'Condition n°2'!$A45)</f>
        <v>1</v>
      </c>
      <c r="E44" t="b">
        <f>AND('Condition n°1'!E45,'Condition n°2'!$A45)</f>
        <v>0</v>
      </c>
      <c r="G44" t="b">
        <f>AND('Condition n°1'!A45,'Condition n°2'!$B45)</f>
        <v>0</v>
      </c>
      <c r="H44" t="b">
        <f>AND('Condition n°1'!B45,'Condition n°2'!$B45)</f>
        <v>0</v>
      </c>
      <c r="I44" t="b">
        <f>AND('Condition n°1'!C45,'Condition n°2'!$B45)</f>
        <v>0</v>
      </c>
      <c r="J44" t="b">
        <f>AND('Condition n°1'!D45,'Condition n°2'!$B45)</f>
        <v>0</v>
      </c>
      <c r="K44" t="b">
        <f>AND('Condition n°1'!E45,'Condition n°2'!$B45)</f>
        <v>0</v>
      </c>
      <c r="M44" t="b">
        <f>AND('Condition n°1'!A45,'Condition n°2'!$C45)</f>
        <v>0</v>
      </c>
      <c r="N44" t="b">
        <f>AND('Condition n°1'!B45,'Condition n°2'!$C45)</f>
        <v>0</v>
      </c>
      <c r="O44" t="b">
        <f>AND('Condition n°1'!C45,'Condition n°2'!$C45)</f>
        <v>0</v>
      </c>
      <c r="P44" t="b">
        <f>AND('Condition n°1'!D45,'Condition n°2'!$C45)</f>
        <v>0</v>
      </c>
      <c r="Q44" t="b">
        <f>AND('Condition n°1'!E45,'Condition n°2'!$C45)</f>
        <v>0</v>
      </c>
      <c r="S44" t="b">
        <f>AND('Condition n°1'!A45,'Condition n°2'!$D45)</f>
        <v>0</v>
      </c>
      <c r="T44" t="b">
        <f>AND('Condition n°1'!B45,'Condition n°2'!$D45)</f>
        <v>0</v>
      </c>
      <c r="U44" t="b">
        <f>AND('Condition n°1'!C45,'Condition n°2'!$D45)</f>
        <v>0</v>
      </c>
      <c r="V44" t="b">
        <f>AND('Condition n°1'!D45,'Condition n°2'!$D45)</f>
        <v>0</v>
      </c>
      <c r="W44" t="b">
        <f>AND('Condition n°1'!E45,'Condition n°2'!$D45)</f>
        <v>0</v>
      </c>
      <c r="Y44" t="b">
        <f>AND('Condition n°1'!A45,'Condition n°2'!$E45)</f>
        <v>0</v>
      </c>
      <c r="Z44" t="b">
        <f>AND('Condition n°1'!B45,'Condition n°2'!$E45)</f>
        <v>0</v>
      </c>
      <c r="AA44" t="b">
        <f>AND('Condition n°1'!C45,'Condition n°2'!$E45)</f>
        <v>0</v>
      </c>
      <c r="AB44" t="b">
        <f>AND('Condition n°1'!D45,'Condition n°2'!$E45)</f>
        <v>0</v>
      </c>
      <c r="AC44" t="b">
        <f>AND('Condition n°1'!E45,'Condition n°2'!$E45)</f>
        <v>0</v>
      </c>
      <c r="AE44" t="b">
        <f>AND('Condition n°1'!A45,'Condition n°2'!$F45)</f>
        <v>0</v>
      </c>
      <c r="AF44" t="b">
        <f>AND('Condition n°1'!B45,'Condition n°2'!$F45)</f>
        <v>0</v>
      </c>
      <c r="AG44" t="b">
        <f>AND('Condition n°1'!C45,'Condition n°2'!$F45)</f>
        <v>0</v>
      </c>
      <c r="AH44" t="b">
        <f>AND('Condition n°1'!D45,'Condition n°2'!$F45)</f>
        <v>0</v>
      </c>
      <c r="AI44" t="b">
        <f>AND('Condition n°1'!E45,'Condition n°2'!$F45)</f>
        <v>0</v>
      </c>
    </row>
    <row r="45" spans="1:35" x14ac:dyDescent="0.25">
      <c r="A45" t="b">
        <f>AND('Condition n°1'!A46,'Condition n°2'!$A46)</f>
        <v>1</v>
      </c>
      <c r="B45" t="b">
        <f>AND('Condition n°1'!B46,'Condition n°2'!$A46)</f>
        <v>0</v>
      </c>
      <c r="C45" t="b">
        <f>AND('Condition n°1'!C46,'Condition n°2'!$A46)</f>
        <v>1</v>
      </c>
      <c r="D45" t="b">
        <f>AND('Condition n°1'!D46,'Condition n°2'!$A46)</f>
        <v>0</v>
      </c>
      <c r="E45" t="b">
        <f>AND('Condition n°1'!E46,'Condition n°2'!$A46)</f>
        <v>0</v>
      </c>
      <c r="G45" t="b">
        <f>AND('Condition n°1'!A46,'Condition n°2'!$B46)</f>
        <v>0</v>
      </c>
      <c r="H45" t="b">
        <f>AND('Condition n°1'!B46,'Condition n°2'!$B46)</f>
        <v>0</v>
      </c>
      <c r="I45" t="b">
        <f>AND('Condition n°1'!C46,'Condition n°2'!$B46)</f>
        <v>0</v>
      </c>
      <c r="J45" t="b">
        <f>AND('Condition n°1'!D46,'Condition n°2'!$B46)</f>
        <v>0</v>
      </c>
      <c r="K45" t="b">
        <f>AND('Condition n°1'!E46,'Condition n°2'!$B46)</f>
        <v>0</v>
      </c>
      <c r="M45" t="b">
        <f>AND('Condition n°1'!A46,'Condition n°2'!$C46)</f>
        <v>0</v>
      </c>
      <c r="N45" t="b">
        <f>AND('Condition n°1'!B46,'Condition n°2'!$C46)</f>
        <v>0</v>
      </c>
      <c r="O45" t="b">
        <f>AND('Condition n°1'!C46,'Condition n°2'!$C46)</f>
        <v>0</v>
      </c>
      <c r="P45" t="b">
        <f>AND('Condition n°1'!D46,'Condition n°2'!$C46)</f>
        <v>0</v>
      </c>
      <c r="Q45" t="b">
        <f>AND('Condition n°1'!E46,'Condition n°2'!$C46)</f>
        <v>0</v>
      </c>
      <c r="S45" t="b">
        <f>AND('Condition n°1'!A46,'Condition n°2'!$D46)</f>
        <v>0</v>
      </c>
      <c r="T45" t="b">
        <f>AND('Condition n°1'!B46,'Condition n°2'!$D46)</f>
        <v>0</v>
      </c>
      <c r="U45" t="b">
        <f>AND('Condition n°1'!C46,'Condition n°2'!$D46)</f>
        <v>0</v>
      </c>
      <c r="V45" t="b">
        <f>AND('Condition n°1'!D46,'Condition n°2'!$D46)</f>
        <v>0</v>
      </c>
      <c r="W45" t="b">
        <f>AND('Condition n°1'!E46,'Condition n°2'!$D46)</f>
        <v>0</v>
      </c>
      <c r="Y45" t="b">
        <f>AND('Condition n°1'!A46,'Condition n°2'!$E46)</f>
        <v>0</v>
      </c>
      <c r="Z45" t="b">
        <f>AND('Condition n°1'!B46,'Condition n°2'!$E46)</f>
        <v>0</v>
      </c>
      <c r="AA45" t="b">
        <f>AND('Condition n°1'!C46,'Condition n°2'!$E46)</f>
        <v>0</v>
      </c>
      <c r="AB45" t="b">
        <f>AND('Condition n°1'!D46,'Condition n°2'!$E46)</f>
        <v>0</v>
      </c>
      <c r="AC45" t="b">
        <f>AND('Condition n°1'!E46,'Condition n°2'!$E46)</f>
        <v>0</v>
      </c>
      <c r="AE45" t="b">
        <f>AND('Condition n°1'!A46,'Condition n°2'!$F46)</f>
        <v>0</v>
      </c>
      <c r="AF45" t="b">
        <f>AND('Condition n°1'!B46,'Condition n°2'!$F46)</f>
        <v>0</v>
      </c>
      <c r="AG45" t="b">
        <f>AND('Condition n°1'!C46,'Condition n°2'!$F46)</f>
        <v>0</v>
      </c>
      <c r="AH45" t="b">
        <f>AND('Condition n°1'!D46,'Condition n°2'!$F46)</f>
        <v>0</v>
      </c>
      <c r="AI45" t="b">
        <f>AND('Condition n°1'!E46,'Condition n°2'!$F46)</f>
        <v>0</v>
      </c>
    </row>
    <row r="46" spans="1:35" x14ac:dyDescent="0.25">
      <c r="A46" t="b">
        <f>AND('Condition n°1'!A47,'Condition n°2'!$A47)</f>
        <v>1</v>
      </c>
      <c r="B46" t="b">
        <f>AND('Condition n°1'!B47,'Condition n°2'!$A47)</f>
        <v>0</v>
      </c>
      <c r="C46" t="b">
        <f>AND('Condition n°1'!C47,'Condition n°2'!$A47)</f>
        <v>1</v>
      </c>
      <c r="D46" t="b">
        <f>AND('Condition n°1'!D47,'Condition n°2'!$A47)</f>
        <v>0</v>
      </c>
      <c r="E46" t="b">
        <f>AND('Condition n°1'!E47,'Condition n°2'!$A47)</f>
        <v>0</v>
      </c>
      <c r="G46" t="b">
        <f>AND('Condition n°1'!A47,'Condition n°2'!$B47)</f>
        <v>0</v>
      </c>
      <c r="H46" t="b">
        <f>AND('Condition n°1'!B47,'Condition n°2'!$B47)</f>
        <v>0</v>
      </c>
      <c r="I46" t="b">
        <f>AND('Condition n°1'!C47,'Condition n°2'!$B47)</f>
        <v>0</v>
      </c>
      <c r="J46" t="b">
        <f>AND('Condition n°1'!D47,'Condition n°2'!$B47)</f>
        <v>0</v>
      </c>
      <c r="K46" t="b">
        <f>AND('Condition n°1'!E47,'Condition n°2'!$B47)</f>
        <v>0</v>
      </c>
      <c r="M46" t="b">
        <f>AND('Condition n°1'!A47,'Condition n°2'!$C47)</f>
        <v>0</v>
      </c>
      <c r="N46" t="b">
        <f>AND('Condition n°1'!B47,'Condition n°2'!$C47)</f>
        <v>0</v>
      </c>
      <c r="O46" t="b">
        <f>AND('Condition n°1'!C47,'Condition n°2'!$C47)</f>
        <v>0</v>
      </c>
      <c r="P46" t="b">
        <f>AND('Condition n°1'!D47,'Condition n°2'!$C47)</f>
        <v>0</v>
      </c>
      <c r="Q46" t="b">
        <f>AND('Condition n°1'!E47,'Condition n°2'!$C47)</f>
        <v>0</v>
      </c>
      <c r="S46" t="b">
        <f>AND('Condition n°1'!A47,'Condition n°2'!$D47)</f>
        <v>0</v>
      </c>
      <c r="T46" t="b">
        <f>AND('Condition n°1'!B47,'Condition n°2'!$D47)</f>
        <v>0</v>
      </c>
      <c r="U46" t="b">
        <f>AND('Condition n°1'!C47,'Condition n°2'!$D47)</f>
        <v>0</v>
      </c>
      <c r="V46" t="b">
        <f>AND('Condition n°1'!D47,'Condition n°2'!$D47)</f>
        <v>0</v>
      </c>
      <c r="W46" t="b">
        <f>AND('Condition n°1'!E47,'Condition n°2'!$D47)</f>
        <v>0</v>
      </c>
      <c r="Y46" t="b">
        <f>AND('Condition n°1'!A47,'Condition n°2'!$E47)</f>
        <v>0</v>
      </c>
      <c r="Z46" t="b">
        <f>AND('Condition n°1'!B47,'Condition n°2'!$E47)</f>
        <v>0</v>
      </c>
      <c r="AA46" t="b">
        <f>AND('Condition n°1'!C47,'Condition n°2'!$E47)</f>
        <v>0</v>
      </c>
      <c r="AB46" t="b">
        <f>AND('Condition n°1'!D47,'Condition n°2'!$E47)</f>
        <v>0</v>
      </c>
      <c r="AC46" t="b">
        <f>AND('Condition n°1'!E47,'Condition n°2'!$E47)</f>
        <v>0</v>
      </c>
      <c r="AE46" t="b">
        <f>AND('Condition n°1'!A47,'Condition n°2'!$F47)</f>
        <v>0</v>
      </c>
      <c r="AF46" t="b">
        <f>AND('Condition n°1'!B47,'Condition n°2'!$F47)</f>
        <v>0</v>
      </c>
      <c r="AG46" t="b">
        <f>AND('Condition n°1'!C47,'Condition n°2'!$F47)</f>
        <v>0</v>
      </c>
      <c r="AH46" t="b">
        <f>AND('Condition n°1'!D47,'Condition n°2'!$F47)</f>
        <v>0</v>
      </c>
      <c r="AI46" t="b">
        <f>AND('Condition n°1'!E47,'Condition n°2'!$F47)</f>
        <v>0</v>
      </c>
    </row>
    <row r="47" spans="1:35" x14ac:dyDescent="0.25">
      <c r="A47" t="b">
        <f>AND('Condition n°1'!A48,'Condition n°2'!$A48)</f>
        <v>0</v>
      </c>
      <c r="B47" t="b">
        <f>AND('Condition n°1'!B48,'Condition n°2'!$A48)</f>
        <v>0</v>
      </c>
      <c r="C47" t="b">
        <f>AND('Condition n°1'!C48,'Condition n°2'!$A48)</f>
        <v>0</v>
      </c>
      <c r="D47" t="b">
        <f>AND('Condition n°1'!D48,'Condition n°2'!$A48)</f>
        <v>0</v>
      </c>
      <c r="E47" t="b">
        <f>AND('Condition n°1'!E48,'Condition n°2'!$A48)</f>
        <v>0</v>
      </c>
      <c r="G47" t="b">
        <f>AND('Condition n°1'!A48,'Condition n°2'!$B48)</f>
        <v>0</v>
      </c>
      <c r="H47" t="b">
        <f>AND('Condition n°1'!B48,'Condition n°2'!$B48)</f>
        <v>0</v>
      </c>
      <c r="I47" t="b">
        <f>AND('Condition n°1'!C48,'Condition n°2'!$B48)</f>
        <v>0</v>
      </c>
      <c r="J47" t="b">
        <f>AND('Condition n°1'!D48,'Condition n°2'!$B48)</f>
        <v>0</v>
      </c>
      <c r="K47" t="b">
        <f>AND('Condition n°1'!E48,'Condition n°2'!$B48)</f>
        <v>0</v>
      </c>
      <c r="M47" t="b">
        <f>AND('Condition n°1'!A48,'Condition n°2'!$C48)</f>
        <v>1</v>
      </c>
      <c r="N47" t="b">
        <f>AND('Condition n°1'!B48,'Condition n°2'!$C48)</f>
        <v>0</v>
      </c>
      <c r="O47" t="b">
        <f>AND('Condition n°1'!C48,'Condition n°2'!$C48)</f>
        <v>1</v>
      </c>
      <c r="P47" t="b">
        <f>AND('Condition n°1'!D48,'Condition n°2'!$C48)</f>
        <v>0</v>
      </c>
      <c r="Q47" t="b">
        <f>AND('Condition n°1'!E48,'Condition n°2'!$C48)</f>
        <v>0</v>
      </c>
      <c r="S47" t="b">
        <f>AND('Condition n°1'!A48,'Condition n°2'!$D48)</f>
        <v>0</v>
      </c>
      <c r="T47" t="b">
        <f>AND('Condition n°1'!B48,'Condition n°2'!$D48)</f>
        <v>0</v>
      </c>
      <c r="U47" t="b">
        <f>AND('Condition n°1'!C48,'Condition n°2'!$D48)</f>
        <v>0</v>
      </c>
      <c r="V47" t="b">
        <f>AND('Condition n°1'!D48,'Condition n°2'!$D48)</f>
        <v>0</v>
      </c>
      <c r="W47" t="b">
        <f>AND('Condition n°1'!E48,'Condition n°2'!$D48)</f>
        <v>0</v>
      </c>
      <c r="Y47" t="b">
        <f>AND('Condition n°1'!A48,'Condition n°2'!$E48)</f>
        <v>0</v>
      </c>
      <c r="Z47" t="b">
        <f>AND('Condition n°1'!B48,'Condition n°2'!$E48)</f>
        <v>0</v>
      </c>
      <c r="AA47" t="b">
        <f>AND('Condition n°1'!C48,'Condition n°2'!$E48)</f>
        <v>0</v>
      </c>
      <c r="AB47" t="b">
        <f>AND('Condition n°1'!D48,'Condition n°2'!$E48)</f>
        <v>0</v>
      </c>
      <c r="AC47" t="b">
        <f>AND('Condition n°1'!E48,'Condition n°2'!$E48)</f>
        <v>0</v>
      </c>
      <c r="AE47" t="b">
        <f>AND('Condition n°1'!A48,'Condition n°2'!$F48)</f>
        <v>0</v>
      </c>
      <c r="AF47" t="b">
        <f>AND('Condition n°1'!B48,'Condition n°2'!$F48)</f>
        <v>0</v>
      </c>
      <c r="AG47" t="b">
        <f>AND('Condition n°1'!C48,'Condition n°2'!$F48)</f>
        <v>0</v>
      </c>
      <c r="AH47" t="b">
        <f>AND('Condition n°1'!D48,'Condition n°2'!$F48)</f>
        <v>0</v>
      </c>
      <c r="AI47" t="b">
        <f>AND('Condition n°1'!E48,'Condition n°2'!$F48)</f>
        <v>0</v>
      </c>
    </row>
    <row r="48" spans="1:35" x14ac:dyDescent="0.25">
      <c r="A48" t="b">
        <f>AND('Condition n°1'!A49,'Condition n°2'!$A49)</f>
        <v>1</v>
      </c>
      <c r="B48" t="b">
        <f>AND('Condition n°1'!B49,'Condition n°2'!$A49)</f>
        <v>0</v>
      </c>
      <c r="C48" t="b">
        <f>AND('Condition n°1'!C49,'Condition n°2'!$A49)</f>
        <v>0</v>
      </c>
      <c r="D48" t="b">
        <f>AND('Condition n°1'!D49,'Condition n°2'!$A49)</f>
        <v>1</v>
      </c>
      <c r="E48" t="b">
        <f>AND('Condition n°1'!E49,'Condition n°2'!$A49)</f>
        <v>0</v>
      </c>
      <c r="G48" t="b">
        <f>AND('Condition n°1'!A49,'Condition n°2'!$B49)</f>
        <v>0</v>
      </c>
      <c r="H48" t="b">
        <f>AND('Condition n°1'!B49,'Condition n°2'!$B49)</f>
        <v>0</v>
      </c>
      <c r="I48" t="b">
        <f>AND('Condition n°1'!C49,'Condition n°2'!$B49)</f>
        <v>0</v>
      </c>
      <c r="J48" t="b">
        <f>AND('Condition n°1'!D49,'Condition n°2'!$B49)</f>
        <v>0</v>
      </c>
      <c r="K48" t="b">
        <f>AND('Condition n°1'!E49,'Condition n°2'!$B49)</f>
        <v>0</v>
      </c>
      <c r="M48" t="b">
        <f>AND('Condition n°1'!A49,'Condition n°2'!$C49)</f>
        <v>0</v>
      </c>
      <c r="N48" t="b">
        <f>AND('Condition n°1'!B49,'Condition n°2'!$C49)</f>
        <v>0</v>
      </c>
      <c r="O48" t="b">
        <f>AND('Condition n°1'!C49,'Condition n°2'!$C49)</f>
        <v>0</v>
      </c>
      <c r="P48" t="b">
        <f>AND('Condition n°1'!D49,'Condition n°2'!$C49)</f>
        <v>0</v>
      </c>
      <c r="Q48" t="b">
        <f>AND('Condition n°1'!E49,'Condition n°2'!$C49)</f>
        <v>0</v>
      </c>
      <c r="S48" t="b">
        <f>AND('Condition n°1'!A49,'Condition n°2'!$D49)</f>
        <v>0</v>
      </c>
      <c r="T48" t="b">
        <f>AND('Condition n°1'!B49,'Condition n°2'!$D49)</f>
        <v>0</v>
      </c>
      <c r="U48" t="b">
        <f>AND('Condition n°1'!C49,'Condition n°2'!$D49)</f>
        <v>0</v>
      </c>
      <c r="V48" t="b">
        <f>AND('Condition n°1'!D49,'Condition n°2'!$D49)</f>
        <v>0</v>
      </c>
      <c r="W48" t="b">
        <f>AND('Condition n°1'!E49,'Condition n°2'!$D49)</f>
        <v>0</v>
      </c>
      <c r="Y48" t="b">
        <f>AND('Condition n°1'!A49,'Condition n°2'!$E49)</f>
        <v>0</v>
      </c>
      <c r="Z48" t="b">
        <f>AND('Condition n°1'!B49,'Condition n°2'!$E49)</f>
        <v>0</v>
      </c>
      <c r="AA48" t="b">
        <f>AND('Condition n°1'!C49,'Condition n°2'!$E49)</f>
        <v>0</v>
      </c>
      <c r="AB48" t="b">
        <f>AND('Condition n°1'!D49,'Condition n°2'!$E49)</f>
        <v>0</v>
      </c>
      <c r="AC48" t="b">
        <f>AND('Condition n°1'!E49,'Condition n°2'!$E49)</f>
        <v>0</v>
      </c>
      <c r="AE48" t="b">
        <f>AND('Condition n°1'!A49,'Condition n°2'!$F49)</f>
        <v>0</v>
      </c>
      <c r="AF48" t="b">
        <f>AND('Condition n°1'!B49,'Condition n°2'!$F49)</f>
        <v>0</v>
      </c>
      <c r="AG48" t="b">
        <f>AND('Condition n°1'!C49,'Condition n°2'!$F49)</f>
        <v>0</v>
      </c>
      <c r="AH48" t="b">
        <f>AND('Condition n°1'!D49,'Condition n°2'!$F49)</f>
        <v>0</v>
      </c>
      <c r="AI48" t="b">
        <f>AND('Condition n°1'!E49,'Condition n°2'!$F49)</f>
        <v>0</v>
      </c>
    </row>
    <row r="49" spans="1:35" x14ac:dyDescent="0.25">
      <c r="A49" t="b">
        <f>AND('Condition n°1'!A50,'Condition n°2'!$A50)</f>
        <v>0</v>
      </c>
      <c r="B49" t="b">
        <f>AND('Condition n°1'!B50,'Condition n°2'!$A50)</f>
        <v>0</v>
      </c>
      <c r="C49" t="b">
        <f>AND('Condition n°1'!C50,'Condition n°2'!$A50)</f>
        <v>0</v>
      </c>
      <c r="D49" t="b">
        <f>AND('Condition n°1'!D50,'Condition n°2'!$A50)</f>
        <v>0</v>
      </c>
      <c r="E49" t="b">
        <f>AND('Condition n°1'!E50,'Condition n°2'!$A50)</f>
        <v>0</v>
      </c>
      <c r="G49" t="b">
        <f>AND('Condition n°1'!A50,'Condition n°2'!$B50)</f>
        <v>0</v>
      </c>
      <c r="H49" t="b">
        <f>AND('Condition n°1'!B50,'Condition n°2'!$B50)</f>
        <v>0</v>
      </c>
      <c r="I49" t="b">
        <f>AND('Condition n°1'!C50,'Condition n°2'!$B50)</f>
        <v>0</v>
      </c>
      <c r="J49" t="b">
        <f>AND('Condition n°1'!D50,'Condition n°2'!$B50)</f>
        <v>0</v>
      </c>
      <c r="K49" t="b">
        <f>AND('Condition n°1'!E50,'Condition n°2'!$B50)</f>
        <v>0</v>
      </c>
      <c r="M49" t="b">
        <f>AND('Condition n°1'!A50,'Condition n°2'!$C50)</f>
        <v>1</v>
      </c>
      <c r="N49" t="b">
        <f>AND('Condition n°1'!B50,'Condition n°2'!$C50)</f>
        <v>0</v>
      </c>
      <c r="O49" t="b">
        <f>AND('Condition n°1'!C50,'Condition n°2'!$C50)</f>
        <v>0</v>
      </c>
      <c r="P49" t="b">
        <f>AND('Condition n°1'!D50,'Condition n°2'!$C50)</f>
        <v>1</v>
      </c>
      <c r="Q49" t="b">
        <f>AND('Condition n°1'!E50,'Condition n°2'!$C50)</f>
        <v>0</v>
      </c>
      <c r="S49" t="b">
        <f>AND('Condition n°1'!A50,'Condition n°2'!$D50)</f>
        <v>0</v>
      </c>
      <c r="T49" t="b">
        <f>AND('Condition n°1'!B50,'Condition n°2'!$D50)</f>
        <v>0</v>
      </c>
      <c r="U49" t="b">
        <f>AND('Condition n°1'!C50,'Condition n°2'!$D50)</f>
        <v>0</v>
      </c>
      <c r="V49" t="b">
        <f>AND('Condition n°1'!D50,'Condition n°2'!$D50)</f>
        <v>0</v>
      </c>
      <c r="W49" t="b">
        <f>AND('Condition n°1'!E50,'Condition n°2'!$D50)</f>
        <v>0</v>
      </c>
      <c r="Y49" t="b">
        <f>AND('Condition n°1'!A50,'Condition n°2'!$E50)</f>
        <v>0</v>
      </c>
      <c r="Z49" t="b">
        <f>AND('Condition n°1'!B50,'Condition n°2'!$E50)</f>
        <v>0</v>
      </c>
      <c r="AA49" t="b">
        <f>AND('Condition n°1'!C50,'Condition n°2'!$E50)</f>
        <v>0</v>
      </c>
      <c r="AB49" t="b">
        <f>AND('Condition n°1'!D50,'Condition n°2'!$E50)</f>
        <v>0</v>
      </c>
      <c r="AC49" t="b">
        <f>AND('Condition n°1'!E50,'Condition n°2'!$E50)</f>
        <v>0</v>
      </c>
      <c r="AE49" t="b">
        <f>AND('Condition n°1'!A50,'Condition n°2'!$F50)</f>
        <v>0</v>
      </c>
      <c r="AF49" t="b">
        <f>AND('Condition n°1'!B50,'Condition n°2'!$F50)</f>
        <v>0</v>
      </c>
      <c r="AG49" t="b">
        <f>AND('Condition n°1'!C50,'Condition n°2'!$F50)</f>
        <v>0</v>
      </c>
      <c r="AH49" t="b">
        <f>AND('Condition n°1'!D50,'Condition n°2'!$F50)</f>
        <v>0</v>
      </c>
      <c r="AI49" t="b">
        <f>AND('Condition n°1'!E50,'Condition n°2'!$F50)</f>
        <v>0</v>
      </c>
    </row>
    <row r="50" spans="1:35" x14ac:dyDescent="0.25">
      <c r="A50" t="b">
        <f>AND('Condition n°1'!A51,'Condition n°2'!$A51)</f>
        <v>0</v>
      </c>
      <c r="B50" t="b">
        <f>AND('Condition n°1'!B51,'Condition n°2'!$A51)</f>
        <v>1</v>
      </c>
      <c r="C50" t="b">
        <f>AND('Condition n°1'!C51,'Condition n°2'!$A51)</f>
        <v>0</v>
      </c>
      <c r="D50" t="b">
        <f>AND('Condition n°1'!D51,'Condition n°2'!$A51)</f>
        <v>0</v>
      </c>
      <c r="E50" t="b">
        <f>AND('Condition n°1'!E51,'Condition n°2'!$A51)</f>
        <v>0</v>
      </c>
      <c r="G50" t="b">
        <f>AND('Condition n°1'!A51,'Condition n°2'!$B51)</f>
        <v>0</v>
      </c>
      <c r="H50" t="b">
        <f>AND('Condition n°1'!B51,'Condition n°2'!$B51)</f>
        <v>0</v>
      </c>
      <c r="I50" t="b">
        <f>AND('Condition n°1'!C51,'Condition n°2'!$B51)</f>
        <v>0</v>
      </c>
      <c r="J50" t="b">
        <f>AND('Condition n°1'!D51,'Condition n°2'!$B51)</f>
        <v>0</v>
      </c>
      <c r="K50" t="b">
        <f>AND('Condition n°1'!E51,'Condition n°2'!$B51)</f>
        <v>0</v>
      </c>
      <c r="M50" t="b">
        <f>AND('Condition n°1'!A51,'Condition n°2'!$C51)</f>
        <v>0</v>
      </c>
      <c r="N50" t="b">
        <f>AND('Condition n°1'!B51,'Condition n°2'!$C51)</f>
        <v>0</v>
      </c>
      <c r="O50" t="b">
        <f>AND('Condition n°1'!C51,'Condition n°2'!$C51)</f>
        <v>0</v>
      </c>
      <c r="P50" t="b">
        <f>AND('Condition n°1'!D51,'Condition n°2'!$C51)</f>
        <v>0</v>
      </c>
      <c r="Q50" t="b">
        <f>AND('Condition n°1'!E51,'Condition n°2'!$C51)</f>
        <v>0</v>
      </c>
      <c r="S50" t="b">
        <f>AND('Condition n°1'!A51,'Condition n°2'!$D51)</f>
        <v>0</v>
      </c>
      <c r="T50" t="b">
        <f>AND('Condition n°1'!B51,'Condition n°2'!$D51)</f>
        <v>0</v>
      </c>
      <c r="U50" t="b">
        <f>AND('Condition n°1'!C51,'Condition n°2'!$D51)</f>
        <v>0</v>
      </c>
      <c r="V50" t="b">
        <f>AND('Condition n°1'!D51,'Condition n°2'!$D51)</f>
        <v>0</v>
      </c>
      <c r="W50" t="b">
        <f>AND('Condition n°1'!E51,'Condition n°2'!$D51)</f>
        <v>0</v>
      </c>
      <c r="Y50" t="b">
        <f>AND('Condition n°1'!A51,'Condition n°2'!$E51)</f>
        <v>0</v>
      </c>
      <c r="Z50" t="b">
        <f>AND('Condition n°1'!B51,'Condition n°2'!$E51)</f>
        <v>0</v>
      </c>
      <c r="AA50" t="b">
        <f>AND('Condition n°1'!C51,'Condition n°2'!$E51)</f>
        <v>0</v>
      </c>
      <c r="AB50" t="b">
        <f>AND('Condition n°1'!D51,'Condition n°2'!$E51)</f>
        <v>0</v>
      </c>
      <c r="AC50" t="b">
        <f>AND('Condition n°1'!E51,'Condition n°2'!$E51)</f>
        <v>0</v>
      </c>
      <c r="AE50" t="b">
        <f>AND('Condition n°1'!A51,'Condition n°2'!$F51)</f>
        <v>0</v>
      </c>
      <c r="AF50" t="b">
        <f>AND('Condition n°1'!B51,'Condition n°2'!$F51)</f>
        <v>0</v>
      </c>
      <c r="AG50" t="b">
        <f>AND('Condition n°1'!C51,'Condition n°2'!$F51)</f>
        <v>0</v>
      </c>
      <c r="AH50" t="b">
        <f>AND('Condition n°1'!D51,'Condition n°2'!$F51)</f>
        <v>0</v>
      </c>
      <c r="AI50" t="b">
        <f>AND('Condition n°1'!E51,'Condition n°2'!$F51)</f>
        <v>0</v>
      </c>
    </row>
    <row r="51" spans="1:35" x14ac:dyDescent="0.25">
      <c r="A51" t="b">
        <f>AND('Condition n°1'!A52,'Condition n°2'!$A52)</f>
        <v>0</v>
      </c>
      <c r="B51" t="b">
        <f>AND('Condition n°1'!B52,'Condition n°2'!$A52)</f>
        <v>0</v>
      </c>
      <c r="C51" t="b">
        <f>AND('Condition n°1'!C52,'Condition n°2'!$A52)</f>
        <v>0</v>
      </c>
      <c r="D51" t="b">
        <f>AND('Condition n°1'!D52,'Condition n°2'!$A52)</f>
        <v>0</v>
      </c>
      <c r="E51" t="b">
        <f>AND('Condition n°1'!E52,'Condition n°2'!$A52)</f>
        <v>0</v>
      </c>
      <c r="G51" t="b">
        <f>AND('Condition n°1'!A52,'Condition n°2'!$B52)</f>
        <v>0</v>
      </c>
      <c r="H51" t="b">
        <f>AND('Condition n°1'!B52,'Condition n°2'!$B52)</f>
        <v>1</v>
      </c>
      <c r="I51" t="b">
        <f>AND('Condition n°1'!C52,'Condition n°2'!$B52)</f>
        <v>0</v>
      </c>
      <c r="J51" t="b">
        <f>AND('Condition n°1'!D52,'Condition n°2'!$B52)</f>
        <v>0</v>
      </c>
      <c r="K51" t="b">
        <f>AND('Condition n°1'!E52,'Condition n°2'!$B52)</f>
        <v>0</v>
      </c>
      <c r="M51" t="b">
        <f>AND('Condition n°1'!A52,'Condition n°2'!$C52)</f>
        <v>0</v>
      </c>
      <c r="N51" t="b">
        <f>AND('Condition n°1'!B52,'Condition n°2'!$C52)</f>
        <v>0</v>
      </c>
      <c r="O51" t="b">
        <f>AND('Condition n°1'!C52,'Condition n°2'!$C52)</f>
        <v>0</v>
      </c>
      <c r="P51" t="b">
        <f>AND('Condition n°1'!D52,'Condition n°2'!$C52)</f>
        <v>0</v>
      </c>
      <c r="Q51" t="b">
        <f>AND('Condition n°1'!E52,'Condition n°2'!$C52)</f>
        <v>0</v>
      </c>
      <c r="S51" t="b">
        <f>AND('Condition n°1'!A52,'Condition n°2'!$D52)</f>
        <v>0</v>
      </c>
      <c r="T51" t="b">
        <f>AND('Condition n°1'!B52,'Condition n°2'!$D52)</f>
        <v>0</v>
      </c>
      <c r="U51" t="b">
        <f>AND('Condition n°1'!C52,'Condition n°2'!$D52)</f>
        <v>0</v>
      </c>
      <c r="V51" t="b">
        <f>AND('Condition n°1'!D52,'Condition n°2'!$D52)</f>
        <v>0</v>
      </c>
      <c r="W51" t="b">
        <f>AND('Condition n°1'!E52,'Condition n°2'!$D52)</f>
        <v>0</v>
      </c>
      <c r="Y51" t="b">
        <f>AND('Condition n°1'!A52,'Condition n°2'!$E52)</f>
        <v>0</v>
      </c>
      <c r="Z51" t="b">
        <f>AND('Condition n°1'!B52,'Condition n°2'!$E52)</f>
        <v>0</v>
      </c>
      <c r="AA51" t="b">
        <f>AND('Condition n°1'!C52,'Condition n°2'!$E52)</f>
        <v>0</v>
      </c>
      <c r="AB51" t="b">
        <f>AND('Condition n°1'!D52,'Condition n°2'!$E52)</f>
        <v>0</v>
      </c>
      <c r="AC51" t="b">
        <f>AND('Condition n°1'!E52,'Condition n°2'!$E52)</f>
        <v>0</v>
      </c>
      <c r="AE51" t="b">
        <f>AND('Condition n°1'!A52,'Condition n°2'!$F52)</f>
        <v>0</v>
      </c>
      <c r="AF51" t="b">
        <f>AND('Condition n°1'!B52,'Condition n°2'!$F52)</f>
        <v>0</v>
      </c>
      <c r="AG51" t="b">
        <f>AND('Condition n°1'!C52,'Condition n°2'!$F52)</f>
        <v>0</v>
      </c>
      <c r="AH51" t="b">
        <f>AND('Condition n°1'!D52,'Condition n°2'!$F52)</f>
        <v>0</v>
      </c>
      <c r="AI51" t="b">
        <f>AND('Condition n°1'!E52,'Condition n°2'!$F52)</f>
        <v>0</v>
      </c>
    </row>
    <row r="52" spans="1:35" x14ac:dyDescent="0.25">
      <c r="A52" t="b">
        <f>AND('Condition n°1'!A53,'Condition n°2'!$A53)</f>
        <v>0</v>
      </c>
      <c r="B52" t="b">
        <f>AND('Condition n°1'!B53,'Condition n°2'!$A53)</f>
        <v>0</v>
      </c>
      <c r="C52" t="b">
        <f>AND('Condition n°1'!C53,'Condition n°2'!$A53)</f>
        <v>0</v>
      </c>
      <c r="D52" t="b">
        <f>AND('Condition n°1'!D53,'Condition n°2'!$A53)</f>
        <v>0</v>
      </c>
      <c r="E52" t="b">
        <f>AND('Condition n°1'!E53,'Condition n°2'!$A53)</f>
        <v>0</v>
      </c>
      <c r="G52" t="b">
        <f>AND('Condition n°1'!A53,'Condition n°2'!$B53)</f>
        <v>0</v>
      </c>
      <c r="H52" t="b">
        <f>AND('Condition n°1'!B53,'Condition n°2'!$B53)</f>
        <v>0</v>
      </c>
      <c r="I52" t="b">
        <f>AND('Condition n°1'!C53,'Condition n°2'!$B53)</f>
        <v>0</v>
      </c>
      <c r="J52" t="b">
        <f>AND('Condition n°1'!D53,'Condition n°2'!$B53)</f>
        <v>0</v>
      </c>
      <c r="K52" t="b">
        <f>AND('Condition n°1'!E53,'Condition n°2'!$B53)</f>
        <v>0</v>
      </c>
      <c r="M52" t="b">
        <f>AND('Condition n°1'!A53,'Condition n°2'!$C53)</f>
        <v>0</v>
      </c>
      <c r="N52" t="b">
        <f>AND('Condition n°1'!B53,'Condition n°2'!$C53)</f>
        <v>1</v>
      </c>
      <c r="O52" t="b">
        <f>AND('Condition n°1'!C53,'Condition n°2'!$C53)</f>
        <v>1</v>
      </c>
      <c r="P52" t="b">
        <f>AND('Condition n°1'!D53,'Condition n°2'!$C53)</f>
        <v>0</v>
      </c>
      <c r="Q52" t="b">
        <f>AND('Condition n°1'!E53,'Condition n°2'!$C53)</f>
        <v>0</v>
      </c>
      <c r="S52" t="b">
        <f>AND('Condition n°1'!A53,'Condition n°2'!$D53)</f>
        <v>0</v>
      </c>
      <c r="T52" t="b">
        <f>AND('Condition n°1'!B53,'Condition n°2'!$D53)</f>
        <v>0</v>
      </c>
      <c r="U52" t="b">
        <f>AND('Condition n°1'!C53,'Condition n°2'!$D53)</f>
        <v>0</v>
      </c>
      <c r="V52" t="b">
        <f>AND('Condition n°1'!D53,'Condition n°2'!$D53)</f>
        <v>0</v>
      </c>
      <c r="W52" t="b">
        <f>AND('Condition n°1'!E53,'Condition n°2'!$D53)</f>
        <v>0</v>
      </c>
      <c r="Y52" t="b">
        <f>AND('Condition n°1'!A53,'Condition n°2'!$E53)</f>
        <v>0</v>
      </c>
      <c r="Z52" t="b">
        <f>AND('Condition n°1'!B53,'Condition n°2'!$E53)</f>
        <v>0</v>
      </c>
      <c r="AA52" t="b">
        <f>AND('Condition n°1'!C53,'Condition n°2'!$E53)</f>
        <v>0</v>
      </c>
      <c r="AB52" t="b">
        <f>AND('Condition n°1'!D53,'Condition n°2'!$E53)</f>
        <v>0</v>
      </c>
      <c r="AC52" t="b">
        <f>AND('Condition n°1'!E53,'Condition n°2'!$E53)</f>
        <v>0</v>
      </c>
      <c r="AE52" t="b">
        <f>AND('Condition n°1'!A53,'Condition n°2'!$F53)</f>
        <v>0</v>
      </c>
      <c r="AF52" t="b">
        <f>AND('Condition n°1'!B53,'Condition n°2'!$F53)</f>
        <v>0</v>
      </c>
      <c r="AG52" t="b">
        <f>AND('Condition n°1'!C53,'Condition n°2'!$F53)</f>
        <v>0</v>
      </c>
      <c r="AH52" t="b">
        <f>AND('Condition n°1'!D53,'Condition n°2'!$F53)</f>
        <v>0</v>
      </c>
      <c r="AI52" t="b">
        <f>AND('Condition n°1'!E53,'Condition n°2'!$F53)</f>
        <v>0</v>
      </c>
    </row>
    <row r="53" spans="1:35" x14ac:dyDescent="0.25">
      <c r="A53" t="b">
        <f>AND('Condition n°1'!A54,'Condition n°2'!$A54)</f>
        <v>0</v>
      </c>
      <c r="B53" t="b">
        <f>AND('Condition n°1'!B54,'Condition n°2'!$A54)</f>
        <v>1</v>
      </c>
      <c r="C53" t="b">
        <f>AND('Condition n°1'!C54,'Condition n°2'!$A54)</f>
        <v>1</v>
      </c>
      <c r="D53" t="b">
        <f>AND('Condition n°1'!D54,'Condition n°2'!$A54)</f>
        <v>0</v>
      </c>
      <c r="E53" t="b">
        <f>AND('Condition n°1'!E54,'Condition n°2'!$A54)</f>
        <v>0</v>
      </c>
      <c r="G53" t="b">
        <f>AND('Condition n°1'!A54,'Condition n°2'!$B54)</f>
        <v>0</v>
      </c>
      <c r="H53" t="b">
        <f>AND('Condition n°1'!B54,'Condition n°2'!$B54)</f>
        <v>0</v>
      </c>
      <c r="I53" t="b">
        <f>AND('Condition n°1'!C54,'Condition n°2'!$B54)</f>
        <v>0</v>
      </c>
      <c r="J53" t="b">
        <f>AND('Condition n°1'!D54,'Condition n°2'!$B54)</f>
        <v>0</v>
      </c>
      <c r="K53" t="b">
        <f>AND('Condition n°1'!E54,'Condition n°2'!$B54)</f>
        <v>0</v>
      </c>
      <c r="M53" t="b">
        <f>AND('Condition n°1'!A54,'Condition n°2'!$C54)</f>
        <v>0</v>
      </c>
      <c r="N53" t="b">
        <f>AND('Condition n°1'!B54,'Condition n°2'!$C54)</f>
        <v>0</v>
      </c>
      <c r="O53" t="b">
        <f>AND('Condition n°1'!C54,'Condition n°2'!$C54)</f>
        <v>0</v>
      </c>
      <c r="P53" t="b">
        <f>AND('Condition n°1'!D54,'Condition n°2'!$C54)</f>
        <v>0</v>
      </c>
      <c r="Q53" t="b">
        <f>AND('Condition n°1'!E54,'Condition n°2'!$C54)</f>
        <v>0</v>
      </c>
      <c r="S53" t="b">
        <f>AND('Condition n°1'!A54,'Condition n°2'!$D54)</f>
        <v>0</v>
      </c>
      <c r="T53" t="b">
        <f>AND('Condition n°1'!B54,'Condition n°2'!$D54)</f>
        <v>0</v>
      </c>
      <c r="U53" t="b">
        <f>AND('Condition n°1'!C54,'Condition n°2'!$D54)</f>
        <v>0</v>
      </c>
      <c r="V53" t="b">
        <f>AND('Condition n°1'!D54,'Condition n°2'!$D54)</f>
        <v>0</v>
      </c>
      <c r="W53" t="b">
        <f>AND('Condition n°1'!E54,'Condition n°2'!$D54)</f>
        <v>0</v>
      </c>
      <c r="Y53" t="b">
        <f>AND('Condition n°1'!A54,'Condition n°2'!$E54)</f>
        <v>0</v>
      </c>
      <c r="Z53" t="b">
        <f>AND('Condition n°1'!B54,'Condition n°2'!$E54)</f>
        <v>0</v>
      </c>
      <c r="AA53" t="b">
        <f>AND('Condition n°1'!C54,'Condition n°2'!$E54)</f>
        <v>0</v>
      </c>
      <c r="AB53" t="b">
        <f>AND('Condition n°1'!D54,'Condition n°2'!$E54)</f>
        <v>0</v>
      </c>
      <c r="AC53" t="b">
        <f>AND('Condition n°1'!E54,'Condition n°2'!$E54)</f>
        <v>0</v>
      </c>
      <c r="AE53" t="b">
        <f>AND('Condition n°1'!A54,'Condition n°2'!$F54)</f>
        <v>0</v>
      </c>
      <c r="AF53" t="b">
        <f>AND('Condition n°1'!B54,'Condition n°2'!$F54)</f>
        <v>0</v>
      </c>
      <c r="AG53" t="b">
        <f>AND('Condition n°1'!C54,'Condition n°2'!$F54)</f>
        <v>0</v>
      </c>
      <c r="AH53" t="b">
        <f>AND('Condition n°1'!D54,'Condition n°2'!$F54)</f>
        <v>0</v>
      </c>
      <c r="AI53" t="b">
        <f>AND('Condition n°1'!E54,'Condition n°2'!$F54)</f>
        <v>0</v>
      </c>
    </row>
    <row r="54" spans="1:35" x14ac:dyDescent="0.25">
      <c r="A54" t="b">
        <f>AND('Condition n°1'!A55,'Condition n°2'!$A55)</f>
        <v>0</v>
      </c>
      <c r="B54" t="b">
        <f>AND('Condition n°1'!B55,'Condition n°2'!$A55)</f>
        <v>0</v>
      </c>
      <c r="C54" t="b">
        <f>AND('Condition n°1'!C55,'Condition n°2'!$A55)</f>
        <v>0</v>
      </c>
      <c r="D54" t="b">
        <f>AND('Condition n°1'!D55,'Condition n°2'!$A55)</f>
        <v>0</v>
      </c>
      <c r="E54" t="b">
        <f>AND('Condition n°1'!E55,'Condition n°2'!$A55)</f>
        <v>0</v>
      </c>
      <c r="G54" t="b">
        <f>AND('Condition n°1'!A55,'Condition n°2'!$B55)</f>
        <v>0</v>
      </c>
      <c r="H54" t="b">
        <f>AND('Condition n°1'!B55,'Condition n°2'!$B55)</f>
        <v>0</v>
      </c>
      <c r="I54" t="b">
        <f>AND('Condition n°1'!C55,'Condition n°2'!$B55)</f>
        <v>0</v>
      </c>
      <c r="J54" t="b">
        <f>AND('Condition n°1'!D55,'Condition n°2'!$B55)</f>
        <v>0</v>
      </c>
      <c r="K54" t="b">
        <f>AND('Condition n°1'!E55,'Condition n°2'!$B55)</f>
        <v>0</v>
      </c>
      <c r="M54" t="b">
        <f>AND('Condition n°1'!A55,'Condition n°2'!$C55)</f>
        <v>0</v>
      </c>
      <c r="N54" t="b">
        <f>AND('Condition n°1'!B55,'Condition n°2'!$C55)</f>
        <v>1</v>
      </c>
      <c r="O54" t="b">
        <f>AND('Condition n°1'!C55,'Condition n°2'!$C55)</f>
        <v>1</v>
      </c>
      <c r="P54" t="b">
        <f>AND('Condition n°1'!D55,'Condition n°2'!$C55)</f>
        <v>0</v>
      </c>
      <c r="Q54" t="b">
        <f>AND('Condition n°1'!E55,'Condition n°2'!$C55)</f>
        <v>0</v>
      </c>
      <c r="S54" t="b">
        <f>AND('Condition n°1'!A55,'Condition n°2'!$D55)</f>
        <v>0</v>
      </c>
      <c r="T54" t="b">
        <f>AND('Condition n°1'!B55,'Condition n°2'!$D55)</f>
        <v>0</v>
      </c>
      <c r="U54" t="b">
        <f>AND('Condition n°1'!C55,'Condition n°2'!$D55)</f>
        <v>0</v>
      </c>
      <c r="V54" t="b">
        <f>AND('Condition n°1'!D55,'Condition n°2'!$D55)</f>
        <v>0</v>
      </c>
      <c r="W54" t="b">
        <f>AND('Condition n°1'!E55,'Condition n°2'!$D55)</f>
        <v>0</v>
      </c>
      <c r="Y54" t="b">
        <f>AND('Condition n°1'!A55,'Condition n°2'!$E55)</f>
        <v>0</v>
      </c>
      <c r="Z54" t="b">
        <f>AND('Condition n°1'!B55,'Condition n°2'!$E55)</f>
        <v>0</v>
      </c>
      <c r="AA54" t="b">
        <f>AND('Condition n°1'!C55,'Condition n°2'!$E55)</f>
        <v>0</v>
      </c>
      <c r="AB54" t="b">
        <f>AND('Condition n°1'!D55,'Condition n°2'!$E55)</f>
        <v>0</v>
      </c>
      <c r="AC54" t="b">
        <f>AND('Condition n°1'!E55,'Condition n°2'!$E55)</f>
        <v>0</v>
      </c>
      <c r="AE54" t="b">
        <f>AND('Condition n°1'!A55,'Condition n°2'!$F55)</f>
        <v>0</v>
      </c>
      <c r="AF54" t="b">
        <f>AND('Condition n°1'!B55,'Condition n°2'!$F55)</f>
        <v>0</v>
      </c>
      <c r="AG54" t="b">
        <f>AND('Condition n°1'!C55,'Condition n°2'!$F55)</f>
        <v>0</v>
      </c>
      <c r="AH54" t="b">
        <f>AND('Condition n°1'!D55,'Condition n°2'!$F55)</f>
        <v>0</v>
      </c>
      <c r="AI54" t="b">
        <f>AND('Condition n°1'!E55,'Condition n°2'!$F55)</f>
        <v>0</v>
      </c>
    </row>
    <row r="55" spans="1:35" x14ac:dyDescent="0.25">
      <c r="A55" t="b">
        <f>AND('Condition n°1'!A56,'Condition n°2'!$A56)</f>
        <v>0</v>
      </c>
      <c r="B55" t="b">
        <f>AND('Condition n°1'!B56,'Condition n°2'!$A56)</f>
        <v>0</v>
      </c>
      <c r="C55" t="b">
        <f>AND('Condition n°1'!C56,'Condition n°2'!$A56)</f>
        <v>1</v>
      </c>
      <c r="D55" t="b">
        <f>AND('Condition n°1'!D56,'Condition n°2'!$A56)</f>
        <v>0</v>
      </c>
      <c r="E55" t="b">
        <f>AND('Condition n°1'!E56,'Condition n°2'!$A56)</f>
        <v>0</v>
      </c>
      <c r="G55" t="b">
        <f>AND('Condition n°1'!A56,'Condition n°2'!$B56)</f>
        <v>0</v>
      </c>
      <c r="H55" t="b">
        <f>AND('Condition n°1'!B56,'Condition n°2'!$B56)</f>
        <v>0</v>
      </c>
      <c r="I55" t="b">
        <f>AND('Condition n°1'!C56,'Condition n°2'!$B56)</f>
        <v>0</v>
      </c>
      <c r="J55" t="b">
        <f>AND('Condition n°1'!D56,'Condition n°2'!$B56)</f>
        <v>0</v>
      </c>
      <c r="K55" t="b">
        <f>AND('Condition n°1'!E56,'Condition n°2'!$B56)</f>
        <v>0</v>
      </c>
      <c r="M55" t="b">
        <f>AND('Condition n°1'!A56,'Condition n°2'!$C56)</f>
        <v>0</v>
      </c>
      <c r="N55" t="b">
        <f>AND('Condition n°1'!B56,'Condition n°2'!$C56)</f>
        <v>0</v>
      </c>
      <c r="O55" t="b">
        <f>AND('Condition n°1'!C56,'Condition n°2'!$C56)</f>
        <v>0</v>
      </c>
      <c r="P55" t="b">
        <f>AND('Condition n°1'!D56,'Condition n°2'!$C56)</f>
        <v>0</v>
      </c>
      <c r="Q55" t="b">
        <f>AND('Condition n°1'!E56,'Condition n°2'!$C56)</f>
        <v>0</v>
      </c>
      <c r="S55" t="b">
        <f>AND('Condition n°1'!A56,'Condition n°2'!$D56)</f>
        <v>0</v>
      </c>
      <c r="T55" t="b">
        <f>AND('Condition n°1'!B56,'Condition n°2'!$D56)</f>
        <v>0</v>
      </c>
      <c r="U55" t="b">
        <f>AND('Condition n°1'!C56,'Condition n°2'!$D56)</f>
        <v>0</v>
      </c>
      <c r="V55" t="b">
        <f>AND('Condition n°1'!D56,'Condition n°2'!$D56)</f>
        <v>0</v>
      </c>
      <c r="W55" t="b">
        <f>AND('Condition n°1'!E56,'Condition n°2'!$D56)</f>
        <v>0</v>
      </c>
      <c r="Y55" t="b">
        <f>AND('Condition n°1'!A56,'Condition n°2'!$E56)</f>
        <v>0</v>
      </c>
      <c r="Z55" t="b">
        <f>AND('Condition n°1'!B56,'Condition n°2'!$E56)</f>
        <v>0</v>
      </c>
      <c r="AA55" t="b">
        <f>AND('Condition n°1'!C56,'Condition n°2'!$E56)</f>
        <v>0</v>
      </c>
      <c r="AB55" t="b">
        <f>AND('Condition n°1'!D56,'Condition n°2'!$E56)</f>
        <v>0</v>
      </c>
      <c r="AC55" t="b">
        <f>AND('Condition n°1'!E56,'Condition n°2'!$E56)</f>
        <v>0</v>
      </c>
      <c r="AE55" t="b">
        <f>AND('Condition n°1'!A56,'Condition n°2'!$F56)</f>
        <v>0</v>
      </c>
      <c r="AF55" t="b">
        <f>AND('Condition n°1'!B56,'Condition n°2'!$F56)</f>
        <v>0</v>
      </c>
      <c r="AG55" t="b">
        <f>AND('Condition n°1'!C56,'Condition n°2'!$F56)</f>
        <v>0</v>
      </c>
      <c r="AH55" t="b">
        <f>AND('Condition n°1'!D56,'Condition n°2'!$F56)</f>
        <v>0</v>
      </c>
      <c r="AI55" t="b">
        <f>AND('Condition n°1'!E56,'Condition n°2'!$F56)</f>
        <v>0</v>
      </c>
    </row>
    <row r="56" spans="1:35" x14ac:dyDescent="0.25">
      <c r="A56" t="b">
        <f>AND('Condition n°1'!A57,'Condition n°2'!$A57)</f>
        <v>0</v>
      </c>
      <c r="B56" t="b">
        <f>AND('Condition n°1'!B57,'Condition n°2'!$A57)</f>
        <v>0</v>
      </c>
      <c r="C56" t="b">
        <f>AND('Condition n°1'!C57,'Condition n°2'!$A57)</f>
        <v>1</v>
      </c>
      <c r="D56" t="b">
        <f>AND('Condition n°1'!D57,'Condition n°2'!$A57)</f>
        <v>0</v>
      </c>
      <c r="E56" t="b">
        <f>AND('Condition n°1'!E57,'Condition n°2'!$A57)</f>
        <v>0</v>
      </c>
      <c r="G56" t="b">
        <f>AND('Condition n°1'!A57,'Condition n°2'!$B57)</f>
        <v>0</v>
      </c>
      <c r="H56" t="b">
        <f>AND('Condition n°1'!B57,'Condition n°2'!$B57)</f>
        <v>0</v>
      </c>
      <c r="I56" t="b">
        <f>AND('Condition n°1'!C57,'Condition n°2'!$B57)</f>
        <v>0</v>
      </c>
      <c r="J56" t="b">
        <f>AND('Condition n°1'!D57,'Condition n°2'!$B57)</f>
        <v>0</v>
      </c>
      <c r="K56" t="b">
        <f>AND('Condition n°1'!E57,'Condition n°2'!$B57)</f>
        <v>0</v>
      </c>
      <c r="M56" t="b">
        <f>AND('Condition n°1'!A57,'Condition n°2'!$C57)</f>
        <v>0</v>
      </c>
      <c r="N56" t="b">
        <f>AND('Condition n°1'!B57,'Condition n°2'!$C57)</f>
        <v>0</v>
      </c>
      <c r="O56" t="b">
        <f>AND('Condition n°1'!C57,'Condition n°2'!$C57)</f>
        <v>0</v>
      </c>
      <c r="P56" t="b">
        <f>AND('Condition n°1'!D57,'Condition n°2'!$C57)</f>
        <v>0</v>
      </c>
      <c r="Q56" t="b">
        <f>AND('Condition n°1'!E57,'Condition n°2'!$C57)</f>
        <v>0</v>
      </c>
      <c r="S56" t="b">
        <f>AND('Condition n°1'!A57,'Condition n°2'!$D57)</f>
        <v>0</v>
      </c>
      <c r="T56" t="b">
        <f>AND('Condition n°1'!B57,'Condition n°2'!$D57)</f>
        <v>0</v>
      </c>
      <c r="U56" t="b">
        <f>AND('Condition n°1'!C57,'Condition n°2'!$D57)</f>
        <v>0</v>
      </c>
      <c r="V56" t="b">
        <f>AND('Condition n°1'!D57,'Condition n°2'!$D57)</f>
        <v>0</v>
      </c>
      <c r="W56" t="b">
        <f>AND('Condition n°1'!E57,'Condition n°2'!$D57)</f>
        <v>0</v>
      </c>
      <c r="Y56" t="b">
        <f>AND('Condition n°1'!A57,'Condition n°2'!$E57)</f>
        <v>0</v>
      </c>
      <c r="Z56" t="b">
        <f>AND('Condition n°1'!B57,'Condition n°2'!$E57)</f>
        <v>0</v>
      </c>
      <c r="AA56" t="b">
        <f>AND('Condition n°1'!C57,'Condition n°2'!$E57)</f>
        <v>0</v>
      </c>
      <c r="AB56" t="b">
        <f>AND('Condition n°1'!D57,'Condition n°2'!$E57)</f>
        <v>0</v>
      </c>
      <c r="AC56" t="b">
        <f>AND('Condition n°1'!E57,'Condition n°2'!$E57)</f>
        <v>0</v>
      </c>
      <c r="AE56" t="b">
        <f>AND('Condition n°1'!A57,'Condition n°2'!$F57)</f>
        <v>0</v>
      </c>
      <c r="AF56" t="b">
        <f>AND('Condition n°1'!B57,'Condition n°2'!$F57)</f>
        <v>0</v>
      </c>
      <c r="AG56" t="b">
        <f>AND('Condition n°1'!C57,'Condition n°2'!$F57)</f>
        <v>0</v>
      </c>
      <c r="AH56" t="b">
        <f>AND('Condition n°1'!D57,'Condition n°2'!$F57)</f>
        <v>0</v>
      </c>
      <c r="AI56" t="b">
        <f>AND('Condition n°1'!E57,'Condition n°2'!$F57)</f>
        <v>0</v>
      </c>
    </row>
    <row r="57" spans="1:35" x14ac:dyDescent="0.25">
      <c r="A57" t="b">
        <f>AND('Condition n°1'!A58,'Condition n°2'!$A58)</f>
        <v>0</v>
      </c>
      <c r="B57" t="b">
        <f>AND('Condition n°1'!B58,'Condition n°2'!$A58)</f>
        <v>0</v>
      </c>
      <c r="C57" t="b">
        <f>AND('Condition n°1'!C58,'Condition n°2'!$A58)</f>
        <v>0</v>
      </c>
      <c r="D57" t="b">
        <f>AND('Condition n°1'!D58,'Condition n°2'!$A58)</f>
        <v>0</v>
      </c>
      <c r="E57" t="b">
        <f>AND('Condition n°1'!E58,'Condition n°2'!$A58)</f>
        <v>0</v>
      </c>
      <c r="G57" t="b">
        <f>AND('Condition n°1'!A58,'Condition n°2'!$B58)</f>
        <v>0</v>
      </c>
      <c r="H57" t="b">
        <f>AND('Condition n°1'!B58,'Condition n°2'!$B58)</f>
        <v>0</v>
      </c>
      <c r="I57" t="b">
        <f>AND('Condition n°1'!C58,'Condition n°2'!$B58)</f>
        <v>0</v>
      </c>
      <c r="J57" t="b">
        <f>AND('Condition n°1'!D58,'Condition n°2'!$B58)</f>
        <v>0</v>
      </c>
      <c r="K57" t="b">
        <f>AND('Condition n°1'!E58,'Condition n°2'!$B58)</f>
        <v>0</v>
      </c>
      <c r="M57" t="b">
        <f>AND('Condition n°1'!A58,'Condition n°2'!$C58)</f>
        <v>0</v>
      </c>
      <c r="N57" t="b">
        <f>AND('Condition n°1'!B58,'Condition n°2'!$C58)</f>
        <v>0</v>
      </c>
      <c r="O57" t="b">
        <f>AND('Condition n°1'!C58,'Condition n°2'!$C58)</f>
        <v>1</v>
      </c>
      <c r="P57" t="b">
        <f>AND('Condition n°1'!D58,'Condition n°2'!$C58)</f>
        <v>0</v>
      </c>
      <c r="Q57" t="b">
        <f>AND('Condition n°1'!E58,'Condition n°2'!$C58)</f>
        <v>0</v>
      </c>
      <c r="S57" t="b">
        <f>AND('Condition n°1'!A58,'Condition n°2'!$D58)</f>
        <v>0</v>
      </c>
      <c r="T57" t="b">
        <f>AND('Condition n°1'!B58,'Condition n°2'!$D58)</f>
        <v>0</v>
      </c>
      <c r="U57" t="b">
        <f>AND('Condition n°1'!C58,'Condition n°2'!$D58)</f>
        <v>0</v>
      </c>
      <c r="V57" t="b">
        <f>AND('Condition n°1'!D58,'Condition n°2'!$D58)</f>
        <v>0</v>
      </c>
      <c r="W57" t="b">
        <f>AND('Condition n°1'!E58,'Condition n°2'!$D58)</f>
        <v>0</v>
      </c>
      <c r="Y57" t="b">
        <f>AND('Condition n°1'!A58,'Condition n°2'!$E58)</f>
        <v>0</v>
      </c>
      <c r="Z57" t="b">
        <f>AND('Condition n°1'!B58,'Condition n°2'!$E58)</f>
        <v>0</v>
      </c>
      <c r="AA57" t="b">
        <f>AND('Condition n°1'!C58,'Condition n°2'!$E58)</f>
        <v>0</v>
      </c>
      <c r="AB57" t="b">
        <f>AND('Condition n°1'!D58,'Condition n°2'!$E58)</f>
        <v>0</v>
      </c>
      <c r="AC57" t="b">
        <f>AND('Condition n°1'!E58,'Condition n°2'!$E58)</f>
        <v>0</v>
      </c>
      <c r="AE57" t="b">
        <f>AND('Condition n°1'!A58,'Condition n°2'!$F58)</f>
        <v>0</v>
      </c>
      <c r="AF57" t="b">
        <f>AND('Condition n°1'!B58,'Condition n°2'!$F58)</f>
        <v>0</v>
      </c>
      <c r="AG57" t="b">
        <f>AND('Condition n°1'!C58,'Condition n°2'!$F58)</f>
        <v>0</v>
      </c>
      <c r="AH57" t="b">
        <f>AND('Condition n°1'!D58,'Condition n°2'!$F58)</f>
        <v>0</v>
      </c>
      <c r="AI57" t="b">
        <f>AND('Condition n°1'!E58,'Condition n°2'!$F58)</f>
        <v>0</v>
      </c>
    </row>
    <row r="58" spans="1:35" x14ac:dyDescent="0.25">
      <c r="A58" t="b">
        <f>AND('Condition n°1'!A59,'Condition n°2'!$A59)</f>
        <v>0</v>
      </c>
      <c r="B58" t="b">
        <f>AND('Condition n°1'!B59,'Condition n°2'!$A59)</f>
        <v>0</v>
      </c>
      <c r="C58" t="b">
        <f>AND('Condition n°1'!C59,'Condition n°2'!$A59)</f>
        <v>0</v>
      </c>
      <c r="D58" t="b">
        <f>AND('Condition n°1'!D59,'Condition n°2'!$A59)</f>
        <v>0</v>
      </c>
      <c r="E58" t="b">
        <f>AND('Condition n°1'!E59,'Condition n°2'!$A59)</f>
        <v>0</v>
      </c>
      <c r="G58" t="b">
        <f>AND('Condition n°1'!A59,'Condition n°2'!$B59)</f>
        <v>0</v>
      </c>
      <c r="H58" t="b">
        <f>AND('Condition n°1'!B59,'Condition n°2'!$B59)</f>
        <v>0</v>
      </c>
      <c r="I58" t="b">
        <f>AND('Condition n°1'!C59,'Condition n°2'!$B59)</f>
        <v>0</v>
      </c>
      <c r="J58" t="b">
        <f>AND('Condition n°1'!D59,'Condition n°2'!$B59)</f>
        <v>0</v>
      </c>
      <c r="K58" t="b">
        <f>AND('Condition n°1'!E59,'Condition n°2'!$B59)</f>
        <v>0</v>
      </c>
      <c r="M58" t="b">
        <f>AND('Condition n°1'!A59,'Condition n°2'!$C59)</f>
        <v>0</v>
      </c>
      <c r="N58" t="b">
        <f>AND('Condition n°1'!B59,'Condition n°2'!$C59)</f>
        <v>0</v>
      </c>
      <c r="O58" t="b">
        <f>AND('Condition n°1'!C59,'Condition n°2'!$C59)</f>
        <v>1</v>
      </c>
      <c r="P58" t="b">
        <f>AND('Condition n°1'!D59,'Condition n°2'!$C59)</f>
        <v>0</v>
      </c>
      <c r="Q58" t="b">
        <f>AND('Condition n°1'!E59,'Condition n°2'!$C59)</f>
        <v>0</v>
      </c>
      <c r="S58" t="b">
        <f>AND('Condition n°1'!A59,'Condition n°2'!$D59)</f>
        <v>0</v>
      </c>
      <c r="T58" t="b">
        <f>AND('Condition n°1'!B59,'Condition n°2'!$D59)</f>
        <v>0</v>
      </c>
      <c r="U58" t="b">
        <f>AND('Condition n°1'!C59,'Condition n°2'!$D59)</f>
        <v>0</v>
      </c>
      <c r="V58" t="b">
        <f>AND('Condition n°1'!D59,'Condition n°2'!$D59)</f>
        <v>0</v>
      </c>
      <c r="W58" t="b">
        <f>AND('Condition n°1'!E59,'Condition n°2'!$D59)</f>
        <v>0</v>
      </c>
      <c r="Y58" t="b">
        <f>AND('Condition n°1'!A59,'Condition n°2'!$E59)</f>
        <v>0</v>
      </c>
      <c r="Z58" t="b">
        <f>AND('Condition n°1'!B59,'Condition n°2'!$E59)</f>
        <v>0</v>
      </c>
      <c r="AA58" t="b">
        <f>AND('Condition n°1'!C59,'Condition n°2'!$E59)</f>
        <v>0</v>
      </c>
      <c r="AB58" t="b">
        <f>AND('Condition n°1'!D59,'Condition n°2'!$E59)</f>
        <v>0</v>
      </c>
      <c r="AC58" t="b">
        <f>AND('Condition n°1'!E59,'Condition n°2'!$E59)</f>
        <v>0</v>
      </c>
      <c r="AE58" t="b">
        <f>AND('Condition n°1'!A59,'Condition n°2'!$F59)</f>
        <v>0</v>
      </c>
      <c r="AF58" t="b">
        <f>AND('Condition n°1'!B59,'Condition n°2'!$F59)</f>
        <v>0</v>
      </c>
      <c r="AG58" t="b">
        <f>AND('Condition n°1'!C59,'Condition n°2'!$F59)</f>
        <v>0</v>
      </c>
      <c r="AH58" t="b">
        <f>AND('Condition n°1'!D59,'Condition n°2'!$F59)</f>
        <v>0</v>
      </c>
      <c r="AI58" t="b">
        <f>AND('Condition n°1'!E59,'Condition n°2'!$F59)</f>
        <v>0</v>
      </c>
    </row>
    <row r="59" spans="1:35" x14ac:dyDescent="0.25">
      <c r="A59" t="b">
        <f>AND('Condition n°1'!A60,'Condition n°2'!$A60)</f>
        <v>0</v>
      </c>
      <c r="B59" t="b">
        <f>AND('Condition n°1'!B60,'Condition n°2'!$A60)</f>
        <v>0</v>
      </c>
      <c r="C59" t="b">
        <f>AND('Condition n°1'!C60,'Condition n°2'!$A60)</f>
        <v>0</v>
      </c>
      <c r="D59" t="b">
        <f>AND('Condition n°1'!D60,'Condition n°2'!$A60)</f>
        <v>0</v>
      </c>
      <c r="E59" t="b">
        <f>AND('Condition n°1'!E60,'Condition n°2'!$A60)</f>
        <v>0</v>
      </c>
      <c r="G59" t="b">
        <f>AND('Condition n°1'!A60,'Condition n°2'!$B60)</f>
        <v>0</v>
      </c>
      <c r="H59" t="b">
        <f>AND('Condition n°1'!B60,'Condition n°2'!$B60)</f>
        <v>0</v>
      </c>
      <c r="I59" t="b">
        <f>AND('Condition n°1'!C60,'Condition n°2'!$B60)</f>
        <v>0</v>
      </c>
      <c r="J59" t="b">
        <f>AND('Condition n°1'!D60,'Condition n°2'!$B60)</f>
        <v>0</v>
      </c>
      <c r="K59" t="b">
        <f>AND('Condition n°1'!E60,'Condition n°2'!$B60)</f>
        <v>0</v>
      </c>
      <c r="M59" t="b">
        <f>AND('Condition n°1'!A60,'Condition n°2'!$C60)</f>
        <v>0</v>
      </c>
      <c r="N59" t="b">
        <f>AND('Condition n°1'!B60,'Condition n°2'!$C60)</f>
        <v>0</v>
      </c>
      <c r="O59" t="b">
        <f>AND('Condition n°1'!C60,'Condition n°2'!$C60)</f>
        <v>1</v>
      </c>
      <c r="P59" t="b">
        <f>AND('Condition n°1'!D60,'Condition n°2'!$C60)</f>
        <v>0</v>
      </c>
      <c r="Q59" t="b">
        <f>AND('Condition n°1'!E60,'Condition n°2'!$C60)</f>
        <v>0</v>
      </c>
      <c r="S59" t="b">
        <f>AND('Condition n°1'!A60,'Condition n°2'!$D60)</f>
        <v>0</v>
      </c>
      <c r="T59" t="b">
        <f>AND('Condition n°1'!B60,'Condition n°2'!$D60)</f>
        <v>0</v>
      </c>
      <c r="U59" t="b">
        <f>AND('Condition n°1'!C60,'Condition n°2'!$D60)</f>
        <v>0</v>
      </c>
      <c r="V59" t="b">
        <f>AND('Condition n°1'!D60,'Condition n°2'!$D60)</f>
        <v>0</v>
      </c>
      <c r="W59" t="b">
        <f>AND('Condition n°1'!E60,'Condition n°2'!$D60)</f>
        <v>0</v>
      </c>
      <c r="Y59" t="b">
        <f>AND('Condition n°1'!A60,'Condition n°2'!$E60)</f>
        <v>0</v>
      </c>
      <c r="Z59" t="b">
        <f>AND('Condition n°1'!B60,'Condition n°2'!$E60)</f>
        <v>0</v>
      </c>
      <c r="AA59" t="b">
        <f>AND('Condition n°1'!C60,'Condition n°2'!$E60)</f>
        <v>0</v>
      </c>
      <c r="AB59" t="b">
        <f>AND('Condition n°1'!D60,'Condition n°2'!$E60)</f>
        <v>0</v>
      </c>
      <c r="AC59" t="b">
        <f>AND('Condition n°1'!E60,'Condition n°2'!$E60)</f>
        <v>0</v>
      </c>
      <c r="AE59" t="b">
        <f>AND('Condition n°1'!A60,'Condition n°2'!$F60)</f>
        <v>0</v>
      </c>
      <c r="AF59" t="b">
        <f>AND('Condition n°1'!B60,'Condition n°2'!$F60)</f>
        <v>0</v>
      </c>
      <c r="AG59" t="b">
        <f>AND('Condition n°1'!C60,'Condition n°2'!$F60)</f>
        <v>0</v>
      </c>
      <c r="AH59" t="b">
        <f>AND('Condition n°1'!D60,'Condition n°2'!$F60)</f>
        <v>0</v>
      </c>
      <c r="AI59" t="b">
        <f>AND('Condition n°1'!E60,'Condition n°2'!$F60)</f>
        <v>0</v>
      </c>
    </row>
    <row r="60" spans="1:35" x14ac:dyDescent="0.25">
      <c r="A60" t="b">
        <f>AND('Condition n°1'!A61,'Condition n°2'!$A61)</f>
        <v>0</v>
      </c>
      <c r="B60" t="b">
        <f>AND('Condition n°1'!B61,'Condition n°2'!$A61)</f>
        <v>0</v>
      </c>
      <c r="C60" t="b">
        <f>AND('Condition n°1'!C61,'Condition n°2'!$A61)</f>
        <v>1</v>
      </c>
      <c r="D60" t="b">
        <f>AND('Condition n°1'!D61,'Condition n°2'!$A61)</f>
        <v>0</v>
      </c>
      <c r="E60" t="b">
        <f>AND('Condition n°1'!E61,'Condition n°2'!$A61)</f>
        <v>0</v>
      </c>
      <c r="G60" t="b">
        <f>AND('Condition n°1'!A61,'Condition n°2'!$B61)</f>
        <v>0</v>
      </c>
      <c r="H60" t="b">
        <f>AND('Condition n°1'!B61,'Condition n°2'!$B61)</f>
        <v>0</v>
      </c>
      <c r="I60" t="b">
        <f>AND('Condition n°1'!C61,'Condition n°2'!$B61)</f>
        <v>0</v>
      </c>
      <c r="J60" t="b">
        <f>AND('Condition n°1'!D61,'Condition n°2'!$B61)</f>
        <v>0</v>
      </c>
      <c r="K60" t="b">
        <f>AND('Condition n°1'!E61,'Condition n°2'!$B61)</f>
        <v>0</v>
      </c>
      <c r="M60" t="b">
        <f>AND('Condition n°1'!A61,'Condition n°2'!$C61)</f>
        <v>0</v>
      </c>
      <c r="N60" t="b">
        <f>AND('Condition n°1'!B61,'Condition n°2'!$C61)</f>
        <v>0</v>
      </c>
      <c r="O60" t="b">
        <f>AND('Condition n°1'!C61,'Condition n°2'!$C61)</f>
        <v>0</v>
      </c>
      <c r="P60" t="b">
        <f>AND('Condition n°1'!D61,'Condition n°2'!$C61)</f>
        <v>0</v>
      </c>
      <c r="Q60" t="b">
        <f>AND('Condition n°1'!E61,'Condition n°2'!$C61)</f>
        <v>0</v>
      </c>
      <c r="S60" t="b">
        <f>AND('Condition n°1'!A61,'Condition n°2'!$D61)</f>
        <v>0</v>
      </c>
      <c r="T60" t="b">
        <f>AND('Condition n°1'!B61,'Condition n°2'!$D61)</f>
        <v>0</v>
      </c>
      <c r="U60" t="b">
        <f>AND('Condition n°1'!C61,'Condition n°2'!$D61)</f>
        <v>0</v>
      </c>
      <c r="V60" t="b">
        <f>AND('Condition n°1'!D61,'Condition n°2'!$D61)</f>
        <v>0</v>
      </c>
      <c r="W60" t="b">
        <f>AND('Condition n°1'!E61,'Condition n°2'!$D61)</f>
        <v>0</v>
      </c>
      <c r="Y60" t="b">
        <f>AND('Condition n°1'!A61,'Condition n°2'!$E61)</f>
        <v>0</v>
      </c>
      <c r="Z60" t="b">
        <f>AND('Condition n°1'!B61,'Condition n°2'!$E61)</f>
        <v>0</v>
      </c>
      <c r="AA60" t="b">
        <f>AND('Condition n°1'!C61,'Condition n°2'!$E61)</f>
        <v>0</v>
      </c>
      <c r="AB60" t="b">
        <f>AND('Condition n°1'!D61,'Condition n°2'!$E61)</f>
        <v>0</v>
      </c>
      <c r="AC60" t="b">
        <f>AND('Condition n°1'!E61,'Condition n°2'!$E61)</f>
        <v>0</v>
      </c>
      <c r="AE60" t="b">
        <f>AND('Condition n°1'!A61,'Condition n°2'!$F61)</f>
        <v>0</v>
      </c>
      <c r="AF60" t="b">
        <f>AND('Condition n°1'!B61,'Condition n°2'!$F61)</f>
        <v>0</v>
      </c>
      <c r="AG60" t="b">
        <f>AND('Condition n°1'!C61,'Condition n°2'!$F61)</f>
        <v>0</v>
      </c>
      <c r="AH60" t="b">
        <f>AND('Condition n°1'!D61,'Condition n°2'!$F61)</f>
        <v>0</v>
      </c>
      <c r="AI60" t="b">
        <f>AND('Condition n°1'!E61,'Condition n°2'!$F61)</f>
        <v>0</v>
      </c>
    </row>
    <row r="61" spans="1:35" x14ac:dyDescent="0.25">
      <c r="A61" t="b">
        <f>AND('Condition n°1'!A62,'Condition n°2'!$A62)</f>
        <v>0</v>
      </c>
      <c r="B61" t="b">
        <f>AND('Condition n°1'!B62,'Condition n°2'!$A62)</f>
        <v>0</v>
      </c>
      <c r="C61" t="b">
        <f>AND('Condition n°1'!C62,'Condition n°2'!$A62)</f>
        <v>1</v>
      </c>
      <c r="D61" t="b">
        <f>AND('Condition n°1'!D62,'Condition n°2'!$A62)</f>
        <v>0</v>
      </c>
      <c r="E61" t="b">
        <f>AND('Condition n°1'!E62,'Condition n°2'!$A62)</f>
        <v>0</v>
      </c>
      <c r="G61" t="b">
        <f>AND('Condition n°1'!A62,'Condition n°2'!$B62)</f>
        <v>0</v>
      </c>
      <c r="H61" t="b">
        <f>AND('Condition n°1'!B62,'Condition n°2'!$B62)</f>
        <v>0</v>
      </c>
      <c r="I61" t="b">
        <f>AND('Condition n°1'!C62,'Condition n°2'!$B62)</f>
        <v>0</v>
      </c>
      <c r="J61" t="b">
        <f>AND('Condition n°1'!D62,'Condition n°2'!$B62)</f>
        <v>0</v>
      </c>
      <c r="K61" t="b">
        <f>AND('Condition n°1'!E62,'Condition n°2'!$B62)</f>
        <v>0</v>
      </c>
      <c r="M61" t="b">
        <f>AND('Condition n°1'!A62,'Condition n°2'!$C62)</f>
        <v>0</v>
      </c>
      <c r="N61" t="b">
        <f>AND('Condition n°1'!B62,'Condition n°2'!$C62)</f>
        <v>0</v>
      </c>
      <c r="O61" t="b">
        <f>AND('Condition n°1'!C62,'Condition n°2'!$C62)</f>
        <v>0</v>
      </c>
      <c r="P61" t="b">
        <f>AND('Condition n°1'!D62,'Condition n°2'!$C62)</f>
        <v>0</v>
      </c>
      <c r="Q61" t="b">
        <f>AND('Condition n°1'!E62,'Condition n°2'!$C62)</f>
        <v>0</v>
      </c>
      <c r="S61" t="b">
        <f>AND('Condition n°1'!A62,'Condition n°2'!$D62)</f>
        <v>0</v>
      </c>
      <c r="T61" t="b">
        <f>AND('Condition n°1'!B62,'Condition n°2'!$D62)</f>
        <v>0</v>
      </c>
      <c r="U61" t="b">
        <f>AND('Condition n°1'!C62,'Condition n°2'!$D62)</f>
        <v>0</v>
      </c>
      <c r="V61" t="b">
        <f>AND('Condition n°1'!D62,'Condition n°2'!$D62)</f>
        <v>0</v>
      </c>
      <c r="W61" t="b">
        <f>AND('Condition n°1'!E62,'Condition n°2'!$D62)</f>
        <v>0</v>
      </c>
      <c r="Y61" t="b">
        <f>AND('Condition n°1'!A62,'Condition n°2'!$E62)</f>
        <v>0</v>
      </c>
      <c r="Z61" t="b">
        <f>AND('Condition n°1'!B62,'Condition n°2'!$E62)</f>
        <v>0</v>
      </c>
      <c r="AA61" t="b">
        <f>AND('Condition n°1'!C62,'Condition n°2'!$E62)</f>
        <v>0</v>
      </c>
      <c r="AB61" t="b">
        <f>AND('Condition n°1'!D62,'Condition n°2'!$E62)</f>
        <v>0</v>
      </c>
      <c r="AC61" t="b">
        <f>AND('Condition n°1'!E62,'Condition n°2'!$E62)</f>
        <v>0</v>
      </c>
      <c r="AE61" t="b">
        <f>AND('Condition n°1'!A62,'Condition n°2'!$F62)</f>
        <v>0</v>
      </c>
      <c r="AF61" t="b">
        <f>AND('Condition n°1'!B62,'Condition n°2'!$F62)</f>
        <v>0</v>
      </c>
      <c r="AG61" t="b">
        <f>AND('Condition n°1'!C62,'Condition n°2'!$F62)</f>
        <v>0</v>
      </c>
      <c r="AH61" t="b">
        <f>AND('Condition n°1'!D62,'Condition n°2'!$F62)</f>
        <v>0</v>
      </c>
      <c r="AI61" t="b">
        <f>AND('Condition n°1'!E62,'Condition n°2'!$F62)</f>
        <v>0</v>
      </c>
    </row>
    <row r="62" spans="1:35" x14ac:dyDescent="0.25">
      <c r="A62" t="b">
        <f>AND('Condition n°1'!A63,'Condition n°2'!$A63)</f>
        <v>0</v>
      </c>
      <c r="B62" t="b">
        <f>AND('Condition n°1'!B63,'Condition n°2'!$A63)</f>
        <v>0</v>
      </c>
      <c r="C62" t="b">
        <f>AND('Condition n°1'!C63,'Condition n°2'!$A63)</f>
        <v>1</v>
      </c>
      <c r="D62" t="b">
        <f>AND('Condition n°1'!D63,'Condition n°2'!$A63)</f>
        <v>0</v>
      </c>
      <c r="E62" t="b">
        <f>AND('Condition n°1'!E63,'Condition n°2'!$A63)</f>
        <v>0</v>
      </c>
      <c r="G62" t="b">
        <f>AND('Condition n°1'!A63,'Condition n°2'!$B63)</f>
        <v>0</v>
      </c>
      <c r="H62" t="b">
        <f>AND('Condition n°1'!B63,'Condition n°2'!$B63)</f>
        <v>0</v>
      </c>
      <c r="I62" t="b">
        <f>AND('Condition n°1'!C63,'Condition n°2'!$B63)</f>
        <v>0</v>
      </c>
      <c r="J62" t="b">
        <f>AND('Condition n°1'!D63,'Condition n°2'!$B63)</f>
        <v>0</v>
      </c>
      <c r="K62" t="b">
        <f>AND('Condition n°1'!E63,'Condition n°2'!$B63)</f>
        <v>0</v>
      </c>
      <c r="M62" t="b">
        <f>AND('Condition n°1'!A63,'Condition n°2'!$C63)</f>
        <v>0</v>
      </c>
      <c r="N62" t="b">
        <f>AND('Condition n°1'!B63,'Condition n°2'!$C63)</f>
        <v>0</v>
      </c>
      <c r="O62" t="b">
        <f>AND('Condition n°1'!C63,'Condition n°2'!$C63)</f>
        <v>0</v>
      </c>
      <c r="P62" t="b">
        <f>AND('Condition n°1'!D63,'Condition n°2'!$C63)</f>
        <v>0</v>
      </c>
      <c r="Q62" t="b">
        <f>AND('Condition n°1'!E63,'Condition n°2'!$C63)</f>
        <v>0</v>
      </c>
      <c r="S62" t="b">
        <f>AND('Condition n°1'!A63,'Condition n°2'!$D63)</f>
        <v>0</v>
      </c>
      <c r="T62" t="b">
        <f>AND('Condition n°1'!B63,'Condition n°2'!$D63)</f>
        <v>0</v>
      </c>
      <c r="U62" t="b">
        <f>AND('Condition n°1'!C63,'Condition n°2'!$D63)</f>
        <v>0</v>
      </c>
      <c r="V62" t="b">
        <f>AND('Condition n°1'!D63,'Condition n°2'!$D63)</f>
        <v>0</v>
      </c>
      <c r="W62" t="b">
        <f>AND('Condition n°1'!E63,'Condition n°2'!$D63)</f>
        <v>0</v>
      </c>
      <c r="Y62" t="b">
        <f>AND('Condition n°1'!A63,'Condition n°2'!$E63)</f>
        <v>0</v>
      </c>
      <c r="Z62" t="b">
        <f>AND('Condition n°1'!B63,'Condition n°2'!$E63)</f>
        <v>0</v>
      </c>
      <c r="AA62" t="b">
        <f>AND('Condition n°1'!C63,'Condition n°2'!$E63)</f>
        <v>0</v>
      </c>
      <c r="AB62" t="b">
        <f>AND('Condition n°1'!D63,'Condition n°2'!$E63)</f>
        <v>0</v>
      </c>
      <c r="AC62" t="b">
        <f>AND('Condition n°1'!E63,'Condition n°2'!$E63)</f>
        <v>0</v>
      </c>
      <c r="AE62" t="b">
        <f>AND('Condition n°1'!A63,'Condition n°2'!$F63)</f>
        <v>0</v>
      </c>
      <c r="AF62" t="b">
        <f>AND('Condition n°1'!B63,'Condition n°2'!$F63)</f>
        <v>0</v>
      </c>
      <c r="AG62" t="b">
        <f>AND('Condition n°1'!C63,'Condition n°2'!$F63)</f>
        <v>0</v>
      </c>
      <c r="AH62" t="b">
        <f>AND('Condition n°1'!D63,'Condition n°2'!$F63)</f>
        <v>0</v>
      </c>
      <c r="AI62" t="b">
        <f>AND('Condition n°1'!E63,'Condition n°2'!$F63)</f>
        <v>0</v>
      </c>
    </row>
    <row r="63" spans="1:35" x14ac:dyDescent="0.25">
      <c r="A63" t="b">
        <f>AND('Condition n°1'!A64,'Condition n°2'!$A64)</f>
        <v>0</v>
      </c>
      <c r="B63" t="b">
        <f>AND('Condition n°1'!B64,'Condition n°2'!$A64)</f>
        <v>0</v>
      </c>
      <c r="C63" t="b">
        <f>AND('Condition n°1'!C64,'Condition n°2'!$A64)</f>
        <v>0</v>
      </c>
      <c r="D63" t="b">
        <f>AND('Condition n°1'!D64,'Condition n°2'!$A64)</f>
        <v>0</v>
      </c>
      <c r="E63" t="b">
        <f>AND('Condition n°1'!E64,'Condition n°2'!$A64)</f>
        <v>0</v>
      </c>
      <c r="G63" t="b">
        <f>AND('Condition n°1'!A64,'Condition n°2'!$B64)</f>
        <v>0</v>
      </c>
      <c r="H63" t="b">
        <f>AND('Condition n°1'!B64,'Condition n°2'!$B64)</f>
        <v>0</v>
      </c>
      <c r="I63" t="b">
        <f>AND('Condition n°1'!C64,'Condition n°2'!$B64)</f>
        <v>0</v>
      </c>
      <c r="J63" t="b">
        <f>AND('Condition n°1'!D64,'Condition n°2'!$B64)</f>
        <v>0</v>
      </c>
      <c r="K63" t="b">
        <f>AND('Condition n°1'!E64,'Condition n°2'!$B64)</f>
        <v>0</v>
      </c>
      <c r="M63" t="b">
        <f>AND('Condition n°1'!A64,'Condition n°2'!$C64)</f>
        <v>0</v>
      </c>
      <c r="N63" t="b">
        <f>AND('Condition n°1'!B64,'Condition n°2'!$C64)</f>
        <v>0</v>
      </c>
      <c r="O63" t="b">
        <f>AND('Condition n°1'!C64,'Condition n°2'!$C64)</f>
        <v>1</v>
      </c>
      <c r="P63" t="b">
        <f>AND('Condition n°1'!D64,'Condition n°2'!$C64)</f>
        <v>0</v>
      </c>
      <c r="Q63" t="b">
        <f>AND('Condition n°1'!E64,'Condition n°2'!$C64)</f>
        <v>0</v>
      </c>
      <c r="S63" t="b">
        <f>AND('Condition n°1'!A64,'Condition n°2'!$D64)</f>
        <v>0</v>
      </c>
      <c r="T63" t="b">
        <f>AND('Condition n°1'!B64,'Condition n°2'!$D64)</f>
        <v>0</v>
      </c>
      <c r="U63" t="b">
        <f>AND('Condition n°1'!C64,'Condition n°2'!$D64)</f>
        <v>0</v>
      </c>
      <c r="V63" t="b">
        <f>AND('Condition n°1'!D64,'Condition n°2'!$D64)</f>
        <v>0</v>
      </c>
      <c r="W63" t="b">
        <f>AND('Condition n°1'!E64,'Condition n°2'!$D64)</f>
        <v>0</v>
      </c>
      <c r="Y63" t="b">
        <f>AND('Condition n°1'!A64,'Condition n°2'!$E64)</f>
        <v>0</v>
      </c>
      <c r="Z63" t="b">
        <f>AND('Condition n°1'!B64,'Condition n°2'!$E64)</f>
        <v>0</v>
      </c>
      <c r="AA63" t="b">
        <f>AND('Condition n°1'!C64,'Condition n°2'!$E64)</f>
        <v>0</v>
      </c>
      <c r="AB63" t="b">
        <f>AND('Condition n°1'!D64,'Condition n°2'!$E64)</f>
        <v>0</v>
      </c>
      <c r="AC63" t="b">
        <f>AND('Condition n°1'!E64,'Condition n°2'!$E64)</f>
        <v>0</v>
      </c>
      <c r="AE63" t="b">
        <f>AND('Condition n°1'!A64,'Condition n°2'!$F64)</f>
        <v>0</v>
      </c>
      <c r="AF63" t="b">
        <f>AND('Condition n°1'!B64,'Condition n°2'!$F64)</f>
        <v>0</v>
      </c>
      <c r="AG63" t="b">
        <f>AND('Condition n°1'!C64,'Condition n°2'!$F64)</f>
        <v>0</v>
      </c>
      <c r="AH63" t="b">
        <f>AND('Condition n°1'!D64,'Condition n°2'!$F64)</f>
        <v>0</v>
      </c>
      <c r="AI63" t="b">
        <f>AND('Condition n°1'!E64,'Condition n°2'!$F64)</f>
        <v>0</v>
      </c>
    </row>
    <row r="64" spans="1:35" x14ac:dyDescent="0.25">
      <c r="A64" t="b">
        <f>AND('Condition n°1'!A65,'Condition n°2'!$A65)</f>
        <v>0</v>
      </c>
      <c r="B64" t="b">
        <f>AND('Condition n°1'!B65,'Condition n°2'!$A65)</f>
        <v>0</v>
      </c>
      <c r="C64" t="b">
        <f>AND('Condition n°1'!C65,'Condition n°2'!$A65)</f>
        <v>0</v>
      </c>
      <c r="D64" t="b">
        <f>AND('Condition n°1'!D65,'Condition n°2'!$A65)</f>
        <v>0</v>
      </c>
      <c r="E64" t="b">
        <f>AND('Condition n°1'!E65,'Condition n°2'!$A65)</f>
        <v>0</v>
      </c>
      <c r="G64" t="b">
        <f>AND('Condition n°1'!A65,'Condition n°2'!$B65)</f>
        <v>0</v>
      </c>
      <c r="H64" t="b">
        <f>AND('Condition n°1'!B65,'Condition n°2'!$B65)</f>
        <v>0</v>
      </c>
      <c r="I64" t="b">
        <f>AND('Condition n°1'!C65,'Condition n°2'!$B65)</f>
        <v>0</v>
      </c>
      <c r="J64" t="b">
        <f>AND('Condition n°1'!D65,'Condition n°2'!$B65)</f>
        <v>0</v>
      </c>
      <c r="K64" t="b">
        <f>AND('Condition n°1'!E65,'Condition n°2'!$B65)</f>
        <v>0</v>
      </c>
      <c r="M64" t="b">
        <f>AND('Condition n°1'!A65,'Condition n°2'!$C65)</f>
        <v>0</v>
      </c>
      <c r="N64" t="b">
        <f>AND('Condition n°1'!B65,'Condition n°2'!$C65)</f>
        <v>0</v>
      </c>
      <c r="O64" t="b">
        <f>AND('Condition n°1'!C65,'Condition n°2'!$C65)</f>
        <v>1</v>
      </c>
      <c r="P64" t="b">
        <f>AND('Condition n°1'!D65,'Condition n°2'!$C65)</f>
        <v>0</v>
      </c>
      <c r="Q64" t="b">
        <f>AND('Condition n°1'!E65,'Condition n°2'!$C65)</f>
        <v>0</v>
      </c>
      <c r="S64" t="b">
        <f>AND('Condition n°1'!A65,'Condition n°2'!$D65)</f>
        <v>0</v>
      </c>
      <c r="T64" t="b">
        <f>AND('Condition n°1'!B65,'Condition n°2'!$D65)</f>
        <v>0</v>
      </c>
      <c r="U64" t="b">
        <f>AND('Condition n°1'!C65,'Condition n°2'!$D65)</f>
        <v>0</v>
      </c>
      <c r="V64" t="b">
        <f>AND('Condition n°1'!D65,'Condition n°2'!$D65)</f>
        <v>0</v>
      </c>
      <c r="W64" t="b">
        <f>AND('Condition n°1'!E65,'Condition n°2'!$D65)</f>
        <v>0</v>
      </c>
      <c r="Y64" t="b">
        <f>AND('Condition n°1'!A65,'Condition n°2'!$E65)</f>
        <v>0</v>
      </c>
      <c r="Z64" t="b">
        <f>AND('Condition n°1'!B65,'Condition n°2'!$E65)</f>
        <v>0</v>
      </c>
      <c r="AA64" t="b">
        <f>AND('Condition n°1'!C65,'Condition n°2'!$E65)</f>
        <v>0</v>
      </c>
      <c r="AB64" t="b">
        <f>AND('Condition n°1'!D65,'Condition n°2'!$E65)</f>
        <v>0</v>
      </c>
      <c r="AC64" t="b">
        <f>AND('Condition n°1'!E65,'Condition n°2'!$E65)</f>
        <v>0</v>
      </c>
      <c r="AE64" t="b">
        <f>AND('Condition n°1'!A65,'Condition n°2'!$F65)</f>
        <v>0</v>
      </c>
      <c r="AF64" t="b">
        <f>AND('Condition n°1'!B65,'Condition n°2'!$F65)</f>
        <v>0</v>
      </c>
      <c r="AG64" t="b">
        <f>AND('Condition n°1'!C65,'Condition n°2'!$F65)</f>
        <v>0</v>
      </c>
      <c r="AH64" t="b">
        <f>AND('Condition n°1'!D65,'Condition n°2'!$F65)</f>
        <v>0</v>
      </c>
      <c r="AI64" t="b">
        <f>AND('Condition n°1'!E65,'Condition n°2'!$F65)</f>
        <v>0</v>
      </c>
    </row>
    <row r="65" spans="1:35" x14ac:dyDescent="0.25">
      <c r="A65" t="b">
        <f>AND('Condition n°1'!A66,'Condition n°2'!$A66)</f>
        <v>0</v>
      </c>
      <c r="B65" t="b">
        <f>AND('Condition n°1'!B66,'Condition n°2'!$A66)</f>
        <v>0</v>
      </c>
      <c r="C65" t="b">
        <f>AND('Condition n°1'!C66,'Condition n°2'!$A66)</f>
        <v>1</v>
      </c>
      <c r="D65" t="b">
        <f>AND('Condition n°1'!D66,'Condition n°2'!$A66)</f>
        <v>0</v>
      </c>
      <c r="E65" t="b">
        <f>AND('Condition n°1'!E66,'Condition n°2'!$A66)</f>
        <v>0</v>
      </c>
      <c r="G65" t="b">
        <f>AND('Condition n°1'!A66,'Condition n°2'!$B66)</f>
        <v>0</v>
      </c>
      <c r="H65" t="b">
        <f>AND('Condition n°1'!B66,'Condition n°2'!$B66)</f>
        <v>0</v>
      </c>
      <c r="I65" t="b">
        <f>AND('Condition n°1'!C66,'Condition n°2'!$B66)</f>
        <v>0</v>
      </c>
      <c r="J65" t="b">
        <f>AND('Condition n°1'!D66,'Condition n°2'!$B66)</f>
        <v>0</v>
      </c>
      <c r="K65" t="b">
        <f>AND('Condition n°1'!E66,'Condition n°2'!$B66)</f>
        <v>0</v>
      </c>
      <c r="M65" t="b">
        <f>AND('Condition n°1'!A66,'Condition n°2'!$C66)</f>
        <v>0</v>
      </c>
      <c r="N65" t="b">
        <f>AND('Condition n°1'!B66,'Condition n°2'!$C66)</f>
        <v>0</v>
      </c>
      <c r="O65" t="b">
        <f>AND('Condition n°1'!C66,'Condition n°2'!$C66)</f>
        <v>0</v>
      </c>
      <c r="P65" t="b">
        <f>AND('Condition n°1'!D66,'Condition n°2'!$C66)</f>
        <v>0</v>
      </c>
      <c r="Q65" t="b">
        <f>AND('Condition n°1'!E66,'Condition n°2'!$C66)</f>
        <v>0</v>
      </c>
      <c r="S65" t="b">
        <f>AND('Condition n°1'!A66,'Condition n°2'!$D66)</f>
        <v>0</v>
      </c>
      <c r="T65" t="b">
        <f>AND('Condition n°1'!B66,'Condition n°2'!$D66)</f>
        <v>0</v>
      </c>
      <c r="U65" t="b">
        <f>AND('Condition n°1'!C66,'Condition n°2'!$D66)</f>
        <v>0</v>
      </c>
      <c r="V65" t="b">
        <f>AND('Condition n°1'!D66,'Condition n°2'!$D66)</f>
        <v>0</v>
      </c>
      <c r="W65" t="b">
        <f>AND('Condition n°1'!E66,'Condition n°2'!$D66)</f>
        <v>0</v>
      </c>
      <c r="Y65" t="b">
        <f>AND('Condition n°1'!A66,'Condition n°2'!$E66)</f>
        <v>0</v>
      </c>
      <c r="Z65" t="b">
        <f>AND('Condition n°1'!B66,'Condition n°2'!$E66)</f>
        <v>0</v>
      </c>
      <c r="AA65" t="b">
        <f>AND('Condition n°1'!C66,'Condition n°2'!$E66)</f>
        <v>0</v>
      </c>
      <c r="AB65" t="b">
        <f>AND('Condition n°1'!D66,'Condition n°2'!$E66)</f>
        <v>0</v>
      </c>
      <c r="AC65" t="b">
        <f>AND('Condition n°1'!E66,'Condition n°2'!$E66)</f>
        <v>0</v>
      </c>
      <c r="AE65" t="b">
        <f>AND('Condition n°1'!A66,'Condition n°2'!$F66)</f>
        <v>0</v>
      </c>
      <c r="AF65" t="b">
        <f>AND('Condition n°1'!B66,'Condition n°2'!$F66)</f>
        <v>0</v>
      </c>
      <c r="AG65" t="b">
        <f>AND('Condition n°1'!C66,'Condition n°2'!$F66)</f>
        <v>0</v>
      </c>
      <c r="AH65" t="b">
        <f>AND('Condition n°1'!D66,'Condition n°2'!$F66)</f>
        <v>0</v>
      </c>
      <c r="AI65" t="b">
        <f>AND('Condition n°1'!E66,'Condition n°2'!$F66)</f>
        <v>0</v>
      </c>
    </row>
    <row r="66" spans="1:35" x14ac:dyDescent="0.25">
      <c r="A66" t="b">
        <f>AND('Condition n°1'!A67,'Condition n°2'!$A67)</f>
        <v>0</v>
      </c>
      <c r="B66" t="b">
        <f>AND('Condition n°1'!B67,'Condition n°2'!$A67)</f>
        <v>0</v>
      </c>
      <c r="C66" t="b">
        <f>AND('Condition n°1'!C67,'Condition n°2'!$A67)</f>
        <v>0</v>
      </c>
      <c r="D66" t="b">
        <f>AND('Condition n°1'!D67,'Condition n°2'!$A67)</f>
        <v>0</v>
      </c>
      <c r="E66" t="b">
        <f>AND('Condition n°1'!E67,'Condition n°2'!$A67)</f>
        <v>0</v>
      </c>
      <c r="G66" t="b">
        <f>AND('Condition n°1'!A67,'Condition n°2'!$B67)</f>
        <v>0</v>
      </c>
      <c r="H66" t="b">
        <f>AND('Condition n°1'!B67,'Condition n°2'!$B67)</f>
        <v>0</v>
      </c>
      <c r="I66" t="b">
        <f>AND('Condition n°1'!C67,'Condition n°2'!$B67)</f>
        <v>0</v>
      </c>
      <c r="J66" t="b">
        <f>AND('Condition n°1'!D67,'Condition n°2'!$B67)</f>
        <v>0</v>
      </c>
      <c r="K66" t="b">
        <f>AND('Condition n°1'!E67,'Condition n°2'!$B67)</f>
        <v>0</v>
      </c>
      <c r="M66" t="b">
        <f>AND('Condition n°1'!A67,'Condition n°2'!$C67)</f>
        <v>0</v>
      </c>
      <c r="N66" t="b">
        <f>AND('Condition n°1'!B67,'Condition n°2'!$C67)</f>
        <v>0</v>
      </c>
      <c r="O66" t="b">
        <f>AND('Condition n°1'!C67,'Condition n°2'!$C67)</f>
        <v>1</v>
      </c>
      <c r="P66" t="b">
        <f>AND('Condition n°1'!D67,'Condition n°2'!$C67)</f>
        <v>0</v>
      </c>
      <c r="Q66" t="b">
        <f>AND('Condition n°1'!E67,'Condition n°2'!$C67)</f>
        <v>0</v>
      </c>
      <c r="S66" t="b">
        <f>AND('Condition n°1'!A67,'Condition n°2'!$D67)</f>
        <v>0</v>
      </c>
      <c r="T66" t="b">
        <f>AND('Condition n°1'!B67,'Condition n°2'!$D67)</f>
        <v>0</v>
      </c>
      <c r="U66" t="b">
        <f>AND('Condition n°1'!C67,'Condition n°2'!$D67)</f>
        <v>0</v>
      </c>
      <c r="V66" t="b">
        <f>AND('Condition n°1'!D67,'Condition n°2'!$D67)</f>
        <v>0</v>
      </c>
      <c r="W66" t="b">
        <f>AND('Condition n°1'!E67,'Condition n°2'!$D67)</f>
        <v>0</v>
      </c>
      <c r="Y66" t="b">
        <f>AND('Condition n°1'!A67,'Condition n°2'!$E67)</f>
        <v>0</v>
      </c>
      <c r="Z66" t="b">
        <f>AND('Condition n°1'!B67,'Condition n°2'!$E67)</f>
        <v>0</v>
      </c>
      <c r="AA66" t="b">
        <f>AND('Condition n°1'!C67,'Condition n°2'!$E67)</f>
        <v>0</v>
      </c>
      <c r="AB66" t="b">
        <f>AND('Condition n°1'!D67,'Condition n°2'!$E67)</f>
        <v>0</v>
      </c>
      <c r="AC66" t="b">
        <f>AND('Condition n°1'!E67,'Condition n°2'!$E67)</f>
        <v>0</v>
      </c>
      <c r="AE66" t="b">
        <f>AND('Condition n°1'!A67,'Condition n°2'!$F67)</f>
        <v>0</v>
      </c>
      <c r="AF66" t="b">
        <f>AND('Condition n°1'!B67,'Condition n°2'!$F67)</f>
        <v>0</v>
      </c>
      <c r="AG66" t="b">
        <f>AND('Condition n°1'!C67,'Condition n°2'!$F67)</f>
        <v>0</v>
      </c>
      <c r="AH66" t="b">
        <f>AND('Condition n°1'!D67,'Condition n°2'!$F67)</f>
        <v>0</v>
      </c>
      <c r="AI66" t="b">
        <f>AND('Condition n°1'!E67,'Condition n°2'!$F67)</f>
        <v>0</v>
      </c>
    </row>
    <row r="67" spans="1:35" x14ac:dyDescent="0.25">
      <c r="A67" t="b">
        <f>AND('Condition n°1'!A68,'Condition n°2'!$A68)</f>
        <v>0</v>
      </c>
      <c r="B67" t="b">
        <f>AND('Condition n°1'!B68,'Condition n°2'!$A68)</f>
        <v>0</v>
      </c>
      <c r="C67" t="b">
        <f>AND('Condition n°1'!C68,'Condition n°2'!$A68)</f>
        <v>1</v>
      </c>
      <c r="D67" t="b">
        <f>AND('Condition n°1'!D68,'Condition n°2'!$A68)</f>
        <v>0</v>
      </c>
      <c r="E67" t="b">
        <f>AND('Condition n°1'!E68,'Condition n°2'!$A68)</f>
        <v>0</v>
      </c>
      <c r="G67" t="b">
        <f>AND('Condition n°1'!A68,'Condition n°2'!$B68)</f>
        <v>0</v>
      </c>
      <c r="H67" t="b">
        <f>AND('Condition n°1'!B68,'Condition n°2'!$B68)</f>
        <v>0</v>
      </c>
      <c r="I67" t="b">
        <f>AND('Condition n°1'!C68,'Condition n°2'!$B68)</f>
        <v>0</v>
      </c>
      <c r="J67" t="b">
        <f>AND('Condition n°1'!D68,'Condition n°2'!$B68)</f>
        <v>0</v>
      </c>
      <c r="K67" t="b">
        <f>AND('Condition n°1'!E68,'Condition n°2'!$B68)</f>
        <v>0</v>
      </c>
      <c r="M67" t="b">
        <f>AND('Condition n°1'!A68,'Condition n°2'!$C68)</f>
        <v>0</v>
      </c>
      <c r="N67" t="b">
        <f>AND('Condition n°1'!B68,'Condition n°2'!$C68)</f>
        <v>0</v>
      </c>
      <c r="O67" t="b">
        <f>AND('Condition n°1'!C68,'Condition n°2'!$C68)</f>
        <v>0</v>
      </c>
      <c r="P67" t="b">
        <f>AND('Condition n°1'!D68,'Condition n°2'!$C68)</f>
        <v>0</v>
      </c>
      <c r="Q67" t="b">
        <f>AND('Condition n°1'!E68,'Condition n°2'!$C68)</f>
        <v>0</v>
      </c>
      <c r="S67" t="b">
        <f>AND('Condition n°1'!A68,'Condition n°2'!$D68)</f>
        <v>0</v>
      </c>
      <c r="T67" t="b">
        <f>AND('Condition n°1'!B68,'Condition n°2'!$D68)</f>
        <v>0</v>
      </c>
      <c r="U67" t="b">
        <f>AND('Condition n°1'!C68,'Condition n°2'!$D68)</f>
        <v>0</v>
      </c>
      <c r="V67" t="b">
        <f>AND('Condition n°1'!D68,'Condition n°2'!$D68)</f>
        <v>0</v>
      </c>
      <c r="W67" t="b">
        <f>AND('Condition n°1'!E68,'Condition n°2'!$D68)</f>
        <v>0</v>
      </c>
      <c r="Y67" t="b">
        <f>AND('Condition n°1'!A68,'Condition n°2'!$E68)</f>
        <v>0</v>
      </c>
      <c r="Z67" t="b">
        <f>AND('Condition n°1'!B68,'Condition n°2'!$E68)</f>
        <v>0</v>
      </c>
      <c r="AA67" t="b">
        <f>AND('Condition n°1'!C68,'Condition n°2'!$E68)</f>
        <v>0</v>
      </c>
      <c r="AB67" t="b">
        <f>AND('Condition n°1'!D68,'Condition n°2'!$E68)</f>
        <v>0</v>
      </c>
      <c r="AC67" t="b">
        <f>AND('Condition n°1'!E68,'Condition n°2'!$E68)</f>
        <v>0</v>
      </c>
      <c r="AE67" t="b">
        <f>AND('Condition n°1'!A68,'Condition n°2'!$F68)</f>
        <v>0</v>
      </c>
      <c r="AF67" t="b">
        <f>AND('Condition n°1'!B68,'Condition n°2'!$F68)</f>
        <v>0</v>
      </c>
      <c r="AG67" t="b">
        <f>AND('Condition n°1'!C68,'Condition n°2'!$F68)</f>
        <v>0</v>
      </c>
      <c r="AH67" t="b">
        <f>AND('Condition n°1'!D68,'Condition n°2'!$F68)</f>
        <v>0</v>
      </c>
      <c r="AI67" t="b">
        <f>AND('Condition n°1'!E68,'Condition n°2'!$F68)</f>
        <v>0</v>
      </c>
    </row>
    <row r="68" spans="1:35" x14ac:dyDescent="0.25">
      <c r="A68" t="b">
        <f>AND('Condition n°1'!A69,'Condition n°2'!$A69)</f>
        <v>0</v>
      </c>
      <c r="B68" t="b">
        <f>AND('Condition n°1'!B69,'Condition n°2'!$A69)</f>
        <v>0</v>
      </c>
      <c r="C68" t="b">
        <f>AND('Condition n°1'!C69,'Condition n°2'!$A69)</f>
        <v>1</v>
      </c>
      <c r="D68" t="b">
        <f>AND('Condition n°1'!D69,'Condition n°2'!$A69)</f>
        <v>0</v>
      </c>
      <c r="E68" t="b">
        <f>AND('Condition n°1'!E69,'Condition n°2'!$A69)</f>
        <v>0</v>
      </c>
      <c r="G68" t="b">
        <f>AND('Condition n°1'!A69,'Condition n°2'!$B69)</f>
        <v>0</v>
      </c>
      <c r="H68" t="b">
        <f>AND('Condition n°1'!B69,'Condition n°2'!$B69)</f>
        <v>0</v>
      </c>
      <c r="I68" t="b">
        <f>AND('Condition n°1'!C69,'Condition n°2'!$B69)</f>
        <v>0</v>
      </c>
      <c r="J68" t="b">
        <f>AND('Condition n°1'!D69,'Condition n°2'!$B69)</f>
        <v>0</v>
      </c>
      <c r="K68" t="b">
        <f>AND('Condition n°1'!E69,'Condition n°2'!$B69)</f>
        <v>0</v>
      </c>
      <c r="M68" t="b">
        <f>AND('Condition n°1'!A69,'Condition n°2'!$C69)</f>
        <v>0</v>
      </c>
      <c r="N68" t="b">
        <f>AND('Condition n°1'!B69,'Condition n°2'!$C69)</f>
        <v>0</v>
      </c>
      <c r="O68" t="b">
        <f>AND('Condition n°1'!C69,'Condition n°2'!$C69)</f>
        <v>0</v>
      </c>
      <c r="P68" t="b">
        <f>AND('Condition n°1'!D69,'Condition n°2'!$C69)</f>
        <v>0</v>
      </c>
      <c r="Q68" t="b">
        <f>AND('Condition n°1'!E69,'Condition n°2'!$C69)</f>
        <v>0</v>
      </c>
      <c r="S68" t="b">
        <f>AND('Condition n°1'!A69,'Condition n°2'!$D69)</f>
        <v>0</v>
      </c>
      <c r="T68" t="b">
        <f>AND('Condition n°1'!B69,'Condition n°2'!$D69)</f>
        <v>0</v>
      </c>
      <c r="U68" t="b">
        <f>AND('Condition n°1'!C69,'Condition n°2'!$D69)</f>
        <v>0</v>
      </c>
      <c r="V68" t="b">
        <f>AND('Condition n°1'!D69,'Condition n°2'!$D69)</f>
        <v>0</v>
      </c>
      <c r="W68" t="b">
        <f>AND('Condition n°1'!E69,'Condition n°2'!$D69)</f>
        <v>0</v>
      </c>
      <c r="Y68" t="b">
        <f>AND('Condition n°1'!A69,'Condition n°2'!$E69)</f>
        <v>0</v>
      </c>
      <c r="Z68" t="b">
        <f>AND('Condition n°1'!B69,'Condition n°2'!$E69)</f>
        <v>0</v>
      </c>
      <c r="AA68" t="b">
        <f>AND('Condition n°1'!C69,'Condition n°2'!$E69)</f>
        <v>0</v>
      </c>
      <c r="AB68" t="b">
        <f>AND('Condition n°1'!D69,'Condition n°2'!$E69)</f>
        <v>0</v>
      </c>
      <c r="AC68" t="b">
        <f>AND('Condition n°1'!E69,'Condition n°2'!$E69)</f>
        <v>0</v>
      </c>
      <c r="AE68" t="b">
        <f>AND('Condition n°1'!A69,'Condition n°2'!$F69)</f>
        <v>0</v>
      </c>
      <c r="AF68" t="b">
        <f>AND('Condition n°1'!B69,'Condition n°2'!$F69)</f>
        <v>0</v>
      </c>
      <c r="AG68" t="b">
        <f>AND('Condition n°1'!C69,'Condition n°2'!$F69)</f>
        <v>0</v>
      </c>
      <c r="AH68" t="b">
        <f>AND('Condition n°1'!D69,'Condition n°2'!$F69)</f>
        <v>0</v>
      </c>
      <c r="AI68" t="b">
        <f>AND('Condition n°1'!E69,'Condition n°2'!$F69)</f>
        <v>0</v>
      </c>
    </row>
    <row r="69" spans="1:35" x14ac:dyDescent="0.25">
      <c r="A69" t="b">
        <f>AND('Condition n°1'!A70,'Condition n°2'!$A70)</f>
        <v>0</v>
      </c>
      <c r="B69" t="b">
        <f>AND('Condition n°1'!B70,'Condition n°2'!$A70)</f>
        <v>0</v>
      </c>
      <c r="C69" t="b">
        <f>AND('Condition n°1'!C70,'Condition n°2'!$A70)</f>
        <v>1</v>
      </c>
      <c r="D69" t="b">
        <f>AND('Condition n°1'!D70,'Condition n°2'!$A70)</f>
        <v>0</v>
      </c>
      <c r="E69" t="b">
        <f>AND('Condition n°1'!E70,'Condition n°2'!$A70)</f>
        <v>0</v>
      </c>
      <c r="G69" t="b">
        <f>AND('Condition n°1'!A70,'Condition n°2'!$B70)</f>
        <v>0</v>
      </c>
      <c r="H69" t="b">
        <f>AND('Condition n°1'!B70,'Condition n°2'!$B70)</f>
        <v>0</v>
      </c>
      <c r="I69" t="b">
        <f>AND('Condition n°1'!C70,'Condition n°2'!$B70)</f>
        <v>0</v>
      </c>
      <c r="J69" t="b">
        <f>AND('Condition n°1'!D70,'Condition n°2'!$B70)</f>
        <v>0</v>
      </c>
      <c r="K69" t="b">
        <f>AND('Condition n°1'!E70,'Condition n°2'!$B70)</f>
        <v>0</v>
      </c>
      <c r="M69" t="b">
        <f>AND('Condition n°1'!A70,'Condition n°2'!$C70)</f>
        <v>0</v>
      </c>
      <c r="N69" t="b">
        <f>AND('Condition n°1'!B70,'Condition n°2'!$C70)</f>
        <v>0</v>
      </c>
      <c r="O69" t="b">
        <f>AND('Condition n°1'!C70,'Condition n°2'!$C70)</f>
        <v>0</v>
      </c>
      <c r="P69" t="b">
        <f>AND('Condition n°1'!D70,'Condition n°2'!$C70)</f>
        <v>0</v>
      </c>
      <c r="Q69" t="b">
        <f>AND('Condition n°1'!E70,'Condition n°2'!$C70)</f>
        <v>0</v>
      </c>
      <c r="S69" t="b">
        <f>AND('Condition n°1'!A70,'Condition n°2'!$D70)</f>
        <v>0</v>
      </c>
      <c r="T69" t="b">
        <f>AND('Condition n°1'!B70,'Condition n°2'!$D70)</f>
        <v>0</v>
      </c>
      <c r="U69" t="b">
        <f>AND('Condition n°1'!C70,'Condition n°2'!$D70)</f>
        <v>0</v>
      </c>
      <c r="V69" t="b">
        <f>AND('Condition n°1'!D70,'Condition n°2'!$D70)</f>
        <v>0</v>
      </c>
      <c r="W69" t="b">
        <f>AND('Condition n°1'!E70,'Condition n°2'!$D70)</f>
        <v>0</v>
      </c>
      <c r="Y69" t="b">
        <f>AND('Condition n°1'!A70,'Condition n°2'!$E70)</f>
        <v>0</v>
      </c>
      <c r="Z69" t="b">
        <f>AND('Condition n°1'!B70,'Condition n°2'!$E70)</f>
        <v>0</v>
      </c>
      <c r="AA69" t="b">
        <f>AND('Condition n°1'!C70,'Condition n°2'!$E70)</f>
        <v>0</v>
      </c>
      <c r="AB69" t="b">
        <f>AND('Condition n°1'!D70,'Condition n°2'!$E70)</f>
        <v>0</v>
      </c>
      <c r="AC69" t="b">
        <f>AND('Condition n°1'!E70,'Condition n°2'!$E70)</f>
        <v>0</v>
      </c>
      <c r="AE69" t="b">
        <f>AND('Condition n°1'!A70,'Condition n°2'!$F70)</f>
        <v>0</v>
      </c>
      <c r="AF69" t="b">
        <f>AND('Condition n°1'!B70,'Condition n°2'!$F70)</f>
        <v>0</v>
      </c>
      <c r="AG69" t="b">
        <f>AND('Condition n°1'!C70,'Condition n°2'!$F70)</f>
        <v>0</v>
      </c>
      <c r="AH69" t="b">
        <f>AND('Condition n°1'!D70,'Condition n°2'!$F70)</f>
        <v>0</v>
      </c>
      <c r="AI69" t="b">
        <f>AND('Condition n°1'!E70,'Condition n°2'!$F70)</f>
        <v>0</v>
      </c>
    </row>
    <row r="70" spans="1:35" x14ac:dyDescent="0.25">
      <c r="A70" t="b">
        <f>AND('Condition n°1'!A71,'Condition n°2'!$A71)</f>
        <v>0</v>
      </c>
      <c r="B70" t="b">
        <f>AND('Condition n°1'!B71,'Condition n°2'!$A71)</f>
        <v>0</v>
      </c>
      <c r="C70" t="b">
        <f>AND('Condition n°1'!C71,'Condition n°2'!$A71)</f>
        <v>1</v>
      </c>
      <c r="D70" t="b">
        <f>AND('Condition n°1'!D71,'Condition n°2'!$A71)</f>
        <v>0</v>
      </c>
      <c r="E70" t="b">
        <f>AND('Condition n°1'!E71,'Condition n°2'!$A71)</f>
        <v>0</v>
      </c>
      <c r="G70" t="b">
        <f>AND('Condition n°1'!A71,'Condition n°2'!$B71)</f>
        <v>0</v>
      </c>
      <c r="H70" t="b">
        <f>AND('Condition n°1'!B71,'Condition n°2'!$B71)</f>
        <v>0</v>
      </c>
      <c r="I70" t="b">
        <f>AND('Condition n°1'!C71,'Condition n°2'!$B71)</f>
        <v>0</v>
      </c>
      <c r="J70" t="b">
        <f>AND('Condition n°1'!D71,'Condition n°2'!$B71)</f>
        <v>0</v>
      </c>
      <c r="K70" t="b">
        <f>AND('Condition n°1'!E71,'Condition n°2'!$B71)</f>
        <v>0</v>
      </c>
      <c r="M70" t="b">
        <f>AND('Condition n°1'!A71,'Condition n°2'!$C71)</f>
        <v>0</v>
      </c>
      <c r="N70" t="b">
        <f>AND('Condition n°1'!B71,'Condition n°2'!$C71)</f>
        <v>0</v>
      </c>
      <c r="O70" t="b">
        <f>AND('Condition n°1'!C71,'Condition n°2'!$C71)</f>
        <v>0</v>
      </c>
      <c r="P70" t="b">
        <f>AND('Condition n°1'!D71,'Condition n°2'!$C71)</f>
        <v>0</v>
      </c>
      <c r="Q70" t="b">
        <f>AND('Condition n°1'!E71,'Condition n°2'!$C71)</f>
        <v>0</v>
      </c>
      <c r="S70" t="b">
        <f>AND('Condition n°1'!A71,'Condition n°2'!$D71)</f>
        <v>0</v>
      </c>
      <c r="T70" t="b">
        <f>AND('Condition n°1'!B71,'Condition n°2'!$D71)</f>
        <v>0</v>
      </c>
      <c r="U70" t="b">
        <f>AND('Condition n°1'!C71,'Condition n°2'!$D71)</f>
        <v>0</v>
      </c>
      <c r="V70" t="b">
        <f>AND('Condition n°1'!D71,'Condition n°2'!$D71)</f>
        <v>0</v>
      </c>
      <c r="W70" t="b">
        <f>AND('Condition n°1'!E71,'Condition n°2'!$D71)</f>
        <v>0</v>
      </c>
      <c r="Y70" t="b">
        <f>AND('Condition n°1'!A71,'Condition n°2'!$E71)</f>
        <v>0</v>
      </c>
      <c r="Z70" t="b">
        <f>AND('Condition n°1'!B71,'Condition n°2'!$E71)</f>
        <v>0</v>
      </c>
      <c r="AA70" t="b">
        <f>AND('Condition n°1'!C71,'Condition n°2'!$E71)</f>
        <v>0</v>
      </c>
      <c r="AB70" t="b">
        <f>AND('Condition n°1'!D71,'Condition n°2'!$E71)</f>
        <v>0</v>
      </c>
      <c r="AC70" t="b">
        <f>AND('Condition n°1'!E71,'Condition n°2'!$E71)</f>
        <v>0</v>
      </c>
      <c r="AE70" t="b">
        <f>AND('Condition n°1'!A71,'Condition n°2'!$F71)</f>
        <v>0</v>
      </c>
      <c r="AF70" t="b">
        <f>AND('Condition n°1'!B71,'Condition n°2'!$F71)</f>
        <v>0</v>
      </c>
      <c r="AG70" t="b">
        <f>AND('Condition n°1'!C71,'Condition n°2'!$F71)</f>
        <v>0</v>
      </c>
      <c r="AH70" t="b">
        <f>AND('Condition n°1'!D71,'Condition n°2'!$F71)</f>
        <v>0</v>
      </c>
      <c r="AI70" t="b">
        <f>AND('Condition n°1'!E71,'Condition n°2'!$F71)</f>
        <v>0</v>
      </c>
    </row>
    <row r="71" spans="1:35" x14ac:dyDescent="0.25">
      <c r="A71" t="b">
        <f>AND('Condition n°1'!A72,'Condition n°2'!$A72)</f>
        <v>0</v>
      </c>
      <c r="B71" t="b">
        <f>AND('Condition n°1'!B72,'Condition n°2'!$A72)</f>
        <v>0</v>
      </c>
      <c r="C71" t="b">
        <f>AND('Condition n°1'!C72,'Condition n°2'!$A72)</f>
        <v>0</v>
      </c>
      <c r="D71" t="b">
        <f>AND('Condition n°1'!D72,'Condition n°2'!$A72)</f>
        <v>0</v>
      </c>
      <c r="E71" t="b">
        <f>AND('Condition n°1'!E72,'Condition n°2'!$A72)</f>
        <v>0</v>
      </c>
      <c r="G71" t="b">
        <f>AND('Condition n°1'!A72,'Condition n°2'!$B72)</f>
        <v>0</v>
      </c>
      <c r="H71" t="b">
        <f>AND('Condition n°1'!B72,'Condition n°2'!$B72)</f>
        <v>0</v>
      </c>
      <c r="I71" t="b">
        <f>AND('Condition n°1'!C72,'Condition n°2'!$B72)</f>
        <v>1</v>
      </c>
      <c r="J71" t="b">
        <f>AND('Condition n°1'!D72,'Condition n°2'!$B72)</f>
        <v>0</v>
      </c>
      <c r="K71" t="b">
        <f>AND('Condition n°1'!E72,'Condition n°2'!$B72)</f>
        <v>0</v>
      </c>
      <c r="M71" t="b">
        <f>AND('Condition n°1'!A72,'Condition n°2'!$C72)</f>
        <v>0</v>
      </c>
      <c r="N71" t="b">
        <f>AND('Condition n°1'!B72,'Condition n°2'!$C72)</f>
        <v>0</v>
      </c>
      <c r="O71" t="b">
        <f>AND('Condition n°1'!C72,'Condition n°2'!$C72)</f>
        <v>0</v>
      </c>
      <c r="P71" t="b">
        <f>AND('Condition n°1'!D72,'Condition n°2'!$C72)</f>
        <v>0</v>
      </c>
      <c r="Q71" t="b">
        <f>AND('Condition n°1'!E72,'Condition n°2'!$C72)</f>
        <v>0</v>
      </c>
      <c r="S71" t="b">
        <f>AND('Condition n°1'!A72,'Condition n°2'!$D72)</f>
        <v>0</v>
      </c>
      <c r="T71" t="b">
        <f>AND('Condition n°1'!B72,'Condition n°2'!$D72)</f>
        <v>0</v>
      </c>
      <c r="U71" t="b">
        <f>AND('Condition n°1'!C72,'Condition n°2'!$D72)</f>
        <v>0</v>
      </c>
      <c r="V71" t="b">
        <f>AND('Condition n°1'!D72,'Condition n°2'!$D72)</f>
        <v>0</v>
      </c>
      <c r="W71" t="b">
        <f>AND('Condition n°1'!E72,'Condition n°2'!$D72)</f>
        <v>0</v>
      </c>
      <c r="Y71" t="b">
        <f>AND('Condition n°1'!A72,'Condition n°2'!$E72)</f>
        <v>0</v>
      </c>
      <c r="Z71" t="b">
        <f>AND('Condition n°1'!B72,'Condition n°2'!$E72)</f>
        <v>0</v>
      </c>
      <c r="AA71" t="b">
        <f>AND('Condition n°1'!C72,'Condition n°2'!$E72)</f>
        <v>0</v>
      </c>
      <c r="AB71" t="b">
        <f>AND('Condition n°1'!D72,'Condition n°2'!$E72)</f>
        <v>0</v>
      </c>
      <c r="AC71" t="b">
        <f>AND('Condition n°1'!E72,'Condition n°2'!$E72)</f>
        <v>0</v>
      </c>
      <c r="AE71" t="b">
        <f>AND('Condition n°1'!A72,'Condition n°2'!$F72)</f>
        <v>0</v>
      </c>
      <c r="AF71" t="b">
        <f>AND('Condition n°1'!B72,'Condition n°2'!$F72)</f>
        <v>0</v>
      </c>
      <c r="AG71" t="b">
        <f>AND('Condition n°1'!C72,'Condition n°2'!$F72)</f>
        <v>0</v>
      </c>
      <c r="AH71" t="b">
        <f>AND('Condition n°1'!D72,'Condition n°2'!$F72)</f>
        <v>0</v>
      </c>
      <c r="AI71" t="b">
        <f>AND('Condition n°1'!E72,'Condition n°2'!$F72)</f>
        <v>0</v>
      </c>
    </row>
    <row r="72" spans="1:35" x14ac:dyDescent="0.25">
      <c r="A72" t="b">
        <f>AND('Condition n°1'!A73,'Condition n°2'!$A73)</f>
        <v>0</v>
      </c>
      <c r="B72" t="b">
        <f>AND('Condition n°1'!B73,'Condition n°2'!$A73)</f>
        <v>0</v>
      </c>
      <c r="C72" t="b">
        <f>AND('Condition n°1'!C73,'Condition n°2'!$A73)</f>
        <v>1</v>
      </c>
      <c r="D72" t="b">
        <f>AND('Condition n°1'!D73,'Condition n°2'!$A73)</f>
        <v>0</v>
      </c>
      <c r="E72" t="b">
        <f>AND('Condition n°1'!E73,'Condition n°2'!$A73)</f>
        <v>0</v>
      </c>
      <c r="G72" t="b">
        <f>AND('Condition n°1'!A73,'Condition n°2'!$B73)</f>
        <v>0</v>
      </c>
      <c r="H72" t="b">
        <f>AND('Condition n°1'!B73,'Condition n°2'!$B73)</f>
        <v>0</v>
      </c>
      <c r="I72" t="b">
        <f>AND('Condition n°1'!C73,'Condition n°2'!$B73)</f>
        <v>0</v>
      </c>
      <c r="J72" t="b">
        <f>AND('Condition n°1'!D73,'Condition n°2'!$B73)</f>
        <v>0</v>
      </c>
      <c r="K72" t="b">
        <f>AND('Condition n°1'!E73,'Condition n°2'!$B73)</f>
        <v>0</v>
      </c>
      <c r="M72" t="b">
        <f>AND('Condition n°1'!A73,'Condition n°2'!$C73)</f>
        <v>0</v>
      </c>
      <c r="N72" t="b">
        <f>AND('Condition n°1'!B73,'Condition n°2'!$C73)</f>
        <v>0</v>
      </c>
      <c r="O72" t="b">
        <f>AND('Condition n°1'!C73,'Condition n°2'!$C73)</f>
        <v>0</v>
      </c>
      <c r="P72" t="b">
        <f>AND('Condition n°1'!D73,'Condition n°2'!$C73)</f>
        <v>0</v>
      </c>
      <c r="Q72" t="b">
        <f>AND('Condition n°1'!E73,'Condition n°2'!$C73)</f>
        <v>0</v>
      </c>
      <c r="S72" t="b">
        <f>AND('Condition n°1'!A73,'Condition n°2'!$D73)</f>
        <v>0</v>
      </c>
      <c r="T72" t="b">
        <f>AND('Condition n°1'!B73,'Condition n°2'!$D73)</f>
        <v>0</v>
      </c>
      <c r="U72" t="b">
        <f>AND('Condition n°1'!C73,'Condition n°2'!$D73)</f>
        <v>0</v>
      </c>
      <c r="V72" t="b">
        <f>AND('Condition n°1'!D73,'Condition n°2'!$D73)</f>
        <v>0</v>
      </c>
      <c r="W72" t="b">
        <f>AND('Condition n°1'!E73,'Condition n°2'!$D73)</f>
        <v>0</v>
      </c>
      <c r="Y72" t="b">
        <f>AND('Condition n°1'!A73,'Condition n°2'!$E73)</f>
        <v>0</v>
      </c>
      <c r="Z72" t="b">
        <f>AND('Condition n°1'!B73,'Condition n°2'!$E73)</f>
        <v>0</v>
      </c>
      <c r="AA72" t="b">
        <f>AND('Condition n°1'!C73,'Condition n°2'!$E73)</f>
        <v>0</v>
      </c>
      <c r="AB72" t="b">
        <f>AND('Condition n°1'!D73,'Condition n°2'!$E73)</f>
        <v>0</v>
      </c>
      <c r="AC72" t="b">
        <f>AND('Condition n°1'!E73,'Condition n°2'!$E73)</f>
        <v>0</v>
      </c>
      <c r="AE72" t="b">
        <f>AND('Condition n°1'!A73,'Condition n°2'!$F73)</f>
        <v>0</v>
      </c>
      <c r="AF72" t="b">
        <f>AND('Condition n°1'!B73,'Condition n°2'!$F73)</f>
        <v>0</v>
      </c>
      <c r="AG72" t="b">
        <f>AND('Condition n°1'!C73,'Condition n°2'!$F73)</f>
        <v>0</v>
      </c>
      <c r="AH72" t="b">
        <f>AND('Condition n°1'!D73,'Condition n°2'!$F73)</f>
        <v>0</v>
      </c>
      <c r="AI72" t="b">
        <f>AND('Condition n°1'!E73,'Condition n°2'!$F73)</f>
        <v>0</v>
      </c>
    </row>
    <row r="73" spans="1:35" x14ac:dyDescent="0.25">
      <c r="A73" t="b">
        <f>AND('Condition n°1'!A74,'Condition n°2'!$A74)</f>
        <v>0</v>
      </c>
      <c r="B73" t="b">
        <f>AND('Condition n°1'!B74,'Condition n°2'!$A74)</f>
        <v>0</v>
      </c>
      <c r="C73" t="b">
        <f>AND('Condition n°1'!C74,'Condition n°2'!$A74)</f>
        <v>1</v>
      </c>
      <c r="D73" t="b">
        <f>AND('Condition n°1'!D74,'Condition n°2'!$A74)</f>
        <v>0</v>
      </c>
      <c r="E73" t="b">
        <f>AND('Condition n°1'!E74,'Condition n°2'!$A74)</f>
        <v>0</v>
      </c>
      <c r="G73" t="b">
        <f>AND('Condition n°1'!A74,'Condition n°2'!$B74)</f>
        <v>0</v>
      </c>
      <c r="H73" t="b">
        <f>AND('Condition n°1'!B74,'Condition n°2'!$B74)</f>
        <v>0</v>
      </c>
      <c r="I73" t="b">
        <f>AND('Condition n°1'!C74,'Condition n°2'!$B74)</f>
        <v>0</v>
      </c>
      <c r="J73" t="b">
        <f>AND('Condition n°1'!D74,'Condition n°2'!$B74)</f>
        <v>0</v>
      </c>
      <c r="K73" t="b">
        <f>AND('Condition n°1'!E74,'Condition n°2'!$B74)</f>
        <v>0</v>
      </c>
      <c r="M73" t="b">
        <f>AND('Condition n°1'!A74,'Condition n°2'!$C74)</f>
        <v>0</v>
      </c>
      <c r="N73" t="b">
        <f>AND('Condition n°1'!B74,'Condition n°2'!$C74)</f>
        <v>0</v>
      </c>
      <c r="O73" t="b">
        <f>AND('Condition n°1'!C74,'Condition n°2'!$C74)</f>
        <v>0</v>
      </c>
      <c r="P73" t="b">
        <f>AND('Condition n°1'!D74,'Condition n°2'!$C74)</f>
        <v>0</v>
      </c>
      <c r="Q73" t="b">
        <f>AND('Condition n°1'!E74,'Condition n°2'!$C74)</f>
        <v>0</v>
      </c>
      <c r="S73" t="b">
        <f>AND('Condition n°1'!A74,'Condition n°2'!$D74)</f>
        <v>0</v>
      </c>
      <c r="T73" t="b">
        <f>AND('Condition n°1'!B74,'Condition n°2'!$D74)</f>
        <v>0</v>
      </c>
      <c r="U73" t="b">
        <f>AND('Condition n°1'!C74,'Condition n°2'!$D74)</f>
        <v>0</v>
      </c>
      <c r="V73" t="b">
        <f>AND('Condition n°1'!D74,'Condition n°2'!$D74)</f>
        <v>0</v>
      </c>
      <c r="W73" t="b">
        <f>AND('Condition n°1'!E74,'Condition n°2'!$D74)</f>
        <v>0</v>
      </c>
      <c r="Y73" t="b">
        <f>AND('Condition n°1'!A74,'Condition n°2'!$E74)</f>
        <v>0</v>
      </c>
      <c r="Z73" t="b">
        <f>AND('Condition n°1'!B74,'Condition n°2'!$E74)</f>
        <v>0</v>
      </c>
      <c r="AA73" t="b">
        <f>AND('Condition n°1'!C74,'Condition n°2'!$E74)</f>
        <v>0</v>
      </c>
      <c r="AB73" t="b">
        <f>AND('Condition n°1'!D74,'Condition n°2'!$E74)</f>
        <v>0</v>
      </c>
      <c r="AC73" t="b">
        <f>AND('Condition n°1'!E74,'Condition n°2'!$E74)</f>
        <v>0</v>
      </c>
      <c r="AE73" t="b">
        <f>AND('Condition n°1'!A74,'Condition n°2'!$F74)</f>
        <v>0</v>
      </c>
      <c r="AF73" t="b">
        <f>AND('Condition n°1'!B74,'Condition n°2'!$F74)</f>
        <v>0</v>
      </c>
      <c r="AG73" t="b">
        <f>AND('Condition n°1'!C74,'Condition n°2'!$F74)</f>
        <v>0</v>
      </c>
      <c r="AH73" t="b">
        <f>AND('Condition n°1'!D74,'Condition n°2'!$F74)</f>
        <v>0</v>
      </c>
      <c r="AI73" t="b">
        <f>AND('Condition n°1'!E74,'Condition n°2'!$F74)</f>
        <v>0</v>
      </c>
    </row>
    <row r="74" spans="1:35" x14ac:dyDescent="0.25">
      <c r="A74" t="b">
        <f>AND('Condition n°1'!A75,'Condition n°2'!$A75)</f>
        <v>0</v>
      </c>
      <c r="B74" t="b">
        <f>AND('Condition n°1'!B75,'Condition n°2'!$A75)</f>
        <v>0</v>
      </c>
      <c r="C74" t="b">
        <f>AND('Condition n°1'!C75,'Condition n°2'!$A75)</f>
        <v>1</v>
      </c>
      <c r="D74" t="b">
        <f>AND('Condition n°1'!D75,'Condition n°2'!$A75)</f>
        <v>0</v>
      </c>
      <c r="E74" t="b">
        <f>AND('Condition n°1'!E75,'Condition n°2'!$A75)</f>
        <v>0</v>
      </c>
      <c r="G74" t="b">
        <f>AND('Condition n°1'!A75,'Condition n°2'!$B75)</f>
        <v>0</v>
      </c>
      <c r="H74" t="b">
        <f>AND('Condition n°1'!B75,'Condition n°2'!$B75)</f>
        <v>0</v>
      </c>
      <c r="I74" t="b">
        <f>AND('Condition n°1'!C75,'Condition n°2'!$B75)</f>
        <v>0</v>
      </c>
      <c r="J74" t="b">
        <f>AND('Condition n°1'!D75,'Condition n°2'!$B75)</f>
        <v>0</v>
      </c>
      <c r="K74" t="b">
        <f>AND('Condition n°1'!E75,'Condition n°2'!$B75)</f>
        <v>0</v>
      </c>
      <c r="M74" t="b">
        <f>AND('Condition n°1'!A75,'Condition n°2'!$C75)</f>
        <v>0</v>
      </c>
      <c r="N74" t="b">
        <f>AND('Condition n°1'!B75,'Condition n°2'!$C75)</f>
        <v>0</v>
      </c>
      <c r="O74" t="b">
        <f>AND('Condition n°1'!C75,'Condition n°2'!$C75)</f>
        <v>0</v>
      </c>
      <c r="P74" t="b">
        <f>AND('Condition n°1'!D75,'Condition n°2'!$C75)</f>
        <v>0</v>
      </c>
      <c r="Q74" t="b">
        <f>AND('Condition n°1'!E75,'Condition n°2'!$C75)</f>
        <v>0</v>
      </c>
      <c r="S74" t="b">
        <f>AND('Condition n°1'!A75,'Condition n°2'!$D75)</f>
        <v>0</v>
      </c>
      <c r="T74" t="b">
        <f>AND('Condition n°1'!B75,'Condition n°2'!$D75)</f>
        <v>0</v>
      </c>
      <c r="U74" t="b">
        <f>AND('Condition n°1'!C75,'Condition n°2'!$D75)</f>
        <v>0</v>
      </c>
      <c r="V74" t="b">
        <f>AND('Condition n°1'!D75,'Condition n°2'!$D75)</f>
        <v>0</v>
      </c>
      <c r="W74" t="b">
        <f>AND('Condition n°1'!E75,'Condition n°2'!$D75)</f>
        <v>0</v>
      </c>
      <c r="Y74" t="b">
        <f>AND('Condition n°1'!A75,'Condition n°2'!$E75)</f>
        <v>0</v>
      </c>
      <c r="Z74" t="b">
        <f>AND('Condition n°1'!B75,'Condition n°2'!$E75)</f>
        <v>0</v>
      </c>
      <c r="AA74" t="b">
        <f>AND('Condition n°1'!C75,'Condition n°2'!$E75)</f>
        <v>0</v>
      </c>
      <c r="AB74" t="b">
        <f>AND('Condition n°1'!D75,'Condition n°2'!$E75)</f>
        <v>0</v>
      </c>
      <c r="AC74" t="b">
        <f>AND('Condition n°1'!E75,'Condition n°2'!$E75)</f>
        <v>0</v>
      </c>
      <c r="AE74" t="b">
        <f>AND('Condition n°1'!A75,'Condition n°2'!$F75)</f>
        <v>0</v>
      </c>
      <c r="AF74" t="b">
        <f>AND('Condition n°1'!B75,'Condition n°2'!$F75)</f>
        <v>0</v>
      </c>
      <c r="AG74" t="b">
        <f>AND('Condition n°1'!C75,'Condition n°2'!$F75)</f>
        <v>0</v>
      </c>
      <c r="AH74" t="b">
        <f>AND('Condition n°1'!D75,'Condition n°2'!$F75)</f>
        <v>0</v>
      </c>
      <c r="AI74" t="b">
        <f>AND('Condition n°1'!E75,'Condition n°2'!$F75)</f>
        <v>0</v>
      </c>
    </row>
    <row r="75" spans="1:35" x14ac:dyDescent="0.25">
      <c r="A75" t="b">
        <f>AND('Condition n°1'!A76,'Condition n°2'!$A76)</f>
        <v>0</v>
      </c>
      <c r="B75" t="b">
        <f>AND('Condition n°1'!B76,'Condition n°2'!$A76)</f>
        <v>0</v>
      </c>
      <c r="C75" t="b">
        <f>AND('Condition n°1'!C76,'Condition n°2'!$A76)</f>
        <v>1</v>
      </c>
      <c r="D75" t="b">
        <f>AND('Condition n°1'!D76,'Condition n°2'!$A76)</f>
        <v>0</v>
      </c>
      <c r="E75" t="b">
        <f>AND('Condition n°1'!E76,'Condition n°2'!$A76)</f>
        <v>0</v>
      </c>
      <c r="G75" t="b">
        <f>AND('Condition n°1'!A76,'Condition n°2'!$B76)</f>
        <v>0</v>
      </c>
      <c r="H75" t="b">
        <f>AND('Condition n°1'!B76,'Condition n°2'!$B76)</f>
        <v>0</v>
      </c>
      <c r="I75" t="b">
        <f>AND('Condition n°1'!C76,'Condition n°2'!$B76)</f>
        <v>0</v>
      </c>
      <c r="J75" t="b">
        <f>AND('Condition n°1'!D76,'Condition n°2'!$B76)</f>
        <v>0</v>
      </c>
      <c r="K75" t="b">
        <f>AND('Condition n°1'!E76,'Condition n°2'!$B76)</f>
        <v>0</v>
      </c>
      <c r="M75" t="b">
        <f>AND('Condition n°1'!A76,'Condition n°2'!$C76)</f>
        <v>0</v>
      </c>
      <c r="N75" t="b">
        <f>AND('Condition n°1'!B76,'Condition n°2'!$C76)</f>
        <v>0</v>
      </c>
      <c r="O75" t="b">
        <f>AND('Condition n°1'!C76,'Condition n°2'!$C76)</f>
        <v>0</v>
      </c>
      <c r="P75" t="b">
        <f>AND('Condition n°1'!D76,'Condition n°2'!$C76)</f>
        <v>0</v>
      </c>
      <c r="Q75" t="b">
        <f>AND('Condition n°1'!E76,'Condition n°2'!$C76)</f>
        <v>0</v>
      </c>
      <c r="S75" t="b">
        <f>AND('Condition n°1'!A76,'Condition n°2'!$D76)</f>
        <v>0</v>
      </c>
      <c r="T75" t="b">
        <f>AND('Condition n°1'!B76,'Condition n°2'!$D76)</f>
        <v>0</v>
      </c>
      <c r="U75" t="b">
        <f>AND('Condition n°1'!C76,'Condition n°2'!$D76)</f>
        <v>0</v>
      </c>
      <c r="V75" t="b">
        <f>AND('Condition n°1'!D76,'Condition n°2'!$D76)</f>
        <v>0</v>
      </c>
      <c r="W75" t="b">
        <f>AND('Condition n°1'!E76,'Condition n°2'!$D76)</f>
        <v>0</v>
      </c>
      <c r="Y75" t="b">
        <f>AND('Condition n°1'!A76,'Condition n°2'!$E76)</f>
        <v>0</v>
      </c>
      <c r="Z75" t="b">
        <f>AND('Condition n°1'!B76,'Condition n°2'!$E76)</f>
        <v>0</v>
      </c>
      <c r="AA75" t="b">
        <f>AND('Condition n°1'!C76,'Condition n°2'!$E76)</f>
        <v>0</v>
      </c>
      <c r="AB75" t="b">
        <f>AND('Condition n°1'!D76,'Condition n°2'!$E76)</f>
        <v>0</v>
      </c>
      <c r="AC75" t="b">
        <f>AND('Condition n°1'!E76,'Condition n°2'!$E76)</f>
        <v>0</v>
      </c>
      <c r="AE75" t="b">
        <f>AND('Condition n°1'!A76,'Condition n°2'!$F76)</f>
        <v>0</v>
      </c>
      <c r="AF75" t="b">
        <f>AND('Condition n°1'!B76,'Condition n°2'!$F76)</f>
        <v>0</v>
      </c>
      <c r="AG75" t="b">
        <f>AND('Condition n°1'!C76,'Condition n°2'!$F76)</f>
        <v>0</v>
      </c>
      <c r="AH75" t="b">
        <f>AND('Condition n°1'!D76,'Condition n°2'!$F76)</f>
        <v>0</v>
      </c>
      <c r="AI75" t="b">
        <f>AND('Condition n°1'!E76,'Condition n°2'!$F76)</f>
        <v>0</v>
      </c>
    </row>
    <row r="76" spans="1:35" x14ac:dyDescent="0.25">
      <c r="A76" t="b">
        <f>AND('Condition n°1'!A77,'Condition n°2'!$A77)</f>
        <v>0</v>
      </c>
      <c r="B76" t="b">
        <f>AND('Condition n°1'!B77,'Condition n°2'!$A77)</f>
        <v>0</v>
      </c>
      <c r="C76" t="b">
        <f>AND('Condition n°1'!C77,'Condition n°2'!$A77)</f>
        <v>1</v>
      </c>
      <c r="D76" t="b">
        <f>AND('Condition n°1'!D77,'Condition n°2'!$A77)</f>
        <v>0</v>
      </c>
      <c r="E76" t="b">
        <f>AND('Condition n°1'!E77,'Condition n°2'!$A77)</f>
        <v>0</v>
      </c>
      <c r="G76" t="b">
        <f>AND('Condition n°1'!A77,'Condition n°2'!$B77)</f>
        <v>0</v>
      </c>
      <c r="H76" t="b">
        <f>AND('Condition n°1'!B77,'Condition n°2'!$B77)</f>
        <v>0</v>
      </c>
      <c r="I76" t="b">
        <f>AND('Condition n°1'!C77,'Condition n°2'!$B77)</f>
        <v>0</v>
      </c>
      <c r="J76" t="b">
        <f>AND('Condition n°1'!D77,'Condition n°2'!$B77)</f>
        <v>0</v>
      </c>
      <c r="K76" t="b">
        <f>AND('Condition n°1'!E77,'Condition n°2'!$B77)</f>
        <v>0</v>
      </c>
      <c r="M76" t="b">
        <f>AND('Condition n°1'!A77,'Condition n°2'!$C77)</f>
        <v>0</v>
      </c>
      <c r="N76" t="b">
        <f>AND('Condition n°1'!B77,'Condition n°2'!$C77)</f>
        <v>0</v>
      </c>
      <c r="O76" t="b">
        <f>AND('Condition n°1'!C77,'Condition n°2'!$C77)</f>
        <v>0</v>
      </c>
      <c r="P76" t="b">
        <f>AND('Condition n°1'!D77,'Condition n°2'!$C77)</f>
        <v>0</v>
      </c>
      <c r="Q76" t="b">
        <f>AND('Condition n°1'!E77,'Condition n°2'!$C77)</f>
        <v>0</v>
      </c>
      <c r="S76" t="b">
        <f>AND('Condition n°1'!A77,'Condition n°2'!$D77)</f>
        <v>0</v>
      </c>
      <c r="T76" t="b">
        <f>AND('Condition n°1'!B77,'Condition n°2'!$D77)</f>
        <v>0</v>
      </c>
      <c r="U76" t="b">
        <f>AND('Condition n°1'!C77,'Condition n°2'!$D77)</f>
        <v>0</v>
      </c>
      <c r="V76" t="b">
        <f>AND('Condition n°1'!D77,'Condition n°2'!$D77)</f>
        <v>0</v>
      </c>
      <c r="W76" t="b">
        <f>AND('Condition n°1'!E77,'Condition n°2'!$D77)</f>
        <v>0</v>
      </c>
      <c r="Y76" t="b">
        <f>AND('Condition n°1'!A77,'Condition n°2'!$E77)</f>
        <v>0</v>
      </c>
      <c r="Z76" t="b">
        <f>AND('Condition n°1'!B77,'Condition n°2'!$E77)</f>
        <v>0</v>
      </c>
      <c r="AA76" t="b">
        <f>AND('Condition n°1'!C77,'Condition n°2'!$E77)</f>
        <v>0</v>
      </c>
      <c r="AB76" t="b">
        <f>AND('Condition n°1'!D77,'Condition n°2'!$E77)</f>
        <v>0</v>
      </c>
      <c r="AC76" t="b">
        <f>AND('Condition n°1'!E77,'Condition n°2'!$E77)</f>
        <v>0</v>
      </c>
      <c r="AE76" t="b">
        <f>AND('Condition n°1'!A77,'Condition n°2'!$F77)</f>
        <v>0</v>
      </c>
      <c r="AF76" t="b">
        <f>AND('Condition n°1'!B77,'Condition n°2'!$F77)</f>
        <v>0</v>
      </c>
      <c r="AG76" t="b">
        <f>AND('Condition n°1'!C77,'Condition n°2'!$F77)</f>
        <v>0</v>
      </c>
      <c r="AH76" t="b">
        <f>AND('Condition n°1'!D77,'Condition n°2'!$F77)</f>
        <v>0</v>
      </c>
      <c r="AI76" t="b">
        <f>AND('Condition n°1'!E77,'Condition n°2'!$F77)</f>
        <v>0</v>
      </c>
    </row>
    <row r="77" spans="1:35" x14ac:dyDescent="0.25">
      <c r="A77" t="b">
        <f>AND('Condition n°1'!A78,'Condition n°2'!$A78)</f>
        <v>0</v>
      </c>
      <c r="B77" t="b">
        <f>AND('Condition n°1'!B78,'Condition n°2'!$A78)</f>
        <v>0</v>
      </c>
      <c r="C77" t="b">
        <f>AND('Condition n°1'!C78,'Condition n°2'!$A78)</f>
        <v>0</v>
      </c>
      <c r="D77" t="b">
        <f>AND('Condition n°1'!D78,'Condition n°2'!$A78)</f>
        <v>0</v>
      </c>
      <c r="E77" t="b">
        <f>AND('Condition n°1'!E78,'Condition n°2'!$A78)</f>
        <v>0</v>
      </c>
      <c r="G77" t="b">
        <f>AND('Condition n°1'!A78,'Condition n°2'!$B78)</f>
        <v>0</v>
      </c>
      <c r="H77" t="b">
        <f>AND('Condition n°1'!B78,'Condition n°2'!$B78)</f>
        <v>0</v>
      </c>
      <c r="I77" t="b">
        <f>AND('Condition n°1'!C78,'Condition n°2'!$B78)</f>
        <v>1</v>
      </c>
      <c r="J77" t="b">
        <f>AND('Condition n°1'!D78,'Condition n°2'!$B78)</f>
        <v>0</v>
      </c>
      <c r="K77" t="b">
        <f>AND('Condition n°1'!E78,'Condition n°2'!$B78)</f>
        <v>0</v>
      </c>
      <c r="M77" t="b">
        <f>AND('Condition n°1'!A78,'Condition n°2'!$C78)</f>
        <v>0</v>
      </c>
      <c r="N77" t="b">
        <f>AND('Condition n°1'!B78,'Condition n°2'!$C78)</f>
        <v>0</v>
      </c>
      <c r="O77" t="b">
        <f>AND('Condition n°1'!C78,'Condition n°2'!$C78)</f>
        <v>0</v>
      </c>
      <c r="P77" t="b">
        <f>AND('Condition n°1'!D78,'Condition n°2'!$C78)</f>
        <v>0</v>
      </c>
      <c r="Q77" t="b">
        <f>AND('Condition n°1'!E78,'Condition n°2'!$C78)</f>
        <v>0</v>
      </c>
      <c r="S77" t="b">
        <f>AND('Condition n°1'!A78,'Condition n°2'!$D78)</f>
        <v>0</v>
      </c>
      <c r="T77" t="b">
        <f>AND('Condition n°1'!B78,'Condition n°2'!$D78)</f>
        <v>0</v>
      </c>
      <c r="U77" t="b">
        <f>AND('Condition n°1'!C78,'Condition n°2'!$D78)</f>
        <v>0</v>
      </c>
      <c r="V77" t="b">
        <f>AND('Condition n°1'!D78,'Condition n°2'!$D78)</f>
        <v>0</v>
      </c>
      <c r="W77" t="b">
        <f>AND('Condition n°1'!E78,'Condition n°2'!$D78)</f>
        <v>0</v>
      </c>
      <c r="Y77" t="b">
        <f>AND('Condition n°1'!A78,'Condition n°2'!$E78)</f>
        <v>0</v>
      </c>
      <c r="Z77" t="b">
        <f>AND('Condition n°1'!B78,'Condition n°2'!$E78)</f>
        <v>0</v>
      </c>
      <c r="AA77" t="b">
        <f>AND('Condition n°1'!C78,'Condition n°2'!$E78)</f>
        <v>0</v>
      </c>
      <c r="AB77" t="b">
        <f>AND('Condition n°1'!D78,'Condition n°2'!$E78)</f>
        <v>0</v>
      </c>
      <c r="AC77" t="b">
        <f>AND('Condition n°1'!E78,'Condition n°2'!$E78)</f>
        <v>0</v>
      </c>
      <c r="AE77" t="b">
        <f>AND('Condition n°1'!A78,'Condition n°2'!$F78)</f>
        <v>0</v>
      </c>
      <c r="AF77" t="b">
        <f>AND('Condition n°1'!B78,'Condition n°2'!$F78)</f>
        <v>0</v>
      </c>
      <c r="AG77" t="b">
        <f>AND('Condition n°1'!C78,'Condition n°2'!$F78)</f>
        <v>0</v>
      </c>
      <c r="AH77" t="b">
        <f>AND('Condition n°1'!D78,'Condition n°2'!$F78)</f>
        <v>0</v>
      </c>
      <c r="AI77" t="b">
        <f>AND('Condition n°1'!E78,'Condition n°2'!$F78)</f>
        <v>0</v>
      </c>
    </row>
    <row r="78" spans="1:35" x14ac:dyDescent="0.25">
      <c r="A78" t="b">
        <f>AND('Condition n°1'!A79,'Condition n°2'!$A79)</f>
        <v>0</v>
      </c>
      <c r="B78" t="b">
        <f>AND('Condition n°1'!B79,'Condition n°2'!$A79)</f>
        <v>0</v>
      </c>
      <c r="C78" t="b">
        <f>AND('Condition n°1'!C79,'Condition n°2'!$A79)</f>
        <v>1</v>
      </c>
      <c r="D78" t="b">
        <f>AND('Condition n°1'!D79,'Condition n°2'!$A79)</f>
        <v>0</v>
      </c>
      <c r="E78" t="b">
        <f>AND('Condition n°1'!E79,'Condition n°2'!$A79)</f>
        <v>0</v>
      </c>
      <c r="G78" t="b">
        <f>AND('Condition n°1'!A79,'Condition n°2'!$B79)</f>
        <v>0</v>
      </c>
      <c r="H78" t="b">
        <f>AND('Condition n°1'!B79,'Condition n°2'!$B79)</f>
        <v>0</v>
      </c>
      <c r="I78" t="b">
        <f>AND('Condition n°1'!C79,'Condition n°2'!$B79)</f>
        <v>0</v>
      </c>
      <c r="J78" t="b">
        <f>AND('Condition n°1'!D79,'Condition n°2'!$B79)</f>
        <v>0</v>
      </c>
      <c r="K78" t="b">
        <f>AND('Condition n°1'!E79,'Condition n°2'!$B79)</f>
        <v>0</v>
      </c>
      <c r="M78" t="b">
        <f>AND('Condition n°1'!A79,'Condition n°2'!$C79)</f>
        <v>0</v>
      </c>
      <c r="N78" t="b">
        <f>AND('Condition n°1'!B79,'Condition n°2'!$C79)</f>
        <v>0</v>
      </c>
      <c r="O78" t="b">
        <f>AND('Condition n°1'!C79,'Condition n°2'!$C79)</f>
        <v>0</v>
      </c>
      <c r="P78" t="b">
        <f>AND('Condition n°1'!D79,'Condition n°2'!$C79)</f>
        <v>0</v>
      </c>
      <c r="Q78" t="b">
        <f>AND('Condition n°1'!E79,'Condition n°2'!$C79)</f>
        <v>0</v>
      </c>
      <c r="S78" t="b">
        <f>AND('Condition n°1'!A79,'Condition n°2'!$D79)</f>
        <v>0</v>
      </c>
      <c r="T78" t="b">
        <f>AND('Condition n°1'!B79,'Condition n°2'!$D79)</f>
        <v>0</v>
      </c>
      <c r="U78" t="b">
        <f>AND('Condition n°1'!C79,'Condition n°2'!$D79)</f>
        <v>0</v>
      </c>
      <c r="V78" t="b">
        <f>AND('Condition n°1'!D79,'Condition n°2'!$D79)</f>
        <v>0</v>
      </c>
      <c r="W78" t="b">
        <f>AND('Condition n°1'!E79,'Condition n°2'!$D79)</f>
        <v>0</v>
      </c>
      <c r="Y78" t="b">
        <f>AND('Condition n°1'!A79,'Condition n°2'!$E79)</f>
        <v>0</v>
      </c>
      <c r="Z78" t="b">
        <f>AND('Condition n°1'!B79,'Condition n°2'!$E79)</f>
        <v>0</v>
      </c>
      <c r="AA78" t="b">
        <f>AND('Condition n°1'!C79,'Condition n°2'!$E79)</f>
        <v>0</v>
      </c>
      <c r="AB78" t="b">
        <f>AND('Condition n°1'!D79,'Condition n°2'!$E79)</f>
        <v>0</v>
      </c>
      <c r="AC78" t="b">
        <f>AND('Condition n°1'!E79,'Condition n°2'!$E79)</f>
        <v>0</v>
      </c>
      <c r="AE78" t="b">
        <f>AND('Condition n°1'!A79,'Condition n°2'!$F79)</f>
        <v>0</v>
      </c>
      <c r="AF78" t="b">
        <f>AND('Condition n°1'!B79,'Condition n°2'!$F79)</f>
        <v>0</v>
      </c>
      <c r="AG78" t="b">
        <f>AND('Condition n°1'!C79,'Condition n°2'!$F79)</f>
        <v>0</v>
      </c>
      <c r="AH78" t="b">
        <f>AND('Condition n°1'!D79,'Condition n°2'!$F79)</f>
        <v>0</v>
      </c>
      <c r="AI78" t="b">
        <f>AND('Condition n°1'!E79,'Condition n°2'!$F79)</f>
        <v>0</v>
      </c>
    </row>
    <row r="79" spans="1:35" x14ac:dyDescent="0.25">
      <c r="A79" t="b">
        <f>AND('Condition n°1'!A80,'Condition n°2'!$A80)</f>
        <v>0</v>
      </c>
      <c r="B79" t="b">
        <f>AND('Condition n°1'!B80,'Condition n°2'!$A80)</f>
        <v>0</v>
      </c>
      <c r="C79" t="b">
        <f>AND('Condition n°1'!C80,'Condition n°2'!$A80)</f>
        <v>1</v>
      </c>
      <c r="D79" t="b">
        <f>AND('Condition n°1'!D80,'Condition n°2'!$A80)</f>
        <v>1</v>
      </c>
      <c r="E79" t="b">
        <f>AND('Condition n°1'!E80,'Condition n°2'!$A80)</f>
        <v>0</v>
      </c>
      <c r="G79" t="b">
        <f>AND('Condition n°1'!A80,'Condition n°2'!$B80)</f>
        <v>0</v>
      </c>
      <c r="H79" t="b">
        <f>AND('Condition n°1'!B80,'Condition n°2'!$B80)</f>
        <v>0</v>
      </c>
      <c r="I79" t="b">
        <f>AND('Condition n°1'!C80,'Condition n°2'!$B80)</f>
        <v>0</v>
      </c>
      <c r="J79" t="b">
        <f>AND('Condition n°1'!D80,'Condition n°2'!$B80)</f>
        <v>0</v>
      </c>
      <c r="K79" t="b">
        <f>AND('Condition n°1'!E80,'Condition n°2'!$B80)</f>
        <v>0</v>
      </c>
      <c r="M79" t="b">
        <f>AND('Condition n°1'!A80,'Condition n°2'!$C80)</f>
        <v>0</v>
      </c>
      <c r="N79" t="b">
        <f>AND('Condition n°1'!B80,'Condition n°2'!$C80)</f>
        <v>0</v>
      </c>
      <c r="O79" t="b">
        <f>AND('Condition n°1'!C80,'Condition n°2'!$C80)</f>
        <v>0</v>
      </c>
      <c r="P79" t="b">
        <f>AND('Condition n°1'!D80,'Condition n°2'!$C80)</f>
        <v>0</v>
      </c>
      <c r="Q79" t="b">
        <f>AND('Condition n°1'!E80,'Condition n°2'!$C80)</f>
        <v>0</v>
      </c>
      <c r="S79" t="b">
        <f>AND('Condition n°1'!A80,'Condition n°2'!$D80)</f>
        <v>0</v>
      </c>
      <c r="T79" t="b">
        <f>AND('Condition n°1'!B80,'Condition n°2'!$D80)</f>
        <v>0</v>
      </c>
      <c r="U79" t="b">
        <f>AND('Condition n°1'!C80,'Condition n°2'!$D80)</f>
        <v>0</v>
      </c>
      <c r="V79" t="b">
        <f>AND('Condition n°1'!D80,'Condition n°2'!$D80)</f>
        <v>0</v>
      </c>
      <c r="W79" t="b">
        <f>AND('Condition n°1'!E80,'Condition n°2'!$D80)</f>
        <v>0</v>
      </c>
      <c r="Y79" t="b">
        <f>AND('Condition n°1'!A80,'Condition n°2'!$E80)</f>
        <v>0</v>
      </c>
      <c r="Z79" t="b">
        <f>AND('Condition n°1'!B80,'Condition n°2'!$E80)</f>
        <v>0</v>
      </c>
      <c r="AA79" t="b">
        <f>AND('Condition n°1'!C80,'Condition n°2'!$E80)</f>
        <v>0</v>
      </c>
      <c r="AB79" t="b">
        <f>AND('Condition n°1'!D80,'Condition n°2'!$E80)</f>
        <v>0</v>
      </c>
      <c r="AC79" t="b">
        <f>AND('Condition n°1'!E80,'Condition n°2'!$E80)</f>
        <v>0</v>
      </c>
      <c r="AE79" t="b">
        <f>AND('Condition n°1'!A80,'Condition n°2'!$F80)</f>
        <v>0</v>
      </c>
      <c r="AF79" t="b">
        <f>AND('Condition n°1'!B80,'Condition n°2'!$F80)</f>
        <v>0</v>
      </c>
      <c r="AG79" t="b">
        <f>AND('Condition n°1'!C80,'Condition n°2'!$F80)</f>
        <v>0</v>
      </c>
      <c r="AH79" t="b">
        <f>AND('Condition n°1'!D80,'Condition n°2'!$F80)</f>
        <v>0</v>
      </c>
      <c r="AI79" t="b">
        <f>AND('Condition n°1'!E80,'Condition n°2'!$F80)</f>
        <v>0</v>
      </c>
    </row>
    <row r="80" spans="1:35" x14ac:dyDescent="0.25">
      <c r="A80" t="b">
        <f>AND('Condition n°1'!A81,'Condition n°2'!$A81)</f>
        <v>0</v>
      </c>
      <c r="B80" t="b">
        <f>AND('Condition n°1'!B81,'Condition n°2'!$A81)</f>
        <v>0</v>
      </c>
      <c r="C80" t="b">
        <f>AND('Condition n°1'!C81,'Condition n°2'!$A81)</f>
        <v>1</v>
      </c>
      <c r="D80" t="b">
        <f>AND('Condition n°1'!D81,'Condition n°2'!$A81)</f>
        <v>0</v>
      </c>
      <c r="E80" t="b">
        <f>AND('Condition n°1'!E81,'Condition n°2'!$A81)</f>
        <v>0</v>
      </c>
      <c r="G80" t="b">
        <f>AND('Condition n°1'!A81,'Condition n°2'!$B81)</f>
        <v>0</v>
      </c>
      <c r="H80" t="b">
        <f>AND('Condition n°1'!B81,'Condition n°2'!$B81)</f>
        <v>0</v>
      </c>
      <c r="I80" t="b">
        <f>AND('Condition n°1'!C81,'Condition n°2'!$B81)</f>
        <v>0</v>
      </c>
      <c r="J80" t="b">
        <f>AND('Condition n°1'!D81,'Condition n°2'!$B81)</f>
        <v>0</v>
      </c>
      <c r="K80" t="b">
        <f>AND('Condition n°1'!E81,'Condition n°2'!$B81)</f>
        <v>0</v>
      </c>
      <c r="M80" t="b">
        <f>AND('Condition n°1'!A81,'Condition n°2'!$C81)</f>
        <v>0</v>
      </c>
      <c r="N80" t="b">
        <f>AND('Condition n°1'!B81,'Condition n°2'!$C81)</f>
        <v>0</v>
      </c>
      <c r="O80" t="b">
        <f>AND('Condition n°1'!C81,'Condition n°2'!$C81)</f>
        <v>0</v>
      </c>
      <c r="P80" t="b">
        <f>AND('Condition n°1'!D81,'Condition n°2'!$C81)</f>
        <v>0</v>
      </c>
      <c r="Q80" t="b">
        <f>AND('Condition n°1'!E81,'Condition n°2'!$C81)</f>
        <v>0</v>
      </c>
      <c r="S80" t="b">
        <f>AND('Condition n°1'!A81,'Condition n°2'!$D81)</f>
        <v>0</v>
      </c>
      <c r="T80" t="b">
        <f>AND('Condition n°1'!B81,'Condition n°2'!$D81)</f>
        <v>0</v>
      </c>
      <c r="U80" t="b">
        <f>AND('Condition n°1'!C81,'Condition n°2'!$D81)</f>
        <v>0</v>
      </c>
      <c r="V80" t="b">
        <f>AND('Condition n°1'!D81,'Condition n°2'!$D81)</f>
        <v>0</v>
      </c>
      <c r="W80" t="b">
        <f>AND('Condition n°1'!E81,'Condition n°2'!$D81)</f>
        <v>0</v>
      </c>
      <c r="Y80" t="b">
        <f>AND('Condition n°1'!A81,'Condition n°2'!$E81)</f>
        <v>0</v>
      </c>
      <c r="Z80" t="b">
        <f>AND('Condition n°1'!B81,'Condition n°2'!$E81)</f>
        <v>0</v>
      </c>
      <c r="AA80" t="b">
        <f>AND('Condition n°1'!C81,'Condition n°2'!$E81)</f>
        <v>0</v>
      </c>
      <c r="AB80" t="b">
        <f>AND('Condition n°1'!D81,'Condition n°2'!$E81)</f>
        <v>0</v>
      </c>
      <c r="AC80" t="b">
        <f>AND('Condition n°1'!E81,'Condition n°2'!$E81)</f>
        <v>0</v>
      </c>
      <c r="AE80" t="b">
        <f>AND('Condition n°1'!A81,'Condition n°2'!$F81)</f>
        <v>0</v>
      </c>
      <c r="AF80" t="b">
        <f>AND('Condition n°1'!B81,'Condition n°2'!$F81)</f>
        <v>0</v>
      </c>
      <c r="AG80" t="b">
        <f>AND('Condition n°1'!C81,'Condition n°2'!$F81)</f>
        <v>0</v>
      </c>
      <c r="AH80" t="b">
        <f>AND('Condition n°1'!D81,'Condition n°2'!$F81)</f>
        <v>0</v>
      </c>
      <c r="AI80" t="b">
        <f>AND('Condition n°1'!E81,'Condition n°2'!$F81)</f>
        <v>0</v>
      </c>
    </row>
    <row r="81" spans="1:35" x14ac:dyDescent="0.25">
      <c r="A81" t="b">
        <f>AND('Condition n°1'!A82,'Condition n°2'!$A82)</f>
        <v>0</v>
      </c>
      <c r="B81" t="b">
        <f>AND('Condition n°1'!B82,'Condition n°2'!$A82)</f>
        <v>0</v>
      </c>
      <c r="C81" t="b">
        <f>AND('Condition n°1'!C82,'Condition n°2'!$A82)</f>
        <v>1</v>
      </c>
      <c r="D81" t="b">
        <f>AND('Condition n°1'!D82,'Condition n°2'!$A82)</f>
        <v>1</v>
      </c>
      <c r="E81" t="b">
        <f>AND('Condition n°1'!E82,'Condition n°2'!$A82)</f>
        <v>0</v>
      </c>
      <c r="G81" t="b">
        <f>AND('Condition n°1'!A82,'Condition n°2'!$B82)</f>
        <v>0</v>
      </c>
      <c r="H81" t="b">
        <f>AND('Condition n°1'!B82,'Condition n°2'!$B82)</f>
        <v>0</v>
      </c>
      <c r="I81" t="b">
        <f>AND('Condition n°1'!C82,'Condition n°2'!$B82)</f>
        <v>0</v>
      </c>
      <c r="J81" t="b">
        <f>AND('Condition n°1'!D82,'Condition n°2'!$B82)</f>
        <v>0</v>
      </c>
      <c r="K81" t="b">
        <f>AND('Condition n°1'!E82,'Condition n°2'!$B82)</f>
        <v>0</v>
      </c>
      <c r="M81" t="b">
        <f>AND('Condition n°1'!A82,'Condition n°2'!$C82)</f>
        <v>0</v>
      </c>
      <c r="N81" t="b">
        <f>AND('Condition n°1'!B82,'Condition n°2'!$C82)</f>
        <v>0</v>
      </c>
      <c r="O81" t="b">
        <f>AND('Condition n°1'!C82,'Condition n°2'!$C82)</f>
        <v>0</v>
      </c>
      <c r="P81" t="b">
        <f>AND('Condition n°1'!D82,'Condition n°2'!$C82)</f>
        <v>0</v>
      </c>
      <c r="Q81" t="b">
        <f>AND('Condition n°1'!E82,'Condition n°2'!$C82)</f>
        <v>0</v>
      </c>
      <c r="S81" t="b">
        <f>AND('Condition n°1'!A82,'Condition n°2'!$D82)</f>
        <v>0</v>
      </c>
      <c r="T81" t="b">
        <f>AND('Condition n°1'!B82,'Condition n°2'!$D82)</f>
        <v>0</v>
      </c>
      <c r="U81" t="b">
        <f>AND('Condition n°1'!C82,'Condition n°2'!$D82)</f>
        <v>0</v>
      </c>
      <c r="V81" t="b">
        <f>AND('Condition n°1'!D82,'Condition n°2'!$D82)</f>
        <v>0</v>
      </c>
      <c r="W81" t="b">
        <f>AND('Condition n°1'!E82,'Condition n°2'!$D82)</f>
        <v>0</v>
      </c>
      <c r="Y81" t="b">
        <f>AND('Condition n°1'!A82,'Condition n°2'!$E82)</f>
        <v>0</v>
      </c>
      <c r="Z81" t="b">
        <f>AND('Condition n°1'!B82,'Condition n°2'!$E82)</f>
        <v>0</v>
      </c>
      <c r="AA81" t="b">
        <f>AND('Condition n°1'!C82,'Condition n°2'!$E82)</f>
        <v>0</v>
      </c>
      <c r="AB81" t="b">
        <f>AND('Condition n°1'!D82,'Condition n°2'!$E82)</f>
        <v>0</v>
      </c>
      <c r="AC81" t="b">
        <f>AND('Condition n°1'!E82,'Condition n°2'!$E82)</f>
        <v>0</v>
      </c>
      <c r="AE81" t="b">
        <f>AND('Condition n°1'!A82,'Condition n°2'!$F82)</f>
        <v>0</v>
      </c>
      <c r="AF81" t="b">
        <f>AND('Condition n°1'!B82,'Condition n°2'!$F82)</f>
        <v>0</v>
      </c>
      <c r="AG81" t="b">
        <f>AND('Condition n°1'!C82,'Condition n°2'!$F82)</f>
        <v>0</v>
      </c>
      <c r="AH81" t="b">
        <f>AND('Condition n°1'!D82,'Condition n°2'!$F82)</f>
        <v>0</v>
      </c>
      <c r="AI81" t="b">
        <f>AND('Condition n°1'!E82,'Condition n°2'!$F82)</f>
        <v>0</v>
      </c>
    </row>
    <row r="82" spans="1:35" x14ac:dyDescent="0.25">
      <c r="A82" t="b">
        <f>AND('Condition n°1'!A83,'Condition n°2'!$A83)</f>
        <v>0</v>
      </c>
      <c r="B82" t="b">
        <f>AND('Condition n°1'!B83,'Condition n°2'!$A83)</f>
        <v>0</v>
      </c>
      <c r="C82" t="b">
        <f>AND('Condition n°1'!C83,'Condition n°2'!$A83)</f>
        <v>1</v>
      </c>
      <c r="D82" t="b">
        <f>AND('Condition n°1'!D83,'Condition n°2'!$A83)</f>
        <v>1</v>
      </c>
      <c r="E82" t="b">
        <f>AND('Condition n°1'!E83,'Condition n°2'!$A83)</f>
        <v>0</v>
      </c>
      <c r="G82" t="b">
        <f>AND('Condition n°1'!A83,'Condition n°2'!$B83)</f>
        <v>0</v>
      </c>
      <c r="H82" t="b">
        <f>AND('Condition n°1'!B83,'Condition n°2'!$B83)</f>
        <v>0</v>
      </c>
      <c r="I82" t="b">
        <f>AND('Condition n°1'!C83,'Condition n°2'!$B83)</f>
        <v>0</v>
      </c>
      <c r="J82" t="b">
        <f>AND('Condition n°1'!D83,'Condition n°2'!$B83)</f>
        <v>0</v>
      </c>
      <c r="K82" t="b">
        <f>AND('Condition n°1'!E83,'Condition n°2'!$B83)</f>
        <v>0</v>
      </c>
      <c r="M82" t="b">
        <f>AND('Condition n°1'!A83,'Condition n°2'!$C83)</f>
        <v>0</v>
      </c>
      <c r="N82" t="b">
        <f>AND('Condition n°1'!B83,'Condition n°2'!$C83)</f>
        <v>0</v>
      </c>
      <c r="O82" t="b">
        <f>AND('Condition n°1'!C83,'Condition n°2'!$C83)</f>
        <v>0</v>
      </c>
      <c r="P82" t="b">
        <f>AND('Condition n°1'!D83,'Condition n°2'!$C83)</f>
        <v>0</v>
      </c>
      <c r="Q82" t="b">
        <f>AND('Condition n°1'!E83,'Condition n°2'!$C83)</f>
        <v>0</v>
      </c>
      <c r="S82" t="b">
        <f>AND('Condition n°1'!A83,'Condition n°2'!$D83)</f>
        <v>0</v>
      </c>
      <c r="T82" t="b">
        <f>AND('Condition n°1'!B83,'Condition n°2'!$D83)</f>
        <v>0</v>
      </c>
      <c r="U82" t="b">
        <f>AND('Condition n°1'!C83,'Condition n°2'!$D83)</f>
        <v>0</v>
      </c>
      <c r="V82" t="b">
        <f>AND('Condition n°1'!D83,'Condition n°2'!$D83)</f>
        <v>0</v>
      </c>
      <c r="W82" t="b">
        <f>AND('Condition n°1'!E83,'Condition n°2'!$D83)</f>
        <v>0</v>
      </c>
      <c r="Y82" t="b">
        <f>AND('Condition n°1'!A83,'Condition n°2'!$E83)</f>
        <v>0</v>
      </c>
      <c r="Z82" t="b">
        <f>AND('Condition n°1'!B83,'Condition n°2'!$E83)</f>
        <v>0</v>
      </c>
      <c r="AA82" t="b">
        <f>AND('Condition n°1'!C83,'Condition n°2'!$E83)</f>
        <v>0</v>
      </c>
      <c r="AB82" t="b">
        <f>AND('Condition n°1'!D83,'Condition n°2'!$E83)</f>
        <v>0</v>
      </c>
      <c r="AC82" t="b">
        <f>AND('Condition n°1'!E83,'Condition n°2'!$E83)</f>
        <v>0</v>
      </c>
      <c r="AE82" t="b">
        <f>AND('Condition n°1'!A83,'Condition n°2'!$F83)</f>
        <v>0</v>
      </c>
      <c r="AF82" t="b">
        <f>AND('Condition n°1'!B83,'Condition n°2'!$F83)</f>
        <v>0</v>
      </c>
      <c r="AG82" t="b">
        <f>AND('Condition n°1'!C83,'Condition n°2'!$F83)</f>
        <v>0</v>
      </c>
      <c r="AH82" t="b">
        <f>AND('Condition n°1'!D83,'Condition n°2'!$F83)</f>
        <v>0</v>
      </c>
      <c r="AI82" t="b">
        <f>AND('Condition n°1'!E83,'Condition n°2'!$F83)</f>
        <v>0</v>
      </c>
    </row>
    <row r="83" spans="1:35" x14ac:dyDescent="0.25">
      <c r="A83" t="b">
        <f>AND('Condition n°1'!A84,'Condition n°2'!$A84)</f>
        <v>0</v>
      </c>
      <c r="B83" t="b">
        <f>AND('Condition n°1'!B84,'Condition n°2'!$A84)</f>
        <v>0</v>
      </c>
      <c r="C83" t="b">
        <f>AND('Condition n°1'!C84,'Condition n°2'!$A84)</f>
        <v>0</v>
      </c>
      <c r="D83" t="b">
        <f>AND('Condition n°1'!D84,'Condition n°2'!$A84)</f>
        <v>0</v>
      </c>
      <c r="E83" t="b">
        <f>AND('Condition n°1'!E84,'Condition n°2'!$A84)</f>
        <v>0</v>
      </c>
      <c r="G83" t="b">
        <f>AND('Condition n°1'!A84,'Condition n°2'!$B84)</f>
        <v>0</v>
      </c>
      <c r="H83" t="b">
        <f>AND('Condition n°1'!B84,'Condition n°2'!$B84)</f>
        <v>0</v>
      </c>
      <c r="I83" t="b">
        <f>AND('Condition n°1'!C84,'Condition n°2'!$B84)</f>
        <v>0</v>
      </c>
      <c r="J83" t="b">
        <f>AND('Condition n°1'!D84,'Condition n°2'!$B84)</f>
        <v>0</v>
      </c>
      <c r="K83" t="b">
        <f>AND('Condition n°1'!E84,'Condition n°2'!$B84)</f>
        <v>0</v>
      </c>
      <c r="M83" t="b">
        <f>AND('Condition n°1'!A84,'Condition n°2'!$C84)</f>
        <v>0</v>
      </c>
      <c r="N83" t="b">
        <f>AND('Condition n°1'!B84,'Condition n°2'!$C84)</f>
        <v>0</v>
      </c>
      <c r="O83" t="b">
        <f>AND('Condition n°1'!C84,'Condition n°2'!$C84)</f>
        <v>1</v>
      </c>
      <c r="P83" t="b">
        <f>AND('Condition n°1'!D84,'Condition n°2'!$C84)</f>
        <v>1</v>
      </c>
      <c r="Q83" t="b">
        <f>AND('Condition n°1'!E84,'Condition n°2'!$C84)</f>
        <v>0</v>
      </c>
      <c r="S83" t="b">
        <f>AND('Condition n°1'!A84,'Condition n°2'!$D84)</f>
        <v>0</v>
      </c>
      <c r="T83" t="b">
        <f>AND('Condition n°1'!B84,'Condition n°2'!$D84)</f>
        <v>0</v>
      </c>
      <c r="U83" t="b">
        <f>AND('Condition n°1'!C84,'Condition n°2'!$D84)</f>
        <v>0</v>
      </c>
      <c r="V83" t="b">
        <f>AND('Condition n°1'!D84,'Condition n°2'!$D84)</f>
        <v>0</v>
      </c>
      <c r="W83" t="b">
        <f>AND('Condition n°1'!E84,'Condition n°2'!$D84)</f>
        <v>0</v>
      </c>
      <c r="Y83" t="b">
        <f>AND('Condition n°1'!A84,'Condition n°2'!$E84)</f>
        <v>0</v>
      </c>
      <c r="Z83" t="b">
        <f>AND('Condition n°1'!B84,'Condition n°2'!$E84)</f>
        <v>0</v>
      </c>
      <c r="AA83" t="b">
        <f>AND('Condition n°1'!C84,'Condition n°2'!$E84)</f>
        <v>0</v>
      </c>
      <c r="AB83" t="b">
        <f>AND('Condition n°1'!D84,'Condition n°2'!$E84)</f>
        <v>0</v>
      </c>
      <c r="AC83" t="b">
        <f>AND('Condition n°1'!E84,'Condition n°2'!$E84)</f>
        <v>0</v>
      </c>
      <c r="AE83" t="b">
        <f>AND('Condition n°1'!A84,'Condition n°2'!$F84)</f>
        <v>0</v>
      </c>
      <c r="AF83" t="b">
        <f>AND('Condition n°1'!B84,'Condition n°2'!$F84)</f>
        <v>0</v>
      </c>
      <c r="AG83" t="b">
        <f>AND('Condition n°1'!C84,'Condition n°2'!$F84)</f>
        <v>0</v>
      </c>
      <c r="AH83" t="b">
        <f>AND('Condition n°1'!D84,'Condition n°2'!$F84)</f>
        <v>0</v>
      </c>
      <c r="AI83" t="b">
        <f>AND('Condition n°1'!E84,'Condition n°2'!$F84)</f>
        <v>0</v>
      </c>
    </row>
    <row r="84" spans="1:35" x14ac:dyDescent="0.25">
      <c r="A84" t="b">
        <f>AND('Condition n°1'!A85,'Condition n°2'!$A85)</f>
        <v>0</v>
      </c>
      <c r="B84" t="b">
        <f>AND('Condition n°1'!B85,'Condition n°2'!$A85)</f>
        <v>0</v>
      </c>
      <c r="C84" t="b">
        <f>AND('Condition n°1'!C85,'Condition n°2'!$A85)</f>
        <v>0</v>
      </c>
      <c r="D84" t="b">
        <f>AND('Condition n°1'!D85,'Condition n°2'!$A85)</f>
        <v>0</v>
      </c>
      <c r="E84" t="b">
        <f>AND('Condition n°1'!E85,'Condition n°2'!$A85)</f>
        <v>0</v>
      </c>
      <c r="G84" t="b">
        <f>AND('Condition n°1'!A85,'Condition n°2'!$B85)</f>
        <v>0</v>
      </c>
      <c r="H84" t="b">
        <f>AND('Condition n°1'!B85,'Condition n°2'!$B85)</f>
        <v>0</v>
      </c>
      <c r="I84" t="b">
        <f>AND('Condition n°1'!C85,'Condition n°2'!$B85)</f>
        <v>0</v>
      </c>
      <c r="J84" t="b">
        <f>AND('Condition n°1'!D85,'Condition n°2'!$B85)</f>
        <v>0</v>
      </c>
      <c r="K84" t="b">
        <f>AND('Condition n°1'!E85,'Condition n°2'!$B85)</f>
        <v>0</v>
      </c>
      <c r="M84" t="b">
        <f>AND('Condition n°1'!A85,'Condition n°2'!$C85)</f>
        <v>0</v>
      </c>
      <c r="N84" t="b">
        <f>AND('Condition n°1'!B85,'Condition n°2'!$C85)</f>
        <v>0</v>
      </c>
      <c r="O84" t="b">
        <f>AND('Condition n°1'!C85,'Condition n°2'!$C85)</f>
        <v>1</v>
      </c>
      <c r="P84" t="b">
        <f>AND('Condition n°1'!D85,'Condition n°2'!$C85)</f>
        <v>1</v>
      </c>
      <c r="Q84" t="b">
        <f>AND('Condition n°1'!E85,'Condition n°2'!$C85)</f>
        <v>0</v>
      </c>
      <c r="S84" t="b">
        <f>AND('Condition n°1'!A85,'Condition n°2'!$D85)</f>
        <v>0</v>
      </c>
      <c r="T84" t="b">
        <f>AND('Condition n°1'!B85,'Condition n°2'!$D85)</f>
        <v>0</v>
      </c>
      <c r="U84" t="b">
        <f>AND('Condition n°1'!C85,'Condition n°2'!$D85)</f>
        <v>0</v>
      </c>
      <c r="V84" t="b">
        <f>AND('Condition n°1'!D85,'Condition n°2'!$D85)</f>
        <v>0</v>
      </c>
      <c r="W84" t="b">
        <f>AND('Condition n°1'!E85,'Condition n°2'!$D85)</f>
        <v>0</v>
      </c>
      <c r="Y84" t="b">
        <f>AND('Condition n°1'!A85,'Condition n°2'!$E85)</f>
        <v>0</v>
      </c>
      <c r="Z84" t="b">
        <f>AND('Condition n°1'!B85,'Condition n°2'!$E85)</f>
        <v>0</v>
      </c>
      <c r="AA84" t="b">
        <f>AND('Condition n°1'!C85,'Condition n°2'!$E85)</f>
        <v>0</v>
      </c>
      <c r="AB84" t="b">
        <f>AND('Condition n°1'!D85,'Condition n°2'!$E85)</f>
        <v>0</v>
      </c>
      <c r="AC84" t="b">
        <f>AND('Condition n°1'!E85,'Condition n°2'!$E85)</f>
        <v>0</v>
      </c>
      <c r="AE84" t="b">
        <f>AND('Condition n°1'!A85,'Condition n°2'!$F85)</f>
        <v>0</v>
      </c>
      <c r="AF84" t="b">
        <f>AND('Condition n°1'!B85,'Condition n°2'!$F85)</f>
        <v>0</v>
      </c>
      <c r="AG84" t="b">
        <f>AND('Condition n°1'!C85,'Condition n°2'!$F85)</f>
        <v>0</v>
      </c>
      <c r="AH84" t="b">
        <f>AND('Condition n°1'!D85,'Condition n°2'!$F85)</f>
        <v>0</v>
      </c>
      <c r="AI84" t="b">
        <f>AND('Condition n°1'!E85,'Condition n°2'!$F85)</f>
        <v>0</v>
      </c>
    </row>
    <row r="85" spans="1:35" x14ac:dyDescent="0.25">
      <c r="A85" t="b">
        <f>AND('Condition n°1'!A86,'Condition n°2'!$A86)</f>
        <v>0</v>
      </c>
      <c r="B85" t="b">
        <f>AND('Condition n°1'!B86,'Condition n°2'!$A86)</f>
        <v>0</v>
      </c>
      <c r="C85" t="b">
        <f>AND('Condition n°1'!C86,'Condition n°2'!$A86)</f>
        <v>0</v>
      </c>
      <c r="D85" t="b">
        <f>AND('Condition n°1'!D86,'Condition n°2'!$A86)</f>
        <v>1</v>
      </c>
      <c r="E85" t="b">
        <f>AND('Condition n°1'!E86,'Condition n°2'!$A86)</f>
        <v>0</v>
      </c>
      <c r="G85" t="b">
        <f>AND('Condition n°1'!A86,'Condition n°2'!$B86)</f>
        <v>0</v>
      </c>
      <c r="H85" t="b">
        <f>AND('Condition n°1'!B86,'Condition n°2'!$B86)</f>
        <v>0</v>
      </c>
      <c r="I85" t="b">
        <f>AND('Condition n°1'!C86,'Condition n°2'!$B86)</f>
        <v>0</v>
      </c>
      <c r="J85" t="b">
        <f>AND('Condition n°1'!D86,'Condition n°2'!$B86)</f>
        <v>0</v>
      </c>
      <c r="K85" t="b">
        <f>AND('Condition n°1'!E86,'Condition n°2'!$B86)</f>
        <v>0</v>
      </c>
      <c r="M85" t="b">
        <f>AND('Condition n°1'!A86,'Condition n°2'!$C86)</f>
        <v>0</v>
      </c>
      <c r="N85" t="b">
        <f>AND('Condition n°1'!B86,'Condition n°2'!$C86)</f>
        <v>0</v>
      </c>
      <c r="O85" t="b">
        <f>AND('Condition n°1'!C86,'Condition n°2'!$C86)</f>
        <v>0</v>
      </c>
      <c r="P85" t="b">
        <f>AND('Condition n°1'!D86,'Condition n°2'!$C86)</f>
        <v>0</v>
      </c>
      <c r="Q85" t="b">
        <f>AND('Condition n°1'!E86,'Condition n°2'!$C86)</f>
        <v>0</v>
      </c>
      <c r="S85" t="b">
        <f>AND('Condition n°1'!A86,'Condition n°2'!$D86)</f>
        <v>0</v>
      </c>
      <c r="T85" t="b">
        <f>AND('Condition n°1'!B86,'Condition n°2'!$D86)</f>
        <v>0</v>
      </c>
      <c r="U85" t="b">
        <f>AND('Condition n°1'!C86,'Condition n°2'!$D86)</f>
        <v>0</v>
      </c>
      <c r="V85" t="b">
        <f>AND('Condition n°1'!D86,'Condition n°2'!$D86)</f>
        <v>0</v>
      </c>
      <c r="W85" t="b">
        <f>AND('Condition n°1'!E86,'Condition n°2'!$D86)</f>
        <v>0</v>
      </c>
      <c r="Y85" t="b">
        <f>AND('Condition n°1'!A86,'Condition n°2'!$E86)</f>
        <v>0</v>
      </c>
      <c r="Z85" t="b">
        <f>AND('Condition n°1'!B86,'Condition n°2'!$E86)</f>
        <v>0</v>
      </c>
      <c r="AA85" t="b">
        <f>AND('Condition n°1'!C86,'Condition n°2'!$E86)</f>
        <v>0</v>
      </c>
      <c r="AB85" t="b">
        <f>AND('Condition n°1'!D86,'Condition n°2'!$E86)</f>
        <v>0</v>
      </c>
      <c r="AC85" t="b">
        <f>AND('Condition n°1'!E86,'Condition n°2'!$E86)</f>
        <v>0</v>
      </c>
      <c r="AE85" t="b">
        <f>AND('Condition n°1'!A86,'Condition n°2'!$F86)</f>
        <v>0</v>
      </c>
      <c r="AF85" t="b">
        <f>AND('Condition n°1'!B86,'Condition n°2'!$F86)</f>
        <v>0</v>
      </c>
      <c r="AG85" t="b">
        <f>AND('Condition n°1'!C86,'Condition n°2'!$F86)</f>
        <v>0</v>
      </c>
      <c r="AH85" t="b">
        <f>AND('Condition n°1'!D86,'Condition n°2'!$F86)</f>
        <v>0</v>
      </c>
      <c r="AI85" t="b">
        <f>AND('Condition n°1'!E86,'Condition n°2'!$F86)</f>
        <v>0</v>
      </c>
    </row>
    <row r="86" spans="1:35" x14ac:dyDescent="0.25">
      <c r="A86" t="b">
        <f>AND('Condition n°1'!A87,'Condition n°2'!$A87)</f>
        <v>0</v>
      </c>
      <c r="B86" t="b">
        <f>AND('Condition n°1'!B87,'Condition n°2'!$A87)</f>
        <v>0</v>
      </c>
      <c r="C86" t="b">
        <f>AND('Condition n°1'!C87,'Condition n°2'!$A87)</f>
        <v>0</v>
      </c>
      <c r="D86" t="b">
        <f>AND('Condition n°1'!D87,'Condition n°2'!$A87)</f>
        <v>0</v>
      </c>
      <c r="E86" t="b">
        <f>AND('Condition n°1'!E87,'Condition n°2'!$A87)</f>
        <v>0</v>
      </c>
      <c r="G86" t="b">
        <f>AND('Condition n°1'!A87,'Condition n°2'!$B87)</f>
        <v>0</v>
      </c>
      <c r="H86" t="b">
        <f>AND('Condition n°1'!B87,'Condition n°2'!$B87)</f>
        <v>0</v>
      </c>
      <c r="I86" t="b">
        <f>AND('Condition n°1'!C87,'Condition n°2'!$B87)</f>
        <v>0</v>
      </c>
      <c r="J86" t="b">
        <f>AND('Condition n°1'!D87,'Condition n°2'!$B87)</f>
        <v>0</v>
      </c>
      <c r="K86" t="b">
        <f>AND('Condition n°1'!E87,'Condition n°2'!$B87)</f>
        <v>0</v>
      </c>
      <c r="M86" t="b">
        <f>AND('Condition n°1'!A87,'Condition n°2'!$C87)</f>
        <v>0</v>
      </c>
      <c r="N86" t="b">
        <f>AND('Condition n°1'!B87,'Condition n°2'!$C87)</f>
        <v>0</v>
      </c>
      <c r="O86" t="b">
        <f>AND('Condition n°1'!C87,'Condition n°2'!$C87)</f>
        <v>0</v>
      </c>
      <c r="P86" t="b">
        <f>AND('Condition n°1'!D87,'Condition n°2'!$C87)</f>
        <v>1</v>
      </c>
      <c r="Q86" t="b">
        <f>AND('Condition n°1'!E87,'Condition n°2'!$C87)</f>
        <v>0</v>
      </c>
      <c r="S86" t="b">
        <f>AND('Condition n°1'!A87,'Condition n°2'!$D87)</f>
        <v>0</v>
      </c>
      <c r="T86" t="b">
        <f>AND('Condition n°1'!B87,'Condition n°2'!$D87)</f>
        <v>0</v>
      </c>
      <c r="U86" t="b">
        <f>AND('Condition n°1'!C87,'Condition n°2'!$D87)</f>
        <v>0</v>
      </c>
      <c r="V86" t="b">
        <f>AND('Condition n°1'!D87,'Condition n°2'!$D87)</f>
        <v>0</v>
      </c>
      <c r="W86" t="b">
        <f>AND('Condition n°1'!E87,'Condition n°2'!$D87)</f>
        <v>0</v>
      </c>
      <c r="Y86" t="b">
        <f>AND('Condition n°1'!A87,'Condition n°2'!$E87)</f>
        <v>0</v>
      </c>
      <c r="Z86" t="b">
        <f>AND('Condition n°1'!B87,'Condition n°2'!$E87)</f>
        <v>0</v>
      </c>
      <c r="AA86" t="b">
        <f>AND('Condition n°1'!C87,'Condition n°2'!$E87)</f>
        <v>0</v>
      </c>
      <c r="AB86" t="b">
        <f>AND('Condition n°1'!D87,'Condition n°2'!$E87)</f>
        <v>0</v>
      </c>
      <c r="AC86" t="b">
        <f>AND('Condition n°1'!E87,'Condition n°2'!$E87)</f>
        <v>0</v>
      </c>
      <c r="AE86" t="b">
        <f>AND('Condition n°1'!A87,'Condition n°2'!$F87)</f>
        <v>0</v>
      </c>
      <c r="AF86" t="b">
        <f>AND('Condition n°1'!B87,'Condition n°2'!$F87)</f>
        <v>0</v>
      </c>
      <c r="AG86" t="b">
        <f>AND('Condition n°1'!C87,'Condition n°2'!$F87)</f>
        <v>0</v>
      </c>
      <c r="AH86" t="b">
        <f>AND('Condition n°1'!D87,'Condition n°2'!$F87)</f>
        <v>0</v>
      </c>
      <c r="AI86" t="b">
        <f>AND('Condition n°1'!E87,'Condition n°2'!$F87)</f>
        <v>0</v>
      </c>
    </row>
    <row r="87" spans="1:35" x14ac:dyDescent="0.25">
      <c r="A87" t="b">
        <f>AND('Condition n°1'!A88,'Condition n°2'!$A88)</f>
        <v>0</v>
      </c>
      <c r="B87" t="b">
        <f>AND('Condition n°1'!B88,'Condition n°2'!$A88)</f>
        <v>0</v>
      </c>
      <c r="C87" t="b">
        <f>AND('Condition n°1'!C88,'Condition n°2'!$A88)</f>
        <v>0</v>
      </c>
      <c r="D87" t="b">
        <f>AND('Condition n°1'!D88,'Condition n°2'!$A88)</f>
        <v>0</v>
      </c>
      <c r="E87" t="b">
        <f>AND('Condition n°1'!E88,'Condition n°2'!$A88)</f>
        <v>0</v>
      </c>
      <c r="G87" t="b">
        <f>AND('Condition n°1'!A88,'Condition n°2'!$B88)</f>
        <v>0</v>
      </c>
      <c r="H87" t="b">
        <f>AND('Condition n°1'!B88,'Condition n°2'!$B88)</f>
        <v>0</v>
      </c>
      <c r="I87" t="b">
        <f>AND('Condition n°1'!C88,'Condition n°2'!$B88)</f>
        <v>1</v>
      </c>
      <c r="J87" t="b">
        <f>AND('Condition n°1'!D88,'Condition n°2'!$B88)</f>
        <v>0</v>
      </c>
      <c r="K87" t="b">
        <f>AND('Condition n°1'!E88,'Condition n°2'!$B88)</f>
        <v>0</v>
      </c>
      <c r="M87" t="b">
        <f>AND('Condition n°1'!A88,'Condition n°2'!$C88)</f>
        <v>0</v>
      </c>
      <c r="N87" t="b">
        <f>AND('Condition n°1'!B88,'Condition n°2'!$C88)</f>
        <v>0</v>
      </c>
      <c r="O87" t="b">
        <f>AND('Condition n°1'!C88,'Condition n°2'!$C88)</f>
        <v>0</v>
      </c>
      <c r="P87" t="b">
        <f>AND('Condition n°1'!D88,'Condition n°2'!$C88)</f>
        <v>0</v>
      </c>
      <c r="Q87" t="b">
        <f>AND('Condition n°1'!E88,'Condition n°2'!$C88)</f>
        <v>0</v>
      </c>
      <c r="S87" t="b">
        <f>AND('Condition n°1'!A88,'Condition n°2'!$D88)</f>
        <v>0</v>
      </c>
      <c r="T87" t="b">
        <f>AND('Condition n°1'!B88,'Condition n°2'!$D88)</f>
        <v>0</v>
      </c>
      <c r="U87" t="b">
        <f>AND('Condition n°1'!C88,'Condition n°2'!$D88)</f>
        <v>0</v>
      </c>
      <c r="V87" t="b">
        <f>AND('Condition n°1'!D88,'Condition n°2'!$D88)</f>
        <v>0</v>
      </c>
      <c r="W87" t="b">
        <f>AND('Condition n°1'!E88,'Condition n°2'!$D88)</f>
        <v>0</v>
      </c>
      <c r="Y87" t="b">
        <f>AND('Condition n°1'!A88,'Condition n°2'!$E88)</f>
        <v>0</v>
      </c>
      <c r="Z87" t="b">
        <f>AND('Condition n°1'!B88,'Condition n°2'!$E88)</f>
        <v>0</v>
      </c>
      <c r="AA87" t="b">
        <f>AND('Condition n°1'!C88,'Condition n°2'!$E88)</f>
        <v>0</v>
      </c>
      <c r="AB87" t="b">
        <f>AND('Condition n°1'!D88,'Condition n°2'!$E88)</f>
        <v>0</v>
      </c>
      <c r="AC87" t="b">
        <f>AND('Condition n°1'!E88,'Condition n°2'!$E88)</f>
        <v>0</v>
      </c>
      <c r="AE87" t="b">
        <f>AND('Condition n°1'!A88,'Condition n°2'!$F88)</f>
        <v>0</v>
      </c>
      <c r="AF87" t="b">
        <f>AND('Condition n°1'!B88,'Condition n°2'!$F88)</f>
        <v>0</v>
      </c>
      <c r="AG87" t="b">
        <f>AND('Condition n°1'!C88,'Condition n°2'!$F88)</f>
        <v>0</v>
      </c>
      <c r="AH87" t="b">
        <f>AND('Condition n°1'!D88,'Condition n°2'!$F88)</f>
        <v>0</v>
      </c>
      <c r="AI87" t="b">
        <f>AND('Condition n°1'!E88,'Condition n°2'!$F88)</f>
        <v>0</v>
      </c>
    </row>
    <row r="88" spans="1:35" x14ac:dyDescent="0.25">
      <c r="A88" t="b">
        <f>AND('Condition n°1'!A89,'Condition n°2'!$A89)</f>
        <v>0</v>
      </c>
      <c r="B88" t="b">
        <f>AND('Condition n°1'!B89,'Condition n°2'!$A89)</f>
        <v>0</v>
      </c>
      <c r="C88" t="b">
        <f>AND('Condition n°1'!C89,'Condition n°2'!$A89)</f>
        <v>0</v>
      </c>
      <c r="D88" t="b">
        <f>AND('Condition n°1'!D89,'Condition n°2'!$A89)</f>
        <v>0</v>
      </c>
      <c r="E88" t="b">
        <f>AND('Condition n°1'!E89,'Condition n°2'!$A89)</f>
        <v>0</v>
      </c>
      <c r="G88" t="b">
        <f>AND('Condition n°1'!A89,'Condition n°2'!$B89)</f>
        <v>1</v>
      </c>
      <c r="H88" t="b">
        <f>AND('Condition n°1'!B89,'Condition n°2'!$B89)</f>
        <v>0</v>
      </c>
      <c r="I88" t="b">
        <f>AND('Condition n°1'!C89,'Condition n°2'!$B89)</f>
        <v>0</v>
      </c>
      <c r="J88" t="b">
        <f>AND('Condition n°1'!D89,'Condition n°2'!$B89)</f>
        <v>0</v>
      </c>
      <c r="K88" t="b">
        <f>AND('Condition n°1'!E89,'Condition n°2'!$B89)</f>
        <v>0</v>
      </c>
      <c r="M88" t="b">
        <f>AND('Condition n°1'!A89,'Condition n°2'!$C89)</f>
        <v>0</v>
      </c>
      <c r="N88" t="b">
        <f>AND('Condition n°1'!B89,'Condition n°2'!$C89)</f>
        <v>0</v>
      </c>
      <c r="O88" t="b">
        <f>AND('Condition n°1'!C89,'Condition n°2'!$C89)</f>
        <v>0</v>
      </c>
      <c r="P88" t="b">
        <f>AND('Condition n°1'!D89,'Condition n°2'!$C89)</f>
        <v>0</v>
      </c>
      <c r="Q88" t="b">
        <f>AND('Condition n°1'!E89,'Condition n°2'!$C89)</f>
        <v>0</v>
      </c>
      <c r="S88" t="b">
        <f>AND('Condition n°1'!A89,'Condition n°2'!$D89)</f>
        <v>0</v>
      </c>
      <c r="T88" t="b">
        <f>AND('Condition n°1'!B89,'Condition n°2'!$D89)</f>
        <v>0</v>
      </c>
      <c r="U88" t="b">
        <f>AND('Condition n°1'!C89,'Condition n°2'!$D89)</f>
        <v>0</v>
      </c>
      <c r="V88" t="b">
        <f>AND('Condition n°1'!D89,'Condition n°2'!$D89)</f>
        <v>0</v>
      </c>
      <c r="W88" t="b">
        <f>AND('Condition n°1'!E89,'Condition n°2'!$D89)</f>
        <v>0</v>
      </c>
      <c r="Y88" t="b">
        <f>AND('Condition n°1'!A89,'Condition n°2'!$E89)</f>
        <v>0</v>
      </c>
      <c r="Z88" t="b">
        <f>AND('Condition n°1'!B89,'Condition n°2'!$E89)</f>
        <v>0</v>
      </c>
      <c r="AA88" t="b">
        <f>AND('Condition n°1'!C89,'Condition n°2'!$E89)</f>
        <v>0</v>
      </c>
      <c r="AB88" t="b">
        <f>AND('Condition n°1'!D89,'Condition n°2'!$E89)</f>
        <v>0</v>
      </c>
      <c r="AC88" t="b">
        <f>AND('Condition n°1'!E89,'Condition n°2'!$E89)</f>
        <v>0</v>
      </c>
      <c r="AE88" t="b">
        <f>AND('Condition n°1'!A89,'Condition n°2'!$F89)</f>
        <v>0</v>
      </c>
      <c r="AF88" t="b">
        <f>AND('Condition n°1'!B89,'Condition n°2'!$F89)</f>
        <v>0</v>
      </c>
      <c r="AG88" t="b">
        <f>AND('Condition n°1'!C89,'Condition n°2'!$F89)</f>
        <v>0</v>
      </c>
      <c r="AH88" t="b">
        <f>AND('Condition n°1'!D89,'Condition n°2'!$F89)</f>
        <v>0</v>
      </c>
      <c r="AI88" t="b">
        <f>AND('Condition n°1'!E89,'Condition n°2'!$F89)</f>
        <v>0</v>
      </c>
    </row>
    <row r="89" spans="1:35" x14ac:dyDescent="0.25">
      <c r="A89" t="b">
        <f>AND('Condition n°1'!A90,'Condition n°2'!$A90)</f>
        <v>0</v>
      </c>
      <c r="B89" t="b">
        <f>AND('Condition n°1'!B90,'Condition n°2'!$A90)</f>
        <v>0</v>
      </c>
      <c r="C89" t="b">
        <f>AND('Condition n°1'!C90,'Condition n°2'!$A90)</f>
        <v>1</v>
      </c>
      <c r="D89" t="b">
        <f>AND('Condition n°1'!D90,'Condition n°2'!$A90)</f>
        <v>0</v>
      </c>
      <c r="E89" t="b">
        <f>AND('Condition n°1'!E90,'Condition n°2'!$A90)</f>
        <v>0</v>
      </c>
      <c r="G89" t="b">
        <f>AND('Condition n°1'!A90,'Condition n°2'!$B90)</f>
        <v>0</v>
      </c>
      <c r="H89" t="b">
        <f>AND('Condition n°1'!B90,'Condition n°2'!$B90)</f>
        <v>0</v>
      </c>
      <c r="I89" t="b">
        <f>AND('Condition n°1'!C90,'Condition n°2'!$B90)</f>
        <v>0</v>
      </c>
      <c r="J89" t="b">
        <f>AND('Condition n°1'!D90,'Condition n°2'!$B90)</f>
        <v>0</v>
      </c>
      <c r="K89" t="b">
        <f>AND('Condition n°1'!E90,'Condition n°2'!$B90)</f>
        <v>0</v>
      </c>
      <c r="M89" t="b">
        <f>AND('Condition n°1'!A90,'Condition n°2'!$C90)</f>
        <v>0</v>
      </c>
      <c r="N89" t="b">
        <f>AND('Condition n°1'!B90,'Condition n°2'!$C90)</f>
        <v>0</v>
      </c>
      <c r="O89" t="b">
        <f>AND('Condition n°1'!C90,'Condition n°2'!$C90)</f>
        <v>0</v>
      </c>
      <c r="P89" t="b">
        <f>AND('Condition n°1'!D90,'Condition n°2'!$C90)</f>
        <v>0</v>
      </c>
      <c r="Q89" t="b">
        <f>AND('Condition n°1'!E90,'Condition n°2'!$C90)</f>
        <v>0</v>
      </c>
      <c r="S89" t="b">
        <f>AND('Condition n°1'!A90,'Condition n°2'!$D90)</f>
        <v>0</v>
      </c>
      <c r="T89" t="b">
        <f>AND('Condition n°1'!B90,'Condition n°2'!$D90)</f>
        <v>0</v>
      </c>
      <c r="U89" t="b">
        <f>AND('Condition n°1'!C90,'Condition n°2'!$D90)</f>
        <v>0</v>
      </c>
      <c r="V89" t="b">
        <f>AND('Condition n°1'!D90,'Condition n°2'!$D90)</f>
        <v>0</v>
      </c>
      <c r="W89" t="b">
        <f>AND('Condition n°1'!E90,'Condition n°2'!$D90)</f>
        <v>0</v>
      </c>
      <c r="Y89" t="b">
        <f>AND('Condition n°1'!A90,'Condition n°2'!$E90)</f>
        <v>0</v>
      </c>
      <c r="Z89" t="b">
        <f>AND('Condition n°1'!B90,'Condition n°2'!$E90)</f>
        <v>0</v>
      </c>
      <c r="AA89" t="b">
        <f>AND('Condition n°1'!C90,'Condition n°2'!$E90)</f>
        <v>0</v>
      </c>
      <c r="AB89" t="b">
        <f>AND('Condition n°1'!D90,'Condition n°2'!$E90)</f>
        <v>0</v>
      </c>
      <c r="AC89" t="b">
        <f>AND('Condition n°1'!E90,'Condition n°2'!$E90)</f>
        <v>0</v>
      </c>
      <c r="AE89" t="b">
        <f>AND('Condition n°1'!A90,'Condition n°2'!$F90)</f>
        <v>0</v>
      </c>
      <c r="AF89" t="b">
        <f>AND('Condition n°1'!B90,'Condition n°2'!$F90)</f>
        <v>0</v>
      </c>
      <c r="AG89" t="b">
        <f>AND('Condition n°1'!C90,'Condition n°2'!$F90)</f>
        <v>0</v>
      </c>
      <c r="AH89" t="b">
        <f>AND('Condition n°1'!D90,'Condition n°2'!$F90)</f>
        <v>0</v>
      </c>
      <c r="AI89" t="b">
        <f>AND('Condition n°1'!E90,'Condition n°2'!$F90)</f>
        <v>0</v>
      </c>
    </row>
    <row r="90" spans="1:35" x14ac:dyDescent="0.25">
      <c r="A90" t="b">
        <f>AND('Condition n°1'!A91,'Condition n°2'!$A91)</f>
        <v>0</v>
      </c>
      <c r="B90" t="b">
        <f>AND('Condition n°1'!B91,'Condition n°2'!$A91)</f>
        <v>0</v>
      </c>
      <c r="C90" t="b">
        <f>AND('Condition n°1'!C91,'Condition n°2'!$A91)</f>
        <v>1</v>
      </c>
      <c r="D90" t="b">
        <f>AND('Condition n°1'!D91,'Condition n°2'!$A91)</f>
        <v>0</v>
      </c>
      <c r="E90" t="b">
        <f>AND('Condition n°1'!E91,'Condition n°2'!$A91)</f>
        <v>0</v>
      </c>
      <c r="G90" t="b">
        <f>AND('Condition n°1'!A91,'Condition n°2'!$B91)</f>
        <v>0</v>
      </c>
      <c r="H90" t="b">
        <f>AND('Condition n°1'!B91,'Condition n°2'!$B91)</f>
        <v>0</v>
      </c>
      <c r="I90" t="b">
        <f>AND('Condition n°1'!C91,'Condition n°2'!$B91)</f>
        <v>0</v>
      </c>
      <c r="J90" t="b">
        <f>AND('Condition n°1'!D91,'Condition n°2'!$B91)</f>
        <v>0</v>
      </c>
      <c r="K90" t="b">
        <f>AND('Condition n°1'!E91,'Condition n°2'!$B91)</f>
        <v>0</v>
      </c>
      <c r="M90" t="b">
        <f>AND('Condition n°1'!A91,'Condition n°2'!$C91)</f>
        <v>0</v>
      </c>
      <c r="N90" t="b">
        <f>AND('Condition n°1'!B91,'Condition n°2'!$C91)</f>
        <v>0</v>
      </c>
      <c r="O90" t="b">
        <f>AND('Condition n°1'!C91,'Condition n°2'!$C91)</f>
        <v>0</v>
      </c>
      <c r="P90" t="b">
        <f>AND('Condition n°1'!D91,'Condition n°2'!$C91)</f>
        <v>0</v>
      </c>
      <c r="Q90" t="b">
        <f>AND('Condition n°1'!E91,'Condition n°2'!$C91)</f>
        <v>0</v>
      </c>
      <c r="S90" t="b">
        <f>AND('Condition n°1'!A91,'Condition n°2'!$D91)</f>
        <v>0</v>
      </c>
      <c r="T90" t="b">
        <f>AND('Condition n°1'!B91,'Condition n°2'!$D91)</f>
        <v>0</v>
      </c>
      <c r="U90" t="b">
        <f>AND('Condition n°1'!C91,'Condition n°2'!$D91)</f>
        <v>0</v>
      </c>
      <c r="V90" t="b">
        <f>AND('Condition n°1'!D91,'Condition n°2'!$D91)</f>
        <v>0</v>
      </c>
      <c r="W90" t="b">
        <f>AND('Condition n°1'!E91,'Condition n°2'!$D91)</f>
        <v>0</v>
      </c>
      <c r="Y90" t="b">
        <f>AND('Condition n°1'!A91,'Condition n°2'!$E91)</f>
        <v>0</v>
      </c>
      <c r="Z90" t="b">
        <f>AND('Condition n°1'!B91,'Condition n°2'!$E91)</f>
        <v>0</v>
      </c>
      <c r="AA90" t="b">
        <f>AND('Condition n°1'!C91,'Condition n°2'!$E91)</f>
        <v>0</v>
      </c>
      <c r="AB90" t="b">
        <f>AND('Condition n°1'!D91,'Condition n°2'!$E91)</f>
        <v>0</v>
      </c>
      <c r="AC90" t="b">
        <f>AND('Condition n°1'!E91,'Condition n°2'!$E91)</f>
        <v>0</v>
      </c>
      <c r="AE90" t="b">
        <f>AND('Condition n°1'!A91,'Condition n°2'!$F91)</f>
        <v>0</v>
      </c>
      <c r="AF90" t="b">
        <f>AND('Condition n°1'!B91,'Condition n°2'!$F91)</f>
        <v>0</v>
      </c>
      <c r="AG90" t="b">
        <f>AND('Condition n°1'!C91,'Condition n°2'!$F91)</f>
        <v>0</v>
      </c>
      <c r="AH90" t="b">
        <f>AND('Condition n°1'!D91,'Condition n°2'!$F91)</f>
        <v>0</v>
      </c>
      <c r="AI90" t="b">
        <f>AND('Condition n°1'!E91,'Condition n°2'!$F91)</f>
        <v>0</v>
      </c>
    </row>
    <row r="91" spans="1:35" x14ac:dyDescent="0.25">
      <c r="A91" t="b">
        <f>AND('Condition n°1'!A92,'Condition n°2'!$A92)</f>
        <v>0</v>
      </c>
      <c r="B91" t="b">
        <f>AND('Condition n°1'!B92,'Condition n°2'!$A92)</f>
        <v>0</v>
      </c>
      <c r="C91" t="b">
        <f>AND('Condition n°1'!C92,'Condition n°2'!$A92)</f>
        <v>0</v>
      </c>
      <c r="D91" t="b">
        <f>AND('Condition n°1'!D92,'Condition n°2'!$A92)</f>
        <v>0</v>
      </c>
      <c r="E91" t="b">
        <f>AND('Condition n°1'!E92,'Condition n°2'!$A92)</f>
        <v>0</v>
      </c>
      <c r="G91" t="b">
        <f>AND('Condition n°1'!A92,'Condition n°2'!$B92)</f>
        <v>0</v>
      </c>
      <c r="H91" t="b">
        <f>AND('Condition n°1'!B92,'Condition n°2'!$B92)</f>
        <v>0</v>
      </c>
      <c r="I91" t="b">
        <f>AND('Condition n°1'!C92,'Condition n°2'!$B92)</f>
        <v>0</v>
      </c>
      <c r="J91" t="b">
        <f>AND('Condition n°1'!D92,'Condition n°2'!$B92)</f>
        <v>0</v>
      </c>
      <c r="K91" t="b">
        <f>AND('Condition n°1'!E92,'Condition n°2'!$B92)</f>
        <v>0</v>
      </c>
      <c r="M91" t="b">
        <f>AND('Condition n°1'!A92,'Condition n°2'!$C92)</f>
        <v>0</v>
      </c>
      <c r="N91" t="b">
        <f>AND('Condition n°1'!B92,'Condition n°2'!$C92)</f>
        <v>0</v>
      </c>
      <c r="O91" t="b">
        <f>AND('Condition n°1'!C92,'Condition n°2'!$C92)</f>
        <v>1</v>
      </c>
      <c r="P91" t="b">
        <f>AND('Condition n°1'!D92,'Condition n°2'!$C92)</f>
        <v>0</v>
      </c>
      <c r="Q91" t="b">
        <f>AND('Condition n°1'!E92,'Condition n°2'!$C92)</f>
        <v>0</v>
      </c>
      <c r="S91" t="b">
        <f>AND('Condition n°1'!A92,'Condition n°2'!$D92)</f>
        <v>0</v>
      </c>
      <c r="T91" t="b">
        <f>AND('Condition n°1'!B92,'Condition n°2'!$D92)</f>
        <v>0</v>
      </c>
      <c r="U91" t="b">
        <f>AND('Condition n°1'!C92,'Condition n°2'!$D92)</f>
        <v>0</v>
      </c>
      <c r="V91" t="b">
        <f>AND('Condition n°1'!D92,'Condition n°2'!$D92)</f>
        <v>0</v>
      </c>
      <c r="W91" t="b">
        <f>AND('Condition n°1'!E92,'Condition n°2'!$D92)</f>
        <v>0</v>
      </c>
      <c r="Y91" t="b">
        <f>AND('Condition n°1'!A92,'Condition n°2'!$E92)</f>
        <v>0</v>
      </c>
      <c r="Z91" t="b">
        <f>AND('Condition n°1'!B92,'Condition n°2'!$E92)</f>
        <v>0</v>
      </c>
      <c r="AA91" t="b">
        <f>AND('Condition n°1'!C92,'Condition n°2'!$E92)</f>
        <v>0</v>
      </c>
      <c r="AB91" t="b">
        <f>AND('Condition n°1'!D92,'Condition n°2'!$E92)</f>
        <v>0</v>
      </c>
      <c r="AC91" t="b">
        <f>AND('Condition n°1'!E92,'Condition n°2'!$E92)</f>
        <v>0</v>
      </c>
      <c r="AE91" t="b">
        <f>AND('Condition n°1'!A92,'Condition n°2'!$F92)</f>
        <v>0</v>
      </c>
      <c r="AF91" t="b">
        <f>AND('Condition n°1'!B92,'Condition n°2'!$F92)</f>
        <v>0</v>
      </c>
      <c r="AG91" t="b">
        <f>AND('Condition n°1'!C92,'Condition n°2'!$F92)</f>
        <v>0</v>
      </c>
      <c r="AH91" t="b">
        <f>AND('Condition n°1'!D92,'Condition n°2'!$F92)</f>
        <v>0</v>
      </c>
      <c r="AI91" t="b">
        <f>AND('Condition n°1'!E92,'Condition n°2'!$F92)</f>
        <v>0</v>
      </c>
    </row>
    <row r="92" spans="1:35" x14ac:dyDescent="0.25">
      <c r="A92" t="b">
        <f>AND('Condition n°1'!A93,'Condition n°2'!$A93)</f>
        <v>0</v>
      </c>
      <c r="B92" t="b">
        <f>AND('Condition n°1'!B93,'Condition n°2'!$A93)</f>
        <v>0</v>
      </c>
      <c r="C92" t="b">
        <f>AND('Condition n°1'!C93,'Condition n°2'!$A93)</f>
        <v>1</v>
      </c>
      <c r="D92" t="b">
        <f>AND('Condition n°1'!D93,'Condition n°2'!$A93)</f>
        <v>0</v>
      </c>
      <c r="E92" t="b">
        <f>AND('Condition n°1'!E93,'Condition n°2'!$A93)</f>
        <v>0</v>
      </c>
      <c r="G92" t="b">
        <f>AND('Condition n°1'!A93,'Condition n°2'!$B93)</f>
        <v>0</v>
      </c>
      <c r="H92" t="b">
        <f>AND('Condition n°1'!B93,'Condition n°2'!$B93)</f>
        <v>0</v>
      </c>
      <c r="I92" t="b">
        <f>AND('Condition n°1'!C93,'Condition n°2'!$B93)</f>
        <v>0</v>
      </c>
      <c r="J92" t="b">
        <f>AND('Condition n°1'!D93,'Condition n°2'!$B93)</f>
        <v>0</v>
      </c>
      <c r="K92" t="b">
        <f>AND('Condition n°1'!E93,'Condition n°2'!$B93)</f>
        <v>0</v>
      </c>
      <c r="M92" t="b">
        <f>AND('Condition n°1'!A93,'Condition n°2'!$C93)</f>
        <v>0</v>
      </c>
      <c r="N92" t="b">
        <f>AND('Condition n°1'!B93,'Condition n°2'!$C93)</f>
        <v>0</v>
      </c>
      <c r="O92" t="b">
        <f>AND('Condition n°1'!C93,'Condition n°2'!$C93)</f>
        <v>0</v>
      </c>
      <c r="P92" t="b">
        <f>AND('Condition n°1'!D93,'Condition n°2'!$C93)</f>
        <v>0</v>
      </c>
      <c r="Q92" t="b">
        <f>AND('Condition n°1'!E93,'Condition n°2'!$C93)</f>
        <v>0</v>
      </c>
      <c r="S92" t="b">
        <f>AND('Condition n°1'!A93,'Condition n°2'!$D93)</f>
        <v>0</v>
      </c>
      <c r="T92" t="b">
        <f>AND('Condition n°1'!B93,'Condition n°2'!$D93)</f>
        <v>0</v>
      </c>
      <c r="U92" t="b">
        <f>AND('Condition n°1'!C93,'Condition n°2'!$D93)</f>
        <v>0</v>
      </c>
      <c r="V92" t="b">
        <f>AND('Condition n°1'!D93,'Condition n°2'!$D93)</f>
        <v>0</v>
      </c>
      <c r="W92" t="b">
        <f>AND('Condition n°1'!E93,'Condition n°2'!$D93)</f>
        <v>0</v>
      </c>
      <c r="Y92" t="b">
        <f>AND('Condition n°1'!A93,'Condition n°2'!$E93)</f>
        <v>0</v>
      </c>
      <c r="Z92" t="b">
        <f>AND('Condition n°1'!B93,'Condition n°2'!$E93)</f>
        <v>0</v>
      </c>
      <c r="AA92" t="b">
        <f>AND('Condition n°1'!C93,'Condition n°2'!$E93)</f>
        <v>0</v>
      </c>
      <c r="AB92" t="b">
        <f>AND('Condition n°1'!D93,'Condition n°2'!$E93)</f>
        <v>0</v>
      </c>
      <c r="AC92" t="b">
        <f>AND('Condition n°1'!E93,'Condition n°2'!$E93)</f>
        <v>0</v>
      </c>
      <c r="AE92" t="b">
        <f>AND('Condition n°1'!A93,'Condition n°2'!$F93)</f>
        <v>0</v>
      </c>
      <c r="AF92" t="b">
        <f>AND('Condition n°1'!B93,'Condition n°2'!$F93)</f>
        <v>0</v>
      </c>
      <c r="AG92" t="b">
        <f>AND('Condition n°1'!C93,'Condition n°2'!$F93)</f>
        <v>0</v>
      </c>
      <c r="AH92" t="b">
        <f>AND('Condition n°1'!D93,'Condition n°2'!$F93)</f>
        <v>0</v>
      </c>
      <c r="AI92" t="b">
        <f>AND('Condition n°1'!E93,'Condition n°2'!$F93)</f>
        <v>0</v>
      </c>
    </row>
    <row r="93" spans="1:35" x14ac:dyDescent="0.25">
      <c r="A93" t="b">
        <f>AND('Condition n°1'!A94,'Condition n°2'!$A94)</f>
        <v>0</v>
      </c>
      <c r="B93" t="b">
        <f>AND('Condition n°1'!B94,'Condition n°2'!$A94)</f>
        <v>0</v>
      </c>
      <c r="C93" t="b">
        <f>AND('Condition n°1'!C94,'Condition n°2'!$A94)</f>
        <v>0</v>
      </c>
      <c r="D93" t="b">
        <f>AND('Condition n°1'!D94,'Condition n°2'!$A94)</f>
        <v>0</v>
      </c>
      <c r="E93" t="b">
        <f>AND('Condition n°1'!E94,'Condition n°2'!$A94)</f>
        <v>0</v>
      </c>
      <c r="G93" t="b">
        <f>AND('Condition n°1'!A94,'Condition n°2'!$B94)</f>
        <v>0</v>
      </c>
      <c r="H93" t="b">
        <f>AND('Condition n°1'!B94,'Condition n°2'!$B94)</f>
        <v>0</v>
      </c>
      <c r="I93" t="b">
        <f>AND('Condition n°1'!C94,'Condition n°2'!$B94)</f>
        <v>0</v>
      </c>
      <c r="J93" t="b">
        <f>AND('Condition n°1'!D94,'Condition n°2'!$B94)</f>
        <v>0</v>
      </c>
      <c r="K93" t="b">
        <f>AND('Condition n°1'!E94,'Condition n°2'!$B94)</f>
        <v>0</v>
      </c>
      <c r="M93" t="b">
        <f>AND('Condition n°1'!A94,'Condition n°2'!$C94)</f>
        <v>0</v>
      </c>
      <c r="N93" t="b">
        <f>AND('Condition n°1'!B94,'Condition n°2'!$C94)</f>
        <v>0</v>
      </c>
      <c r="O93" t="b">
        <f>AND('Condition n°1'!C94,'Condition n°2'!$C94)</f>
        <v>1</v>
      </c>
      <c r="P93" t="b">
        <f>AND('Condition n°1'!D94,'Condition n°2'!$C94)</f>
        <v>0</v>
      </c>
      <c r="Q93" t="b">
        <f>AND('Condition n°1'!E94,'Condition n°2'!$C94)</f>
        <v>0</v>
      </c>
      <c r="S93" t="b">
        <f>AND('Condition n°1'!A94,'Condition n°2'!$D94)</f>
        <v>0</v>
      </c>
      <c r="T93" t="b">
        <f>AND('Condition n°1'!B94,'Condition n°2'!$D94)</f>
        <v>0</v>
      </c>
      <c r="U93" t="b">
        <f>AND('Condition n°1'!C94,'Condition n°2'!$D94)</f>
        <v>0</v>
      </c>
      <c r="V93" t="b">
        <f>AND('Condition n°1'!D94,'Condition n°2'!$D94)</f>
        <v>0</v>
      </c>
      <c r="W93" t="b">
        <f>AND('Condition n°1'!E94,'Condition n°2'!$D94)</f>
        <v>0</v>
      </c>
      <c r="Y93" t="b">
        <f>AND('Condition n°1'!A94,'Condition n°2'!$E94)</f>
        <v>0</v>
      </c>
      <c r="Z93" t="b">
        <f>AND('Condition n°1'!B94,'Condition n°2'!$E94)</f>
        <v>0</v>
      </c>
      <c r="AA93" t="b">
        <f>AND('Condition n°1'!C94,'Condition n°2'!$E94)</f>
        <v>0</v>
      </c>
      <c r="AB93" t="b">
        <f>AND('Condition n°1'!D94,'Condition n°2'!$E94)</f>
        <v>0</v>
      </c>
      <c r="AC93" t="b">
        <f>AND('Condition n°1'!E94,'Condition n°2'!$E94)</f>
        <v>0</v>
      </c>
      <c r="AE93" t="b">
        <f>AND('Condition n°1'!A94,'Condition n°2'!$F94)</f>
        <v>0</v>
      </c>
      <c r="AF93" t="b">
        <f>AND('Condition n°1'!B94,'Condition n°2'!$F94)</f>
        <v>0</v>
      </c>
      <c r="AG93" t="b">
        <f>AND('Condition n°1'!C94,'Condition n°2'!$F94)</f>
        <v>0</v>
      </c>
      <c r="AH93" t="b">
        <f>AND('Condition n°1'!D94,'Condition n°2'!$F94)</f>
        <v>0</v>
      </c>
      <c r="AI93" t="b">
        <f>AND('Condition n°1'!E94,'Condition n°2'!$F94)</f>
        <v>0</v>
      </c>
    </row>
    <row r="94" spans="1:35" x14ac:dyDescent="0.25">
      <c r="A94" t="b">
        <f>AND('Condition n°1'!A95,'Condition n°2'!$A95)</f>
        <v>0</v>
      </c>
      <c r="B94" t="b">
        <f>AND('Condition n°1'!B95,'Condition n°2'!$A95)</f>
        <v>0</v>
      </c>
      <c r="C94" t="b">
        <f>AND('Condition n°1'!C95,'Condition n°2'!$A95)</f>
        <v>1</v>
      </c>
      <c r="D94" t="b">
        <f>AND('Condition n°1'!D95,'Condition n°2'!$A95)</f>
        <v>1</v>
      </c>
      <c r="E94" t="b">
        <f>AND('Condition n°1'!E95,'Condition n°2'!$A95)</f>
        <v>0</v>
      </c>
      <c r="G94" t="b">
        <f>AND('Condition n°1'!A95,'Condition n°2'!$B95)</f>
        <v>0</v>
      </c>
      <c r="H94" t="b">
        <f>AND('Condition n°1'!B95,'Condition n°2'!$B95)</f>
        <v>0</v>
      </c>
      <c r="I94" t="b">
        <f>AND('Condition n°1'!C95,'Condition n°2'!$B95)</f>
        <v>0</v>
      </c>
      <c r="J94" t="b">
        <f>AND('Condition n°1'!D95,'Condition n°2'!$B95)</f>
        <v>0</v>
      </c>
      <c r="K94" t="b">
        <f>AND('Condition n°1'!E95,'Condition n°2'!$B95)</f>
        <v>0</v>
      </c>
      <c r="M94" t="b">
        <f>AND('Condition n°1'!A95,'Condition n°2'!$C95)</f>
        <v>0</v>
      </c>
      <c r="N94" t="b">
        <f>AND('Condition n°1'!B95,'Condition n°2'!$C95)</f>
        <v>0</v>
      </c>
      <c r="O94" t="b">
        <f>AND('Condition n°1'!C95,'Condition n°2'!$C95)</f>
        <v>0</v>
      </c>
      <c r="P94" t="b">
        <f>AND('Condition n°1'!D95,'Condition n°2'!$C95)</f>
        <v>0</v>
      </c>
      <c r="Q94" t="b">
        <f>AND('Condition n°1'!E95,'Condition n°2'!$C95)</f>
        <v>0</v>
      </c>
      <c r="S94" t="b">
        <f>AND('Condition n°1'!A95,'Condition n°2'!$D95)</f>
        <v>0</v>
      </c>
      <c r="T94" t="b">
        <f>AND('Condition n°1'!B95,'Condition n°2'!$D95)</f>
        <v>0</v>
      </c>
      <c r="U94" t="b">
        <f>AND('Condition n°1'!C95,'Condition n°2'!$D95)</f>
        <v>0</v>
      </c>
      <c r="V94" t="b">
        <f>AND('Condition n°1'!D95,'Condition n°2'!$D95)</f>
        <v>0</v>
      </c>
      <c r="W94" t="b">
        <f>AND('Condition n°1'!E95,'Condition n°2'!$D95)</f>
        <v>0</v>
      </c>
      <c r="Y94" t="b">
        <f>AND('Condition n°1'!A95,'Condition n°2'!$E95)</f>
        <v>0</v>
      </c>
      <c r="Z94" t="b">
        <f>AND('Condition n°1'!B95,'Condition n°2'!$E95)</f>
        <v>0</v>
      </c>
      <c r="AA94" t="b">
        <f>AND('Condition n°1'!C95,'Condition n°2'!$E95)</f>
        <v>0</v>
      </c>
      <c r="AB94" t="b">
        <f>AND('Condition n°1'!D95,'Condition n°2'!$E95)</f>
        <v>0</v>
      </c>
      <c r="AC94" t="b">
        <f>AND('Condition n°1'!E95,'Condition n°2'!$E95)</f>
        <v>0</v>
      </c>
      <c r="AE94" t="b">
        <f>AND('Condition n°1'!A95,'Condition n°2'!$F95)</f>
        <v>0</v>
      </c>
      <c r="AF94" t="b">
        <f>AND('Condition n°1'!B95,'Condition n°2'!$F95)</f>
        <v>0</v>
      </c>
      <c r="AG94" t="b">
        <f>AND('Condition n°1'!C95,'Condition n°2'!$F95)</f>
        <v>0</v>
      </c>
      <c r="AH94" t="b">
        <f>AND('Condition n°1'!D95,'Condition n°2'!$F95)</f>
        <v>0</v>
      </c>
      <c r="AI94" t="b">
        <f>AND('Condition n°1'!E95,'Condition n°2'!$F95)</f>
        <v>0</v>
      </c>
    </row>
    <row r="95" spans="1:35" x14ac:dyDescent="0.25">
      <c r="A95" t="b">
        <f>AND('Condition n°1'!A96,'Condition n°2'!$A96)</f>
        <v>0</v>
      </c>
      <c r="B95" t="b">
        <f>AND('Condition n°1'!B96,'Condition n°2'!$A96)</f>
        <v>0</v>
      </c>
      <c r="C95" t="b">
        <f>AND('Condition n°1'!C96,'Condition n°2'!$A96)</f>
        <v>0</v>
      </c>
      <c r="D95" t="b">
        <f>AND('Condition n°1'!D96,'Condition n°2'!$A96)</f>
        <v>0</v>
      </c>
      <c r="E95" t="b">
        <f>AND('Condition n°1'!E96,'Condition n°2'!$A96)</f>
        <v>0</v>
      </c>
      <c r="G95" t="b">
        <f>AND('Condition n°1'!A96,'Condition n°2'!$B96)</f>
        <v>0</v>
      </c>
      <c r="H95" t="b">
        <f>AND('Condition n°1'!B96,'Condition n°2'!$B96)</f>
        <v>0</v>
      </c>
      <c r="I95" t="b">
        <f>AND('Condition n°1'!C96,'Condition n°2'!$B96)</f>
        <v>0</v>
      </c>
      <c r="J95" t="b">
        <f>AND('Condition n°1'!D96,'Condition n°2'!$B96)</f>
        <v>0</v>
      </c>
      <c r="K95" t="b">
        <f>AND('Condition n°1'!E96,'Condition n°2'!$B96)</f>
        <v>0</v>
      </c>
      <c r="M95" t="b">
        <f>AND('Condition n°1'!A96,'Condition n°2'!$C96)</f>
        <v>0</v>
      </c>
      <c r="N95" t="b">
        <f>AND('Condition n°1'!B96,'Condition n°2'!$C96)</f>
        <v>1</v>
      </c>
      <c r="O95" t="b">
        <f>AND('Condition n°1'!C96,'Condition n°2'!$C96)</f>
        <v>0</v>
      </c>
      <c r="P95" t="b">
        <f>AND('Condition n°1'!D96,'Condition n°2'!$C96)</f>
        <v>0</v>
      </c>
      <c r="Q95" t="b">
        <f>AND('Condition n°1'!E96,'Condition n°2'!$C96)</f>
        <v>0</v>
      </c>
      <c r="S95" t="b">
        <f>AND('Condition n°1'!A96,'Condition n°2'!$D96)</f>
        <v>0</v>
      </c>
      <c r="T95" t="b">
        <f>AND('Condition n°1'!B96,'Condition n°2'!$D96)</f>
        <v>0</v>
      </c>
      <c r="U95" t="b">
        <f>AND('Condition n°1'!C96,'Condition n°2'!$D96)</f>
        <v>0</v>
      </c>
      <c r="V95" t="b">
        <f>AND('Condition n°1'!D96,'Condition n°2'!$D96)</f>
        <v>0</v>
      </c>
      <c r="W95" t="b">
        <f>AND('Condition n°1'!E96,'Condition n°2'!$D96)</f>
        <v>0</v>
      </c>
      <c r="Y95" t="b">
        <f>AND('Condition n°1'!A96,'Condition n°2'!$E96)</f>
        <v>0</v>
      </c>
      <c r="Z95" t="b">
        <f>AND('Condition n°1'!B96,'Condition n°2'!$E96)</f>
        <v>0</v>
      </c>
      <c r="AA95" t="b">
        <f>AND('Condition n°1'!C96,'Condition n°2'!$E96)</f>
        <v>0</v>
      </c>
      <c r="AB95" t="b">
        <f>AND('Condition n°1'!D96,'Condition n°2'!$E96)</f>
        <v>0</v>
      </c>
      <c r="AC95" t="b">
        <f>AND('Condition n°1'!E96,'Condition n°2'!$E96)</f>
        <v>0</v>
      </c>
      <c r="AE95" t="b">
        <f>AND('Condition n°1'!A96,'Condition n°2'!$F96)</f>
        <v>0</v>
      </c>
      <c r="AF95" t="b">
        <f>AND('Condition n°1'!B96,'Condition n°2'!$F96)</f>
        <v>0</v>
      </c>
      <c r="AG95" t="b">
        <f>AND('Condition n°1'!C96,'Condition n°2'!$F96)</f>
        <v>0</v>
      </c>
      <c r="AH95" t="b">
        <f>AND('Condition n°1'!D96,'Condition n°2'!$F96)</f>
        <v>0</v>
      </c>
      <c r="AI95" t="b">
        <f>AND('Condition n°1'!E96,'Condition n°2'!$F96)</f>
        <v>0</v>
      </c>
    </row>
    <row r="96" spans="1:35" x14ac:dyDescent="0.25">
      <c r="A96" t="b">
        <f>AND('Condition n°1'!A97,'Condition n°2'!$A97)</f>
        <v>0</v>
      </c>
      <c r="B96" t="b">
        <f>AND('Condition n°1'!B97,'Condition n°2'!$A97)</f>
        <v>0</v>
      </c>
      <c r="C96" t="b">
        <f>AND('Condition n°1'!C97,'Condition n°2'!$A97)</f>
        <v>0</v>
      </c>
      <c r="D96" t="b">
        <f>AND('Condition n°1'!D97,'Condition n°2'!$A97)</f>
        <v>0</v>
      </c>
      <c r="E96" t="b">
        <f>AND('Condition n°1'!E97,'Condition n°2'!$A97)</f>
        <v>0</v>
      </c>
      <c r="G96" t="b">
        <f>AND('Condition n°1'!A97,'Condition n°2'!$B97)</f>
        <v>1</v>
      </c>
      <c r="H96" t="b">
        <f>AND('Condition n°1'!B97,'Condition n°2'!$B97)</f>
        <v>0</v>
      </c>
      <c r="I96" t="b">
        <f>AND('Condition n°1'!C97,'Condition n°2'!$B97)</f>
        <v>0</v>
      </c>
      <c r="J96" t="b">
        <f>AND('Condition n°1'!D97,'Condition n°2'!$B97)</f>
        <v>0</v>
      </c>
      <c r="K96" t="b">
        <f>AND('Condition n°1'!E97,'Condition n°2'!$B97)</f>
        <v>0</v>
      </c>
      <c r="M96" t="b">
        <f>AND('Condition n°1'!A97,'Condition n°2'!$C97)</f>
        <v>0</v>
      </c>
      <c r="N96" t="b">
        <f>AND('Condition n°1'!B97,'Condition n°2'!$C97)</f>
        <v>0</v>
      </c>
      <c r="O96" t="b">
        <f>AND('Condition n°1'!C97,'Condition n°2'!$C97)</f>
        <v>0</v>
      </c>
      <c r="P96" t="b">
        <f>AND('Condition n°1'!D97,'Condition n°2'!$C97)</f>
        <v>0</v>
      </c>
      <c r="Q96" t="b">
        <f>AND('Condition n°1'!E97,'Condition n°2'!$C97)</f>
        <v>0</v>
      </c>
      <c r="S96" t="b">
        <f>AND('Condition n°1'!A97,'Condition n°2'!$D97)</f>
        <v>0</v>
      </c>
      <c r="T96" t="b">
        <f>AND('Condition n°1'!B97,'Condition n°2'!$D97)</f>
        <v>0</v>
      </c>
      <c r="U96" t="b">
        <f>AND('Condition n°1'!C97,'Condition n°2'!$D97)</f>
        <v>0</v>
      </c>
      <c r="V96" t="b">
        <f>AND('Condition n°1'!D97,'Condition n°2'!$D97)</f>
        <v>0</v>
      </c>
      <c r="W96" t="b">
        <f>AND('Condition n°1'!E97,'Condition n°2'!$D97)</f>
        <v>0</v>
      </c>
      <c r="Y96" t="b">
        <f>AND('Condition n°1'!A97,'Condition n°2'!$E97)</f>
        <v>0</v>
      </c>
      <c r="Z96" t="b">
        <f>AND('Condition n°1'!B97,'Condition n°2'!$E97)</f>
        <v>0</v>
      </c>
      <c r="AA96" t="b">
        <f>AND('Condition n°1'!C97,'Condition n°2'!$E97)</f>
        <v>0</v>
      </c>
      <c r="AB96" t="b">
        <f>AND('Condition n°1'!D97,'Condition n°2'!$E97)</f>
        <v>0</v>
      </c>
      <c r="AC96" t="b">
        <f>AND('Condition n°1'!E97,'Condition n°2'!$E97)</f>
        <v>0</v>
      </c>
      <c r="AE96" t="b">
        <f>AND('Condition n°1'!A97,'Condition n°2'!$F97)</f>
        <v>0</v>
      </c>
      <c r="AF96" t="b">
        <f>AND('Condition n°1'!B97,'Condition n°2'!$F97)</f>
        <v>0</v>
      </c>
      <c r="AG96" t="b">
        <f>AND('Condition n°1'!C97,'Condition n°2'!$F97)</f>
        <v>0</v>
      </c>
      <c r="AH96" t="b">
        <f>AND('Condition n°1'!D97,'Condition n°2'!$F97)</f>
        <v>0</v>
      </c>
      <c r="AI96" t="b">
        <f>AND('Condition n°1'!E97,'Condition n°2'!$F97)</f>
        <v>0</v>
      </c>
    </row>
    <row r="97" spans="1:35" x14ac:dyDescent="0.25">
      <c r="A97" t="b">
        <f>AND('Condition n°1'!A98,'Condition n°2'!$A98)</f>
        <v>0</v>
      </c>
      <c r="B97" t="b">
        <f>AND('Condition n°1'!B98,'Condition n°2'!$A98)</f>
        <v>0</v>
      </c>
      <c r="C97" t="b">
        <f>AND('Condition n°1'!C98,'Condition n°2'!$A98)</f>
        <v>0</v>
      </c>
      <c r="D97" t="b">
        <f>AND('Condition n°1'!D98,'Condition n°2'!$A98)</f>
        <v>0</v>
      </c>
      <c r="E97" t="b">
        <f>AND('Condition n°1'!E98,'Condition n°2'!$A98)</f>
        <v>0</v>
      </c>
      <c r="G97" t="b">
        <f>AND('Condition n°1'!A98,'Condition n°2'!$B98)</f>
        <v>1</v>
      </c>
      <c r="H97" t="b">
        <f>AND('Condition n°1'!B98,'Condition n°2'!$B98)</f>
        <v>0</v>
      </c>
      <c r="I97" t="b">
        <f>AND('Condition n°1'!C98,'Condition n°2'!$B98)</f>
        <v>0</v>
      </c>
      <c r="J97" t="b">
        <f>AND('Condition n°1'!D98,'Condition n°2'!$B98)</f>
        <v>0</v>
      </c>
      <c r="K97" t="b">
        <f>AND('Condition n°1'!E98,'Condition n°2'!$B98)</f>
        <v>0</v>
      </c>
      <c r="M97" t="b">
        <f>AND('Condition n°1'!A98,'Condition n°2'!$C98)</f>
        <v>0</v>
      </c>
      <c r="N97" t="b">
        <f>AND('Condition n°1'!B98,'Condition n°2'!$C98)</f>
        <v>0</v>
      </c>
      <c r="O97" t="b">
        <f>AND('Condition n°1'!C98,'Condition n°2'!$C98)</f>
        <v>0</v>
      </c>
      <c r="P97" t="b">
        <f>AND('Condition n°1'!D98,'Condition n°2'!$C98)</f>
        <v>0</v>
      </c>
      <c r="Q97" t="b">
        <f>AND('Condition n°1'!E98,'Condition n°2'!$C98)</f>
        <v>0</v>
      </c>
      <c r="S97" t="b">
        <f>AND('Condition n°1'!A98,'Condition n°2'!$D98)</f>
        <v>0</v>
      </c>
      <c r="T97" t="b">
        <f>AND('Condition n°1'!B98,'Condition n°2'!$D98)</f>
        <v>0</v>
      </c>
      <c r="U97" t="b">
        <f>AND('Condition n°1'!C98,'Condition n°2'!$D98)</f>
        <v>0</v>
      </c>
      <c r="V97" t="b">
        <f>AND('Condition n°1'!D98,'Condition n°2'!$D98)</f>
        <v>0</v>
      </c>
      <c r="W97" t="b">
        <f>AND('Condition n°1'!E98,'Condition n°2'!$D98)</f>
        <v>0</v>
      </c>
      <c r="Y97" t="b">
        <f>AND('Condition n°1'!A98,'Condition n°2'!$E98)</f>
        <v>0</v>
      </c>
      <c r="Z97" t="b">
        <f>AND('Condition n°1'!B98,'Condition n°2'!$E98)</f>
        <v>0</v>
      </c>
      <c r="AA97" t="b">
        <f>AND('Condition n°1'!C98,'Condition n°2'!$E98)</f>
        <v>0</v>
      </c>
      <c r="AB97" t="b">
        <f>AND('Condition n°1'!D98,'Condition n°2'!$E98)</f>
        <v>0</v>
      </c>
      <c r="AC97" t="b">
        <f>AND('Condition n°1'!E98,'Condition n°2'!$E98)</f>
        <v>0</v>
      </c>
      <c r="AE97" t="b">
        <f>AND('Condition n°1'!A98,'Condition n°2'!$F98)</f>
        <v>0</v>
      </c>
      <c r="AF97" t="b">
        <f>AND('Condition n°1'!B98,'Condition n°2'!$F98)</f>
        <v>0</v>
      </c>
      <c r="AG97" t="b">
        <f>AND('Condition n°1'!C98,'Condition n°2'!$F98)</f>
        <v>0</v>
      </c>
      <c r="AH97" t="b">
        <f>AND('Condition n°1'!D98,'Condition n°2'!$F98)</f>
        <v>0</v>
      </c>
      <c r="AI97" t="b">
        <f>AND('Condition n°1'!E98,'Condition n°2'!$F98)</f>
        <v>0</v>
      </c>
    </row>
    <row r="98" spans="1:35" x14ac:dyDescent="0.25">
      <c r="A98" t="b">
        <f>AND('Condition n°1'!A99,'Condition n°2'!$A99)</f>
        <v>0</v>
      </c>
      <c r="B98" t="b">
        <f>AND('Condition n°1'!B99,'Condition n°2'!$A99)</f>
        <v>0</v>
      </c>
      <c r="C98" t="b">
        <f>AND('Condition n°1'!C99,'Condition n°2'!$A99)</f>
        <v>0</v>
      </c>
      <c r="D98" t="b">
        <f>AND('Condition n°1'!D99,'Condition n°2'!$A99)</f>
        <v>0</v>
      </c>
      <c r="E98" t="b">
        <f>AND('Condition n°1'!E99,'Condition n°2'!$A99)</f>
        <v>0</v>
      </c>
      <c r="G98" t="b">
        <f>AND('Condition n°1'!A99,'Condition n°2'!$B99)</f>
        <v>1</v>
      </c>
      <c r="H98" t="b">
        <f>AND('Condition n°1'!B99,'Condition n°2'!$B99)</f>
        <v>0</v>
      </c>
      <c r="I98" t="b">
        <f>AND('Condition n°1'!C99,'Condition n°2'!$B99)</f>
        <v>0</v>
      </c>
      <c r="J98" t="b">
        <f>AND('Condition n°1'!D99,'Condition n°2'!$B99)</f>
        <v>0</v>
      </c>
      <c r="K98" t="b">
        <f>AND('Condition n°1'!E99,'Condition n°2'!$B99)</f>
        <v>0</v>
      </c>
      <c r="M98" t="b">
        <f>AND('Condition n°1'!A99,'Condition n°2'!$C99)</f>
        <v>0</v>
      </c>
      <c r="N98" t="b">
        <f>AND('Condition n°1'!B99,'Condition n°2'!$C99)</f>
        <v>0</v>
      </c>
      <c r="O98" t="b">
        <f>AND('Condition n°1'!C99,'Condition n°2'!$C99)</f>
        <v>0</v>
      </c>
      <c r="P98" t="b">
        <f>AND('Condition n°1'!D99,'Condition n°2'!$C99)</f>
        <v>0</v>
      </c>
      <c r="Q98" t="b">
        <f>AND('Condition n°1'!E99,'Condition n°2'!$C99)</f>
        <v>0</v>
      </c>
      <c r="S98" t="b">
        <f>AND('Condition n°1'!A99,'Condition n°2'!$D99)</f>
        <v>0</v>
      </c>
      <c r="T98" t="b">
        <f>AND('Condition n°1'!B99,'Condition n°2'!$D99)</f>
        <v>0</v>
      </c>
      <c r="U98" t="b">
        <f>AND('Condition n°1'!C99,'Condition n°2'!$D99)</f>
        <v>0</v>
      </c>
      <c r="V98" t="b">
        <f>AND('Condition n°1'!D99,'Condition n°2'!$D99)</f>
        <v>0</v>
      </c>
      <c r="W98" t="b">
        <f>AND('Condition n°1'!E99,'Condition n°2'!$D99)</f>
        <v>0</v>
      </c>
      <c r="Y98" t="b">
        <f>AND('Condition n°1'!A99,'Condition n°2'!$E99)</f>
        <v>0</v>
      </c>
      <c r="Z98" t="b">
        <f>AND('Condition n°1'!B99,'Condition n°2'!$E99)</f>
        <v>0</v>
      </c>
      <c r="AA98" t="b">
        <f>AND('Condition n°1'!C99,'Condition n°2'!$E99)</f>
        <v>0</v>
      </c>
      <c r="AB98" t="b">
        <f>AND('Condition n°1'!D99,'Condition n°2'!$E99)</f>
        <v>0</v>
      </c>
      <c r="AC98" t="b">
        <f>AND('Condition n°1'!E99,'Condition n°2'!$E99)</f>
        <v>0</v>
      </c>
      <c r="AE98" t="b">
        <f>AND('Condition n°1'!A99,'Condition n°2'!$F99)</f>
        <v>0</v>
      </c>
      <c r="AF98" t="b">
        <f>AND('Condition n°1'!B99,'Condition n°2'!$F99)</f>
        <v>0</v>
      </c>
      <c r="AG98" t="b">
        <f>AND('Condition n°1'!C99,'Condition n°2'!$F99)</f>
        <v>0</v>
      </c>
      <c r="AH98" t="b">
        <f>AND('Condition n°1'!D99,'Condition n°2'!$F99)</f>
        <v>0</v>
      </c>
      <c r="AI98" t="b">
        <f>AND('Condition n°1'!E99,'Condition n°2'!$F99)</f>
        <v>0</v>
      </c>
    </row>
    <row r="99" spans="1:35" x14ac:dyDescent="0.25">
      <c r="A99" t="b">
        <f>AND('Condition n°1'!A100,'Condition n°2'!$A100)</f>
        <v>0</v>
      </c>
      <c r="B99" t="b">
        <f>AND('Condition n°1'!B100,'Condition n°2'!$A100)</f>
        <v>1</v>
      </c>
      <c r="C99" t="b">
        <f>AND('Condition n°1'!C100,'Condition n°2'!$A100)</f>
        <v>0</v>
      </c>
      <c r="D99" t="b">
        <f>AND('Condition n°1'!D100,'Condition n°2'!$A100)</f>
        <v>0</v>
      </c>
      <c r="E99" t="b">
        <f>AND('Condition n°1'!E100,'Condition n°2'!$A100)</f>
        <v>0</v>
      </c>
      <c r="G99" t="b">
        <f>AND('Condition n°1'!A100,'Condition n°2'!$B100)</f>
        <v>0</v>
      </c>
      <c r="H99" t="b">
        <f>AND('Condition n°1'!B100,'Condition n°2'!$B100)</f>
        <v>0</v>
      </c>
      <c r="I99" t="b">
        <f>AND('Condition n°1'!C100,'Condition n°2'!$B100)</f>
        <v>0</v>
      </c>
      <c r="J99" t="b">
        <f>AND('Condition n°1'!D100,'Condition n°2'!$B100)</f>
        <v>0</v>
      </c>
      <c r="K99" t="b">
        <f>AND('Condition n°1'!E100,'Condition n°2'!$B100)</f>
        <v>0</v>
      </c>
      <c r="M99" t="b">
        <f>AND('Condition n°1'!A100,'Condition n°2'!$C100)</f>
        <v>0</v>
      </c>
      <c r="N99" t="b">
        <f>AND('Condition n°1'!B100,'Condition n°2'!$C100)</f>
        <v>0</v>
      </c>
      <c r="O99" t="b">
        <f>AND('Condition n°1'!C100,'Condition n°2'!$C100)</f>
        <v>0</v>
      </c>
      <c r="P99" t="b">
        <f>AND('Condition n°1'!D100,'Condition n°2'!$C100)</f>
        <v>0</v>
      </c>
      <c r="Q99" t="b">
        <f>AND('Condition n°1'!E100,'Condition n°2'!$C100)</f>
        <v>0</v>
      </c>
      <c r="S99" t="b">
        <f>AND('Condition n°1'!A100,'Condition n°2'!$D100)</f>
        <v>0</v>
      </c>
      <c r="T99" t="b">
        <f>AND('Condition n°1'!B100,'Condition n°2'!$D100)</f>
        <v>0</v>
      </c>
      <c r="U99" t="b">
        <f>AND('Condition n°1'!C100,'Condition n°2'!$D100)</f>
        <v>0</v>
      </c>
      <c r="V99" t="b">
        <f>AND('Condition n°1'!D100,'Condition n°2'!$D100)</f>
        <v>0</v>
      </c>
      <c r="W99" t="b">
        <f>AND('Condition n°1'!E100,'Condition n°2'!$D100)</f>
        <v>0</v>
      </c>
      <c r="Y99" t="b">
        <f>AND('Condition n°1'!A100,'Condition n°2'!$E100)</f>
        <v>0</v>
      </c>
      <c r="Z99" t="b">
        <f>AND('Condition n°1'!B100,'Condition n°2'!$E100)</f>
        <v>0</v>
      </c>
      <c r="AA99" t="b">
        <f>AND('Condition n°1'!C100,'Condition n°2'!$E100)</f>
        <v>0</v>
      </c>
      <c r="AB99" t="b">
        <f>AND('Condition n°1'!D100,'Condition n°2'!$E100)</f>
        <v>0</v>
      </c>
      <c r="AC99" t="b">
        <f>AND('Condition n°1'!E100,'Condition n°2'!$E100)</f>
        <v>0</v>
      </c>
      <c r="AE99" t="b">
        <f>AND('Condition n°1'!A100,'Condition n°2'!$F100)</f>
        <v>0</v>
      </c>
      <c r="AF99" t="b">
        <f>AND('Condition n°1'!B100,'Condition n°2'!$F100)</f>
        <v>0</v>
      </c>
      <c r="AG99" t="b">
        <f>AND('Condition n°1'!C100,'Condition n°2'!$F100)</f>
        <v>0</v>
      </c>
      <c r="AH99" t="b">
        <f>AND('Condition n°1'!D100,'Condition n°2'!$F100)</f>
        <v>0</v>
      </c>
      <c r="AI99" t="b">
        <f>AND('Condition n°1'!E100,'Condition n°2'!$F100)</f>
        <v>0</v>
      </c>
    </row>
    <row r="100" spans="1:35" x14ac:dyDescent="0.25">
      <c r="A100" t="b">
        <f>AND('Condition n°1'!A101,'Condition n°2'!$A101)</f>
        <v>0</v>
      </c>
      <c r="B100" t="b">
        <f>AND('Condition n°1'!B101,'Condition n°2'!$A101)</f>
        <v>0</v>
      </c>
      <c r="C100" t="b">
        <f>AND('Condition n°1'!C101,'Condition n°2'!$A101)</f>
        <v>0</v>
      </c>
      <c r="D100" t="b">
        <f>AND('Condition n°1'!D101,'Condition n°2'!$A101)</f>
        <v>0</v>
      </c>
      <c r="E100" t="b">
        <f>AND('Condition n°1'!E101,'Condition n°2'!$A101)</f>
        <v>0</v>
      </c>
      <c r="G100" t="b">
        <f>AND('Condition n°1'!A101,'Condition n°2'!$B101)</f>
        <v>0</v>
      </c>
      <c r="H100" t="b">
        <f>AND('Condition n°1'!B101,'Condition n°2'!$B101)</f>
        <v>0</v>
      </c>
      <c r="I100" t="b">
        <f>AND('Condition n°1'!C101,'Condition n°2'!$B101)</f>
        <v>1</v>
      </c>
      <c r="J100" t="b">
        <f>AND('Condition n°1'!D101,'Condition n°2'!$B101)</f>
        <v>0</v>
      </c>
      <c r="K100" t="b">
        <f>AND('Condition n°1'!E101,'Condition n°2'!$B101)</f>
        <v>0</v>
      </c>
      <c r="M100" t="b">
        <f>AND('Condition n°1'!A101,'Condition n°2'!$C101)</f>
        <v>0</v>
      </c>
      <c r="N100" t="b">
        <f>AND('Condition n°1'!B101,'Condition n°2'!$C101)</f>
        <v>0</v>
      </c>
      <c r="O100" t="b">
        <f>AND('Condition n°1'!C101,'Condition n°2'!$C101)</f>
        <v>0</v>
      </c>
      <c r="P100" t="b">
        <f>AND('Condition n°1'!D101,'Condition n°2'!$C101)</f>
        <v>0</v>
      </c>
      <c r="Q100" t="b">
        <f>AND('Condition n°1'!E101,'Condition n°2'!$C101)</f>
        <v>0</v>
      </c>
      <c r="S100" t="b">
        <f>AND('Condition n°1'!A101,'Condition n°2'!$D101)</f>
        <v>0</v>
      </c>
      <c r="T100" t="b">
        <f>AND('Condition n°1'!B101,'Condition n°2'!$D101)</f>
        <v>0</v>
      </c>
      <c r="U100" t="b">
        <f>AND('Condition n°1'!C101,'Condition n°2'!$D101)</f>
        <v>0</v>
      </c>
      <c r="V100" t="b">
        <f>AND('Condition n°1'!D101,'Condition n°2'!$D101)</f>
        <v>0</v>
      </c>
      <c r="W100" t="b">
        <f>AND('Condition n°1'!E101,'Condition n°2'!$D101)</f>
        <v>0</v>
      </c>
      <c r="Y100" t="b">
        <f>AND('Condition n°1'!A101,'Condition n°2'!$E101)</f>
        <v>0</v>
      </c>
      <c r="Z100" t="b">
        <f>AND('Condition n°1'!B101,'Condition n°2'!$E101)</f>
        <v>0</v>
      </c>
      <c r="AA100" t="b">
        <f>AND('Condition n°1'!C101,'Condition n°2'!$E101)</f>
        <v>0</v>
      </c>
      <c r="AB100" t="b">
        <f>AND('Condition n°1'!D101,'Condition n°2'!$E101)</f>
        <v>0</v>
      </c>
      <c r="AC100" t="b">
        <f>AND('Condition n°1'!E101,'Condition n°2'!$E101)</f>
        <v>0</v>
      </c>
      <c r="AE100" t="b">
        <f>AND('Condition n°1'!A101,'Condition n°2'!$F101)</f>
        <v>0</v>
      </c>
      <c r="AF100" t="b">
        <f>AND('Condition n°1'!B101,'Condition n°2'!$F101)</f>
        <v>0</v>
      </c>
      <c r="AG100" t="b">
        <f>AND('Condition n°1'!C101,'Condition n°2'!$F101)</f>
        <v>0</v>
      </c>
      <c r="AH100" t="b">
        <f>AND('Condition n°1'!D101,'Condition n°2'!$F101)</f>
        <v>0</v>
      </c>
      <c r="AI100" t="b">
        <f>AND('Condition n°1'!E101,'Condition n°2'!$F101)</f>
        <v>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workbookViewId="0">
      <selection activeCell="B2" sqref="B2"/>
    </sheetView>
  </sheetViews>
  <sheetFormatPr baseColWidth="10" defaultRowHeight="15" x14ac:dyDescent="0.25"/>
  <cols>
    <col min="1" max="1" width="22.7109375" customWidth="1"/>
    <col min="2" max="2" width="23.5703125" customWidth="1"/>
    <col min="3" max="3" width="14.7109375" customWidth="1"/>
    <col min="4" max="4" width="14.5703125" customWidth="1"/>
    <col min="5" max="5" width="13.7109375" customWidth="1"/>
  </cols>
  <sheetData>
    <row r="1" spans="1:6" x14ac:dyDescent="0.25">
      <c r="B1" t="s">
        <v>198</v>
      </c>
      <c r="C1" t="s">
        <v>189</v>
      </c>
      <c r="D1" t="s">
        <v>30</v>
      </c>
      <c r="E1" t="s">
        <v>333</v>
      </c>
      <c r="F1" t="s">
        <v>334</v>
      </c>
    </row>
    <row r="2" spans="1:6" x14ac:dyDescent="0.25">
      <c r="A2" t="s">
        <v>15</v>
      </c>
      <c r="B2" s="1">
        <f>COUNTIF(Comparaison!A$1:A$101,TRUE)</f>
        <v>21</v>
      </c>
      <c r="C2" s="1">
        <f>COUNTIF(Comparaison!B$1:B$101,TRUE)</f>
        <v>15</v>
      </c>
      <c r="D2" s="1">
        <f>COUNTIF(Comparaison!C$1:C$101,TRUE)</f>
        <v>34</v>
      </c>
      <c r="E2" s="1">
        <f>COUNTIF(Comparaison!D$1:D$101,TRUE)</f>
        <v>13</v>
      </c>
      <c r="F2">
        <f>SUM(B2:E2)</f>
        <v>83</v>
      </c>
    </row>
    <row r="3" spans="1:6" x14ac:dyDescent="0.25">
      <c r="A3" t="s">
        <v>327</v>
      </c>
      <c r="B3" s="1">
        <f>COUNTIF(Comparaison!G$1:G$101,TRUE)</f>
        <v>10</v>
      </c>
      <c r="C3" s="1">
        <f>COUNTIF(Comparaison!H$1:H$101,TRUE)</f>
        <v>1</v>
      </c>
      <c r="D3" s="1">
        <f>COUNTIF(Comparaison!I$1:I$101,TRUE)</f>
        <v>5</v>
      </c>
      <c r="E3" s="1">
        <f>COUNTIF(Comparaison!J$1:J$101,TRUE)</f>
        <v>0</v>
      </c>
      <c r="F3">
        <f>SUM(B3:E3)</f>
        <v>16</v>
      </c>
    </row>
    <row r="4" spans="1:6" x14ac:dyDescent="0.25">
      <c r="A4" t="s">
        <v>7</v>
      </c>
      <c r="B4" s="1">
        <f>COUNTIF(Comparaison!M$1:M$101,TRUE)</f>
        <v>6</v>
      </c>
      <c r="C4" s="1">
        <f>COUNTIF(Comparaison!N$1:N$101,TRUE)</f>
        <v>6</v>
      </c>
      <c r="D4" s="1">
        <f>COUNTIF(Comparaison!O$1:O$101,TRUE)</f>
        <v>18</v>
      </c>
      <c r="E4" s="1">
        <f>COUNTIF(Comparaison!P$1:P$101,TRUE)</f>
        <v>8</v>
      </c>
      <c r="F4">
        <f>SUM(B4:E4)</f>
        <v>38</v>
      </c>
    </row>
    <row r="5" spans="1:6" x14ac:dyDescent="0.25">
      <c r="A5" t="s">
        <v>358</v>
      </c>
      <c r="B5" s="1">
        <f>COUNTIF(Comparaison!S$1:S$101,TRUE)</f>
        <v>0</v>
      </c>
      <c r="C5" s="1">
        <f>COUNTIF(Comparaison!T$1:T$101,TRUE)</f>
        <v>0</v>
      </c>
      <c r="D5" s="1">
        <f>COUNTIF(Comparaison!U$1:U$101,TRUE)</f>
        <v>0</v>
      </c>
      <c r="E5" s="1">
        <f>COUNTIF(Comparaison!V$1:V$101,TRUE)</f>
        <v>0</v>
      </c>
      <c r="F5">
        <f>SUM(B5:E5)</f>
        <v>0</v>
      </c>
    </row>
    <row r="6" spans="1:6" x14ac:dyDescent="0.25">
      <c r="A6" t="s">
        <v>334</v>
      </c>
      <c r="B6">
        <f>SUM(B2:B5)</f>
        <v>37</v>
      </c>
      <c r="C6">
        <f t="shared" ref="C6:F6" si="0">SUM(C2:C5)</f>
        <v>22</v>
      </c>
      <c r="D6">
        <f t="shared" si="0"/>
        <v>57</v>
      </c>
      <c r="E6">
        <f t="shared" si="0"/>
        <v>21</v>
      </c>
      <c r="F6">
        <f t="shared" si="0"/>
        <v>137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Sélection et citations</vt:lpstr>
      <vt:lpstr>Travail sur sélection</vt:lpstr>
      <vt:lpstr>Statistiques et Graphiques</vt:lpstr>
      <vt:lpstr>Condition n°1</vt:lpstr>
      <vt:lpstr>Condition n°2</vt:lpstr>
      <vt:lpstr>Comparaison</vt:lpstr>
      <vt:lpstr>Comptage comparaison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Utilisateur Windows</dc:creator>
  <cp:lastModifiedBy>Gabriel Stettler</cp:lastModifiedBy>
  <cp:lastPrinted>2025-03-01T20:44:26Z</cp:lastPrinted>
  <dcterms:created xsi:type="dcterms:W3CDTF">2021-06-02T07:39:23Z</dcterms:created>
  <dcterms:modified xsi:type="dcterms:W3CDTF">2025-03-02T20:15:47Z</dcterms:modified>
</cp:coreProperties>
</file>