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ngjieqi/Desktop/文章/Co结壳/重写1104/v2/new tables/"/>
    </mc:Choice>
  </mc:AlternateContent>
  <xr:revisionPtr revIDLastSave="0" documentId="13_ncr:1_{1EEA1F64-0CDA-8C4D-B391-B94C33882607}" xr6:coauthVersionLast="47" xr6:coauthVersionMax="47" xr10:uidLastSave="{00000000-0000-0000-0000-000000000000}"/>
  <bookViews>
    <workbookView xWindow="0" yWindow="780" windowWidth="34200" windowHeight="19740" xr2:uid="{2E5360DA-7423-E746-BA82-CFF55DC15F1B}"/>
  </bookViews>
  <sheets>
    <sheet name="Sheet1" sheetId="1" r:id="rId1"/>
  </sheets>
  <definedNames>
    <definedName name="OLE_LINK1" localSheetId="0">Sheet1!$U$2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10" i="1"/>
  <c r="T11" i="1"/>
  <c r="T12" i="1"/>
  <c r="T17" i="1"/>
  <c r="T18" i="1"/>
  <c r="T19" i="1"/>
  <c r="H6" i="1"/>
  <c r="H7" i="1" s="1"/>
  <c r="H9" i="1"/>
  <c r="H13" i="1"/>
  <c r="H14" i="1"/>
  <c r="H15" i="1"/>
  <c r="H16" i="1"/>
  <c r="H20" i="1"/>
  <c r="H21" i="1" s="1"/>
  <c r="H22" i="1"/>
  <c r="H23" i="1"/>
  <c r="P6" i="1"/>
  <c r="P7" i="1" s="1"/>
  <c r="P8" i="1" s="1"/>
  <c r="P9" i="1"/>
  <c r="P13" i="1"/>
  <c r="P14" i="1"/>
  <c r="P15" i="1"/>
  <c r="P16" i="1"/>
  <c r="P20" i="1"/>
  <c r="P21" i="1"/>
  <c r="P22" i="1"/>
  <c r="P23" i="1"/>
  <c r="U20" i="1"/>
  <c r="U21" i="1" s="1"/>
  <c r="U22" i="1"/>
  <c r="U23" i="1"/>
  <c r="V4" i="1"/>
  <c r="V5" i="1"/>
  <c r="V10" i="1"/>
  <c r="V11" i="1"/>
  <c r="V12" i="1"/>
  <c r="V15" i="1" s="1"/>
  <c r="V17" i="1"/>
  <c r="V18" i="1"/>
  <c r="V19" i="1"/>
  <c r="V3" i="1"/>
  <c r="U13" i="1"/>
  <c r="W13" i="1"/>
  <c r="U14" i="1"/>
  <c r="W14" i="1"/>
  <c r="U15" i="1"/>
  <c r="W15" i="1"/>
  <c r="U16" i="1"/>
  <c r="W16" i="1"/>
  <c r="U6" i="1"/>
  <c r="U7" i="1" s="1"/>
  <c r="U8" i="1" s="1"/>
  <c r="W6" i="1"/>
  <c r="W7" i="1" s="1"/>
  <c r="W8" i="1" s="1"/>
  <c r="U9" i="1"/>
  <c r="W9" i="1"/>
  <c r="H8" i="1" l="1"/>
  <c r="V22" i="1"/>
  <c r="V23" i="1"/>
  <c r="V13" i="1"/>
  <c r="V16" i="1"/>
  <c r="V6" i="1"/>
  <c r="V7" i="1" s="1"/>
  <c r="V8" i="1" s="1"/>
  <c r="V20" i="1"/>
  <c r="V21" i="1" s="1"/>
  <c r="V9" i="1"/>
  <c r="V14" i="1"/>
  <c r="C20" i="1"/>
  <c r="D20" i="1"/>
  <c r="D21" i="1" s="1"/>
  <c r="E20" i="1"/>
  <c r="E21" i="1" s="1"/>
  <c r="F20" i="1"/>
  <c r="F21" i="1" s="1"/>
  <c r="G20" i="1"/>
  <c r="G21" i="1" s="1"/>
  <c r="I20" i="1"/>
  <c r="I21" i="1" s="1"/>
  <c r="J20" i="1"/>
  <c r="J21" i="1" s="1"/>
  <c r="K20" i="1"/>
  <c r="K21" i="1" s="1"/>
  <c r="L20" i="1"/>
  <c r="L21" i="1" s="1"/>
  <c r="M20" i="1"/>
  <c r="M21" i="1" s="1"/>
  <c r="N20" i="1"/>
  <c r="N21" i="1" s="1"/>
  <c r="O20" i="1"/>
  <c r="O21" i="1" s="1"/>
  <c r="Q20" i="1"/>
  <c r="Q21" i="1" s="1"/>
  <c r="R20" i="1"/>
  <c r="R21" i="1" s="1"/>
  <c r="S20" i="1"/>
  <c r="S21" i="1" s="1"/>
  <c r="C21" i="1"/>
  <c r="C22" i="1"/>
  <c r="D22" i="1"/>
  <c r="E22" i="1"/>
  <c r="F22" i="1"/>
  <c r="G22" i="1"/>
  <c r="I22" i="1"/>
  <c r="J22" i="1"/>
  <c r="K22" i="1"/>
  <c r="L22" i="1"/>
  <c r="M22" i="1"/>
  <c r="N22" i="1"/>
  <c r="O22" i="1"/>
  <c r="Q22" i="1"/>
  <c r="R22" i="1"/>
  <c r="S22" i="1"/>
  <c r="C23" i="1"/>
  <c r="D23" i="1"/>
  <c r="E23" i="1"/>
  <c r="F23" i="1"/>
  <c r="G23" i="1"/>
  <c r="I23" i="1"/>
  <c r="J23" i="1"/>
  <c r="K23" i="1"/>
  <c r="L23" i="1"/>
  <c r="M23" i="1"/>
  <c r="N23" i="1"/>
  <c r="O23" i="1"/>
  <c r="Q23" i="1"/>
  <c r="R23" i="1"/>
  <c r="S23" i="1"/>
  <c r="B23" i="1"/>
  <c r="B22" i="1"/>
  <c r="B20" i="1"/>
  <c r="B21" i="1" s="1"/>
  <c r="C13" i="1"/>
  <c r="D13" i="1"/>
  <c r="E13" i="1"/>
  <c r="F13" i="1"/>
  <c r="G13" i="1"/>
  <c r="I13" i="1"/>
  <c r="J13" i="1"/>
  <c r="K13" i="1"/>
  <c r="L13" i="1"/>
  <c r="M13" i="1"/>
  <c r="N13" i="1"/>
  <c r="O13" i="1"/>
  <c r="Q13" i="1"/>
  <c r="R13" i="1"/>
  <c r="S13" i="1"/>
  <c r="C14" i="1"/>
  <c r="D14" i="1"/>
  <c r="E14" i="1"/>
  <c r="F14" i="1"/>
  <c r="G14" i="1"/>
  <c r="I14" i="1"/>
  <c r="J14" i="1"/>
  <c r="K14" i="1"/>
  <c r="L14" i="1"/>
  <c r="M14" i="1"/>
  <c r="N14" i="1"/>
  <c r="O14" i="1"/>
  <c r="Q14" i="1"/>
  <c r="R14" i="1"/>
  <c r="S14" i="1"/>
  <c r="C15" i="1"/>
  <c r="D15" i="1"/>
  <c r="E15" i="1"/>
  <c r="F15" i="1"/>
  <c r="G15" i="1"/>
  <c r="I15" i="1"/>
  <c r="J15" i="1"/>
  <c r="K15" i="1"/>
  <c r="L15" i="1"/>
  <c r="M15" i="1"/>
  <c r="N15" i="1"/>
  <c r="O15" i="1"/>
  <c r="Q15" i="1"/>
  <c r="R15" i="1"/>
  <c r="S15" i="1"/>
  <c r="C16" i="1"/>
  <c r="D16" i="1"/>
  <c r="E16" i="1"/>
  <c r="F16" i="1"/>
  <c r="G16" i="1"/>
  <c r="I16" i="1"/>
  <c r="J16" i="1"/>
  <c r="K16" i="1"/>
  <c r="L16" i="1"/>
  <c r="M16" i="1"/>
  <c r="N16" i="1"/>
  <c r="O16" i="1"/>
  <c r="Q16" i="1"/>
  <c r="R16" i="1"/>
  <c r="S16" i="1"/>
  <c r="B16" i="1"/>
  <c r="B15" i="1"/>
  <c r="B14" i="1"/>
  <c r="B13" i="1"/>
  <c r="C6" i="1"/>
  <c r="C7" i="1" s="1"/>
  <c r="D6" i="1"/>
  <c r="D7" i="1" s="1"/>
  <c r="D8" i="1" s="1"/>
  <c r="E6" i="1"/>
  <c r="E7" i="1" s="1"/>
  <c r="E8" i="1" s="1"/>
  <c r="F6" i="1"/>
  <c r="F7" i="1" s="1"/>
  <c r="G6" i="1"/>
  <c r="G7" i="1" s="1"/>
  <c r="I6" i="1"/>
  <c r="I7" i="1" s="1"/>
  <c r="I8" i="1" s="1"/>
  <c r="J6" i="1"/>
  <c r="K6" i="1"/>
  <c r="K7" i="1" s="1"/>
  <c r="K8" i="1" s="1"/>
  <c r="L6" i="1"/>
  <c r="L7" i="1" s="1"/>
  <c r="L8" i="1" s="1"/>
  <c r="M6" i="1"/>
  <c r="M7" i="1" s="1"/>
  <c r="N6" i="1"/>
  <c r="O6" i="1"/>
  <c r="O7" i="1" s="1"/>
  <c r="Q6" i="1"/>
  <c r="Q7" i="1" s="1"/>
  <c r="Q8" i="1" s="1"/>
  <c r="R6" i="1"/>
  <c r="R7" i="1" s="1"/>
  <c r="R8" i="1" s="1"/>
  <c r="S6" i="1"/>
  <c r="S7" i="1" s="1"/>
  <c r="S8" i="1" s="1"/>
  <c r="C9" i="1"/>
  <c r="D9" i="1"/>
  <c r="E9" i="1"/>
  <c r="F9" i="1"/>
  <c r="G9" i="1"/>
  <c r="I9" i="1"/>
  <c r="J9" i="1"/>
  <c r="K9" i="1"/>
  <c r="L9" i="1"/>
  <c r="M9" i="1"/>
  <c r="N9" i="1"/>
  <c r="O9" i="1"/>
  <c r="Q9" i="1"/>
  <c r="R9" i="1"/>
  <c r="S9" i="1"/>
  <c r="B9" i="1"/>
  <c r="B6" i="1"/>
  <c r="T20" i="1" l="1"/>
  <c r="T22" i="1"/>
  <c r="T13" i="1"/>
  <c r="T6" i="1"/>
  <c r="T7" i="1" s="1"/>
  <c r="T8" i="1" s="1"/>
  <c r="T14" i="1"/>
  <c r="T15" i="1"/>
  <c r="J7" i="1"/>
  <c r="J8" i="1" s="1"/>
  <c r="B7" i="1"/>
  <c r="B8" i="1" s="1"/>
  <c r="T21" i="1"/>
  <c r="C8" i="1"/>
  <c r="T9" i="1"/>
  <c r="M8" i="1"/>
  <c r="F8" i="1"/>
  <c r="T16" i="1"/>
  <c r="T23" i="1"/>
  <c r="N7" i="1"/>
  <c r="N8" i="1" s="1"/>
  <c r="O8" i="1"/>
  <c r="G8" i="1"/>
</calcChain>
</file>

<file path=xl/sharedStrings.xml><?xml version="1.0" encoding="utf-8"?>
<sst xmlns="http://schemas.openxmlformats.org/spreadsheetml/2006/main" count="45" uniqueCount="37">
  <si>
    <t>Samples</t>
  </si>
  <si>
    <t>Cl</t>
  </si>
  <si>
    <t xml:space="preserve">LOI </t>
  </si>
  <si>
    <t>I-1</t>
  </si>
  <si>
    <t>I-2</t>
  </si>
  <si>
    <t>I-3</t>
  </si>
  <si>
    <t>Average</t>
  </si>
  <si>
    <t>Maximum</t>
  </si>
  <si>
    <t>Minimum</t>
  </si>
  <si>
    <t>δ</t>
  </si>
  <si>
    <t>II-1</t>
  </si>
  <si>
    <t>II-2</t>
  </si>
  <si>
    <t>II-3</t>
  </si>
  <si>
    <t>III-1</t>
  </si>
  <si>
    <t>III-2</t>
  </si>
  <si>
    <t>III-3</t>
  </si>
  <si>
    <t>Al</t>
  </si>
  <si>
    <t>Ba</t>
  </si>
  <si>
    <t>Ca</t>
  </si>
  <si>
    <t>Fe</t>
  </si>
  <si>
    <t>P</t>
  </si>
  <si>
    <t>O</t>
  </si>
  <si>
    <t>Total</t>
    <phoneticPr fontId="1" type="noConversion"/>
  </si>
  <si>
    <t>K</t>
    <phoneticPr fontId="1" type="noConversion"/>
  </si>
  <si>
    <t>Mg</t>
    <phoneticPr fontId="1" type="noConversion"/>
  </si>
  <si>
    <t>Mn</t>
    <phoneticPr fontId="1" type="noConversion"/>
  </si>
  <si>
    <t>Na</t>
    <phoneticPr fontId="1" type="noConversion"/>
  </si>
  <si>
    <t>Ni</t>
    <phoneticPr fontId="1" type="noConversion"/>
  </si>
  <si>
    <t>Pb</t>
    <phoneticPr fontId="1" type="noConversion"/>
  </si>
  <si>
    <t>Si</t>
    <phoneticPr fontId="1" type="noConversion"/>
  </si>
  <si>
    <t>S</t>
    <phoneticPr fontId="1" type="noConversion"/>
  </si>
  <si>
    <t>Ti</t>
    <phoneticPr fontId="1" type="noConversion"/>
  </si>
  <si>
    <t>Co</t>
    <phoneticPr fontId="1" type="noConversion"/>
  </si>
  <si>
    <t>δ15N</t>
  </si>
  <si>
    <t>Table 1. Major elements (wt. %) and δ15N values of Fe-Mn crust profile</t>
  </si>
  <si>
    <t>Growth rate (mm/Myr)</t>
    <phoneticPr fontId="1" type="noConversion"/>
  </si>
  <si>
    <t>Mn/Fe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</si>
</sst>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2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2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025D5-1E6B-0B4D-94DF-350154E87683}">
  <dimension ref="A1:W23"/>
  <sheetViews>
    <sheetView tabSelected="1" workbookViewId="0">
      <pane xSplit="1" topLeftCell="B1" activePane="topRight" state="frozen"/>
      <selection pane="topRight" activeCell="H12" sqref="H12"/>
    </sheetView>
  </sheetViews>
  <sheetFormatPr baseColWidth="10" defaultRowHeight="16"/>
  <cols>
    <col min="2" max="3" width="11" bestFit="1" customWidth="1"/>
    <col min="4" max="4" width="11.5" bestFit="1" customWidth="1"/>
    <col min="5" max="6" width="11" bestFit="1" customWidth="1"/>
    <col min="7" max="7" width="11.5" bestFit="1" customWidth="1"/>
    <col min="8" max="9" width="11" bestFit="1" customWidth="1"/>
    <col min="10" max="10" width="11.5" bestFit="1" customWidth="1"/>
    <col min="11" max="17" width="11" bestFit="1" customWidth="1"/>
    <col min="18" max="19" width="12.5" bestFit="1" customWidth="1"/>
  </cols>
  <sheetData>
    <row r="1" spans="1:23">
      <c r="A1" t="s">
        <v>34</v>
      </c>
    </row>
    <row r="2" spans="1:23">
      <c r="A2" t="s">
        <v>0</v>
      </c>
      <c r="B2" t="s">
        <v>16</v>
      </c>
      <c r="C2" t="s">
        <v>17</v>
      </c>
      <c r="D2" t="s">
        <v>18</v>
      </c>
      <c r="E2" t="s">
        <v>1</v>
      </c>
      <c r="F2" t="s">
        <v>32</v>
      </c>
      <c r="G2" t="s">
        <v>19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20</v>
      </c>
      <c r="N2" t="s">
        <v>28</v>
      </c>
      <c r="O2" t="s">
        <v>29</v>
      </c>
      <c r="P2" t="s">
        <v>30</v>
      </c>
      <c r="Q2" t="s">
        <v>31</v>
      </c>
      <c r="R2" t="s">
        <v>21</v>
      </c>
      <c r="S2" t="s">
        <v>2</v>
      </c>
      <c r="T2" t="s">
        <v>22</v>
      </c>
      <c r="U2" t="s">
        <v>33</v>
      </c>
      <c r="V2" t="s">
        <v>36</v>
      </c>
      <c r="W2" t="s">
        <v>35</v>
      </c>
    </row>
    <row r="3" spans="1:23" s="3" customFormat="1">
      <c r="A3" s="3" t="s">
        <v>3</v>
      </c>
      <c r="B3" s="4">
        <v>0.26470588235294118</v>
      </c>
      <c r="C3" s="4">
        <v>8.9542483660130734E-2</v>
      </c>
      <c r="D3" s="4">
        <v>2.5571428571428574</v>
      </c>
      <c r="E3" s="4">
        <v>1.06</v>
      </c>
      <c r="F3" s="4">
        <v>1.3923999999999999</v>
      </c>
      <c r="G3" s="5">
        <v>14.77</v>
      </c>
      <c r="H3" s="5">
        <v>0.43032258064516127</v>
      </c>
      <c r="I3" s="5">
        <v>1.1639999999999999</v>
      </c>
      <c r="J3" s="5">
        <v>28.661971830985916</v>
      </c>
      <c r="K3" s="4">
        <v>1.8845161290322581</v>
      </c>
      <c r="L3" s="4">
        <v>0.69226666666666659</v>
      </c>
      <c r="M3" s="4">
        <v>0.35366197183098591</v>
      </c>
      <c r="N3" s="4">
        <v>0.12995515695067267</v>
      </c>
      <c r="O3" s="4">
        <v>2.230666666666667</v>
      </c>
      <c r="P3" s="4">
        <v>0.29199999999999998</v>
      </c>
      <c r="Q3" s="4">
        <v>1.056</v>
      </c>
      <c r="R3" s="4">
        <v>22.238847774065746</v>
      </c>
      <c r="S3" s="4">
        <v>19.7</v>
      </c>
      <c r="T3" s="4">
        <f>SUM(B3:S3)</f>
        <v>98.968000000000004</v>
      </c>
      <c r="U3" s="3">
        <v>10.6</v>
      </c>
      <c r="V3" s="4">
        <f>J3/G3</f>
        <v>1.9405532722400756</v>
      </c>
      <c r="W3" s="4">
        <v>0.30923243804276868</v>
      </c>
    </row>
    <row r="4" spans="1:23">
      <c r="A4" t="s">
        <v>4</v>
      </c>
      <c r="B4" s="1">
        <v>0.39176470588235296</v>
      </c>
      <c r="C4" s="1">
        <v>0.17908496732026147</v>
      </c>
      <c r="D4" s="1">
        <v>2.4928571428571429</v>
      </c>
      <c r="E4" s="1">
        <v>1.1200000000000001</v>
      </c>
      <c r="F4" s="1">
        <v>0.95186666666666664</v>
      </c>
      <c r="G4" s="2">
        <v>13.929999999999998</v>
      </c>
      <c r="H4" s="2">
        <v>0.47483870967741937</v>
      </c>
      <c r="I4" s="2">
        <v>1.2059999999999997</v>
      </c>
      <c r="J4" s="2">
        <v>27.73239436619718</v>
      </c>
      <c r="K4" s="1">
        <v>2.0329032258064519</v>
      </c>
      <c r="L4" s="1">
        <v>0.72373333333333334</v>
      </c>
      <c r="M4" s="1">
        <v>0.32309859154929577</v>
      </c>
      <c r="N4" s="1">
        <v>0.13923766816143499</v>
      </c>
      <c r="O4" s="1">
        <v>2.4126666666666665</v>
      </c>
      <c r="P4" s="1">
        <v>0.28399999999999997</v>
      </c>
      <c r="Q4" s="1">
        <v>1.1220000000000001</v>
      </c>
      <c r="R4" s="1">
        <v>21.90355395588179</v>
      </c>
      <c r="S4" s="1">
        <v>20.8</v>
      </c>
      <c r="T4" s="1">
        <f>SUM(B4:S4)</f>
        <v>98.219999999999985</v>
      </c>
      <c r="U4">
        <v>8.9</v>
      </c>
      <c r="V4" s="1">
        <f>J4/G4</f>
        <v>1.9908395094183191</v>
      </c>
      <c r="W4" s="1">
        <v>0.54447725731203123</v>
      </c>
    </row>
    <row r="5" spans="1:23">
      <c r="A5" t="s">
        <v>5</v>
      </c>
      <c r="B5" s="1">
        <v>0.68294117647058827</v>
      </c>
      <c r="C5" s="1">
        <v>0.14326797385620915</v>
      </c>
      <c r="D5" s="1">
        <v>2.5071428571428571</v>
      </c>
      <c r="E5" s="1">
        <v>1.2</v>
      </c>
      <c r="F5" s="1">
        <v>0.72373333333333334</v>
      </c>
      <c r="G5" s="2">
        <v>16.029999999999998</v>
      </c>
      <c r="H5" s="2">
        <v>0.54161290322580646</v>
      </c>
      <c r="I5" s="2">
        <v>1.1279999999999999</v>
      </c>
      <c r="J5" s="2">
        <v>25.33098591549296</v>
      </c>
      <c r="K5" s="1">
        <v>1.9735483870967743</v>
      </c>
      <c r="L5" s="1">
        <v>0.62146666666666661</v>
      </c>
      <c r="M5" s="1">
        <v>0.30563380281690139</v>
      </c>
      <c r="N5" s="1">
        <v>0.10210762331838565</v>
      </c>
      <c r="O5" s="1">
        <v>3.4673333333333334</v>
      </c>
      <c r="P5" s="1">
        <v>0.27200000000000002</v>
      </c>
      <c r="Q5" s="1">
        <v>1.32</v>
      </c>
      <c r="R5" s="1">
        <v>23.562226027246169</v>
      </c>
      <c r="S5" s="1">
        <v>19.8</v>
      </c>
      <c r="T5" s="1">
        <f>SUM(B5:S5)</f>
        <v>99.711999999999975</v>
      </c>
      <c r="U5">
        <v>7.3</v>
      </c>
      <c r="V5" s="1">
        <f>J5/G5</f>
        <v>1.5802237002802846</v>
      </c>
      <c r="W5" s="1">
        <v>0.85004038214323407</v>
      </c>
    </row>
    <row r="6" spans="1:23" s="9" customFormat="1">
      <c r="A6" s="9" t="s">
        <v>6</v>
      </c>
      <c r="B6" s="10">
        <f>AVERAGE(B3:B5)</f>
        <v>0.44647058823529412</v>
      </c>
      <c r="C6" s="10">
        <f t="shared" ref="C6:T6" si="0">AVERAGE(C3:C5)</f>
        <v>0.13729847494553379</v>
      </c>
      <c r="D6" s="10">
        <f t="shared" si="0"/>
        <v>2.5190476190476194</v>
      </c>
      <c r="E6" s="10">
        <f t="shared" si="0"/>
        <v>1.1266666666666667</v>
      </c>
      <c r="F6" s="10">
        <f t="shared" si="0"/>
        <v>1.0226666666666666</v>
      </c>
      <c r="G6" s="11">
        <f t="shared" si="0"/>
        <v>14.909999999999997</v>
      </c>
      <c r="H6" s="11">
        <f t="shared" si="0"/>
        <v>0.48225806451612901</v>
      </c>
      <c r="I6" s="11">
        <f t="shared" si="0"/>
        <v>1.1659999999999997</v>
      </c>
      <c r="J6" s="11">
        <f t="shared" si="0"/>
        <v>27.241784037558688</v>
      </c>
      <c r="K6" s="10">
        <f t="shared" si="0"/>
        <v>1.9636559139784948</v>
      </c>
      <c r="L6" s="10">
        <f t="shared" si="0"/>
        <v>0.67915555555555551</v>
      </c>
      <c r="M6" s="10">
        <f t="shared" si="0"/>
        <v>0.32746478873239432</v>
      </c>
      <c r="N6" s="10">
        <f t="shared" si="0"/>
        <v>0.12376681614349776</v>
      </c>
      <c r="O6" s="10">
        <f t="shared" si="0"/>
        <v>2.7035555555555555</v>
      </c>
      <c r="P6" s="10">
        <f t="shared" si="0"/>
        <v>0.28266666666666668</v>
      </c>
      <c r="Q6" s="10">
        <f t="shared" si="0"/>
        <v>1.1660000000000001</v>
      </c>
      <c r="R6" s="10">
        <f t="shared" si="0"/>
        <v>22.568209252397903</v>
      </c>
      <c r="S6" s="10">
        <f t="shared" si="0"/>
        <v>20.099999999999998</v>
      </c>
      <c r="T6" s="10">
        <f t="shared" si="0"/>
        <v>98.966666666666654</v>
      </c>
      <c r="U6" s="11">
        <f t="shared" ref="U6:W6" si="1">AVERAGE(U3:U5)</f>
        <v>8.9333333333333336</v>
      </c>
      <c r="V6" s="11">
        <f t="shared" ref="V6" si="2">AVERAGE(V3:V5)</f>
        <v>1.8372054939795597</v>
      </c>
      <c r="W6" s="10">
        <f t="shared" si="1"/>
        <v>0.56791669249934473</v>
      </c>
    </row>
    <row r="7" spans="1:23">
      <c r="A7" t="s">
        <v>7</v>
      </c>
      <c r="B7" s="1">
        <f>MAX(B3:B6)</f>
        <v>0.68294117647058827</v>
      </c>
      <c r="C7" s="1">
        <f t="shared" ref="C7:T7" si="3">MAX(C3:C6)</f>
        <v>0.17908496732026147</v>
      </c>
      <c r="D7" s="1">
        <f t="shared" si="3"/>
        <v>2.5571428571428574</v>
      </c>
      <c r="E7" s="1">
        <f t="shared" si="3"/>
        <v>1.2</v>
      </c>
      <c r="F7" s="1">
        <f t="shared" si="3"/>
        <v>1.3923999999999999</v>
      </c>
      <c r="G7" s="2">
        <f t="shared" si="3"/>
        <v>16.029999999999998</v>
      </c>
      <c r="H7" s="2">
        <f t="shared" si="3"/>
        <v>0.54161290322580646</v>
      </c>
      <c r="I7" s="2">
        <f t="shared" si="3"/>
        <v>1.2059999999999997</v>
      </c>
      <c r="J7" s="2">
        <f t="shared" si="3"/>
        <v>28.661971830985916</v>
      </c>
      <c r="K7" s="1">
        <f t="shared" si="3"/>
        <v>2.0329032258064519</v>
      </c>
      <c r="L7" s="1">
        <f t="shared" si="3"/>
        <v>0.72373333333333334</v>
      </c>
      <c r="M7" s="1">
        <f t="shared" si="3"/>
        <v>0.35366197183098591</v>
      </c>
      <c r="N7" s="1">
        <f t="shared" si="3"/>
        <v>0.13923766816143499</v>
      </c>
      <c r="O7" s="1">
        <f t="shared" si="3"/>
        <v>3.4673333333333334</v>
      </c>
      <c r="P7" s="1">
        <f t="shared" si="3"/>
        <v>0.29199999999999998</v>
      </c>
      <c r="Q7" s="1">
        <f t="shared" si="3"/>
        <v>1.32</v>
      </c>
      <c r="R7" s="1">
        <f t="shared" si="3"/>
        <v>23.562226027246169</v>
      </c>
      <c r="S7" s="1">
        <f t="shared" si="3"/>
        <v>20.8</v>
      </c>
      <c r="T7" s="1">
        <f t="shared" si="3"/>
        <v>99.711999999999975</v>
      </c>
      <c r="U7" s="2">
        <f t="shared" ref="U7:W7" si="4">MAX(U3:U6)</f>
        <v>10.6</v>
      </c>
      <c r="V7" s="2">
        <f t="shared" ref="V7" si="5">MAX(V3:V6)</f>
        <v>1.9908395094183191</v>
      </c>
      <c r="W7" s="1">
        <f t="shared" si="4"/>
        <v>0.85004038214323407</v>
      </c>
    </row>
    <row r="8" spans="1:23">
      <c r="A8" t="s">
        <v>8</v>
      </c>
      <c r="B8" s="1">
        <f>MIN(B3:B7)</f>
        <v>0.26470588235294118</v>
      </c>
      <c r="C8" s="1">
        <f t="shared" ref="C8:T8" si="6">MIN(C3:C7)</f>
        <v>8.9542483660130734E-2</v>
      </c>
      <c r="D8" s="1">
        <f t="shared" si="6"/>
        <v>2.4928571428571429</v>
      </c>
      <c r="E8" s="1">
        <f t="shared" si="6"/>
        <v>1.06</v>
      </c>
      <c r="F8" s="1">
        <f t="shared" si="6"/>
        <v>0.72373333333333334</v>
      </c>
      <c r="G8" s="2">
        <f t="shared" si="6"/>
        <v>13.929999999999998</v>
      </c>
      <c r="H8" s="2">
        <f t="shared" si="6"/>
        <v>0.43032258064516127</v>
      </c>
      <c r="I8" s="2">
        <f t="shared" si="6"/>
        <v>1.1279999999999999</v>
      </c>
      <c r="J8" s="2">
        <f t="shared" si="6"/>
        <v>25.33098591549296</v>
      </c>
      <c r="K8" s="1">
        <f t="shared" si="6"/>
        <v>1.8845161290322581</v>
      </c>
      <c r="L8" s="1">
        <f t="shared" si="6"/>
        <v>0.62146666666666661</v>
      </c>
      <c r="M8" s="1">
        <f t="shared" si="6"/>
        <v>0.30563380281690139</v>
      </c>
      <c r="N8" s="1">
        <f t="shared" si="6"/>
        <v>0.10210762331838565</v>
      </c>
      <c r="O8" s="1">
        <f t="shared" si="6"/>
        <v>2.230666666666667</v>
      </c>
      <c r="P8" s="1">
        <f t="shared" si="6"/>
        <v>0.27200000000000002</v>
      </c>
      <c r="Q8" s="1">
        <f t="shared" si="6"/>
        <v>1.056</v>
      </c>
      <c r="R8" s="1">
        <f t="shared" si="6"/>
        <v>21.90355395588179</v>
      </c>
      <c r="S8" s="1">
        <f t="shared" si="6"/>
        <v>19.7</v>
      </c>
      <c r="T8" s="1">
        <f t="shared" si="6"/>
        <v>98.219999999999985</v>
      </c>
      <c r="U8" s="2">
        <f t="shared" ref="U8:W8" si="7">MIN(U3:U7)</f>
        <v>7.3</v>
      </c>
      <c r="V8" s="2">
        <f t="shared" ref="V8" si="8">MIN(V3:V7)</f>
        <v>1.5802237002802846</v>
      </c>
      <c r="W8" s="1">
        <f t="shared" si="7"/>
        <v>0.30923243804276868</v>
      </c>
    </row>
    <row r="9" spans="1:23">
      <c r="A9" t="s">
        <v>9</v>
      </c>
      <c r="B9" s="1">
        <f>STDEV(B3:B5)</f>
        <v>0.21441721125979865</v>
      </c>
      <c r="C9" s="1">
        <f t="shared" ref="C9:T9" si="9">STDEV(C3:C5)</f>
        <v>4.5068728437128273E-2</v>
      </c>
      <c r="D9" s="1">
        <f t="shared" si="9"/>
        <v>3.3755825901804475E-2</v>
      </c>
      <c r="E9" s="1">
        <f t="shared" si="9"/>
        <v>7.0237691685684875E-2</v>
      </c>
      <c r="F9" s="1">
        <f t="shared" si="9"/>
        <v>0.33990919048736817</v>
      </c>
      <c r="G9" s="2">
        <f t="shared" si="9"/>
        <v>1.0569768209379047</v>
      </c>
      <c r="H9" s="2">
        <f t="shared" si="9"/>
        <v>5.6014900648782999E-2</v>
      </c>
      <c r="I9" s="2">
        <f t="shared" si="9"/>
        <v>3.9038442591886192E-2</v>
      </c>
      <c r="J9" s="2">
        <f t="shared" si="9"/>
        <v>1.7188340999724758</v>
      </c>
      <c r="K9" s="1">
        <f t="shared" si="9"/>
        <v>7.4686534198377438E-2</v>
      </c>
      <c r="L9" s="1">
        <f t="shared" si="9"/>
        <v>5.2378847865371246E-2</v>
      </c>
      <c r="M9" s="1">
        <f t="shared" si="9"/>
        <v>2.4309957077145172E-2</v>
      </c>
      <c r="N9" s="1">
        <f t="shared" si="9"/>
        <v>1.9323087977107203E-2</v>
      </c>
      <c r="O9" s="1">
        <f t="shared" si="9"/>
        <v>0.66768133894124282</v>
      </c>
      <c r="P9" s="1">
        <f t="shared" si="9"/>
        <v>1.0066445913694311E-2</v>
      </c>
      <c r="Q9" s="1">
        <f t="shared" si="9"/>
        <v>0.13738995596476475</v>
      </c>
      <c r="R9" s="1">
        <f t="shared" si="9"/>
        <v>0.87701624707750236</v>
      </c>
      <c r="S9" s="1">
        <f t="shared" si="9"/>
        <v>0.60827625302982247</v>
      </c>
      <c r="T9" s="1">
        <f t="shared" si="9"/>
        <v>0.74600089365450895</v>
      </c>
      <c r="U9" s="2">
        <f t="shared" ref="U9:W9" si="10">STDEV(U3:U5)</f>
        <v>1.6502525059315405</v>
      </c>
      <c r="V9" s="2">
        <f t="shared" ref="V9" si="11">STDEV(V3:V5)</f>
        <v>0.22396854272879319</v>
      </c>
      <c r="W9" s="1">
        <f t="shared" si="10"/>
        <v>0.27116482707380796</v>
      </c>
    </row>
    <row r="10" spans="1:23" s="3" customFormat="1">
      <c r="A10" s="3" t="s">
        <v>10</v>
      </c>
      <c r="B10" s="4">
        <v>0.28058823529411764</v>
      </c>
      <c r="C10" s="4">
        <v>0.18803921568627452</v>
      </c>
      <c r="D10" s="4">
        <v>2.7714285714285714</v>
      </c>
      <c r="E10" s="4">
        <v>1.17</v>
      </c>
      <c r="F10" s="4">
        <v>0.9125333333333332</v>
      </c>
      <c r="G10" s="5">
        <v>15.959999999999999</v>
      </c>
      <c r="H10" s="5">
        <v>0.41548387096774198</v>
      </c>
      <c r="I10" s="5">
        <v>1.0860000000000001</v>
      </c>
      <c r="J10" s="5">
        <v>27.035211267605632</v>
      </c>
      <c r="K10" s="4">
        <v>2.0551612903225807</v>
      </c>
      <c r="L10" s="4">
        <v>0.51133333333333331</v>
      </c>
      <c r="M10" s="4">
        <v>0.31436619718309855</v>
      </c>
      <c r="N10" s="4">
        <v>0.11139013452914798</v>
      </c>
      <c r="O10" s="4">
        <v>1.9180000000000001</v>
      </c>
      <c r="P10" s="4">
        <v>0.31600000000000006</v>
      </c>
      <c r="Q10" s="4">
        <v>1.4279999999999999</v>
      </c>
      <c r="R10" s="4">
        <v>22.138464550316172</v>
      </c>
      <c r="S10" s="4">
        <v>18.100000000000001</v>
      </c>
      <c r="T10" s="4">
        <f>SUM(B10:S10)</f>
        <v>96.711999999999989</v>
      </c>
      <c r="U10" s="5">
        <v>10.8</v>
      </c>
      <c r="V10" s="4">
        <f>J10/G10</f>
        <v>1.6939355430830598</v>
      </c>
      <c r="W10" s="4">
        <v>0.61577940503627515</v>
      </c>
    </row>
    <row r="11" spans="1:23">
      <c r="A11" t="s">
        <v>11</v>
      </c>
      <c r="B11" s="1">
        <v>0.30705882352941177</v>
      </c>
      <c r="C11" s="1">
        <v>0.17908496732026147</v>
      </c>
      <c r="D11" s="1">
        <v>2.6999999999999997</v>
      </c>
      <c r="E11" s="1">
        <v>1.1299999999999999</v>
      </c>
      <c r="F11" s="1">
        <v>0.94399999999999995</v>
      </c>
      <c r="G11" s="2">
        <v>15.889999999999999</v>
      </c>
      <c r="H11" s="2">
        <v>0.40806451612903227</v>
      </c>
      <c r="I11" s="2">
        <v>1.038</v>
      </c>
      <c r="J11" s="2">
        <v>27.422535211267604</v>
      </c>
      <c r="K11" s="1">
        <v>1.8177419354838711</v>
      </c>
      <c r="L11" s="1">
        <v>0.52706666666666668</v>
      </c>
      <c r="M11" s="1">
        <v>0.32309859154929577</v>
      </c>
      <c r="N11" s="1">
        <v>8.3542600896860983E-2</v>
      </c>
      <c r="O11" s="1">
        <v>2.0626666666666669</v>
      </c>
      <c r="P11" s="1">
        <v>0.29599999999999999</v>
      </c>
      <c r="Q11" s="1">
        <v>1.4279999999999999</v>
      </c>
      <c r="R11" s="1">
        <v>22.263140020490326</v>
      </c>
      <c r="S11" s="1">
        <v>19.600000000000001</v>
      </c>
      <c r="T11" s="1">
        <f>SUM(B11:S11)</f>
        <v>98.419999999999987</v>
      </c>
      <c r="U11" s="2">
        <v>9.5</v>
      </c>
      <c r="V11" s="1">
        <f>J11/G11</f>
        <v>1.7257731410489368</v>
      </c>
      <c r="W11" s="1">
        <v>0.58907486903617745</v>
      </c>
    </row>
    <row r="12" spans="1:23">
      <c r="A12" t="s">
        <v>12</v>
      </c>
      <c r="B12" s="1">
        <v>0.3547058823529412</v>
      </c>
      <c r="C12" s="1">
        <v>0.18803921568627452</v>
      </c>
      <c r="D12" s="1">
        <v>2.6642857142857141</v>
      </c>
      <c r="E12" s="1">
        <v>0.87</v>
      </c>
      <c r="F12" s="1">
        <v>0.8024</v>
      </c>
      <c r="G12" s="2">
        <v>17.149999999999999</v>
      </c>
      <c r="H12" s="2">
        <v>0.39322580645161292</v>
      </c>
      <c r="I12" s="2">
        <v>1.008</v>
      </c>
      <c r="J12" s="2">
        <v>26.338028169014084</v>
      </c>
      <c r="K12" s="1">
        <v>1.7658064516129031</v>
      </c>
      <c r="L12" s="1">
        <v>0.50346666666666662</v>
      </c>
      <c r="M12" s="1">
        <v>0.33183098591549293</v>
      </c>
      <c r="N12" s="1">
        <v>7.4260089686098651E-2</v>
      </c>
      <c r="O12" s="1">
        <v>2.2680000000000002</v>
      </c>
      <c r="P12" s="1">
        <v>0.29599999999999999</v>
      </c>
      <c r="Q12" s="1">
        <v>1.3499999999999999</v>
      </c>
      <c r="R12" s="1">
        <v>22.553951018328206</v>
      </c>
      <c r="S12" s="1">
        <v>19.8</v>
      </c>
      <c r="T12" s="1">
        <f>SUM(B12:S12)</f>
        <v>98.712000000000003</v>
      </c>
      <c r="U12" s="2">
        <v>7.3</v>
      </c>
      <c r="V12" s="1">
        <f>J12/G12</f>
        <v>1.5357450827413461</v>
      </c>
      <c r="W12" s="1">
        <v>0.77798924870726482</v>
      </c>
    </row>
    <row r="13" spans="1:23" s="9" customFormat="1">
      <c r="A13" s="9" t="s">
        <v>6</v>
      </c>
      <c r="B13" s="10">
        <f>AVERAGE(B10:B12)</f>
        <v>0.31411764705882356</v>
      </c>
      <c r="C13" s="10">
        <f t="shared" ref="C13:T13" si="12">AVERAGE(C10:C12)</f>
        <v>0.18505446623093683</v>
      </c>
      <c r="D13" s="10">
        <f t="shared" si="12"/>
        <v>2.711904761904762</v>
      </c>
      <c r="E13" s="10">
        <f t="shared" si="12"/>
        <v>1.0566666666666666</v>
      </c>
      <c r="F13" s="10">
        <f t="shared" si="12"/>
        <v>0.88631111111111105</v>
      </c>
      <c r="G13" s="11">
        <f t="shared" si="12"/>
        <v>16.333333333333332</v>
      </c>
      <c r="H13" s="11">
        <f t="shared" si="12"/>
        <v>0.40559139784946235</v>
      </c>
      <c r="I13" s="11">
        <f t="shared" si="12"/>
        <v>1.044</v>
      </c>
      <c r="J13" s="11">
        <f t="shared" si="12"/>
        <v>26.931924882629104</v>
      </c>
      <c r="K13" s="10">
        <f t="shared" si="12"/>
        <v>1.8795698924731183</v>
      </c>
      <c r="L13" s="10">
        <f t="shared" si="12"/>
        <v>0.5139555555555555</v>
      </c>
      <c r="M13" s="10">
        <f t="shared" si="12"/>
        <v>0.32309859154929571</v>
      </c>
      <c r="N13" s="10">
        <f t="shared" si="12"/>
        <v>8.973094170403588E-2</v>
      </c>
      <c r="O13" s="10">
        <f t="shared" si="12"/>
        <v>2.0828888888888888</v>
      </c>
      <c r="P13" s="10">
        <f t="shared" si="12"/>
        <v>0.30266666666666669</v>
      </c>
      <c r="Q13" s="10">
        <f t="shared" si="12"/>
        <v>1.4019999999999999</v>
      </c>
      <c r="R13" s="10">
        <f t="shared" si="12"/>
        <v>22.318518529711568</v>
      </c>
      <c r="S13" s="10">
        <f t="shared" si="12"/>
        <v>19.166666666666668</v>
      </c>
      <c r="T13" s="10">
        <f t="shared" si="12"/>
        <v>97.947999999999993</v>
      </c>
      <c r="U13" s="11">
        <f t="shared" ref="U13:W13" si="13">AVERAGE(U10:U12)</f>
        <v>9.2000000000000011</v>
      </c>
      <c r="V13" s="11">
        <f t="shared" ref="V13" si="14">AVERAGE(V10:V12)</f>
        <v>1.651817922291114</v>
      </c>
      <c r="W13" s="10">
        <f t="shared" si="13"/>
        <v>0.66094784092657244</v>
      </c>
    </row>
    <row r="14" spans="1:23">
      <c r="A14" t="s">
        <v>7</v>
      </c>
      <c r="B14" s="1">
        <f>MAX(B10:B12)</f>
        <v>0.3547058823529412</v>
      </c>
      <c r="C14" s="1">
        <f t="shared" ref="C14:T14" si="15">MAX(C10:C12)</f>
        <v>0.18803921568627452</v>
      </c>
      <c r="D14" s="1">
        <f t="shared" si="15"/>
        <v>2.7714285714285714</v>
      </c>
      <c r="E14" s="1">
        <f t="shared" si="15"/>
        <v>1.17</v>
      </c>
      <c r="F14" s="1">
        <f t="shared" si="15"/>
        <v>0.94399999999999995</v>
      </c>
      <c r="G14" s="2">
        <f t="shared" si="15"/>
        <v>17.149999999999999</v>
      </c>
      <c r="H14" s="2">
        <f t="shared" si="15"/>
        <v>0.41548387096774198</v>
      </c>
      <c r="I14" s="2">
        <f t="shared" si="15"/>
        <v>1.0860000000000001</v>
      </c>
      <c r="J14" s="2">
        <f t="shared" si="15"/>
        <v>27.422535211267604</v>
      </c>
      <c r="K14" s="1">
        <f t="shared" si="15"/>
        <v>2.0551612903225807</v>
      </c>
      <c r="L14" s="1">
        <f t="shared" si="15"/>
        <v>0.52706666666666668</v>
      </c>
      <c r="M14" s="1">
        <f t="shared" si="15"/>
        <v>0.33183098591549293</v>
      </c>
      <c r="N14" s="1">
        <f t="shared" si="15"/>
        <v>0.11139013452914798</v>
      </c>
      <c r="O14" s="1">
        <f t="shared" si="15"/>
        <v>2.2680000000000002</v>
      </c>
      <c r="P14" s="1">
        <f t="shared" si="15"/>
        <v>0.31600000000000006</v>
      </c>
      <c r="Q14" s="1">
        <f t="shared" si="15"/>
        <v>1.4279999999999999</v>
      </c>
      <c r="R14" s="1">
        <f t="shared" si="15"/>
        <v>22.553951018328206</v>
      </c>
      <c r="S14" s="1">
        <f t="shared" si="15"/>
        <v>19.8</v>
      </c>
      <c r="T14" s="1">
        <f t="shared" si="15"/>
        <v>98.712000000000003</v>
      </c>
      <c r="U14" s="2">
        <f t="shared" ref="U14:W14" si="16">MAX(U10:U12)</f>
        <v>10.8</v>
      </c>
      <c r="V14" s="2">
        <f t="shared" ref="V14" si="17">MAX(V10:V12)</f>
        <v>1.7257731410489368</v>
      </c>
      <c r="W14" s="1">
        <f t="shared" si="16"/>
        <v>0.77798924870726482</v>
      </c>
    </row>
    <row r="15" spans="1:23">
      <c r="A15" t="s">
        <v>8</v>
      </c>
      <c r="B15" s="1">
        <f>MIN(B10:B12)</f>
        <v>0.28058823529411764</v>
      </c>
      <c r="C15" s="1">
        <f t="shared" ref="C15:T15" si="18">MIN(C10:C12)</f>
        <v>0.17908496732026147</v>
      </c>
      <c r="D15" s="1">
        <f t="shared" si="18"/>
        <v>2.6642857142857141</v>
      </c>
      <c r="E15" s="1">
        <f t="shared" si="18"/>
        <v>0.87</v>
      </c>
      <c r="F15" s="1">
        <f t="shared" si="18"/>
        <v>0.8024</v>
      </c>
      <c r="G15" s="2">
        <f t="shared" si="18"/>
        <v>15.889999999999999</v>
      </c>
      <c r="H15" s="2">
        <f t="shared" si="18"/>
        <v>0.39322580645161292</v>
      </c>
      <c r="I15" s="2">
        <f t="shared" si="18"/>
        <v>1.008</v>
      </c>
      <c r="J15" s="2">
        <f t="shared" si="18"/>
        <v>26.338028169014084</v>
      </c>
      <c r="K15" s="1">
        <f t="shared" si="18"/>
        <v>1.7658064516129031</v>
      </c>
      <c r="L15" s="1">
        <f t="shared" si="18"/>
        <v>0.50346666666666662</v>
      </c>
      <c r="M15" s="1">
        <f t="shared" si="18"/>
        <v>0.31436619718309855</v>
      </c>
      <c r="N15" s="1">
        <f t="shared" si="18"/>
        <v>7.4260089686098651E-2</v>
      </c>
      <c r="O15" s="1">
        <f t="shared" si="18"/>
        <v>1.9180000000000001</v>
      </c>
      <c r="P15" s="1">
        <f t="shared" si="18"/>
        <v>0.29599999999999999</v>
      </c>
      <c r="Q15" s="1">
        <f t="shared" si="18"/>
        <v>1.3499999999999999</v>
      </c>
      <c r="R15" s="1">
        <f t="shared" si="18"/>
        <v>22.138464550316172</v>
      </c>
      <c r="S15" s="1">
        <f t="shared" si="18"/>
        <v>18.100000000000001</v>
      </c>
      <c r="T15" s="1">
        <f t="shared" si="18"/>
        <v>96.711999999999989</v>
      </c>
      <c r="U15" s="2">
        <f t="shared" ref="U15:W15" si="19">MIN(U10:U12)</f>
        <v>7.3</v>
      </c>
      <c r="V15" s="2">
        <f t="shared" ref="V15" si="20">MIN(V10:V12)</f>
        <v>1.5357450827413461</v>
      </c>
      <c r="W15" s="1">
        <f t="shared" si="19"/>
        <v>0.58907486903617745</v>
      </c>
    </row>
    <row r="16" spans="1:23">
      <c r="A16" t="s">
        <v>9</v>
      </c>
      <c r="B16" s="1">
        <f>STDEV(B10:B12)</f>
        <v>3.7559641153751953E-2</v>
      </c>
      <c r="C16" s="1">
        <f t="shared" ref="C16:T16" si="21">STDEV(C10:C12)</f>
        <v>5.1697377045084019E-3</v>
      </c>
      <c r="D16" s="1">
        <f t="shared" si="21"/>
        <v>5.4554472558998139E-2</v>
      </c>
      <c r="E16" s="1">
        <f t="shared" si="21"/>
        <v>0.16289055630494076</v>
      </c>
      <c r="F16" s="1">
        <f t="shared" si="21"/>
        <v>7.4352832519707659E-2</v>
      </c>
      <c r="G16" s="2">
        <f t="shared" si="21"/>
        <v>0.70811957558969729</v>
      </c>
      <c r="H16" s="2">
        <f t="shared" si="21"/>
        <v>1.1333251718707998E-2</v>
      </c>
      <c r="I16" s="2">
        <f t="shared" si="21"/>
        <v>3.9344631145812041E-2</v>
      </c>
      <c r="J16" s="2">
        <f t="shared" si="21"/>
        <v>0.54958160373643228</v>
      </c>
      <c r="K16" s="1">
        <f t="shared" si="21"/>
        <v>0.15426787698764133</v>
      </c>
      <c r="L16" s="1">
        <f t="shared" si="21"/>
        <v>1.201653182232868E-2</v>
      </c>
      <c r="M16" s="1">
        <f t="shared" si="21"/>
        <v>8.7323943661971881E-3</v>
      </c>
      <c r="N16" s="1">
        <f t="shared" si="21"/>
        <v>1.9323087977107113E-2</v>
      </c>
      <c r="O16" s="1">
        <f t="shared" si="21"/>
        <v>0.17587411322791002</v>
      </c>
      <c r="P16" s="1">
        <f t="shared" si="21"/>
        <v>1.1547005383792558E-2</v>
      </c>
      <c r="Q16" s="1">
        <f t="shared" si="21"/>
        <v>4.5033320996790853E-2</v>
      </c>
      <c r="R16" s="1">
        <f t="shared" si="21"/>
        <v>0.21320726004982607</v>
      </c>
      <c r="S16" s="1">
        <f t="shared" si="21"/>
        <v>0.92915732431775677</v>
      </c>
      <c r="T16" s="1">
        <f t="shared" si="21"/>
        <v>1.0803184715629046</v>
      </c>
      <c r="U16" s="2">
        <f t="shared" ref="U16:W16" si="22">STDEV(U10:U12)</f>
        <v>1.7691806012954079</v>
      </c>
      <c r="V16" s="8">
        <f t="shared" ref="V16" si="23">STDEV(V10:V12)</f>
        <v>0.10177468360019037</v>
      </c>
      <c r="W16" s="1">
        <f t="shared" si="22"/>
        <v>0.10223649745668068</v>
      </c>
    </row>
    <row r="17" spans="1:22" s="3" customFormat="1">
      <c r="A17" s="3" t="s">
        <v>13</v>
      </c>
      <c r="B17" s="4">
        <v>0.52411764705882358</v>
      </c>
      <c r="C17" s="4">
        <v>0.18803921568627452</v>
      </c>
      <c r="D17" s="4">
        <v>4.9642857142857144</v>
      </c>
      <c r="E17" s="4">
        <v>1.25</v>
      </c>
      <c r="F17" s="4">
        <v>0.58213333333333328</v>
      </c>
      <c r="G17" s="5">
        <v>16.87</v>
      </c>
      <c r="H17" s="5">
        <v>0.40806451612903227</v>
      </c>
      <c r="I17" s="5">
        <v>0.96599999999999997</v>
      </c>
      <c r="J17" s="5">
        <v>23.08450704225352</v>
      </c>
      <c r="K17" s="4">
        <v>1.7880645161290323</v>
      </c>
      <c r="L17" s="4">
        <v>0.49559999999999998</v>
      </c>
      <c r="M17" s="4">
        <v>1.2880281690140845</v>
      </c>
      <c r="N17" s="4">
        <v>4.6412556053811664E-2</v>
      </c>
      <c r="O17" s="4">
        <v>2.5806666666666667</v>
      </c>
      <c r="P17" s="4">
        <v>0.32000000000000006</v>
      </c>
      <c r="Q17" s="4">
        <v>1.2179999999999997</v>
      </c>
      <c r="R17" s="4">
        <v>24.038080623389703</v>
      </c>
      <c r="S17" s="4">
        <v>18.399999999999999</v>
      </c>
      <c r="T17" s="4">
        <f>SUM(B17:S17)</f>
        <v>99.012</v>
      </c>
      <c r="U17" s="3">
        <v>8.6999999999999993</v>
      </c>
      <c r="V17" s="1">
        <f>J17/G17</f>
        <v>1.3683762324987268</v>
      </c>
    </row>
    <row r="18" spans="1:22">
      <c r="A18" t="s">
        <v>14</v>
      </c>
      <c r="B18" s="1">
        <v>0.71470588235294119</v>
      </c>
      <c r="C18" s="1">
        <v>0.17013071895424839</v>
      </c>
      <c r="D18" s="1">
        <v>12.928571428571431</v>
      </c>
      <c r="E18" s="1">
        <v>0.92</v>
      </c>
      <c r="F18" s="1">
        <v>0.27533333333333332</v>
      </c>
      <c r="G18" s="2">
        <v>12.81</v>
      </c>
      <c r="H18" s="2">
        <v>0.39322580645161292</v>
      </c>
      <c r="I18" s="2">
        <v>0.80400000000000005</v>
      </c>
      <c r="J18" s="2">
        <v>16.112676056338028</v>
      </c>
      <c r="K18" s="1">
        <v>1.5061290322580645</v>
      </c>
      <c r="L18" s="1">
        <v>0.40906666666666663</v>
      </c>
      <c r="M18" s="1">
        <v>4.4098591549295767</v>
      </c>
      <c r="N18" s="1">
        <v>3.7130044843049326E-2</v>
      </c>
      <c r="O18" s="1">
        <v>2.7066666666666666</v>
      </c>
      <c r="P18" s="1">
        <v>0.38</v>
      </c>
      <c r="Q18" s="1">
        <v>0.96599999999999997</v>
      </c>
      <c r="R18" s="1">
        <v>27.376505208634384</v>
      </c>
      <c r="S18" s="1">
        <v>15.7</v>
      </c>
      <c r="T18" s="1">
        <f>SUM(B18:S18)</f>
        <v>98.620000000000019</v>
      </c>
      <c r="U18">
        <v>8.6</v>
      </c>
      <c r="V18" s="1">
        <f>J18/G18</f>
        <v>1.2578201449131949</v>
      </c>
    </row>
    <row r="19" spans="1:22">
      <c r="A19" t="s">
        <v>15</v>
      </c>
      <c r="B19" s="1">
        <v>0.69882352941176473</v>
      </c>
      <c r="C19" s="1">
        <v>0.2865359477124183</v>
      </c>
      <c r="D19" s="1">
        <v>12.5</v>
      </c>
      <c r="E19" s="1">
        <v>0.74</v>
      </c>
      <c r="F19" s="1">
        <v>0.21240000000000001</v>
      </c>
      <c r="G19" s="2">
        <v>16.239999999999998</v>
      </c>
      <c r="H19" s="2">
        <v>0.26709677419354838</v>
      </c>
      <c r="I19" s="2">
        <v>0.63600000000000001</v>
      </c>
      <c r="J19" s="2">
        <v>13.943661971830986</v>
      </c>
      <c r="K19" s="1">
        <v>1.2612903225806451</v>
      </c>
      <c r="L19" s="1">
        <v>0.23599999999999999</v>
      </c>
      <c r="M19" s="1">
        <v>4.3443661971830982</v>
      </c>
      <c r="N19" s="1">
        <v>0.10210762331838565</v>
      </c>
      <c r="O19" s="1">
        <v>2.8466666666666667</v>
      </c>
      <c r="P19" s="1">
        <v>0.35600000000000004</v>
      </c>
      <c r="Q19" s="1">
        <v>1.41</v>
      </c>
      <c r="R19" s="1">
        <v>28.123050967102486</v>
      </c>
      <c r="S19" s="1">
        <v>15</v>
      </c>
      <c r="T19" s="1">
        <f>SUM(B19:S19)</f>
        <v>99.203999999999994</v>
      </c>
      <c r="U19">
        <v>7.7</v>
      </c>
      <c r="V19" s="1">
        <f>J19/G19</f>
        <v>0.85859987511274549</v>
      </c>
    </row>
    <row r="20" spans="1:22" s="9" customFormat="1">
      <c r="A20" s="9" t="s">
        <v>6</v>
      </c>
      <c r="B20" s="10">
        <f>AVERAGE(B17:B19)</f>
        <v>0.64588235294117646</v>
      </c>
      <c r="C20" s="10">
        <f t="shared" ref="C20:S20" si="24">AVERAGE(C17:C19)</f>
        <v>0.21490196078431376</v>
      </c>
      <c r="D20" s="10">
        <f t="shared" si="24"/>
        <v>10.130952380952381</v>
      </c>
      <c r="E20" s="10">
        <f t="shared" si="24"/>
        <v>0.97000000000000008</v>
      </c>
      <c r="F20" s="10">
        <f t="shared" si="24"/>
        <v>0.35662222222222217</v>
      </c>
      <c r="G20" s="11">
        <f t="shared" si="24"/>
        <v>15.306666666666667</v>
      </c>
      <c r="H20" s="11">
        <f t="shared" si="24"/>
        <v>0.35612903225806453</v>
      </c>
      <c r="I20" s="11">
        <f t="shared" si="24"/>
        <v>0.80200000000000005</v>
      </c>
      <c r="J20" s="11">
        <f t="shared" si="24"/>
        <v>17.71361502347418</v>
      </c>
      <c r="K20" s="10">
        <f t="shared" si="24"/>
        <v>1.5184946236559138</v>
      </c>
      <c r="L20" s="10">
        <f t="shared" si="24"/>
        <v>0.38022222222222224</v>
      </c>
      <c r="M20" s="10">
        <f t="shared" si="24"/>
        <v>3.3474178403755865</v>
      </c>
      <c r="N20" s="10">
        <f t="shared" si="24"/>
        <v>6.1883408071748879E-2</v>
      </c>
      <c r="O20" s="10">
        <f t="shared" si="24"/>
        <v>2.7113333333333336</v>
      </c>
      <c r="P20" s="10">
        <f t="shared" si="24"/>
        <v>0.35200000000000004</v>
      </c>
      <c r="Q20" s="10">
        <f t="shared" si="24"/>
        <v>1.1979999999999997</v>
      </c>
      <c r="R20" s="10">
        <f t="shared" si="24"/>
        <v>26.512545599708858</v>
      </c>
      <c r="S20" s="10">
        <f t="shared" si="24"/>
        <v>16.366666666666664</v>
      </c>
      <c r="T20" s="10">
        <f>AVERAGE(T17:T19)</f>
        <v>98.945333333333338</v>
      </c>
      <c r="U20" s="10">
        <f t="shared" ref="U20:V20" si="25">AVERAGE(U17:U19)</f>
        <v>8.3333333333333321</v>
      </c>
      <c r="V20" s="10">
        <f t="shared" si="25"/>
        <v>1.1615987508415557</v>
      </c>
    </row>
    <row r="21" spans="1:22">
      <c r="A21" t="s">
        <v>7</v>
      </c>
      <c r="B21" s="1">
        <f>MAX(B17:B20)</f>
        <v>0.71470588235294119</v>
      </c>
      <c r="C21" s="1">
        <f t="shared" ref="C21:T21" si="26">MAX(C17:C20)</f>
        <v>0.2865359477124183</v>
      </c>
      <c r="D21" s="1">
        <f t="shared" si="26"/>
        <v>12.928571428571431</v>
      </c>
      <c r="E21" s="1">
        <f t="shared" si="26"/>
        <v>1.25</v>
      </c>
      <c r="F21" s="1">
        <f t="shared" si="26"/>
        <v>0.58213333333333328</v>
      </c>
      <c r="G21" s="2">
        <f t="shared" si="26"/>
        <v>16.87</v>
      </c>
      <c r="H21" s="2">
        <f t="shared" si="26"/>
        <v>0.40806451612903227</v>
      </c>
      <c r="I21" s="2">
        <f t="shared" si="26"/>
        <v>0.96599999999999997</v>
      </c>
      <c r="J21" s="2">
        <f t="shared" si="26"/>
        <v>23.08450704225352</v>
      </c>
      <c r="K21" s="1">
        <f t="shared" si="26"/>
        <v>1.7880645161290323</v>
      </c>
      <c r="L21" s="1">
        <f t="shared" si="26"/>
        <v>0.49559999999999998</v>
      </c>
      <c r="M21" s="1">
        <f t="shared" si="26"/>
        <v>4.4098591549295767</v>
      </c>
      <c r="N21" s="1">
        <f t="shared" si="26"/>
        <v>0.10210762331838565</v>
      </c>
      <c r="O21" s="1">
        <f t="shared" si="26"/>
        <v>2.8466666666666667</v>
      </c>
      <c r="P21" s="1">
        <f t="shared" si="26"/>
        <v>0.38</v>
      </c>
      <c r="Q21" s="1">
        <f t="shared" si="26"/>
        <v>1.41</v>
      </c>
      <c r="R21" s="1">
        <f t="shared" si="26"/>
        <v>28.123050967102486</v>
      </c>
      <c r="S21" s="1">
        <f t="shared" si="26"/>
        <v>18.399999999999999</v>
      </c>
      <c r="T21" s="1">
        <f t="shared" si="26"/>
        <v>99.203999999999994</v>
      </c>
      <c r="U21" s="1">
        <f t="shared" ref="U21:V21" si="27">MAX(U17:U20)</f>
        <v>8.6999999999999993</v>
      </c>
      <c r="V21" s="1">
        <f t="shared" si="27"/>
        <v>1.3683762324987268</v>
      </c>
    </row>
    <row r="22" spans="1:22">
      <c r="A22" t="s">
        <v>8</v>
      </c>
      <c r="B22" s="1">
        <f>MIN(B17:B19)</f>
        <v>0.52411764705882358</v>
      </c>
      <c r="C22" s="1">
        <f t="shared" ref="C22:T22" si="28">MIN(C17:C19)</f>
        <v>0.17013071895424839</v>
      </c>
      <c r="D22" s="1">
        <f t="shared" si="28"/>
        <v>4.9642857142857144</v>
      </c>
      <c r="E22" s="1">
        <f t="shared" si="28"/>
        <v>0.74</v>
      </c>
      <c r="F22" s="1">
        <f t="shared" si="28"/>
        <v>0.21240000000000001</v>
      </c>
      <c r="G22" s="2">
        <f t="shared" si="28"/>
        <v>12.81</v>
      </c>
      <c r="H22" s="2">
        <f t="shared" si="28"/>
        <v>0.26709677419354838</v>
      </c>
      <c r="I22" s="2">
        <f t="shared" si="28"/>
        <v>0.63600000000000001</v>
      </c>
      <c r="J22" s="2">
        <f t="shared" si="28"/>
        <v>13.943661971830986</v>
      </c>
      <c r="K22" s="1">
        <f t="shared" si="28"/>
        <v>1.2612903225806451</v>
      </c>
      <c r="L22" s="1">
        <f t="shared" si="28"/>
        <v>0.23599999999999999</v>
      </c>
      <c r="M22" s="1">
        <f t="shared" si="28"/>
        <v>1.2880281690140845</v>
      </c>
      <c r="N22" s="1">
        <f t="shared" si="28"/>
        <v>3.7130044843049326E-2</v>
      </c>
      <c r="O22" s="1">
        <f t="shared" si="28"/>
        <v>2.5806666666666667</v>
      </c>
      <c r="P22" s="1">
        <f t="shared" si="28"/>
        <v>0.32000000000000006</v>
      </c>
      <c r="Q22" s="1">
        <f t="shared" si="28"/>
        <v>0.96599999999999997</v>
      </c>
      <c r="R22" s="1">
        <f t="shared" si="28"/>
        <v>24.038080623389703</v>
      </c>
      <c r="S22" s="1">
        <f t="shared" si="28"/>
        <v>15</v>
      </c>
      <c r="T22" s="1">
        <f t="shared" si="28"/>
        <v>98.620000000000019</v>
      </c>
      <c r="U22" s="1">
        <f t="shared" ref="U22:V22" si="29">MIN(U17:U19)</f>
        <v>7.7</v>
      </c>
      <c r="V22" s="1">
        <f t="shared" si="29"/>
        <v>0.85859987511274549</v>
      </c>
    </row>
    <row r="23" spans="1:22" s="6" customFormat="1">
      <c r="A23" s="6" t="s">
        <v>9</v>
      </c>
      <c r="B23" s="7">
        <f>STDEV(B17:B19)</f>
        <v>0.10574991717585019</v>
      </c>
      <c r="C23" s="7">
        <f t="shared" ref="C23:T23" si="30">STDEV(C17:C19)</f>
        <v>6.2679738562091442E-2</v>
      </c>
      <c r="D23" s="7">
        <f t="shared" si="30"/>
        <v>4.4795928052313272</v>
      </c>
      <c r="E23" s="7">
        <f t="shared" si="30"/>
        <v>0.25865034312755075</v>
      </c>
      <c r="F23" s="7">
        <f t="shared" si="30"/>
        <v>0.19781707974044377</v>
      </c>
      <c r="G23" s="8">
        <f t="shared" si="30"/>
        <v>2.1850019069404296</v>
      </c>
      <c r="H23" s="8">
        <f t="shared" si="30"/>
        <v>7.7460338614497692E-2</v>
      </c>
      <c r="I23" s="8">
        <f t="shared" si="30"/>
        <v>0.1650090906586662</v>
      </c>
      <c r="J23" s="8">
        <f t="shared" si="30"/>
        <v>4.7760879737226549</v>
      </c>
      <c r="K23" s="7">
        <f t="shared" si="30"/>
        <v>0.2636047109501326</v>
      </c>
      <c r="L23" s="7">
        <f t="shared" si="30"/>
        <v>0.13218185004561483</v>
      </c>
      <c r="M23" s="7">
        <f t="shared" si="30"/>
        <v>1.7837843747946174</v>
      </c>
      <c r="N23" s="7">
        <f t="shared" si="30"/>
        <v>3.5143020256521863E-2</v>
      </c>
      <c r="O23" s="7">
        <f t="shared" si="30"/>
        <v>0.13306138934091039</v>
      </c>
      <c r="P23" s="7">
        <f t="shared" si="30"/>
        <v>3.0199337741082969E-2</v>
      </c>
      <c r="Q23" s="7">
        <f t="shared" si="30"/>
        <v>0.22267465055546815</v>
      </c>
      <c r="R23" s="7">
        <f t="shared" si="30"/>
        <v>2.175216157452931</v>
      </c>
      <c r="S23" s="7">
        <f t="shared" si="30"/>
        <v>1.7953644012660301</v>
      </c>
      <c r="T23" s="7">
        <f t="shared" si="30"/>
        <v>0.29765304186808772</v>
      </c>
      <c r="U23" s="7">
        <f t="shared" ref="U23:V23" si="31">STDEV(U17:U19)</f>
        <v>0.55075705472860981</v>
      </c>
      <c r="V23" s="7">
        <f t="shared" si="31"/>
        <v>0.26816394452880299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介奇 邢</dc:creator>
  <cp:lastModifiedBy>介奇 邢</cp:lastModifiedBy>
  <dcterms:created xsi:type="dcterms:W3CDTF">2024-12-23T07:40:01Z</dcterms:created>
  <dcterms:modified xsi:type="dcterms:W3CDTF">2025-02-04T01:34:24Z</dcterms:modified>
</cp:coreProperties>
</file>