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Katharina\Desktop\Dokumente\Studium_phD\5\SupInfo\"/>
    </mc:Choice>
  </mc:AlternateContent>
  <xr:revisionPtr revIDLastSave="0" documentId="13_ncr:1_{A09164BD-294F-4269-AE9D-ACEF2E169934}" xr6:coauthVersionLast="47" xr6:coauthVersionMax="47" xr10:uidLastSave="{00000000-0000-0000-0000-000000000000}"/>
  <bookViews>
    <workbookView xWindow="-120" yWindow="-120" windowWidth="29040" windowHeight="15720" xr2:uid="{6F1AF8E3-8ED4-4FBA-86B7-A2BD6BAD4D6F}"/>
  </bookViews>
  <sheets>
    <sheet name="Alle" sheetId="1" r:id="rId1"/>
  </sheets>
  <definedNames>
    <definedName name="_xlnm._FilterDatabase" localSheetId="0" hidden="1">Alle!$A$1:$FR$124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K139" i="1" l="1"/>
  <c r="CJ139" i="1"/>
  <c r="CI139" i="1"/>
  <c r="CH139" i="1"/>
  <c r="CG139" i="1"/>
  <c r="CF139" i="1"/>
  <c r="CE139" i="1"/>
  <c r="CD139" i="1"/>
  <c r="CC139" i="1"/>
  <c r="CB139" i="1"/>
  <c r="CA139" i="1"/>
  <c r="BZ139" i="1"/>
  <c r="CE126" i="1"/>
  <c r="CD126" i="1"/>
  <c r="CC126" i="1"/>
  <c r="CB126" i="1"/>
  <c r="CA126" i="1"/>
  <c r="BW126" i="1"/>
  <c r="BV126" i="1"/>
  <c r="BU126" i="1"/>
  <c r="BT126" i="1"/>
  <c r="BB124" i="1"/>
  <c r="AF124" i="1"/>
  <c r="BB123" i="1"/>
  <c r="AF123" i="1"/>
  <c r="BB122" i="1"/>
  <c r="AF122" i="1"/>
  <c r="BB121" i="1"/>
  <c r="AF121" i="1"/>
  <c r="BB120" i="1"/>
  <c r="AF120" i="1"/>
  <c r="BB119" i="1"/>
  <c r="AF119" i="1"/>
  <c r="BB118" i="1"/>
  <c r="AF118" i="1"/>
  <c r="BB117" i="1"/>
  <c r="AF117" i="1"/>
  <c r="BB116" i="1"/>
  <c r="AF116" i="1"/>
  <c r="BB115" i="1"/>
  <c r="AF115" i="1"/>
  <c r="BB114" i="1"/>
  <c r="AF114" i="1"/>
  <c r="BB113" i="1"/>
  <c r="AF113" i="1"/>
  <c r="BB112" i="1"/>
  <c r="AF112" i="1"/>
  <c r="BB111" i="1"/>
  <c r="AF111" i="1"/>
  <c r="BB110" i="1"/>
  <c r="AF110" i="1"/>
  <c r="BB109" i="1"/>
  <c r="AF109" i="1"/>
  <c r="BB108" i="1"/>
  <c r="AF108" i="1"/>
  <c r="BB107" i="1"/>
  <c r="AF107" i="1"/>
  <c r="BB106" i="1"/>
  <c r="AF106" i="1"/>
  <c r="BB105" i="1"/>
  <c r="AF105" i="1"/>
  <c r="CN104" i="1"/>
  <c r="BB104" i="1"/>
  <c r="AF104" i="1"/>
  <c r="CM103" i="1"/>
  <c r="CN103" i="1" s="1"/>
  <c r="BB103" i="1"/>
  <c r="AF103" i="1"/>
  <c r="CM102" i="1"/>
  <c r="CN102" i="1" s="1"/>
  <c r="BB102" i="1"/>
  <c r="AF102" i="1"/>
  <c r="BB101" i="1"/>
  <c r="AF101" i="1"/>
  <c r="CM100" i="1"/>
  <c r="CN100" i="1" s="1"/>
  <c r="BB100" i="1"/>
  <c r="AF100" i="1"/>
  <c r="CN99" i="1"/>
  <c r="BB99" i="1"/>
  <c r="AF99" i="1"/>
  <c r="BB98" i="1"/>
  <c r="AF98" i="1"/>
  <c r="BB97" i="1"/>
  <c r="AF97" i="1"/>
  <c r="BB96" i="1"/>
  <c r="AF96" i="1"/>
  <c r="BB95" i="1"/>
  <c r="AF95" i="1"/>
  <c r="BB94" i="1"/>
  <c r="AF94" i="1"/>
  <c r="BB93" i="1"/>
  <c r="AF93" i="1"/>
  <c r="BB92" i="1"/>
  <c r="AF92" i="1"/>
  <c r="BB91" i="1"/>
  <c r="AF91" i="1"/>
  <c r="BB90" i="1"/>
  <c r="AF90" i="1"/>
  <c r="BB89" i="1"/>
  <c r="AF89" i="1"/>
  <c r="BB88" i="1"/>
  <c r="AF88" i="1"/>
  <c r="BB87" i="1"/>
  <c r="AF87" i="1"/>
  <c r="BB86" i="1"/>
  <c r="AF86" i="1"/>
  <c r="BB85" i="1"/>
  <c r="AF85" i="1"/>
  <c r="BB84" i="1"/>
  <c r="AF84" i="1"/>
  <c r="BB83" i="1"/>
  <c r="AF83" i="1"/>
  <c r="BB82" i="1"/>
  <c r="AF82" i="1"/>
  <c r="BB81" i="1"/>
  <c r="AF81" i="1"/>
  <c r="BB80" i="1"/>
  <c r="AF80" i="1"/>
  <c r="BB79" i="1"/>
  <c r="AF79" i="1"/>
  <c r="BB78" i="1"/>
  <c r="AF78" i="1"/>
  <c r="BB77" i="1"/>
  <c r="AF77" i="1"/>
  <c r="BB76" i="1"/>
  <c r="AF76" i="1"/>
  <c r="CM75" i="1"/>
  <c r="CN75" i="1" s="1"/>
  <c r="AF75" i="1"/>
  <c r="CM74" i="1"/>
  <c r="BB74" i="1"/>
  <c r="AF74" i="1"/>
  <c r="CM73" i="1"/>
  <c r="BB73" i="1"/>
  <c r="AF73" i="1"/>
  <c r="BB72" i="1"/>
  <c r="AF72" i="1"/>
  <c r="BB71" i="1"/>
  <c r="AF71" i="1"/>
  <c r="BB70" i="1"/>
  <c r="AF70" i="1"/>
  <c r="BB69" i="1"/>
  <c r="AF69" i="1"/>
  <c r="BB68" i="1"/>
  <c r="AF68" i="1"/>
  <c r="BB67" i="1"/>
  <c r="AF67" i="1"/>
  <c r="BB66" i="1"/>
  <c r="AF66" i="1"/>
  <c r="BB65" i="1"/>
  <c r="AF65" i="1"/>
  <c r="BB64" i="1"/>
  <c r="AF64" i="1"/>
  <c r="BB63" i="1"/>
  <c r="AF63" i="1"/>
  <c r="BB62" i="1"/>
  <c r="AF62" i="1"/>
  <c r="BB61" i="1"/>
  <c r="AF61" i="1"/>
  <c r="BB60" i="1"/>
  <c r="AF60" i="1"/>
  <c r="BB59" i="1"/>
  <c r="AF59" i="1"/>
  <c r="BB58" i="1"/>
  <c r="AF58" i="1"/>
  <c r="BB57" i="1"/>
  <c r="AF57" i="1"/>
  <c r="BB56" i="1"/>
  <c r="AF56" i="1"/>
  <c r="BB55" i="1"/>
  <c r="AF55" i="1"/>
  <c r="BB54" i="1"/>
  <c r="AF54" i="1"/>
  <c r="BB53" i="1"/>
  <c r="AF53" i="1"/>
  <c r="BB52" i="1"/>
  <c r="AF52" i="1"/>
  <c r="BB51" i="1"/>
  <c r="AF51" i="1"/>
  <c r="BB50" i="1"/>
  <c r="AF50" i="1"/>
  <c r="BB49" i="1"/>
  <c r="AF49" i="1"/>
  <c r="BB48" i="1"/>
  <c r="AF48" i="1"/>
  <c r="BB47" i="1"/>
  <c r="AF47" i="1"/>
  <c r="CN46" i="1"/>
  <c r="BB46" i="1"/>
  <c r="AF46" i="1"/>
  <c r="CN45" i="1"/>
  <c r="BB45" i="1"/>
  <c r="AF45" i="1"/>
  <c r="CN44" i="1"/>
  <c r="BB44" i="1"/>
  <c r="AF44" i="1"/>
  <c r="CN43" i="1"/>
  <c r="BB43" i="1"/>
  <c r="AF43" i="1"/>
  <c r="CN42" i="1"/>
  <c r="CH42" i="1"/>
  <c r="BB42" i="1"/>
  <c r="AF42" i="1"/>
  <c r="CN41" i="1"/>
  <c r="BB41" i="1"/>
  <c r="AF41" i="1"/>
  <c r="CN40" i="1"/>
  <c r="BB40" i="1"/>
  <c r="AF40" i="1"/>
  <c r="BB39" i="1"/>
  <c r="AF39" i="1"/>
  <c r="BB38" i="1"/>
  <c r="AF38" i="1"/>
  <c r="AF37" i="1"/>
  <c r="BB36" i="1"/>
  <c r="AF36" i="1"/>
  <c r="CM35" i="1"/>
  <c r="CN35" i="1" s="1"/>
  <c r="BB35" i="1"/>
  <c r="AF35" i="1"/>
  <c r="CN34" i="1"/>
  <c r="BB34" i="1"/>
  <c r="AF34" i="1"/>
  <c r="BB33" i="1"/>
  <c r="AF33" i="1"/>
  <c r="BB32" i="1"/>
  <c r="AF32" i="1"/>
  <c r="CN31" i="1"/>
  <c r="BB31" i="1"/>
  <c r="AF31" i="1"/>
  <c r="BB30" i="1"/>
  <c r="AF30" i="1"/>
  <c r="CM29" i="1"/>
  <c r="BB29" i="1"/>
  <c r="AF29" i="1"/>
  <c r="CN28" i="1"/>
  <c r="BB28" i="1"/>
  <c r="AF28" i="1"/>
  <c r="BB27" i="1"/>
  <c r="AF27" i="1"/>
  <c r="BB26" i="1"/>
  <c r="AF26" i="1"/>
  <c r="BB25" i="1"/>
  <c r="AF25" i="1"/>
  <c r="CN24" i="1"/>
  <c r="BB24" i="1"/>
  <c r="AF24" i="1"/>
  <c r="BR23" i="1"/>
  <c r="CN23" i="1" s="1"/>
  <c r="BB23" i="1"/>
  <c r="AF23" i="1"/>
  <c r="BB22" i="1"/>
  <c r="AF22" i="1"/>
  <c r="BB21" i="1"/>
  <c r="AF21" i="1"/>
  <c r="BB20" i="1"/>
  <c r="AF20" i="1"/>
  <c r="BB19" i="1"/>
  <c r="AF19" i="1"/>
  <c r="BB18" i="1"/>
  <c r="AF18" i="1"/>
  <c r="BR17" i="1"/>
  <c r="BB17" i="1"/>
  <c r="AF17" i="1"/>
  <c r="BB16" i="1"/>
  <c r="AF16" i="1"/>
  <c r="BB15" i="1"/>
  <c r="AF15" i="1"/>
  <c r="BB14" i="1"/>
  <c r="AF14" i="1"/>
  <c r="BB13" i="1"/>
  <c r="AF13" i="1"/>
  <c r="BB12" i="1"/>
  <c r="AF12" i="1"/>
  <c r="BB11" i="1"/>
  <c r="AF11" i="1"/>
  <c r="CH10" i="1"/>
  <c r="BB10" i="1"/>
  <c r="AF10" i="1"/>
  <c r="BB9" i="1"/>
  <c r="AF9" i="1"/>
  <c r="CP8" i="1"/>
  <c r="BB8" i="1"/>
  <c r="AF8" i="1"/>
  <c r="CP7" i="1"/>
  <c r="CN7" i="1"/>
  <c r="CI7" i="1"/>
  <c r="CI126" i="1" s="1"/>
  <c r="BB7" i="1"/>
  <c r="AF7" i="1"/>
  <c r="BB6" i="1"/>
  <c r="AF6" i="1"/>
  <c r="BB5" i="1"/>
  <c r="AF5" i="1"/>
  <c r="AF4" i="1"/>
  <c r="CH3" i="1"/>
  <c r="BR3" i="1"/>
  <c r="CN3" i="1" s="1"/>
  <c r="AF3" i="1"/>
  <c r="CN2" i="1"/>
  <c r="CH2" i="1"/>
  <c r="BB2" i="1"/>
  <c r="AF2" i="1"/>
  <c r="CH126" i="1" l="1"/>
</calcChain>
</file>

<file path=xl/sharedStrings.xml><?xml version="1.0" encoding="utf-8"?>
<sst xmlns="http://schemas.openxmlformats.org/spreadsheetml/2006/main" count="6776" uniqueCount="2687">
  <si>
    <t>Questionnaire ID &amp; Accord sur la protection des données</t>
  </si>
  <si>
    <t>Sexe</t>
  </si>
  <si>
    <t>Vous venez d'où?</t>
  </si>
  <si>
    <t>Années de scolarité / plus haut niveau d'éducation</t>
  </si>
  <si>
    <t>SchoolYears</t>
  </si>
  <si>
    <t>EducationLevel</t>
  </si>
  <si>
    <t>Êtes-vous mariée?(women)</t>
  </si>
  <si>
    <t>Êtes-vous marié? Combien de femmes avez-vous?(men)</t>
  </si>
  <si>
    <t>MaritalStatus</t>
  </si>
  <si>
    <t>Combien d'enfants avez-vous?</t>
  </si>
  <si>
    <t>Avez-vous eu un autre emploi avant ? Si oui, lequel ?</t>
  </si>
  <si>
    <t>OuiNon</t>
  </si>
  <si>
    <t>Category</t>
  </si>
  <si>
    <t>SubCategory</t>
  </si>
  <si>
    <t>Pourquoi avez-vous décidé de travailler ici ?</t>
  </si>
  <si>
    <t>Motivation</t>
  </si>
  <si>
    <t>Quelle est votre tâche exacte ?</t>
  </si>
  <si>
    <t>Casser la roche</t>
  </si>
  <si>
    <t>Concasser</t>
  </si>
  <si>
    <t>Surveiller</t>
  </si>
  <si>
    <t>Autre / Explication</t>
  </si>
  <si>
    <t>Sum</t>
  </si>
  <si>
    <t>Avez-vous eu une autre tâche avant? Si oui, laquelle?</t>
  </si>
  <si>
    <t>BeforeNO</t>
  </si>
  <si>
    <t>BeforeCarry</t>
  </si>
  <si>
    <t>BeforeOther</t>
  </si>
  <si>
    <t>Quels sont les aspects positifs de votre travail ?</t>
  </si>
  <si>
    <t>Nourishment self/family, cater for basic needs</t>
  </si>
  <si>
    <t>Education children</t>
  </si>
  <si>
    <t>Other</t>
  </si>
  <si>
    <t>Quels sont les aspects négatifs de votre travail ?</t>
  </si>
  <si>
    <t>NoMarket</t>
  </si>
  <si>
    <t>Injuries/Accidents/BodyAching/Health</t>
  </si>
  <si>
    <t>None</t>
  </si>
  <si>
    <t>Avez-vous eu des blessures/maladies à cause de votre travail?</t>
  </si>
  <si>
    <t>Expliquez (Quelle maladie, combien de fois et quoi était la cause?)</t>
  </si>
  <si>
    <t>Comment avez-vous traité les blessures et avez vous eu du support de quelqun ici?</t>
  </si>
  <si>
    <t>Hospital</t>
  </si>
  <si>
    <t>Home</t>
  </si>
  <si>
    <t>Quand commencez-vous et terminez-vous votre travail ?</t>
  </si>
  <si>
    <t>Start</t>
  </si>
  <si>
    <t>Ende</t>
  </si>
  <si>
    <t>Hours</t>
  </si>
  <si>
    <t>Combien de jours par semaine travaillez-vous ?</t>
  </si>
  <si>
    <t>Days</t>
  </si>
  <si>
    <t>Travaillez-vous tout l'année?</t>
  </si>
  <si>
    <t>Travaillez-vous seul(e) ou en équipe?</t>
  </si>
  <si>
    <t>Travaillez-vous seul(e) ou en équipe?/Seul(e)</t>
  </si>
  <si>
    <t>Travaillez-vous seul(e) ou en équipe?/En équipe</t>
  </si>
  <si>
    <t>Avec combien de personnes? Font-ils partie de la famille?</t>
  </si>
  <si>
    <t>Both</t>
  </si>
  <si>
    <t>Combien de personnes travaillent ici en total?</t>
  </si>
  <si>
    <t>Comment c’est évolué avec le temps (aujourd’hui, il y a 5 ans, il y a 10 ans) ?</t>
  </si>
  <si>
    <t>Comment avez-vous choisi le lieu de votre travail et quelle est la sécurité de vos droits d'accès ?</t>
  </si>
  <si>
    <t>Comment a le lieu changé au fil du temps?</t>
  </si>
  <si>
    <t>Comment dividez-vous votre travail? --&gt; Quelle unité? (p. ex. petit/grand tas, seau, charette, benne...)</t>
  </si>
  <si>
    <t>Pour faire le feu, ca dûre combien de temps?</t>
  </si>
  <si>
    <t>Une unité de travail, ca dûre combien de temps? / Combien d'unités faites-vous dans une journée?</t>
  </si>
  <si>
    <t>Plats per day</t>
  </si>
  <si>
    <t>Est-ce qu'il y a des différences entre la saison des pluies et la saison sèche ou des autres raisons pour un changement?</t>
  </si>
  <si>
    <t>same</t>
  </si>
  <si>
    <t>Combien payez-vous par unité de gravier/roche et á qui?</t>
  </si>
  <si>
    <t>Combien payez-vous pour les pneus et le fer et á qui?</t>
  </si>
  <si>
    <t>Louez-vous ou possedez-vous les outils (marteau, tableau, tamis,...)?</t>
  </si>
  <si>
    <t>Louez-vous ou possedez-vous les outils (marteau, tableau, tamis,...)?/Louer</t>
  </si>
  <si>
    <t>Louez-vous ou possedez-vous les outils (marteau, tableau, tamis,...)?/Possèder</t>
  </si>
  <si>
    <t>Louez-vous ou possedez-vous les outils (marteau, tableau, tamis,...)?/Borrowedfromneighbour</t>
  </si>
  <si>
    <t>Louez-vous ou possedez-vous les outils (marteau, tableau, tamis,...)?/Pas besoin</t>
  </si>
  <si>
    <t>Louez-vous ou possedez-vous les outils (marteau, tableau, tamis,...)?/Autre/Explication</t>
  </si>
  <si>
    <t>Autre/Explication</t>
  </si>
  <si>
    <t xml:space="preserve"> Quoi sont les coûtes (une fois / par jour)?</t>
  </si>
  <si>
    <t>Price Fer</t>
  </si>
  <si>
    <t>Price plat</t>
  </si>
  <si>
    <t>Quel est votre source d'eau á boire et combien payez-vous?</t>
  </si>
  <si>
    <t>Quels autres coûts récurrent / initiaux avez vous?</t>
  </si>
  <si>
    <t>Par unité, combien d'argent gagnez-vous et qui vous paie?</t>
  </si>
  <si>
    <t>Price per plat</t>
  </si>
  <si>
    <t>PlatsPerDay*Price</t>
  </si>
  <si>
    <t>Combien gagnez-vous à la fin de la journée (profit / salaire) ?</t>
  </si>
  <si>
    <t>Revenue/Profit?</t>
  </si>
  <si>
    <t>Comment c’est évolué avec le temps (aujourd’hui, il y a 5 ans, il y a 10 ans, salaire et coûtes) ?</t>
  </si>
  <si>
    <t>Expliquez</t>
  </si>
  <si>
    <t>Quelles règles régissent les activités d'extraction ici (institution ou règles communales) ?</t>
  </si>
  <si>
    <t>Nofights</t>
  </si>
  <si>
    <t>Don't know</t>
  </si>
  <si>
    <t>Faites-vous partie d'une association ?</t>
  </si>
  <si>
    <t>Faites-vous partie d'une association ?/Oui</t>
  </si>
  <si>
    <t>Faites-vous partie d'une association ?/Non</t>
  </si>
  <si>
    <t>Faites-vous partie d'une association ?/Explication</t>
  </si>
  <si>
    <t>Comment affecte ça vos activités ?</t>
  </si>
  <si>
    <t>Qui a vous donné la permission de travailler ici?</t>
  </si>
  <si>
    <t>Qui a vous donné la permission de travailler ici?/Surveillant / chef d'association</t>
  </si>
  <si>
    <t>Qui a vous donné la permission de travailler ici?/Institution</t>
  </si>
  <si>
    <t>Qui a vous donné la permission de travailler ici?/Personne</t>
  </si>
  <si>
    <t>Qui a vous donné la permission de travailler ici?/Explication</t>
  </si>
  <si>
    <t>Est-ce qu'il y a une extraction interdit / illégale ? Expliquez</t>
  </si>
  <si>
    <t>Avez-vous un autre boulot?</t>
  </si>
  <si>
    <t>Lequel?</t>
  </si>
  <si>
    <t>Combien gagnez-vous de ce boulot (par jour/semaine/mois)?</t>
  </si>
  <si>
    <t>Est-ce qu'il y a une relation entre l'extraction et votre autre boulot ?</t>
  </si>
  <si>
    <t>Quel sont les aspects positives de l'extraction ici sur la communauté?</t>
  </si>
  <si>
    <t>Work/Money for population</t>
  </si>
  <si>
    <t>Access to materials</t>
  </si>
  <si>
    <t>Quel sont les aspects negatives de l'extraction ici sur la communauté?</t>
  </si>
  <si>
    <t>Smoke</t>
  </si>
  <si>
    <t>Quel sont les aspects positives de l'extraction ici sur l'environnement naturel?</t>
  </si>
  <si>
    <t>Quel sont les aspects negatives de l'extraction ici sur l'environnement naturel?</t>
  </si>
  <si>
    <t>Pensez-vous que les activités d'extraction vont se poursuivre ici ?</t>
  </si>
  <si>
    <t>Yes</t>
  </si>
  <si>
    <t>No</t>
  </si>
  <si>
    <t>Depends (on military/Alizeta, youth/individual opportunities)</t>
  </si>
  <si>
    <t>Comment la politique pourrait-elle soutenir les gens qui travaillent ici?</t>
  </si>
  <si>
    <t>CreatingOtherJobOpportunities</t>
  </si>
  <si>
    <t>Food</t>
  </si>
  <si>
    <t>Work related</t>
  </si>
  <si>
    <t>Any support appreciated</t>
  </si>
  <si>
    <t>Quel est votre souhaite pour l'avenir?</t>
  </si>
  <si>
    <t>Other job</t>
  </si>
  <si>
    <t>Housing</t>
  </si>
  <si>
    <t>School/Work/wellbeing of kids</t>
  </si>
  <si>
    <t>Fortbewegungsmittel</t>
  </si>
  <si>
    <t>Peace</t>
  </si>
  <si>
    <t>Health(own/family)</t>
  </si>
  <si>
    <t>Anysupport</t>
  </si>
  <si>
    <t>WorkMaterialsConditions</t>
  </si>
  <si>
    <t>Dernière question: Est-ce qu'il y a une autre chose à ajouter?</t>
  </si>
  <si>
    <t>_id</t>
  </si>
  <si>
    <t>_uuid</t>
  </si>
  <si>
    <t>_submission_time</t>
  </si>
  <si>
    <t>_validation_status</t>
  </si>
  <si>
    <t>_notes</t>
  </si>
  <si>
    <t>_status</t>
  </si>
  <si>
    <t>_submitted_by</t>
  </si>
  <si>
    <t>_tags</t>
  </si>
  <si>
    <t>_index</t>
  </si>
  <si>
    <t>start</t>
  </si>
  <si>
    <t>end</t>
  </si>
  <si>
    <t>Lieu (GPS)</t>
  </si>
  <si>
    <t>_Lieu (GPS)_latitude</t>
  </si>
  <si>
    <t>_Lieu (GPS)_longitude</t>
  </si>
  <si>
    <t>_Lieu (GPS)_altitude</t>
  </si>
  <si>
    <t>_Lieu (GPS)_precision</t>
  </si>
  <si>
    <t>Pissy</t>
  </si>
  <si>
    <t>Féminin</t>
  </si>
  <si>
    <t>0</t>
  </si>
  <si>
    <t>No education</t>
  </si>
  <si>
    <t>Veuf</t>
  </si>
  <si>
    <t>Au village, a préparé le dolo, commerce</t>
  </si>
  <si>
    <t>Oui</t>
  </si>
  <si>
    <t>Agric</t>
  </si>
  <si>
    <t>Processing</t>
  </si>
  <si>
    <t>Après le mort de son mari</t>
  </si>
  <si>
    <t>Family support</t>
  </si>
  <si>
    <t>Used to carry Rocks out</t>
  </si>
  <si>
    <t>Per tas 1000 cfa</t>
  </si>
  <si>
    <t>Pas du marché, accidents</t>
  </si>
  <si>
    <t>Taper la main, de temps en temps, no Treatment, after 2-3 days good, little pièces in eyes</t>
  </si>
  <si>
    <t>No need</t>
  </si>
  <si>
    <t>8-9 to 18h</t>
  </si>
  <si>
    <t>7</t>
  </si>
  <si>
    <t>Seul(e)</t>
  </si>
  <si>
    <t>Cant tell, Many, in Rainy season reduced</t>
  </si>
  <si>
    <t>30 ppl when she started</t>
  </si>
  <si>
    <t>Came with someone who sat here, Can Always come here</t>
  </si>
  <si>
    <t>Tas 3000mil pic +1500 transport</t>
  </si>
  <si>
    <t>2 jours</t>
  </si>
  <si>
    <t>Même entre les saisons, but stock in dry season</t>
  </si>
  <si>
    <t>3000 cfa per tas to men who Cut rock, 1500 cfa for transport</t>
  </si>
  <si>
    <t>Possèder</t>
  </si>
  <si>
    <t>1250 pour truc plus 250-500 to cut in half, bought at market, lasts 2 years for her, less for Others, bucket: 1250cfa bought here, lasts 2 years</t>
  </si>
  <si>
    <t>Robinet but payable, gallon 10cfa, also asks at a nearby garage, used to bé no Wall to Military so she went there to get water</t>
  </si>
  <si>
    <t>Manger: breakfast from home, midi here, riz 150 cfa Sometimes adds 50cfa meat</t>
  </si>
  <si>
    <t>400 cfa per plat to men, 6 per day, Sometimes Up to 9, tas can be around 15 plats</t>
  </si>
  <si>
    <t>Avant-hier 750cfa, some days without salary, depends on market</t>
  </si>
  <si>
    <t>Used to be better, market, 15 plats used to be 1500 au début, now 6250</t>
  </si>
  <si>
    <t>No rules</t>
  </si>
  <si>
    <t>Non</t>
  </si>
  <si>
    <t>Personne</t>
  </si>
  <si>
    <t>No, but middle is for Military cant touch</t>
  </si>
  <si>
    <t>Bénéfique pour la population, elle a acheté du terrain, youth bought moto</t>
  </si>
  <si>
    <t>Will Always continue here</t>
  </si>
  <si>
    <t>Govmnt supports Them, after Rainy season Govmnt Pumps water out, Govmnt installed Machine to get rocks out but broken, action social gave everyone 2 Sacks de nutrition, 100.000 plus vélo a chaque jeune fille pour les faire sortir, école pas loin pour les enfants, tout sont là bas</t>
  </si>
  <si>
    <t>she wants to retire, sell spices</t>
  </si>
  <si>
    <t>51b2265b-48d6-4881-ba0b-05aedd688485</t>
  </si>
  <si>
    <t>submitted_via_web</t>
  </si>
  <si>
    <t>12.3478782 -1.5662694 325.7 4.916</t>
  </si>
  <si>
    <t>Farming</t>
  </si>
  <si>
    <t>Mort du mari</t>
  </si>
  <si>
    <t>Se nourrir</t>
  </si>
  <si>
    <t>Pas facile de concasser</t>
  </si>
  <si>
    <t>No fixed time, Up to 17/18h</t>
  </si>
  <si>
    <t>More than 1000</t>
  </si>
  <si>
    <t>Fluctuates</t>
  </si>
  <si>
    <t>Doesnt belong to Antoine here, she chose</t>
  </si>
  <si>
    <t>Usually sits Somewhere Else, works for so here</t>
  </si>
  <si>
    <t>Tas, plate</t>
  </si>
  <si>
    <t>6-15 plats par jour</t>
  </si>
  <si>
    <t>Doesnt dépend on season, only her force</t>
  </si>
  <si>
    <t>As much as you can, quantité dépend de monnaie</t>
  </si>
  <si>
    <t>1250, 2500, 3000 différent prix, lasts 1 year</t>
  </si>
  <si>
    <t>Sometimes paid, Sometimes free, Sometimes from home</t>
  </si>
  <si>
    <t>No, food from home, lives here, village rapeologo</t>
  </si>
  <si>
    <t>Plate 400</t>
  </si>
  <si>
    <t>Depends on quantité</t>
  </si>
  <si>
    <t>Changes</t>
  </si>
  <si>
    <t>Nourrir la famille , pays school fees</t>
  </si>
  <si>
    <t>Doesnt know</t>
  </si>
  <si>
    <t>Depends on youth</t>
  </si>
  <si>
    <t>Up to Govmnt</t>
  </si>
  <si>
    <t>Already old, pain quotidien</t>
  </si>
  <si>
    <t>e55561f6-3e68-44d0-8acb-c6e812b5344f</t>
  </si>
  <si>
    <t>12.3540284 -1.5580289 1103.3 4.883</t>
  </si>
  <si>
    <t>Masculin</t>
  </si>
  <si>
    <t>Not a décision, no choice, did not get to know bis Mom, replacing machine, no Work for bis own will</t>
  </si>
  <si>
    <t>Poverty / Lack of money for subsistence</t>
  </si>
  <si>
    <t>Faire du feu Concasser Autre / Explication</t>
  </si>
  <si>
    <t>Avoir à manger, working to not having to steal</t>
  </si>
  <si>
    <t>Bcp de difficultés, fumé des pneus dangereux pour la santé mais pas de choix</t>
  </si>
  <si>
    <t>Hit his upper leg, had to get opération, Sometimes still pain. Burnt his leg. Dad of a friend accidentally drive moto in pit ans died</t>
  </si>
  <si>
    <t>OP, he had to pays for it</t>
  </si>
  <si>
    <t>4-7am start, in dry season he sleeps here, wechselt sich mit anderen ab, um Feuerausbreitung zu vermeiden, vient de Pissy</t>
  </si>
  <si>
    <t>Sunday off, but currently coming to not miss a client</t>
  </si>
  <si>
    <t>Ne sait pas</t>
  </si>
  <si>
    <t>Increased</t>
  </si>
  <si>
    <t>Only middle to Military, Rest free choice</t>
  </si>
  <si>
    <t>Sells rocks based on money paid, works for women to make smaller pieces, eg tas de 1000, 500 to reduce size</t>
  </si>
  <si>
    <t>Tas de 1000 dans quelques minutes once fire set, 10 pneu dure une semaine, to reduce size of 30000 tas one day</t>
  </si>
  <si>
    <t>normally Better market (except thids year), but rain puts fire off</t>
  </si>
  <si>
    <t>Ppl from outside sell, 1 = 250 cfa</t>
  </si>
  <si>
    <t>Louer Possèder</t>
  </si>
  <si>
    <t>Louer 500 cfa mateau par journée, pelle 250cfa, pioche 250cfa, only Klinge bought</t>
  </si>
  <si>
    <t>Bought here, women often bring, men buy, eau frais, 10-25 cfa, par jour 750cfa, if hot more</t>
  </si>
  <si>
    <t>Collect Money to Pump water out, based on their area in the pit, fume 900cfa par jour, if no Work 450, 300cfa per day for food</t>
  </si>
  <si>
    <t>If good marché 5000-10000, Sometimes nothing, depuis 1 semaine rien</t>
  </si>
  <si>
    <t>If good marché 5000-10000, lately bad</t>
  </si>
  <si>
    <t>A partir de 18h no feu, Take it out by patron</t>
  </si>
  <si>
    <t>Kids are normally not here, whites contructed school because kid died unter truck</t>
  </si>
  <si>
    <t>Travail bénéfique pour eux ici, not for people around bc of fumé</t>
  </si>
  <si>
    <t>No, Military is building a hospital once finished they have to stop (bc of fumé), no place to Pump water bc thats where they want to build</t>
  </si>
  <si>
    <t>Govmnt wants them out, Military camp supports them : speaks Up for them</t>
  </si>
  <si>
    <t>That in one year we wont find him here anymore</t>
  </si>
  <si>
    <t>Wants to leave</t>
  </si>
  <si>
    <t>025e5c86-0026-46ab-bba3-2a3fa64c81c0</t>
  </si>
  <si>
    <t>12.3305573 -1.6200119 101.5 4.0</t>
  </si>
  <si>
    <t>Sanon</t>
  </si>
  <si>
    <t>Vente de la cola locale</t>
  </si>
  <si>
    <t>Sale</t>
  </si>
  <si>
    <t>Pauvreté</t>
  </si>
  <si>
    <t>Subvenir aux besoins de nourriture de la famille</t>
  </si>
  <si>
    <t>Taper son doigt avec le fer
Manque de force pour transporter son plat de concasser</t>
  </si>
  <si>
    <t>Taper son doigt avec le fer, plusieurs fois mais facile à guérir</t>
  </si>
  <si>
    <t>Médecine traditionnelle, se soigne soi-même</t>
  </si>
  <si>
    <t>7h - 17h</t>
  </si>
  <si>
    <t>Six jours sauf le dimanche</t>
  </si>
  <si>
    <t>Meilleur que cette année</t>
  </si>
  <si>
    <t>Libre choix</t>
  </si>
  <si>
    <t>Le nombre de travailleurs à augmenter</t>
  </si>
  <si>
    <t>3-5 plats/jour</t>
  </si>
  <si>
    <t>4 plats/jour</t>
  </si>
  <si>
    <t>Non c'est pareil</t>
  </si>
  <si>
    <t>Petit fer:500f , grand fer:  1000f, plat: 600f</t>
  </si>
  <si>
    <t>Amener de la maison, acheter a 10f à la pompe</t>
  </si>
  <si>
    <t>200-250f le plat de nourriture</t>
  </si>
  <si>
    <t>400f/plat parfois elle rentre sans argent</t>
  </si>
  <si>
    <t>Depends du marché parfois zéro francs</t>
  </si>
  <si>
    <t>Meilleur avant qu'aujourd'hui</t>
  </si>
  <si>
    <t>Il y avait beaucoup de marché</t>
  </si>
  <si>
    <t>Aucunes règles</t>
  </si>
  <si>
    <t>Vente de la cola</t>
  </si>
  <si>
    <t>500f parfois 100-150f</t>
  </si>
  <si>
    <t>Plus ou moins car si ya l'argent on paie plus</t>
  </si>
  <si>
    <t>Du travail aux personnes dans la misère</t>
  </si>
  <si>
    <t>Je pense bien pour le bonheur des travailleurs</t>
  </si>
  <si>
    <t>Soutenir avec les vivres( maïs, riz)</t>
  </si>
  <si>
    <t>Avoir des vivres pour pouvoir se nourrir</t>
  </si>
  <si>
    <t>Avoir à manger pour soi et sa famille, si elle a se soutien , elle ne viendrai plus sur ce site</t>
  </si>
  <si>
    <t>0c18162c-5fe1-4a09-8335-5b66bc867940</t>
  </si>
  <si>
    <t>12.347378 -1.5674582 309.0 4.966</t>
  </si>
  <si>
    <t>Timbou</t>
  </si>
  <si>
    <t>Oui, vente de gâteaux</t>
  </si>
  <si>
    <t>C'était bénéfique que la vente du gâteau</t>
  </si>
  <si>
    <t>Loss / low profitability of previous employment</t>
  </si>
  <si>
    <t>Juste avoir à manger</t>
  </si>
  <si>
    <t>Blessure à la main</t>
  </si>
  <si>
    <t>Se taper la main avec le fer</t>
  </si>
  <si>
    <t>Se soigne soi-même avec de la potasse</t>
  </si>
  <si>
    <t>6h - 18h</t>
  </si>
  <si>
    <t>Tous les jours sauf le dimanche</t>
  </si>
  <si>
    <t>Beaucoup de travailleurs que avant</t>
  </si>
  <si>
    <t xml:space="preserve">Même lieu de travail </t>
  </si>
  <si>
    <t>Petit Tas</t>
  </si>
  <si>
    <t>9 plats par jour</t>
  </si>
  <si>
    <t>Oui en saison sèche elle travaille à l'intérieur de la fosse pour concasser directement et en saison pluvieuse elle travaille à l'extérieur et est obligé de payer pour le transport en dehors de la fosse</t>
  </si>
  <si>
    <t>Avec les jeunes qui enlève la roche, à 1000f , 500f pour le transport</t>
  </si>
  <si>
    <t>1000f a 1500f , dépend de ton arrangement avec le vendeur</t>
  </si>
  <si>
    <t>Robinet disponible mais à cause des factures on paie juste un peu</t>
  </si>
  <si>
    <t>Repas à acheter</t>
  </si>
  <si>
    <t>Si le marché y est 2500f ou 3000f</t>
  </si>
  <si>
    <t>Zéro francs pour certains jours , ou 500f à 1000f</t>
  </si>
  <si>
    <t>Avant on pouvait avoir 5000f</t>
  </si>
  <si>
    <t>Il y avait beaucoup de clients</t>
  </si>
  <si>
    <t>Aucunes</t>
  </si>
  <si>
    <t>Du travail à la population qui vit dans la pauvreté</t>
  </si>
  <si>
    <t>Depends surtout des militaires</t>
  </si>
  <si>
    <t>Des vivres alimentaire</t>
  </si>
  <si>
    <t>De quitter ce lieu car il ya manque de force maintenant
Avoir toujours à manger</t>
  </si>
  <si>
    <t>Paix et sécurité pour le pays
Que Dieu nous ses enfants pour qu'on puissent un jour les soutenir en retour
La protection de Dieu sur tous</t>
  </si>
  <si>
    <t>2e6ddb56-ee98-46a5-8410-e224d92df0f7</t>
  </si>
  <si>
    <t>12.3474655 -1.5676249 293.9 5.0</t>
  </si>
  <si>
    <t>Ouagadougou</t>
  </si>
  <si>
    <t>Oui, Vente de légumes au marché</t>
  </si>
  <si>
    <t>Manque de bénéfices</t>
  </si>
  <si>
    <t>Concasser Tamiser le gravier</t>
  </si>
  <si>
    <t>Juste se nourrir, le marché n'est plus comme avant</t>
  </si>
  <si>
    <t>Actuellement il n'y a plus de marché,
Des blessures</t>
  </si>
  <si>
    <t>Se taper avec le fer</t>
  </si>
  <si>
    <t>Se soigner soi même</t>
  </si>
  <si>
    <t>8h-17h</t>
  </si>
  <si>
    <t>Le nombre augmenter</t>
  </si>
  <si>
    <t>Elle paie 1000f avec les jeunes dans la fosse,le transport elle paie 500f et 350f pour réduire la taille des roches</t>
  </si>
  <si>
    <t>3 à 4 plats par jour</t>
  </si>
  <si>
    <t>Plus facile en saison sèche car en saison pluvieuse il faut bien couvrir le tamisé parfois</t>
  </si>
  <si>
    <t>1000f avec les jeunes</t>
  </si>
  <si>
    <t>Le fer à 1500f et il faut réduire la longueur à 1000f, le plat à 1250f ou 1500f</t>
  </si>
  <si>
    <t>Elle a l'eau gratuitement chez un individuel</t>
  </si>
  <si>
    <t>Minimum 200f la nourriture</t>
  </si>
  <si>
    <t>400f le plat, et la brouette à 1250f(environ 3 plats)</t>
  </si>
  <si>
    <t>1250f à 2500f</t>
  </si>
  <si>
    <t>Meilleur avant</t>
  </si>
  <si>
    <t>Bénéfices de plus de 2500f</t>
  </si>
  <si>
    <t>Non car la fosse est devenue très profonde et si on a plus la roche par fini on va laisser et le transport devient de plus en plus difficile</t>
  </si>
  <si>
    <t>Les soutenir pour qu'elles quittent le site
Du travail pour leurs enfants</t>
  </si>
  <si>
    <t>Du travail pour nos enfants car j'ai un enfant sur ce site. Si les enfants ont du travail nous serons soulager</t>
  </si>
  <si>
    <t>Merci d'avoir fait le déplacement pour échanger avec nous alors que Dieu vous bénisse et vous exauce vos vœux</t>
  </si>
  <si>
    <t>f0839af0-8b92-46da-8895-2fbdfa722c82</t>
  </si>
  <si>
    <t>12.3476251 -1.567283 325.2 4.1</t>
  </si>
  <si>
    <t>Tenkodogo</t>
  </si>
  <si>
    <t>Cultivait au village</t>
  </si>
  <si>
    <t>Car il n'y avait pas de travail plus rentable</t>
  </si>
  <si>
    <t>Juste se nourrir</t>
  </si>
  <si>
    <t>Le corps s'est affaibli avec le travail 
Des blessures à la main</t>
  </si>
  <si>
    <t>Taper la main avec le fer
Blessure à l'oeil</t>
  </si>
  <si>
    <t>A l'hôpital pour les blessures à l'oeil
Se soigne à la maison pour les blessures à la main</t>
  </si>
  <si>
    <t>8h à 17h</t>
  </si>
  <si>
    <t>Tous les jours sauf vendredi et parfois les dimanche
Avant elle travaillait tous les jours mais maintenant elle est faible</t>
  </si>
  <si>
    <t>Un tas à 1000f , 500f pour le transport et 350f pour réduire la taille. Pour un tas de 2000f tu paie 1000f pour le transport à cause de la profondeur de la fosse, 700f pour réduire la taille et tu peux obtenir au maximum 9 plats sinon 7 plats</t>
  </si>
  <si>
    <t>1 à 2 plats par jour par manque de force</t>
  </si>
  <si>
    <t>C'est pareil, parfois on a beaucoup de marché en Août mais les dernières années le marché n'est plus comme avant</t>
  </si>
  <si>
    <t>1 plat à 400f et les 3 plats à 1250f</t>
  </si>
  <si>
    <t>C'est pas louer</t>
  </si>
  <si>
    <t>L'eau est obtenue gratuitement chez un garagiste qui est tout près du site</t>
  </si>
  <si>
    <t>200f le plat de nourriture</t>
  </si>
  <si>
    <t>500f par tas</t>
  </si>
  <si>
    <t>Parfois zéro francs par jour, mais en  trois jours 2500f</t>
  </si>
  <si>
    <t>7200f avant par jour</t>
  </si>
  <si>
    <t>Aucune</t>
  </si>
  <si>
    <t>Du travail à la population</t>
  </si>
  <si>
    <t>Depends les militaires</t>
  </si>
  <si>
    <t>Soutenir avec les vivres
Il ne paie aucune taxe</t>
  </si>
  <si>
    <t>De bonne maison pour dormir</t>
  </si>
  <si>
    <t>Les accompagner
Que Dieu nous bénisse</t>
  </si>
  <si>
    <t>36c07d1e-eb83-410f-956b-8cb052ed5b80</t>
  </si>
  <si>
    <t>12.3475804 -1.5668234 316.5 4.75</t>
  </si>
  <si>
    <t>Manga</t>
  </si>
  <si>
    <t>Chercher l'argent</t>
  </si>
  <si>
    <t>Casser la roche Faire du feu</t>
  </si>
  <si>
    <t>On gagne l'argent mais le marché n'est plus bon</t>
  </si>
  <si>
    <t>Blessures</t>
  </si>
  <si>
    <t>La réduction des roches il ya des jets de morceaux sur le corps</t>
  </si>
  <si>
    <t>Traitement naturel</t>
  </si>
  <si>
    <t>5h à 17h</t>
  </si>
  <si>
    <t>Tous les jours sauf certains dimanche</t>
  </si>
  <si>
    <t>Nombre a augmenter</t>
  </si>
  <si>
    <t>Pas de lieu mais tourne partout</t>
  </si>
  <si>
    <t>Il est mobile</t>
  </si>
  <si>
    <t>Tas de 1000f,350 f pour réduire</t>
  </si>
  <si>
    <t>Une semaine</t>
  </si>
  <si>
    <t>En saison pluvieuse il fait plus la réduction des roches</t>
  </si>
  <si>
    <t>Le travail est bien en saison sèche qu'en saison pluvieuse car la pluie éteint le feu</t>
  </si>
  <si>
    <t>250f le pneu</t>
  </si>
  <si>
    <t>500f le gros marteau et 250f les autres(pelles, petit marteau, pioches)</t>
  </si>
  <si>
    <t>500f la barrique seulement en saison sèche</t>
  </si>
  <si>
    <t>300f à 500f le repas</t>
  </si>
  <si>
    <t>Si ya le marché on peut avoir plus de 5000f de bénéfices</t>
  </si>
  <si>
    <t>2000-4000f</t>
  </si>
  <si>
    <t>Pareil rien a changé</t>
  </si>
  <si>
    <t>Le même revenu</t>
  </si>
  <si>
    <t>Chacun travail dans son territoire à l'intérieur de la fosse</t>
  </si>
  <si>
    <t>Du travail aux jeunes qui en veulent</t>
  </si>
  <si>
    <t>Depends des militaires et la de la SONABHY</t>
  </si>
  <si>
    <t>Matériel de travail
D'autres emploi pour quitter ce site</t>
  </si>
  <si>
    <t>De m'aider à avoir un autre emploi et laisser ce travail</t>
  </si>
  <si>
    <t>Rien à ajouter</t>
  </si>
  <si>
    <t>44330917-b9a1-41f6-8c7f-4e77d65ba845</t>
  </si>
  <si>
    <t>12.3473468 -1.5675789 308.7 5.0</t>
  </si>
  <si>
    <t>Bingo</t>
  </si>
  <si>
    <t>Oui la vente de bois de chauffe</t>
  </si>
  <si>
    <t>Commerce non-agric</t>
  </si>
  <si>
    <t>Car la vente du bois n'avait pas de bénéfices</t>
  </si>
  <si>
    <t>Avoir le nécessaire pour se nourrir</t>
  </si>
  <si>
    <t>Maux de pieds et de ceinture
Blessures à la main 
Manque de soins car moyens financiers limités pour bénéficier des soins adéquats</t>
  </si>
  <si>
    <t>Taper la main avec le fer
Maux de pieds,le fait d'être assise tout le temps</t>
  </si>
  <si>
    <t>Traitement naturel
Pas de traitement car coût soins élevés</t>
  </si>
  <si>
    <t>7h ou 8h- 17h</t>
  </si>
  <si>
    <t>Tous les jours , comme elle est indépendante elle choisit ses jours de repos comme elle veut mais elle n'a pas de jours fixe de repos</t>
  </si>
  <si>
    <t>Nombre élevé</t>
  </si>
  <si>
    <t>Tas de 1000f, tu paies en fonction de tes moyens</t>
  </si>
  <si>
    <t>6 à 7 plats</t>
  </si>
  <si>
    <t>En saison pluvieuse le travail est plus difficile car on peut pas travailler avec la pluie</t>
  </si>
  <si>
    <t>1000f par tas avec les jeunes</t>
  </si>
  <si>
    <t>Le fer à 2250f pour réduire la taille à 500f, 1500f le plat</t>
  </si>
  <si>
    <t>Au robinet parfois au garage</t>
  </si>
  <si>
    <t>Si ya la clientèle 1000f a 1250f, mais actuellement si tu a 500f par jour tu est heureuse,  avec les clients directement</t>
  </si>
  <si>
    <t>500f par jour</t>
  </si>
  <si>
    <t>Mieux avant</t>
  </si>
  <si>
    <t>minimum 1000f par jour et maintenant 500f</t>
  </si>
  <si>
    <t>Du travail à la population qui en veulent</t>
  </si>
  <si>
    <t>Je l'espère surtout pour les jeunes qui sont ici car ils n'ont pas d'autres portes de sortie car il n'y a pas du travail ailleurs</t>
  </si>
  <si>
    <t>Du travail pour les jeunes pour qu'ils libèrent ce site</t>
  </si>
  <si>
    <t>Nous soutenir pour qu'on aient a manger
Aider nos enfants a avoir du travail</t>
  </si>
  <si>
    <t>Juste des bénédictions :
Que Dieu bénisse vos études 
Paix et sécurité pour le Burkina Faso</t>
  </si>
  <si>
    <t>7ce6599a-7d27-48b6-8023-187d2cd7e24f</t>
  </si>
  <si>
    <t>12.3471558 -1.5668437 333.5 4.983</t>
  </si>
  <si>
    <t xml:space="preserve">Pissy </t>
  </si>
  <si>
    <t>Au lycée en classe de Seconde</t>
  </si>
  <si>
    <t>Secondary</t>
  </si>
  <si>
    <t xml:space="preserve">Élève </t>
  </si>
  <si>
    <t>Education</t>
  </si>
  <si>
    <t xml:space="preserve">Pour avoir de l'argent pour payer ses études </t>
  </si>
  <si>
    <t>Save money for schooling</t>
  </si>
  <si>
    <t>Faire du feu Casser la roche</t>
  </si>
  <si>
    <t xml:space="preserve">Pouvoir payer ses études
Avoir quelques dans la poche et ressembler aux autres </t>
  </si>
  <si>
    <t xml:space="preserve">Des blessures </t>
  </si>
  <si>
    <t xml:space="preserve">La lame qui déchire la peau et ou jets de roches qui peut t'éloigner du travail pendant quelques jours </t>
  </si>
  <si>
    <t xml:space="preserve">À l'hôpital
Prise en charge soi même </t>
  </si>
  <si>
    <t>7h30 - 18h30</t>
  </si>
  <si>
    <t xml:space="preserve">Comme c'est les vacances il travaille tous les jours sauf les dimanches où il se repose </t>
  </si>
  <si>
    <t>Juste les congés et les vacances et weekend</t>
  </si>
  <si>
    <t>Seul(e) En équipe</t>
  </si>
  <si>
    <t xml:space="preserve">Ne sait pas </t>
  </si>
  <si>
    <t xml:space="preserve">Toujours le même </t>
  </si>
  <si>
    <t xml:space="preserve">Mobile </t>
  </si>
  <si>
    <t xml:space="preserve">Toujours mobile et le nombre de travailleurs à augmenter </t>
  </si>
  <si>
    <t xml:space="preserve">1 tas à 350f </t>
  </si>
  <si>
    <t xml:space="preserve">Une à deux semaines maximum </t>
  </si>
  <si>
    <t>10-15 tas de 1000f</t>
  </si>
  <si>
    <t xml:space="preserve">La saison pluvieuse on peut pas faire le feu car il ya beaucoup d'eau dans la fosse, actuellement il réduit la taille des roches </t>
  </si>
  <si>
    <t>Louer</t>
  </si>
  <si>
    <t>Grosse marteau à 500f et les autres à 250f(petite marteau, pelle et pioche)</t>
  </si>
  <si>
    <t>L'eau de 10f il paie 150f par jour et l'eau de 25f il paie 300f</t>
  </si>
  <si>
    <t xml:space="preserve">300f à 500f pour la nourriture </t>
  </si>
  <si>
    <t xml:space="preserve">3000 3500f par jour </t>
  </si>
  <si>
    <t xml:space="preserve">3000f par jour où moins </t>
  </si>
  <si>
    <t xml:space="preserve">Mieux avant </t>
  </si>
  <si>
    <t>Beaucoup de bénéfices, plus de 5000f</t>
  </si>
  <si>
    <t xml:space="preserve">Aucune
Pas de bagarre </t>
  </si>
  <si>
    <t xml:space="preserve">Aident la population pour gérer la nourriture, la scolarité des enfants </t>
  </si>
  <si>
    <t xml:space="preserve">Aucune </t>
  </si>
  <si>
    <t xml:space="preserve">Dépend des militaires </t>
  </si>
  <si>
    <t xml:space="preserve">Un emploi ailleurs
D'autres justes des vivres pour les besoins élémentaires </t>
  </si>
  <si>
    <t>Réussir ailleurs pour ne plus venir travailler ici et revenir soutenir les vielles qui travaillent sur ce site</t>
  </si>
  <si>
    <t xml:space="preserve">Besoin du soutien pour se développer ailleurs </t>
  </si>
  <si>
    <t>b8cc2105-fbc5-4962-a797-97fc874f08db</t>
  </si>
  <si>
    <t>12.3474786 -1.5670996 322.1 4.72</t>
  </si>
  <si>
    <t>Tuili</t>
  </si>
  <si>
    <t>Tissait les pagnes</t>
  </si>
  <si>
    <t>Fashion</t>
  </si>
  <si>
    <t xml:space="preserve">C'était plus bénéfique </t>
  </si>
  <si>
    <t xml:space="preserve">Oui, transporter les roches, et elle a un terrain dans la fosse et elle a engagé deux personnes pour travailler là bas </t>
  </si>
  <si>
    <t xml:space="preserve">Deux parcelles construit grâce à l'argent de ce travail
Payer la scolarité des enfants 
Subvenir aux besoins de la famille </t>
  </si>
  <si>
    <t xml:space="preserve">Des blessures
Des difficultés pour avoir son argent parfois </t>
  </si>
  <si>
    <t xml:space="preserve">Taper sa main parfois </t>
  </si>
  <si>
    <t xml:space="preserve">Traitement naturel à la maison </t>
  </si>
  <si>
    <t>6h - 17h ou 18h</t>
  </si>
  <si>
    <t xml:space="preserve">Tous les jours sauf les dimanches </t>
  </si>
  <si>
    <t xml:space="preserve">Au début c'était pas plus de 10 personnes quand elle a commencé ici maintenant le nombre a augmenté, il t'a 5 ans on avait dénombré plus 4000personnes mais il ya beaucoup de départ comme d'arriver </t>
  </si>
  <si>
    <t xml:space="preserve">Beaucoup de travailleurs qu'au tout début mais il ya beaucoup de vas et viens </t>
  </si>
  <si>
    <t xml:space="preserve">Comme elle a un terrain ils se partagent 50-50 du travail que les deux personnes font sur son territoire dans la fosse car elle paie le prix des pneus également pour faire le feu </t>
  </si>
  <si>
    <t xml:space="preserve">Si elle commence à 8h elle peut avoir 5000f mais si le jeune qui doit faire la réduction ne le fait pas tôt et qu'elle commence à 10h ou plus elle fera 3000f d'ici la fin de la journée </t>
  </si>
  <si>
    <t xml:space="preserve">Le travail est difficile en saison pluvieuse car le feu est éteint par l'eau alors la saison sèche est plus bénéfique </t>
  </si>
  <si>
    <t>Aucune car elle a deux personnes dans la fosse qui travaillent fifty-fifty avec elle</t>
  </si>
  <si>
    <t>C'est acheter  1500 ou 2000f le fer pour concasser, le gros marteau elle avait payé à plus de 30 mille</t>
  </si>
  <si>
    <t>Au début elle amenait l'eau de la maison maintenant elle paie au robinet a 10f le bidon de 20l</t>
  </si>
  <si>
    <t xml:space="preserve">Souvent la nourriture mais généralement elle apporte de la maison car les goûts parfois ne la conviennent pas </t>
  </si>
  <si>
    <t>400f le plat</t>
  </si>
  <si>
    <t xml:space="preserve">2000f par jour où 5000f parfois moins </t>
  </si>
  <si>
    <t xml:space="preserve">Construire deux maisons avec l'argent gagné avant mais c'est plus possible maintenant car il ya beaucoup de site de carrière industriel de granite
Elle a pu financé les études de ses enfants </t>
  </si>
  <si>
    <t xml:space="preserve">Du travail à la population locale </t>
  </si>
  <si>
    <t xml:space="preserve">Dépend des militaires car ils disent que les chinois veulent construire un grand hôpital à côté du site et qu'après ils devront libéré les site car les odeurs des pneus leur dérange </t>
  </si>
  <si>
    <t xml:space="preserve">Tout soutien sera la bienvenue
Que ça soit de l'argent ou des vivres alimentaire, nous serons très heureux </t>
  </si>
  <si>
    <t xml:space="preserve">Avoir un soutien pour réaliser un projet et quitter les lieux car on ne s'est à quel moment nous allons quitter les lieux car ça peut être du jour au lendemain par conséquent il faut se préparer pour ne pas être surpris </t>
  </si>
  <si>
    <t xml:space="preserve">Remerciements et que Dieu vous donne les moyens de revenir nous soutenir </t>
  </si>
  <si>
    <t>0bfcabe1-3b9f-42d9-a7a0-7cfa670b03eb</t>
  </si>
  <si>
    <t>12.3475557 -1.5670661 320.1 4.48</t>
  </si>
  <si>
    <t>Veo( tanghin dassouri)</t>
  </si>
  <si>
    <t>Oui, une femme</t>
  </si>
  <si>
    <t>Perdu son travail de conducteur</t>
  </si>
  <si>
    <t>Tamiser le gravier Acheter et revendre</t>
  </si>
  <si>
    <t>Conducteur de véhicules</t>
  </si>
  <si>
    <t>Nourrir la famille maintenant car il a plus de 12 personnes à nourrir</t>
  </si>
  <si>
    <t>Difficultés a trouver le marché
Blessures</t>
  </si>
  <si>
    <t>Blessures de pelles</t>
  </si>
  <si>
    <t>Traitement naturel à la maison ou à l'hôpital</t>
  </si>
  <si>
    <t>5h - 18h</t>
  </si>
  <si>
    <t>Tous les jours</t>
  </si>
  <si>
    <t xml:space="preserve">Beaucoup de travailleurs maintenant </t>
  </si>
  <si>
    <t>Plats, tricycle, benne</t>
  </si>
  <si>
    <t>Inconnu</t>
  </si>
  <si>
    <t>Saison sèche le est plus facile en saison pluvieuse</t>
  </si>
  <si>
    <t>250f le plat</t>
  </si>
  <si>
    <t>Robinet ou en sachet</t>
  </si>
  <si>
    <t>La nourriture</t>
  </si>
  <si>
    <t>Tricycle 10000f</t>
  </si>
  <si>
    <t>Difficile parfois zéro</t>
  </si>
  <si>
    <t>Mieux avant qu'aujourd'hui</t>
  </si>
  <si>
    <t>Plus de bénéfices de vente</t>
  </si>
  <si>
    <t>Pas de querelles
Sinon aucunes</t>
  </si>
  <si>
    <t>Facilité d'avoir le sable</t>
  </si>
  <si>
    <t>Dépend des militaires</t>
  </si>
  <si>
    <t>Un emploi ailleurs comme conducteur</t>
  </si>
  <si>
    <t>Retrouvez un travail de conducteur</t>
  </si>
  <si>
    <t>Rien</t>
  </si>
  <si>
    <t>d09f0a27-958e-4b2e-aea1-24879d433a8a</t>
  </si>
  <si>
    <t>12.3480724 -1.5663096 332.4 4.48</t>
  </si>
  <si>
    <t>Ralo</t>
  </si>
  <si>
    <t>Oui, Commerce d'habits</t>
  </si>
  <si>
    <t>Manque de moyens et faillite</t>
  </si>
  <si>
    <t>Porter en haut</t>
  </si>
  <si>
    <t>Prendre soin de sa famille</t>
  </si>
  <si>
    <t>Mal à la poitrine et aux bras</t>
  </si>
  <si>
    <t>7- 18h</t>
  </si>
  <si>
    <t>Tous les jours sauf dimanche</t>
  </si>
  <si>
    <t>Le nombre a augmenter</t>
  </si>
  <si>
    <t>Très mobile en fonction de la demande</t>
  </si>
  <si>
    <t>Mobile</t>
  </si>
  <si>
    <t>Tas de 1000f</t>
  </si>
  <si>
    <t>3 à 4</t>
  </si>
  <si>
    <t>Moins de travail en saison pluvieuse</t>
  </si>
  <si>
    <t>Juste transporter</t>
  </si>
  <si>
    <t>Juste les habits</t>
  </si>
  <si>
    <t>Acheter avec les vendeurs</t>
  </si>
  <si>
    <t>Nourriture(209-500), nescafé</t>
  </si>
  <si>
    <t>2000-3000</t>
  </si>
  <si>
    <t>2000</t>
  </si>
  <si>
    <t>Plus de bénéfices avant</t>
  </si>
  <si>
    <t>Bénéfique à la population en matière de travail</t>
  </si>
  <si>
    <t>Néant</t>
  </si>
  <si>
    <t>Soutenir pour redémarrer son commerce</t>
  </si>
  <si>
    <t>Redémarrez son commerce</t>
  </si>
  <si>
    <t>Remerciements pour être venu causé</t>
  </si>
  <si>
    <t>0efee77a-29d4-4f9c-9ed0-7af812a7ac9f</t>
  </si>
  <si>
    <t>12.3478361 -1.5668231 322.4 4.64</t>
  </si>
  <si>
    <t>Sapouy</t>
  </si>
  <si>
    <t>Oui, Boutiquier</t>
  </si>
  <si>
    <t xml:space="preserve">Faillite et manque de moyens </t>
  </si>
  <si>
    <t xml:space="preserve">Nourrir sa famille </t>
  </si>
  <si>
    <t xml:space="preserve">Fatigue, et petites blessures à la main </t>
  </si>
  <si>
    <t xml:space="preserve">Légère Blessures à la main </t>
  </si>
  <si>
    <t xml:space="preserve">Traitement naturel </t>
  </si>
  <si>
    <t>8h -18h</t>
  </si>
  <si>
    <t xml:space="preserve">Tous les jours sauf le dimanche </t>
  </si>
  <si>
    <t xml:space="preserve">Bien avant </t>
  </si>
  <si>
    <t xml:space="preserve">Très mobile, car juste transporter </t>
  </si>
  <si>
    <t xml:space="preserve">Très mobile en fonction du marché </t>
  </si>
  <si>
    <t>Tas à 500f</t>
  </si>
  <si>
    <t xml:space="preserve">Très difficile en saison pluvieuse à cause de l'eau </t>
  </si>
  <si>
    <t xml:space="preserve">Juste transporter </t>
  </si>
  <si>
    <t>500-2000</t>
  </si>
  <si>
    <t xml:space="preserve">Acheter avec les vendeurs </t>
  </si>
  <si>
    <t xml:space="preserve">Nourriture, nescafé </t>
  </si>
  <si>
    <t xml:space="preserve">Un tas de 1000f à 500f pour le transport </t>
  </si>
  <si>
    <t xml:space="preserve">2000f ou plus </t>
  </si>
  <si>
    <t xml:space="preserve">Plus de bénéfices </t>
  </si>
  <si>
    <t xml:space="preserve">Du travail à la population </t>
  </si>
  <si>
    <t xml:space="preserve">Néant </t>
  </si>
  <si>
    <t xml:space="preserve">Pas pour longtemps encore </t>
  </si>
  <si>
    <t xml:space="preserve">Soutenir les gens à reprendre leur activité initiales ou autres activités </t>
  </si>
  <si>
    <t xml:space="preserve">Que Dieu nous donne ce qu'on recherche </t>
  </si>
  <si>
    <t xml:space="preserve">Remerciements, et vous fasse miséricorde </t>
  </si>
  <si>
    <t>3eba3714-ce1e-464c-a08f-9f80c1a1ad91</t>
  </si>
  <si>
    <t>12.347833 -1.5668528 310.0 4.966</t>
  </si>
  <si>
    <t>Banfora</t>
  </si>
  <si>
    <t>Première université de Ouahigouya</t>
  </si>
  <si>
    <t>Tertiary</t>
  </si>
  <si>
    <t xml:space="preserve">Étudiant avant depuis Mai et ayant abandonné faute de moyens financiers pour poursuivre ses études </t>
  </si>
  <si>
    <t xml:space="preserve">Fautes moyens pour financer ses études </t>
  </si>
  <si>
    <t>Faire du feu Casser la roche Porter en haut</t>
  </si>
  <si>
    <t xml:space="preserve">Avoir chaque jour à manger au moins trois repas par jour 
Ça permis de financé ses études de Terminale en hauteur de 120000
Se soigner 
Financer les études des frères
D'envisager d'autres projets dans l'avenir </t>
  </si>
  <si>
    <t xml:space="preserve">Chaque année la bouche se déchire , une de ses maladie dû à la sueur qui coule sur le corps également 
Les cheveux disparaissent dû au transport
Des accidents de travail comme des morceaux de roches qui déchire la peau, ou des glissades
Prendre un médicament comme diclo pour libéré la fatigue </t>
  </si>
  <si>
    <t xml:space="preserve">Médecine traditionnelle </t>
  </si>
  <si>
    <t xml:space="preserve">Traitement traditionnelle, par soi-même </t>
  </si>
  <si>
    <t xml:space="preserve">7h - 8h pour mangé
Reprendre à 8h30-12h pour mangé
Reprendre à 12h30 -17h30 pour rentrer à la maison </t>
  </si>
  <si>
    <t xml:space="preserve">Actuellement il ya plus de marché, avant c'était mieux </t>
  </si>
  <si>
    <t xml:space="preserve">Très mobile </t>
  </si>
  <si>
    <t>2heures</t>
  </si>
  <si>
    <t>Maximum c'est 10 tas de 1000f et le min c'est 8 tas</t>
  </si>
  <si>
    <t xml:space="preserve">Une différence du marché, normalement il ya le marché en saison pluvieuse car les gens construire plus facilement avec l'eau de pluie c'est encore moins de dépenses </t>
  </si>
  <si>
    <t>10 pneu à 10000 et un pneu à 250f</t>
  </si>
  <si>
    <t>3000f le marteau, et le fer à 3000f</t>
  </si>
  <si>
    <t xml:space="preserve">Acheter avec les vendeurs à 10f le sachet </t>
  </si>
  <si>
    <t xml:space="preserve">En saison sèche il paie l'eau pour mouillé le sable pour mettre à l'intérieur des pneus 2barrique pour 10 pneus à 1000f
250f la nourriture du matin+nescafé 100f et a midi 250f également pour la nourriture </t>
  </si>
  <si>
    <t>4000f- 5000f après les dépenses (nourriture) il va rester 3000f</t>
  </si>
  <si>
    <t>3000f- 5000f</t>
  </si>
  <si>
    <t>Beaucoup de bénéfices, 5000f</t>
  </si>
  <si>
    <t>Aucune
L'individualisme
Quelques jaloux (qui veulent saboter ton travail)</t>
  </si>
  <si>
    <t xml:space="preserve">Chacun à sa partie il faut respecter ses bornes à l'intérieur de la fosse </t>
  </si>
  <si>
    <t xml:space="preserve">Fumé qui les dérange et se plaignent souvent à la justice </t>
  </si>
  <si>
    <t xml:space="preserve">Dégagement de fumée qui détériore la qualité de l'air </t>
  </si>
  <si>
    <t xml:space="preserve">Non je ne pense pas </t>
  </si>
  <si>
    <t xml:space="preserve">Aider les gens à entreprendre
Financer les gens instruit pour entreprendre </t>
  </si>
  <si>
    <t>Entreprendre dans l'élevage
Embaucher les gens pour aider à ce travail
Ouvrir un maquis et employé des gens qui vont travailler là bas</t>
  </si>
  <si>
    <t>Lance un appel au soutien même si c'est un prêt pour le rembourser en quelques années,en 1 où 2 années</t>
  </si>
  <si>
    <t>11c95a5e-e7ae-4ad4-9f5d-5311be4babb7</t>
  </si>
  <si>
    <t>12.3478219 -1.5667215 317.1 4.766</t>
  </si>
  <si>
    <t>Lycée en classe de 1ère</t>
  </si>
  <si>
    <t>Aider maman</t>
  </si>
  <si>
    <t xml:space="preserve">Non </t>
  </si>
  <si>
    <t>Financer ses études à hauteur de 100000f</t>
  </si>
  <si>
    <t xml:space="preserve">Juste au début qu'elle a tapé sa main </t>
  </si>
  <si>
    <t>Une seule blessure</t>
  </si>
  <si>
    <t xml:space="preserve">Naturellement </t>
  </si>
  <si>
    <t>8h -17h</t>
  </si>
  <si>
    <t xml:space="preserve">Juste les congés et les vacances </t>
  </si>
  <si>
    <t>En équipe</t>
  </si>
  <si>
    <t xml:space="preserve">Avec maman </t>
  </si>
  <si>
    <t xml:space="preserve">Un tas de 1000f et 500f pour le transport </t>
  </si>
  <si>
    <t>5-12plats</t>
  </si>
  <si>
    <t xml:space="preserve">Plus facile en saison sèche </t>
  </si>
  <si>
    <t>1000f le tas</t>
  </si>
  <si>
    <t>Au robinet, un bidon de 20litre à 10f</t>
  </si>
  <si>
    <t xml:space="preserve">La nourriture parfois elle paie, parfois elle amène de la maison </t>
  </si>
  <si>
    <t xml:space="preserve">Aucune idée </t>
  </si>
  <si>
    <t xml:space="preserve">Dépend de la maman </t>
  </si>
  <si>
    <t xml:space="preserve">Dépends de la maman </t>
  </si>
  <si>
    <t xml:space="preserve">Je ne vois pas </t>
  </si>
  <si>
    <t xml:space="preserve">Très difficile de le savoir </t>
  </si>
  <si>
    <t xml:space="preserve">Des vivres alimentaire
Du travail pour les jeunes </t>
  </si>
  <si>
    <t xml:space="preserve">Avoir le BAC 
Décrocher un emploi </t>
  </si>
  <si>
    <t xml:space="preserve">Rien d'autre à ajouter </t>
  </si>
  <si>
    <t>91c62976-f966-432c-a957-25ec4db49b41</t>
  </si>
  <si>
    <t>12.3478177 -1.5668159 318.6 4.84</t>
  </si>
  <si>
    <t>Balole</t>
  </si>
  <si>
    <t xml:space="preserve">La recherche de la nourriture </t>
  </si>
  <si>
    <t xml:space="preserve">Avoir à manger </t>
  </si>
  <si>
    <t xml:space="preserve">Blessures à la main </t>
  </si>
  <si>
    <t xml:space="preserve">Blessures à la main parfois </t>
  </si>
  <si>
    <t>6h- 18h</t>
  </si>
  <si>
    <t xml:space="preserve">Mieux avant qu'aujourd'hui </t>
  </si>
  <si>
    <t>En tas de 1000f</t>
  </si>
  <si>
    <t xml:space="preserve">Avant 15 à 16 plats par jour mais aujourd'hui seulement 9 à 10plats par jour </t>
  </si>
  <si>
    <t xml:space="preserve">Très difficile en saison pluvieuse car les roches ne sont disponibles et bénéfique
Accès facile des roches en saison sèche et plus bénéfique </t>
  </si>
  <si>
    <t>C'est acheter, le fer à 1500f</t>
  </si>
  <si>
    <t>Robinet et acheter avec les vendeurs 10f au robinet et 100f par jour pour l'eau de 2 à 25f et 200f pour l'eau de 25f</t>
  </si>
  <si>
    <t>200f le matin et idem à midi</t>
  </si>
  <si>
    <t xml:space="preserve">Dépends du marché </t>
  </si>
  <si>
    <t xml:space="preserve">Dépend du marché parfois une ou deux semaines sans avoir quelques choses </t>
  </si>
  <si>
    <t xml:space="preserve">Plus de bénéfices avant </t>
  </si>
  <si>
    <t xml:space="preserve">Tout soutien est la bienvenue
Des vivres alimentaire
Du travail </t>
  </si>
  <si>
    <t xml:space="preserve">Financement pour faire autre chose </t>
  </si>
  <si>
    <t xml:space="preserve">Remerciements
Autre emploi que concasser car elle n'a plus de force 
Des bénédictions diverses </t>
  </si>
  <si>
    <t>1ec1429c-71c6-4238-8b55-de629316b2c8</t>
  </si>
  <si>
    <t>12.3477016 -1.5665777 305.5 4.96</t>
  </si>
  <si>
    <t>Kombissiri</t>
  </si>
  <si>
    <t xml:space="preserve">Oui, Commerce </t>
  </si>
  <si>
    <t xml:space="preserve">Faillite </t>
  </si>
  <si>
    <t>Faire du feu Casser la roche Concasser</t>
  </si>
  <si>
    <t xml:space="preserve">Il a terrain dans la fosse où il enlève la roche </t>
  </si>
  <si>
    <t xml:space="preserve">Avoir mangé
Se soigner </t>
  </si>
  <si>
    <t xml:space="preserve">Accidents de travail
Manque de marché </t>
  </si>
  <si>
    <t xml:space="preserve">Blessures à la main et au pied </t>
  </si>
  <si>
    <t xml:space="preserve">Traitement traditionnelle à la maison </t>
  </si>
  <si>
    <t>6h - 19h</t>
  </si>
  <si>
    <t xml:space="preserve">Tous les jours même le dimanche </t>
  </si>
  <si>
    <t xml:space="preserve">Beaucoup de travailleurs </t>
  </si>
  <si>
    <t xml:space="preserve">Au début c'était simple car il y a avait pas beaucoup de travailleurs et chacun à choisit librement son lieu de travail même aujourd'hui c'est pareil mais pour avoir une fosse il fa enlever la terre d'abord donc les nouveaux préfèrent travailler avec ceux qui ont leur terres déjà </t>
  </si>
  <si>
    <t xml:space="preserve">Toujours le même mais plus en profondeur </t>
  </si>
  <si>
    <t>Par tas de 1000f</t>
  </si>
  <si>
    <t xml:space="preserve">Une semaine </t>
  </si>
  <si>
    <t xml:space="preserve">Cela dépend de la qualité de la roche. Si c'est un bloc libre et que tu met 4 pneu tu peux avoir 20000 à 30000. Si c'est la roche même avec 10 pneus tu peux avoir 10000f donc cela dépend de la qualité et de la position de la roche </t>
  </si>
  <si>
    <t xml:space="preserve">En saison pluvieuse il y a l'eau donc ceux qui sont en profondeur ne peuvent pas travailler uniquement ceux qui sont aux extrémités </t>
  </si>
  <si>
    <t>Le fer viens du pneu et un pneu se vend à 250f et ils sont livré par des taxis motos</t>
  </si>
  <si>
    <t>Possèder Louer</t>
  </si>
  <si>
    <t xml:space="preserve">500f le gros marteau et 250f le petit marteau et la pelle </t>
  </si>
  <si>
    <t>Robinet, 10f le bidon de 20l</t>
  </si>
  <si>
    <t xml:space="preserve">750f la nourriture et nescafé par jour </t>
  </si>
  <si>
    <t xml:space="preserve">1000f le tas avec les femmes qui achètent </t>
  </si>
  <si>
    <t>5000f à 6000f par jour au moins pour ceux qui ont une partie dans la fosse</t>
  </si>
  <si>
    <t xml:space="preserve">Beaucoup de bénéfices </t>
  </si>
  <si>
    <t>Pas de querelles
Moins de discussion vaines</t>
  </si>
  <si>
    <t>Juste la partie des militaires</t>
  </si>
  <si>
    <t>Facilité d'avoir le concasser pour leur  différents besoins
Aucunes taxes ni impôts n'est prélever ici</t>
  </si>
  <si>
    <t xml:space="preserve">Jusqu'à ce qu'on gagne mieux ailleurs et partir </t>
  </si>
  <si>
    <t xml:space="preserve">Du matériel de protection et de travail
Des vivres pour tout le monde </t>
  </si>
  <si>
    <t xml:space="preserve">Santé pour travailler et toujours nourrir sa famille </t>
  </si>
  <si>
    <t>Que Dieu vous fortifie dans votre tâche
Merci !</t>
  </si>
  <si>
    <t>49e16503-e931-45ff-9c39-e2ee74d20e6a</t>
  </si>
  <si>
    <t>12.3477916 -1.5663632 47.0 5.0</t>
  </si>
  <si>
    <t>Pamnonghin</t>
  </si>
  <si>
    <t xml:space="preserve">Cultivateur, ramasser le sable </t>
  </si>
  <si>
    <t>Agric, Construction</t>
  </si>
  <si>
    <t>Farming, Sand</t>
  </si>
  <si>
    <t xml:space="preserve">Pas bénéfique </t>
  </si>
  <si>
    <t>Porter en haut Concasser</t>
  </si>
  <si>
    <t>Blessures à la main</t>
  </si>
  <si>
    <t xml:space="preserve">Blessure à la main, très rarement </t>
  </si>
  <si>
    <t xml:space="preserve">Traitement à la maison </t>
  </si>
  <si>
    <t>7h à 18h</t>
  </si>
  <si>
    <t xml:space="preserve">Tous les jours sauf le dimanche ou elle vient après la messe, à midi </t>
  </si>
  <si>
    <t xml:space="preserve">Mieux avant, il y avait le marché </t>
  </si>
  <si>
    <t xml:space="preserve">Pas de lieu précis, comme ya l'eau dans la fosse elle travaille à l'extérieur </t>
  </si>
  <si>
    <t xml:space="preserve">Plus en profondeur aujourd'hui </t>
  </si>
  <si>
    <t>Un tas de 1000f</t>
  </si>
  <si>
    <t xml:space="preserve">3 tas par jour donc plus de 12 plats par jour </t>
  </si>
  <si>
    <t xml:space="preserve">Mieux en saison sèche car on peut concassé directement dans la fosse car il ya pas d'eau </t>
  </si>
  <si>
    <t>C'est acheter à 2000f</t>
  </si>
  <si>
    <t>Au robinet au moins 10f</t>
  </si>
  <si>
    <t>Café à 100f, du gâteau à 100f, et le déjeuner à 250f</t>
  </si>
  <si>
    <t>Un plat de concasser à 400f</t>
  </si>
  <si>
    <t xml:space="preserve">On peut faire une semaine sans avoir quelques choses et quand on a le marché on vend et on attend encore le prochain marché </t>
  </si>
  <si>
    <t xml:space="preserve">Beaucoup de bénéfices car il y avait beaucoup de clients </t>
  </si>
  <si>
    <t xml:space="preserve">Du travail aux personnes comme nous </t>
  </si>
  <si>
    <t>Dépend des propriétaires du site (militaires)</t>
  </si>
  <si>
    <t xml:space="preserve">Des vivres alimentaire </t>
  </si>
  <si>
    <t xml:space="preserve">Avoir de l'argent pour continuer à financer les études des enfants car cette année si ça continue ainsi leurs enfants risque de ne pas aller à l'école </t>
  </si>
  <si>
    <t xml:space="preserve">Nous aider à quitter ce lieu et avoir un autre emploi </t>
  </si>
  <si>
    <t>9fe00f21-a05e-4a95-b7dc-0bfc4c1d3c00</t>
  </si>
  <si>
    <t>12.3478668 -1.5664878 318.7 4.8</t>
  </si>
  <si>
    <t>Kokologo</t>
  </si>
  <si>
    <t>Exploitation artisanale de l'or</t>
  </si>
  <si>
    <t>Manque de bénéfices qu'ici</t>
  </si>
  <si>
    <t>Se nourrir
Financer la scolarité des enfants
Se soigner soi même et sa famille</t>
  </si>
  <si>
    <t>Accidents de travail (blessures sur la peau, respirer la fumée des pneus)</t>
  </si>
  <si>
    <t>Blessures à la peau</t>
  </si>
  <si>
    <t>Traitement traditionnelle à la maison</t>
  </si>
  <si>
    <t>6h-18h</t>
  </si>
  <si>
    <t>Tas</t>
  </si>
  <si>
    <t>2 semaine où plus</t>
  </si>
  <si>
    <t>Ça dépend de la qualité de la roche, plus facile avec les blocs</t>
  </si>
  <si>
    <t>Plus facile en saison sèche qu'en saison pluvieuse car la fosse se remplit d'eau et beaucoup ne travaillent plus pendant la saison pluvieuse</t>
  </si>
  <si>
    <t>Un pneu à 250f</t>
  </si>
  <si>
    <t>C'est acheter</t>
  </si>
  <si>
    <t>Robinet et avec les vendeurs. En saison sèche une barrique à 500f pour mélanger le sable afin de bourré les pneus</t>
  </si>
  <si>
    <t>Nourriture(200f), nescafé (100f)</t>
  </si>
  <si>
    <t>6000f ou plus en fonction de la clientèle</t>
  </si>
  <si>
    <t>Parfois zéro francs parfois suffisant pour se nourrir deux jours</t>
  </si>
  <si>
    <t>On gagnait plus</t>
  </si>
  <si>
    <t>Aucune mais pas de querelles</t>
  </si>
  <si>
    <t>Fumée noir des pneus
Beaucoup de plaintes de la population à la justice souvent où à la gendarmerie</t>
  </si>
  <si>
    <t>Plus où moins car cela dépend des militaires et de la SONABHY</t>
  </si>
  <si>
    <t>Du travail pour les jeunes
Des vivres pour les vielles</t>
  </si>
  <si>
    <t>Avoir du travail et quitter ce site car le travail est très difficile et fatiguant</t>
  </si>
  <si>
    <t>Merci de passer échanger avec les travailleurs eux même car ceux qui sont sous le hangar détournent les fonds qui sont destinés aux travailleurs eux-mêmes.
Si toutefois vous avez un soutien, venez voir directement les travailleurs car beaucoup de dons sont rester sous le hangar, enfermé dans le magasin et ils se partagent ses dons entre eux et ne parviennent pas aux travailleurs du site.</t>
  </si>
  <si>
    <t>5ab09550-06f7-4326-9239-2ac55b3851a1</t>
  </si>
  <si>
    <t>12.3478472 -1.5662928 320.8 4.92</t>
  </si>
  <si>
    <t>Tèmboke</t>
  </si>
  <si>
    <t>CM1</t>
  </si>
  <si>
    <t>Primary</t>
  </si>
  <si>
    <t xml:space="preserve">Abandonné l'école pour suivre ses parents </t>
  </si>
  <si>
    <t xml:space="preserve">Avoir à manger
Subvenir aux besoins élémentaires </t>
  </si>
  <si>
    <t xml:space="preserve">Blessures au visage, pieds et aux mains </t>
  </si>
  <si>
    <t xml:space="preserve">Blessures au pied et immobilisé à la maison pendant plus de un mois
Blessures à la main </t>
  </si>
  <si>
    <t xml:space="preserve">Traitement naturel à la maison et n'a reçu aucun soutien </t>
  </si>
  <si>
    <t>8h - 19h</t>
  </si>
  <si>
    <t xml:space="preserve">Tous les jours </t>
  </si>
  <si>
    <t xml:space="preserve">Une semaine où plus </t>
  </si>
  <si>
    <t xml:space="preserve">10 tas par jour si y a le marché et que la roche n'est pas trop dure et l'épaisseur de la roche </t>
  </si>
  <si>
    <t xml:space="preserve">Très difficile en saison pluvieuse à cause de l'eau dans la fosse </t>
  </si>
  <si>
    <t xml:space="preserve">500f le marteau </t>
  </si>
  <si>
    <t>Acheter avec les vendeurs 2 sachet à 25f</t>
  </si>
  <si>
    <t xml:space="preserve">Si ya pas l'argent il voir juste le nescafé pour passer la journée </t>
  </si>
  <si>
    <t>5000f si les femmes achètent</t>
  </si>
  <si>
    <t xml:space="preserve">Mieux avant qu'aujourd'hui on pouvait avoir plus de 10000f par jour </t>
  </si>
  <si>
    <t xml:space="preserve">Plus de bénéfices et de marché </t>
  </si>
  <si>
    <t xml:space="preserve">Bien travailler en respectant les terrains de chacun </t>
  </si>
  <si>
    <t xml:space="preserve">Dieu seul sait </t>
  </si>
  <si>
    <t xml:space="preserve">Tout soutien est la bienvenue </t>
  </si>
  <si>
    <t>Le soutien pour faire le commerce, apprendre un métier, entreprendre dans l'élevage, être engagé même si c'est comme en tant que vigile.</t>
  </si>
  <si>
    <t>Que Dieu donne à nos donateurs la capacité de nous soutenir.</t>
  </si>
  <si>
    <t>349930de-ffa7-4a3a-962f-f8030529ceab</t>
  </si>
  <si>
    <t>12.3478787 -1.5660292 312.3 4.94</t>
  </si>
  <si>
    <t>Liguidmalgma</t>
  </si>
  <si>
    <t xml:space="preserve">Pour avoir de l'argent </t>
  </si>
  <si>
    <t xml:space="preserve">Financer les études des enfants </t>
  </si>
  <si>
    <t xml:space="preserve">Taper la main avec le fer </t>
  </si>
  <si>
    <t xml:space="preserve">Traitement naturel et traditionnelle, aucun soutien extérieur </t>
  </si>
  <si>
    <t>5h - 17h</t>
  </si>
  <si>
    <t xml:space="preserve">9 - 15 plats par jour </t>
  </si>
  <si>
    <t xml:space="preserve">En saison pluvieuse il y a l'eau dans la fosse donc difficile d'avoir la roche mais en saison sèche c'est encore plus facile d'avoir et plus bénéfique </t>
  </si>
  <si>
    <t>C'est acheter , le fer à 2000f</t>
  </si>
  <si>
    <t>5f le petit bidon</t>
  </si>
  <si>
    <t xml:space="preserve">200f le plat de nourriture </t>
  </si>
  <si>
    <t xml:space="preserve">400f le plat du concassé </t>
  </si>
  <si>
    <t xml:space="preserve">Ya pas de marché donc difficile d'évaluer on peut faire une semaine sans avoir quelques choses </t>
  </si>
  <si>
    <t xml:space="preserve">On gagnait plus et pratiquement tous les jours </t>
  </si>
  <si>
    <t xml:space="preserve">Du travail à la population qui en veut </t>
  </si>
  <si>
    <t xml:space="preserve">Fumée des pneus dans l'air </t>
  </si>
  <si>
    <t xml:space="preserve">On ne sait pas quelle année </t>
  </si>
  <si>
    <t xml:space="preserve">Des vivres alimentaire
De l'argent
Ça vient souvent mais ça ne nous parvient pas et ça reste sous le hangar </t>
  </si>
  <si>
    <t xml:space="preserve">Un soutien pour quitter ce site
Un financement pour entreprendre dans le commerce ou se former pour un autre emploi </t>
  </si>
  <si>
    <t xml:space="preserve">On a besoin juste d'un soutien pour quitter ce site et faire autre chose </t>
  </si>
  <si>
    <t>3906b750-811e-4982-9a5f-49c5659055f3</t>
  </si>
  <si>
    <t>12.3479995 -1.5659303 317.9 4.86</t>
  </si>
  <si>
    <t>Kiembara</t>
  </si>
  <si>
    <t>Oui, Vente d'arrachides</t>
  </si>
  <si>
    <t>Suite à un accident de son mari qui a été paralysé, elle était obligé de se battre pour subvenir aux besoins de la famille et aux études des enfants</t>
  </si>
  <si>
    <t>Concasser Porter en haut</t>
  </si>
  <si>
    <t>Subvenir aux besoins de la famille
Financer les études des enfants</t>
  </si>
  <si>
    <t>Blessures à la main 
Manque de marché</t>
  </si>
  <si>
    <t>Un morceau de roches qui perce la peau ou la main</t>
  </si>
  <si>
    <t>Traitement naturel à la maison</t>
  </si>
  <si>
    <t>10h ou 11h car elle doit préparer pour la famille et faire ses arrachides également pour venir vendre sur le site et elle rentre autour de 18h</t>
  </si>
  <si>
    <t>Tous les jours sauf le dimanche mais comme y a pas le marché même le dimanche après l'église elle passe sur le site pour voir si elle n'aura pas un client</t>
  </si>
  <si>
    <t>9 plats par jour où moins</t>
  </si>
  <si>
    <t>Très difficile en saison pluvieuse car il y a l'eau dans la fosse et l'accès à la roche devient difficile</t>
  </si>
  <si>
    <t>1 tas à 1000f</t>
  </si>
  <si>
    <t>C'est acheter : le fer à 2500f, le plat à 1250f</t>
  </si>
  <si>
    <t>C'est apporter de la maison</t>
  </si>
  <si>
    <t>Elle mange à la maison avant de venir au travail et comme elle vient autour de 10h , elle ne paie rien encore</t>
  </si>
  <si>
    <t>Très difficile d'évaluer car elle peut faire un mois sans vendre quelques choses vraiment cette année est très pauvre</t>
  </si>
  <si>
    <t>Elle pouvait vendre tous les jours</t>
  </si>
  <si>
    <t>Vente des arrachides sur le site</t>
  </si>
  <si>
    <t>Très insignifiant juste pour ne pas croisé les bras et un compter sur la vente des roches concasser</t>
  </si>
  <si>
    <t>Du travail à ceux qui en veulent</t>
  </si>
  <si>
    <t>Ce travail ne procure aucun plaisir à vouloir que ça continue , s'il existe une autre porte de sortie nous adopterons cela</t>
  </si>
  <si>
    <t>Vivres alimentaire
Soutien scolaire de nos enfants
Financer nos activités 
Se soigner et soigner nos enfants</t>
  </si>
  <si>
    <t>Financer les études des enfants
Leur santé
Et avoir toujours à manger</t>
  </si>
  <si>
    <t>Santé et paix pour notre pays et nos enfants</t>
  </si>
  <si>
    <t>1ca24be1-e7bd-4ac7-9410-c12a441f7ebd</t>
  </si>
  <si>
    <t>12.3480363 -1.5659514 320.3 4.46</t>
  </si>
  <si>
    <t>Bissighin</t>
  </si>
  <si>
    <t>CM2</t>
  </si>
  <si>
    <t>Gérait les machines qui écrasait le mil</t>
  </si>
  <si>
    <t>Manque d'emploi</t>
  </si>
  <si>
    <t>Se nourrir seulement</t>
  </si>
  <si>
    <t>Des blessures</t>
  </si>
  <si>
    <t>Blessures simples à la main ou au pied</t>
  </si>
  <si>
    <t>Traitement traditionnelle</t>
  </si>
  <si>
    <t>11h - 18h</t>
  </si>
  <si>
    <t>Très mobile</t>
  </si>
  <si>
    <t>3 tas par jour</t>
  </si>
  <si>
    <t>Très difficile en saison pluvieuse</t>
  </si>
  <si>
    <t>250f par tas</t>
  </si>
  <si>
    <t>Pas besoin</t>
  </si>
  <si>
    <t>Acheter avec les vendeurs , 300-500f</t>
  </si>
  <si>
    <t>Nourriture à 600f</t>
  </si>
  <si>
    <t>1750f</t>
  </si>
  <si>
    <t>Manque de marché</t>
  </si>
  <si>
    <t>Non je ne crois pas car la fosse devient plus profonde</t>
  </si>
  <si>
    <t>Soutenir financièrement pour faire le commerce</t>
  </si>
  <si>
    <t>Démarrer un commerce
Entreprendre dans l'élevage</t>
  </si>
  <si>
    <t>Avoir un financement pour démarrer un commerce car j'avais confectionner une table pour ça déjà mais défaut de moyens je l'ai pas démarrer 
Avoir un terrain pour construire et y demeurer</t>
  </si>
  <si>
    <t>be5e5513-0bca-46d0-9368-70db5b0fdc78</t>
  </si>
  <si>
    <t>12.3469739 -1.5677594 359.2 4.76</t>
  </si>
  <si>
    <t>Zongo</t>
  </si>
  <si>
    <t>4ème</t>
  </si>
  <si>
    <t xml:space="preserve">Oui, suivi de chantier et écrasait le mil avec mes une machine </t>
  </si>
  <si>
    <t xml:space="preserve">Le chantier s'est arrêté </t>
  </si>
  <si>
    <t xml:space="preserve">Ne pas rester à ne rien faire
Pour avoir à manger et prendre soin de soi même </t>
  </si>
  <si>
    <t xml:space="preserve">Accidents de travail
Blessures légère </t>
  </si>
  <si>
    <t>Blessures au pied</t>
  </si>
  <si>
    <t xml:space="preserve">A l'hôpital et d'autres à la maison </t>
  </si>
  <si>
    <t xml:space="preserve">6h -18h saison sèche
8h-18h saison pluvieuse </t>
  </si>
  <si>
    <t xml:space="preserve">Par Tas pour réduire la taille </t>
  </si>
  <si>
    <t xml:space="preserve">Pour 10 pneus tu peux faire une semaine et pour 20 pneus tu peux faire deux semaines </t>
  </si>
  <si>
    <t xml:space="preserve">5 à 7 tas par jour </t>
  </si>
  <si>
    <t xml:space="preserve">Il ne fait plus le feu en saison pluvieuse car le terrain est bondé d'eau </t>
  </si>
  <si>
    <t>1 pneu à 250f</t>
  </si>
  <si>
    <t>Le marteau à 500f</t>
  </si>
  <si>
    <t xml:space="preserve">Pour l'eau de 25f tu peux acheter 500f par jour </t>
  </si>
  <si>
    <t xml:space="preserve">1000f pour la nourriture, nescafé et cigarette </t>
  </si>
  <si>
    <t xml:space="preserve">Tas à 350f payé par les femmes </t>
  </si>
  <si>
    <t>2000f -3000f</t>
  </si>
  <si>
    <t xml:space="preserve">Mieux avant qu'aujourd'hui car le marché était bon </t>
  </si>
  <si>
    <t xml:space="preserve">Le marché était meilleur car il y avait beaucoup de construction dans la ville </t>
  </si>
  <si>
    <t xml:space="preserve">Pas de dynamite
On extrait plus à l'extérieur </t>
  </si>
  <si>
    <t xml:space="preserve">Du travail aux différents chercheurs d'emploi </t>
  </si>
  <si>
    <t xml:space="preserve">Fumée qui dérange la population car elle se plaint pour ça </t>
  </si>
  <si>
    <t xml:space="preserve">Dépend des militaires et la finition de la construction de l'hôpital </t>
  </si>
  <si>
    <t xml:space="preserve">Les soutenir avec de l'emploi </t>
  </si>
  <si>
    <t xml:space="preserve">Paix et sécurité pour le pays </t>
  </si>
  <si>
    <t xml:space="preserve">Paix pour le Burkina Faso pour qu'on puisse trouver de l'emploi ailleurs </t>
  </si>
  <si>
    <t>c00eb137-d9d6-4766-ab42-c4c83d559d9e</t>
  </si>
  <si>
    <t>12.34816 -1.56611 311.7 4.7</t>
  </si>
  <si>
    <t xml:space="preserve">Un accident avec leur marchandises sur la route </t>
  </si>
  <si>
    <t xml:space="preserve">Avoir manger quotidiennement
Financer les études des enfants </t>
  </si>
  <si>
    <t xml:space="preserve">Accidents de travail
Blessures </t>
  </si>
  <si>
    <t xml:space="preserve">Morceaux de roche qui a déchiré la peau </t>
  </si>
  <si>
    <t xml:space="preserve">A l'hôpital par ses propres moyens </t>
  </si>
  <si>
    <t>8h - 18h</t>
  </si>
  <si>
    <t xml:space="preserve">Tous les jours sauf souvent le dimanche </t>
  </si>
  <si>
    <t xml:space="preserve">7 à 9 plats par jour </t>
  </si>
  <si>
    <t xml:space="preserve">Saison pluvieuse risque de blessure par les jets de morceaux de roches  et saison sèche il y a la poussière également </t>
  </si>
  <si>
    <t>C'est acheter : le fer à 2000f, le plats à 1250f</t>
  </si>
  <si>
    <t xml:space="preserve">Au robinet à 10f , chez un garagiste à côté du site gratuitement </t>
  </si>
  <si>
    <t>200f le plat</t>
  </si>
  <si>
    <t>3750 - 4000f</t>
  </si>
  <si>
    <t>En fonction du marché, 3 plats à 1250f</t>
  </si>
  <si>
    <t xml:space="preserve">Il y avait le marché </t>
  </si>
  <si>
    <t xml:space="preserve">On veut laisser c'est parceque on a nul part où aller </t>
  </si>
  <si>
    <t xml:space="preserve">Avoir de l'argent pour faire le commerce </t>
  </si>
  <si>
    <t>Que Dieu m'aide afin de quitter ce endroit car le travail est devenu très difficile ici</t>
  </si>
  <si>
    <t xml:space="preserve">Le travail c'est parcequ'on a pas autre alternative vraiment sinon on aimerait faire autre chose </t>
  </si>
  <si>
    <t>3a314aeb-5fd3-4caf-903f-748880115f17</t>
  </si>
  <si>
    <t>12.3481251 -1.566039 334.4 4.8</t>
  </si>
  <si>
    <t>Oui, Commerce de jus local( zoomkom, etc)</t>
  </si>
  <si>
    <t xml:space="preserve">Manque de marché et de bénéfices </t>
  </si>
  <si>
    <t xml:space="preserve">Prendre soin de nos familles
Faire de petites économies </t>
  </si>
  <si>
    <t>7h - 17h30</t>
  </si>
  <si>
    <t xml:space="preserve">Mieux avant car il y avait beaucoup de marché </t>
  </si>
  <si>
    <t xml:space="preserve">4 - 12 plats par jour, ça dépend de tes envies et motivations </t>
  </si>
  <si>
    <t xml:space="preserve">Même chose </t>
  </si>
  <si>
    <t xml:space="preserve">1000f aux jeunes qui sont dans la fosse </t>
  </si>
  <si>
    <t xml:space="preserve">C'est acheter </t>
  </si>
  <si>
    <t>Au robinet à 10f le bidon de 20l</t>
  </si>
  <si>
    <t xml:space="preserve">200 - 300f par jour </t>
  </si>
  <si>
    <t xml:space="preserve">400f le plat </t>
  </si>
  <si>
    <t>1000f - 1500f car le marché n'est plus bon</t>
  </si>
  <si>
    <t xml:space="preserve">Beaucoup de marché </t>
  </si>
  <si>
    <t xml:space="preserve">Ça dépend des opportunités qui se présente à chacun </t>
  </si>
  <si>
    <t xml:space="preserve">Avoir de l'argent pour faire autre chose </t>
  </si>
  <si>
    <t>Rien à ajouter. 
Bénédictions et que Dieu vous bénisse et que vous puissiez vous comprendre vous et vos collaborateurs.</t>
  </si>
  <si>
    <t>819d1302-5649-41fe-a4bd-598fb73c726a</t>
  </si>
  <si>
    <t>12.3478324 -1.565775 297.5 4.5</t>
  </si>
  <si>
    <t>Revenu de la côte d'ivoire il n'avait rien à faire et est venu directement sur ce site</t>
  </si>
  <si>
    <t>Avoir à manger</t>
  </si>
  <si>
    <t>De légères blessures</t>
  </si>
  <si>
    <t>Blessures à la main ou au pied</t>
  </si>
  <si>
    <t>6h - 17h</t>
  </si>
  <si>
    <t>2 charrette</t>
  </si>
  <si>
    <t>Difficile d'avoir les roches en saison pluvieuse donc on fait des stocks en saison sèche</t>
  </si>
  <si>
    <t>1 tas à 1000f pour le transport c'est 500f</t>
  </si>
  <si>
    <t>C'est acheter le à 2000 ou 2500f</t>
  </si>
  <si>
    <t>Robinet à 10f</t>
  </si>
  <si>
    <t>1 Charrette à 6250f équivaut à 15plats</t>
  </si>
  <si>
    <t>5000f - 7500f</t>
  </si>
  <si>
    <t>Si on a eu 4 ou 5 ans c'est déjà bien car ça tire vers la fin à cause de la profondeur de la fosse</t>
  </si>
  <si>
    <t>Avoir de l'argent pour investir ailleurs</t>
  </si>
  <si>
    <t>Avoir un non loti pour vivre avec sa famille au lieu de vivre toujours en location</t>
  </si>
  <si>
    <t>Que Dieu vous fortifie et vous bénisse afin que vous réussissez votre tâche et puisse nous apporter votre soutien un jour</t>
  </si>
  <si>
    <t>8fef54b8-64cb-41df-b423-1a52dfd27126</t>
  </si>
  <si>
    <t>12.3484339 -1.5655573 329.6 4.983</t>
  </si>
  <si>
    <t>Loubsi</t>
  </si>
  <si>
    <t xml:space="preserve">CE2 cours du soir </t>
  </si>
  <si>
    <t xml:space="preserve">Écrasait les légumes avec la machine </t>
  </si>
  <si>
    <t xml:space="preserve">Suite à l'arrêt du travail de la machine qui écrasait les légumes </t>
  </si>
  <si>
    <t>Faire du feu Concasser</t>
  </si>
  <si>
    <t xml:space="preserve">Construire sa maison
Avoir  plus de deux terrains
Préparé ses fiançailles et le mariage 
S'occuper de sa famille </t>
  </si>
  <si>
    <t>10 pneus à 5 à 6jours</t>
  </si>
  <si>
    <t xml:space="preserve">Dans la fosse on peut avoir 20 plats et à l'extérieur comme on est pas habitué on fait 8 ou 9 plats </t>
  </si>
  <si>
    <t xml:space="preserve">Oui saison sèche on travaille dans la fosse et en saison pluvieuse on travaille à l'extérieur à cause de l'eau dans la fosse </t>
  </si>
  <si>
    <t>10 pneus à 2000f</t>
  </si>
  <si>
    <t xml:space="preserve">Acheter avec les vendeurs ou au robinet </t>
  </si>
  <si>
    <t xml:space="preserve">300f la nourriture et le nescafé </t>
  </si>
  <si>
    <t>1000f le tas qu'il vend avec les femmes qui lui paie</t>
  </si>
  <si>
    <t xml:space="preserve">Avant 5000f ou plus par jour mais aujourd'hui tu peux avoir aujourd'hui et faire deux jours sans rien avoir </t>
  </si>
  <si>
    <t xml:space="preserve">Du travail </t>
  </si>
  <si>
    <t xml:space="preserve">Pas pour longtemps selon les dires des gens </t>
  </si>
  <si>
    <t xml:space="preserve">Tous soutien qui pourrait nous amener à quitter ce site </t>
  </si>
  <si>
    <t>Paix et joie
Emplois (il a fait la mécanique et il a son permis grâce à une structure dénommé terres des hommes qui les a soutenu)</t>
  </si>
  <si>
    <t>Si y a un soutien il ne bénéficie pas de cela et ça reste sous le hangar dehors avec les hommes.
Merci d'avoir effectué le déplacement pour échanger avec nous, nous sommes réjouis.</t>
  </si>
  <si>
    <t>b575022b-137a-43a6-96cc-667322e6688b</t>
  </si>
  <si>
    <t>12.348515 -1.5656367 354.8 4.5</t>
  </si>
  <si>
    <t>Zaktouli</t>
  </si>
  <si>
    <t xml:space="preserve">Vente de bois de chauffe </t>
  </si>
  <si>
    <t xml:space="preserve">Avoir à manger 
Financer les études des enfants </t>
  </si>
  <si>
    <t xml:space="preserve">Mal au corps
Blessures à la main </t>
  </si>
  <si>
    <t>8h à 18h</t>
  </si>
  <si>
    <t xml:space="preserve">Tas de 1000f, elle transporte elle même et 400f pour la réduction </t>
  </si>
  <si>
    <t xml:space="preserve">6 plats par tas si c'est bien fait  / 10 à 12 plats par jour </t>
  </si>
  <si>
    <t xml:space="preserve">Plus accès à la fosse pendant la saison pluvieuse </t>
  </si>
  <si>
    <t>1000 f le tas</t>
  </si>
  <si>
    <t xml:space="preserve">C'est acheter en fonction de tes moyens </t>
  </si>
  <si>
    <t>Chez un garagiste gratuitement si y a coupure elle part au robinet pour 10f le 20l</t>
  </si>
  <si>
    <t>Cette année elle peut faire un mois sans vendre donc difficile d'estimer un gain journalier</t>
  </si>
  <si>
    <t>Il y avait le marché donc beaucoup de gain</t>
  </si>
  <si>
    <t>Pas plus de 5 ou 6 ans selon  les dires</t>
  </si>
  <si>
    <t xml:space="preserve">Si on a un soutien on peut faire le commerce afin de continuer à prendre soin de nos familles </t>
  </si>
  <si>
    <t xml:space="preserve">Remerciements !
Que Dieu vous fortifie afin que ce que Dieu a mis dans votre cœur  que vous puissiez le faire </t>
  </si>
  <si>
    <t>0d2cc6b8-4a6e-49a2-b6b4-266715bc2d55</t>
  </si>
  <si>
    <t>12.3485077 -1.5655117 321.9 4.94</t>
  </si>
  <si>
    <t xml:space="preserve">Kombissiri </t>
  </si>
  <si>
    <t>Revenu du Ghana</t>
  </si>
  <si>
    <t xml:space="preserve">Avoir de l'argent </t>
  </si>
  <si>
    <t xml:space="preserve">Accidents de travail : blessures </t>
  </si>
  <si>
    <t xml:space="preserve">Blessures à la main et au pied même au visage </t>
  </si>
  <si>
    <t xml:space="preserve">Tas de 1000f </t>
  </si>
  <si>
    <t xml:space="preserve">En saison sèche il peut faire 20 tas ou plus même </t>
  </si>
  <si>
    <t>Beaucoup de travail et de marché en saison sèche puisqu'il transporte</t>
  </si>
  <si>
    <t>Pour un tas de 1000f il transporte à 750f</t>
  </si>
  <si>
    <t>2 sachets à 25f il faut 500f mais pour les sachet de 25 avec 500f c'est peu car le transport demande de boire beaucoup d'eau</t>
  </si>
  <si>
    <t>600f (2 plats à midi) , la journée il peut dépensé plus de 2000f</t>
  </si>
  <si>
    <t>750f le tas</t>
  </si>
  <si>
    <t>Plus de 5000f</t>
  </si>
  <si>
    <t xml:space="preserve">Il avait beaucoup de bénéfices </t>
  </si>
  <si>
    <t xml:space="preserve">De l'argent pour faire le commerce </t>
  </si>
  <si>
    <t xml:space="preserve">De l'argent pour démarrer des commerces </t>
  </si>
  <si>
    <t xml:space="preserve">Le matériel de travail : chaussures de sécurité et des gants de protection </t>
  </si>
  <si>
    <t>83c1b9d4-e3d9-483b-8332-ecd8f8c16093</t>
  </si>
  <si>
    <t>12.3486713 -1.5648281 236.1 4.56</t>
  </si>
  <si>
    <t>Tèmbokin</t>
  </si>
  <si>
    <t>2ème année université -koudougou</t>
  </si>
  <si>
    <t xml:space="preserve">Étudiant </t>
  </si>
  <si>
    <t xml:space="preserve">Problème de moyens financiers pour soutenir les études </t>
  </si>
  <si>
    <t xml:space="preserve">Financer les études </t>
  </si>
  <si>
    <t xml:space="preserve">Accidents de travail
Des blessures
Mauvaise vue à cause de la fumée </t>
  </si>
  <si>
    <t xml:space="preserve">Blessures légère, à cause des jets de roche </t>
  </si>
  <si>
    <t xml:space="preserve">Libre choix car très mobile </t>
  </si>
  <si>
    <t>1 tas à 500f</t>
  </si>
  <si>
    <t xml:space="preserve">8 tas par jour </t>
  </si>
  <si>
    <t xml:space="preserve">500f par tas pour le transport </t>
  </si>
  <si>
    <t xml:space="preserve">Pas de matériel </t>
  </si>
  <si>
    <t xml:space="preserve">200f pour l'eau </t>
  </si>
  <si>
    <t xml:space="preserve">500f par jour pour la nourriture </t>
  </si>
  <si>
    <t xml:space="preserve">500f avec les femmes </t>
  </si>
  <si>
    <t>2000f- 5000f</t>
  </si>
  <si>
    <t>On peut trois semaines sans vente</t>
  </si>
  <si>
    <t xml:space="preserve">Si tu fais le feu tu doit veiller ici pour que la fumée ne dérange pas trop
Chacun a son territoire dans la fosse </t>
  </si>
  <si>
    <t xml:space="preserve">Accès facile au matériau de construction à la population </t>
  </si>
  <si>
    <t xml:space="preserve">Fumée qui se dégage </t>
  </si>
  <si>
    <t xml:space="preserve">Pas plus de 5 ans à cause de la profondeur de la fosse </t>
  </si>
  <si>
    <t xml:space="preserve">Moyens pour financer d'autres projets </t>
  </si>
  <si>
    <t xml:space="preserve">Des moyens pour financer les projets
Un tracteur pour faire l'agriculture au village </t>
  </si>
  <si>
    <t xml:space="preserve">Que les autorités puissent soutenir les travailleurs de ce site </t>
  </si>
  <si>
    <t>4b4432f6-9f60-4b8a-9b0b-0389a8e6a1ae</t>
  </si>
  <si>
    <t>12.348535 -1.5649017 280.4 4.92</t>
  </si>
  <si>
    <t>Mogodin</t>
  </si>
  <si>
    <t xml:space="preserve">Pour avoir de l'argent et financer les études </t>
  </si>
  <si>
    <t xml:space="preserve">Avoir à manger
Financer les études des enfants </t>
  </si>
  <si>
    <t xml:space="preserve">Manque de marché </t>
  </si>
  <si>
    <t xml:space="preserve">Légère blessure à la main
Se taper avec le fer </t>
  </si>
  <si>
    <t xml:space="preserve">Traitement naturel à la maison avec de la potasse </t>
  </si>
  <si>
    <t xml:space="preserve">Tous les jours parceque ta pas le marché </t>
  </si>
  <si>
    <t xml:space="preserve">Si y a le marché 12 plats par jour </t>
  </si>
  <si>
    <t xml:space="preserve">En saison pluvieuse il y a l'eau dans la fosse et c'est le gros problème </t>
  </si>
  <si>
    <t xml:space="preserve">1000f par tas , 500f le transport </t>
  </si>
  <si>
    <t>2000f le fer et réduire à 500f, le plat à 1250f</t>
  </si>
  <si>
    <t xml:space="preserve">Les garagiste leur donnent gratuitement </t>
  </si>
  <si>
    <t xml:space="preserve">250f le plat </t>
  </si>
  <si>
    <t>Parfois elle gagne quelques choses et la plupart des temps elle rentre les mains vides</t>
  </si>
  <si>
    <t xml:space="preserve">Il y avait surtout le marché </t>
  </si>
  <si>
    <t xml:space="preserve">Ne sait pas trop car tout peut arriver à tout moment </t>
  </si>
  <si>
    <t xml:space="preserve">Avoir des vivres
Financer les études des enfants </t>
  </si>
  <si>
    <t xml:space="preserve">Entreprendre dans le commerce </t>
  </si>
  <si>
    <t xml:space="preserve">Besoin de vivres alimentaire </t>
  </si>
  <si>
    <t>9d71aaa9-4bc4-4b0f-90a0-dd8df7c79996</t>
  </si>
  <si>
    <t>12.3479624 -1.5645007 368.5 4.54</t>
  </si>
  <si>
    <t>18 yaare</t>
  </si>
  <si>
    <t xml:space="preserve">Pour avoir de quoi se nourrir et prendre soin de ses enfants </t>
  </si>
  <si>
    <t xml:space="preserve">Manque de forces actuellement </t>
  </si>
  <si>
    <t>8h - 17h</t>
  </si>
  <si>
    <t>Un tas à 1000f</t>
  </si>
  <si>
    <t xml:space="preserve">12 plats par jour </t>
  </si>
  <si>
    <t>En saison pluvieuse il y a plus de roches disponible en grande quantité à cause de l'eau</t>
  </si>
  <si>
    <t xml:space="preserve">1 tas à 1000f, 500f le transport </t>
  </si>
  <si>
    <t>C'est acheter : le fer 2500f</t>
  </si>
  <si>
    <t xml:space="preserve">C'est amener de la maison </t>
  </si>
  <si>
    <t>Parfois elle amène de la maison parfois elle paie sur le site à 200f</t>
  </si>
  <si>
    <t>400f le plats et trois plats à 1250f</t>
  </si>
  <si>
    <t xml:space="preserve">Difficile d'estimer car il y a vraiment pas le marché </t>
  </si>
  <si>
    <t xml:space="preserve">Mieux avant qu'aujourd'hui , nos concasser sont stockés sans client pour acheter </t>
  </si>
  <si>
    <t>Nos stocks sont disponibles sans preneurs alors qu'avant on avait pas de stock sur le site</t>
  </si>
  <si>
    <t>Après la construction de l'hôpital le travail va s'arrêter c'est qui a été dit</t>
  </si>
  <si>
    <t xml:space="preserve">Le soutien n'y arrive pas car on est très nombreux ici et ça reste au dehors la plupart du temps </t>
  </si>
  <si>
    <t>Que Dieu bénisse nos enfants afin qu'ils prennent soin de nous , c'est mon plus grand souhait aujourd'hui car elle est fatiguée du travail ici</t>
  </si>
  <si>
    <t xml:space="preserve">Que Dieu vous fortifie et bénisse votre activité </t>
  </si>
  <si>
    <t>f1515a17-77ff-420b-9a97-55051530b2b0</t>
  </si>
  <si>
    <t>12.3479183 -1.5645359 338.5 4.62</t>
  </si>
  <si>
    <t xml:space="preserve">Koudougou </t>
  </si>
  <si>
    <t xml:space="preserve">La pauvreté car en voulant manger et ne savant pas quoi faire </t>
  </si>
  <si>
    <t xml:space="preserve">Financer les études
Nourrir la famille </t>
  </si>
  <si>
    <t xml:space="preserve">Le manque de marché
Légères blessures </t>
  </si>
  <si>
    <t xml:space="preserve">Blessures légère à la main </t>
  </si>
  <si>
    <t xml:space="preserve">1 tas à 1000f, 500f le transport, 400f pour réduire la taille </t>
  </si>
  <si>
    <t xml:space="preserve">2 tas par jour </t>
  </si>
  <si>
    <t>Difficile en saison pluvieuse car il y a l'eau</t>
  </si>
  <si>
    <t>2500f le fer</t>
  </si>
  <si>
    <t xml:space="preserve">Chez un garagiste à côté du site gratuitement, où parfois au robinet </t>
  </si>
  <si>
    <t xml:space="preserve">Parfois elle apporte de la maison parfois elle paie sur le site </t>
  </si>
  <si>
    <t>Ça dépend du marché parfois elle rentre les mains vides, sinon 3 plats elle vend à 1250f</t>
  </si>
  <si>
    <t xml:space="preserve">Facilité d'avoir les matériaux de construction </t>
  </si>
  <si>
    <t xml:space="preserve">Pas pour longtemps encore cela dépend des militaires </t>
  </si>
  <si>
    <t xml:space="preserve">Des vivres alimentaire
De l'argent pour financer les études des enfants </t>
  </si>
  <si>
    <t xml:space="preserve">Un soutien pour subvenir à ses besoins élémentaires en vivres alimentaire, financement de la scolarité des enfants </t>
  </si>
  <si>
    <t>Difficultés de retrouver ses papiers égaré alors lance un appel à un besoin d'aide afin de pouvoir les reproduire facilement.</t>
  </si>
  <si>
    <t>eadfa4e5-e3de-43e6-a0aa-a87858eb1ac7</t>
  </si>
  <si>
    <t>12.3471452 -1.5648797 334.3 4.72</t>
  </si>
  <si>
    <t>Il n'avait personne à Ouaga donc il est venu sur ce site</t>
  </si>
  <si>
    <t xml:space="preserve">Il a toujours à manger
Arrange son moyen de déplacement
A noter que c'est un paralytique
Il arrive à subvenir à ses besoins </t>
  </si>
  <si>
    <t>Accidents de travail
Morceaux de roches qui déchire la peau</t>
  </si>
  <si>
    <t xml:space="preserve">Morceaux de roches qui déchire la peau
Des morceaux de roches qui a pénétré son œil </t>
  </si>
  <si>
    <t xml:space="preserve">Traitement naturel à la maison et il a fait deux semaines à la maison mais il n'est pas aller à l'hôpital et n'a reçu aucun soutien </t>
  </si>
  <si>
    <t xml:space="preserve">Comme le travail est individuel il vient à l'heure qu'il veut et en plus il habite très loin du site et quand il est fatigué il rentre </t>
  </si>
  <si>
    <t xml:space="preserve">Il travaille sous la coupe d'autres personnes et ces personnes qui décident en fonction de son travail combien lui donner </t>
  </si>
  <si>
    <t xml:space="preserve">Ça dépend de tes motivations parfois ± 10 plats par jour </t>
  </si>
  <si>
    <t xml:space="preserve">La saison sèche est mieux car en saison pluvieuse tu peux venir et ne pas pouvoir travailler à cause de la pluie </t>
  </si>
  <si>
    <t>C'est acheter : le fer au maximum 2500f pour réduire à 500f</t>
  </si>
  <si>
    <t xml:space="preserve">100f ou plus </t>
  </si>
  <si>
    <t xml:space="preserve">200f le plat </t>
  </si>
  <si>
    <t xml:space="preserve">Les gens avec qui il travaille </t>
  </si>
  <si>
    <t xml:space="preserve">Il peut faire une semaine sans empocher de l'argent et parfois c'est quelqu'un qui va te donner 500f pour aller manger </t>
  </si>
  <si>
    <t xml:space="preserve">Il avait le marché donc beaucoup de gain </t>
  </si>
  <si>
    <t xml:space="preserve">Accès facile aux concassé </t>
  </si>
  <si>
    <t xml:space="preserve">Ça dépend des militaires mais ça va plus duré </t>
  </si>
  <si>
    <t xml:space="preserve">Un travail où tu peux le faire étant assis car dit-il il ne pas pas faire tous les travaux vue son état </t>
  </si>
  <si>
    <t xml:space="preserve">L'argent
Quitter ce site pour travailler ailleurs car le travail demande beaucoup d'efforts Doc c'est fatiguant </t>
  </si>
  <si>
    <t xml:space="preserve">Que Dieu vous bénisse afin que tu puisses revenir nous soutenir </t>
  </si>
  <si>
    <t>ccb942f2-c010-4b9f-91b6-5157c849d160</t>
  </si>
  <si>
    <t>12.3468234 -1.5656466 331.7 4.0</t>
  </si>
  <si>
    <t>Boussouma</t>
  </si>
  <si>
    <t>CE1</t>
  </si>
  <si>
    <t xml:space="preserve">A la recherche d'un emploi </t>
  </si>
  <si>
    <t xml:space="preserve">Subvenir aux besoins de la famille </t>
  </si>
  <si>
    <t>Travail très dur</t>
  </si>
  <si>
    <t xml:space="preserve">Tous les sauf le dimanche </t>
  </si>
  <si>
    <t>500f transporter un tas de 1000f</t>
  </si>
  <si>
    <t xml:space="preserve">10 tas par jour </t>
  </si>
  <si>
    <t xml:space="preserve">En saison pluvieuse il y a pas beaucoup de travail à cause de l'eau dans la fosse donc c'est mieux en saison sèche </t>
  </si>
  <si>
    <t>Aucun</t>
  </si>
  <si>
    <t xml:space="preserve">En saison sèche 1000f pour l'eau </t>
  </si>
  <si>
    <t xml:space="preserve">500f pour la nourriture </t>
  </si>
  <si>
    <t>Les femmes 500f par tas</t>
  </si>
  <si>
    <t>10000f -15000f</t>
  </si>
  <si>
    <t>Minimum 15000f</t>
  </si>
  <si>
    <t xml:space="preserve">Emplois
Les formés et leur donner du travail </t>
  </si>
  <si>
    <t>Avoir d'autres emploi pour quitter ce site car la fosse est devenue profonde et le travail devient très dure</t>
  </si>
  <si>
    <t>Nous aider à avoir du travail et quitter ce site</t>
  </si>
  <si>
    <t>a7980967-17ee-4245-86d6-1b499ff27985</t>
  </si>
  <si>
    <t>12.3468665 -1.5660262 331.7 4.95</t>
  </si>
  <si>
    <t>Ziniare</t>
  </si>
  <si>
    <t>CP2</t>
  </si>
  <si>
    <t>Travaillé auparavant à SODIGAZ</t>
  </si>
  <si>
    <t xml:space="preserve">Car on a dit qu'il y a Plus de bénéfices ici </t>
  </si>
  <si>
    <t xml:space="preserve">Subvenir aux besoins
Avoir de l'argent </t>
  </si>
  <si>
    <t xml:space="preserve">Manque de chaussures
Manque de gants
Accidents de travail </t>
  </si>
  <si>
    <t xml:space="preserve">Légères blessures à la main et au pied par manque d'équipements de protection </t>
  </si>
  <si>
    <t xml:space="preserve">A la maison seulement </t>
  </si>
  <si>
    <t xml:space="preserve">Tas de 1000f il bénéficie de 500f pour le transport </t>
  </si>
  <si>
    <t xml:space="preserve">8 tas par jour en saison sèche et 5 tas en saison pluvieuse </t>
  </si>
  <si>
    <t xml:space="preserve">Il n'a pas de matériel </t>
  </si>
  <si>
    <t>En saison pluvieuse 300f pour l'eau et en saison sèche 500f</t>
  </si>
  <si>
    <t>300f le et 300f à midi et 300f le soir</t>
  </si>
  <si>
    <t>Dépends du marché : 500f le tas de 1000f</t>
  </si>
  <si>
    <t xml:space="preserve">2000-3000f en saison sèche
4000f en saison pluvieuse </t>
  </si>
  <si>
    <t xml:space="preserve">Du concassé disponible facilement </t>
  </si>
  <si>
    <t>Pas plus de trois ans</t>
  </si>
  <si>
    <t xml:space="preserve">Pomper l'eau de la fosse </t>
  </si>
  <si>
    <t xml:space="preserve">L'argent
Du financement pour Faire le commerce </t>
  </si>
  <si>
    <t xml:space="preserve">Remerciements et d'autres éclaircissements </t>
  </si>
  <si>
    <t>87117f7c-fbb9-43be-b545-bf6ef412143a</t>
  </si>
  <si>
    <t>12.3467192 -1.5660998 318.4 4.2</t>
  </si>
  <si>
    <t xml:space="preserve">Cultivateur au village seulement </t>
  </si>
  <si>
    <t>En venant à Ouaga elle n'avait rien a faire et c'est pour ça elle est venue dans ce site</t>
  </si>
  <si>
    <t xml:space="preserve">Pas grand bénéfices </t>
  </si>
  <si>
    <t xml:space="preserve">Taper la main par le fer
Un morceau peut blessé le pied </t>
  </si>
  <si>
    <t xml:space="preserve">Blessures à la main ou au pied </t>
  </si>
  <si>
    <t>7h - 16h</t>
  </si>
  <si>
    <t xml:space="preserve">6 à 12 plats par jour </t>
  </si>
  <si>
    <t xml:space="preserve">Difficile en saison pluvieuse et y a pas le marché </t>
  </si>
  <si>
    <t>2500f le fer , 1250f le plat</t>
  </si>
  <si>
    <t>50f pour l'eau</t>
  </si>
  <si>
    <t xml:space="preserve">250f le matin et Idem à midi </t>
  </si>
  <si>
    <t>Parfois elle rentre les mains vides</t>
  </si>
  <si>
    <t>Moins de 1an car il veulent plus pomper l'eau</t>
  </si>
  <si>
    <t xml:space="preserve">De l'argent pour financer les microprojets comme la vente du bois de chauffe, le charbon </t>
  </si>
  <si>
    <t>De l'argent pour faire le commerce ( charbon, bois de chauffe)</t>
  </si>
  <si>
    <t xml:space="preserve">L'argent pour ses propres projets car le travail de ce site n'est plus bénéfique </t>
  </si>
  <si>
    <t>d82f0990-3a3b-4659-ade5-bca34c08f621</t>
  </si>
  <si>
    <t>12.346829 -1.5659418 325.4 4.85</t>
  </si>
  <si>
    <t>Boassan</t>
  </si>
  <si>
    <t>Vendait le riz avant</t>
  </si>
  <si>
    <t>C'est n'est plus bénéfique de nos jours</t>
  </si>
  <si>
    <t>Blessures à la main et au pied</t>
  </si>
  <si>
    <t>6 à 12 plats par jour
Quand y a le marché une charrette c'est fait qui équivaut à 15 plats</t>
  </si>
  <si>
    <t>Mieux en saison sèche à cause de l'eau en saison pluvieuse</t>
  </si>
  <si>
    <t>400f par plats</t>
  </si>
  <si>
    <t>C'est acheter, le fer à 2000f ou 2500f</t>
  </si>
  <si>
    <t>Au robinet ou parfois apporter de la maison</t>
  </si>
  <si>
    <t>200f le matin et Idem à midi</t>
  </si>
  <si>
    <t>Cela dépend du marché parfois on vend un ou deux plats</t>
  </si>
  <si>
    <t>Beaucoup de bénéfices</t>
  </si>
  <si>
    <t>Cela ne dépend pas de nous</t>
  </si>
  <si>
    <t>De l'argent pour faire autre chose ailleurs</t>
  </si>
  <si>
    <t>De l'argent pour entreprendre ailleurs</t>
  </si>
  <si>
    <t>De l'aide pour entreprendre ailleurs
Le mari n'est plus et c'est à elle de prendre soin de la famille</t>
  </si>
  <si>
    <t>1f309a24-6ca6-4254-a0bf-9d571286f0ba</t>
  </si>
  <si>
    <t>12.3468372 -1.5660397 319.7 4.92</t>
  </si>
  <si>
    <t>Bazoule</t>
  </si>
  <si>
    <t xml:space="preserve">Faisait le commerce </t>
  </si>
  <si>
    <t xml:space="preserve">Le mari était malade et est décédé et elle avait plus de 10bouches à nourrir </t>
  </si>
  <si>
    <t xml:space="preserve">Prendre soin de ses enfants </t>
  </si>
  <si>
    <t>Blessures à la main
Elle ne peut pas transporter</t>
  </si>
  <si>
    <t xml:space="preserve">Blessures qui la immobilisé plus de 6 mois à la maison </t>
  </si>
  <si>
    <t xml:space="preserve">A l'hôpital avec ses propres frais </t>
  </si>
  <si>
    <t>3 à 6 plats</t>
  </si>
  <si>
    <t xml:space="preserve">Mieux en saison sèche </t>
  </si>
  <si>
    <t>Acheter : le fer 1750f et réduire la taille à 500f</t>
  </si>
  <si>
    <t>Robinet à 10f le bidon de 20l</t>
  </si>
  <si>
    <t xml:space="preserve">Parfois zéro elle vende souvent le sable dont le plat à 250f pour avoir quelques choses </t>
  </si>
  <si>
    <t xml:space="preserve">Meilleur avant </t>
  </si>
  <si>
    <t xml:space="preserve">Beaucoup de bénéfices et de marché </t>
  </si>
  <si>
    <t xml:space="preserve">Du concassé disponible pour la population </t>
  </si>
  <si>
    <t xml:space="preserve">Pas pour longtemps </t>
  </si>
  <si>
    <t xml:space="preserve">L'argent
Tout soutien sera la bienvenue </t>
  </si>
  <si>
    <t xml:space="preserve">Un soutien pour quitter ce lieu et faire autre chose </t>
  </si>
  <si>
    <t xml:space="preserve">Une aide pour entreprendre dans le commerce
Des soins pour ses yeux </t>
  </si>
  <si>
    <t>e3e2e07a-51c9-4137-85ff-7f8c564b1cc3</t>
  </si>
  <si>
    <t>12.3468447 -1.5659685 321.2 4.8</t>
  </si>
  <si>
    <t>Diguila</t>
  </si>
  <si>
    <t xml:space="preserve">Cultivait au village </t>
  </si>
  <si>
    <t xml:space="preserve">Besoin de financement des études des enfants </t>
  </si>
  <si>
    <t xml:space="preserve">Légères blessures à la main , au genou </t>
  </si>
  <si>
    <t xml:space="preserve">À l'hôpital et à la maison </t>
  </si>
  <si>
    <t xml:space="preserve">4 plats par jour </t>
  </si>
  <si>
    <t xml:space="preserve">C'est différent en saison pluvieuse et plus difficile </t>
  </si>
  <si>
    <t xml:space="preserve">Acheter au robinet parfois chez le garagiste </t>
  </si>
  <si>
    <t xml:space="preserve">Zéro francs parfois donc difficile d'estimer </t>
  </si>
  <si>
    <t xml:space="preserve">Du concassé disponible à moindre coût </t>
  </si>
  <si>
    <t xml:space="preserve">C'est pas évident car la! fosse est très profonde </t>
  </si>
  <si>
    <t xml:space="preserve">Des vivres alimentaire
Financement pour le faire le commerce </t>
  </si>
  <si>
    <t xml:space="preserve">Vivre alimentaire
Un financement pour démarrer un commerce </t>
  </si>
  <si>
    <t xml:space="preserve">Plus de force pour travailler
Ce travail ma complètement affaibli </t>
  </si>
  <si>
    <t>608ce2b3-1f8a-40d9-809d-8e5dbce31872</t>
  </si>
  <si>
    <t>12.3467238 -1.5659098 297.3 4.88</t>
  </si>
  <si>
    <t>Kokologho</t>
  </si>
  <si>
    <t>Manque de travail</t>
  </si>
  <si>
    <t>Subvenir à la scolarité des enfants
Se soigner
Subvenir aux besoins de la famille</t>
  </si>
  <si>
    <t>Taper la main 
Blessures au pieds</t>
  </si>
  <si>
    <t>Blessé à la main, une fois</t>
  </si>
  <si>
    <t>Traitement à la maison</t>
  </si>
  <si>
    <t>Tas'de 1000f</t>
  </si>
  <si>
    <t>6 - 12 plats par jour</t>
  </si>
  <si>
    <t>Très difficile et non rentables en saison pluvieuse à cause de la pluie</t>
  </si>
  <si>
    <t>Le tas à 1000f, 500f le transport, le réduire à 500f</t>
  </si>
  <si>
    <t>C'est acheter, le fer à 2000f et réduire à 500f</t>
  </si>
  <si>
    <t>Parfois on amène de la maison, parfois on paie</t>
  </si>
  <si>
    <t>400f le plat avec les clients</t>
  </si>
  <si>
    <t>Actuellement le marché n'y plus donc difficile d'estimer car elle peut faire un mois sans rien avoir par exemple aujourd'hui c'est un plat à 400f elle a vendu</t>
  </si>
  <si>
    <t>Plus de bénéfices au moins 6 plats donc min 2000f</t>
  </si>
  <si>
    <t>C'est parcequ'on a nul part où aller sinon ça dépend des militaires</t>
  </si>
  <si>
    <t>Soutenir avec d'autres emplois
Car c'est mieux que l'argent ou des vivres qui peuvent finir en quelques temps</t>
  </si>
  <si>
    <t>Elle est orpheline ,sa mère est aveugle
Acheter un non lotis pour habiter
Elle est prête à Apprendre un métier</t>
  </si>
  <si>
    <t>Avoir un abri pour y habiter avec ses enfants</t>
  </si>
  <si>
    <t>11a98c3b-c25f-4910-ac06-ed7aab8d46ba</t>
  </si>
  <si>
    <t>12.3469991 -1.5659679 309.1 4.966</t>
  </si>
  <si>
    <t>Sourougoubila</t>
  </si>
  <si>
    <t>Ramassait le sable et c'est après le décès de son mari qu'elle est venu dans ce site</t>
  </si>
  <si>
    <t>Subvenir aux besoins élémentaires</t>
  </si>
  <si>
    <t>Taper la main
Accidents de travail
Des jets de roches sur le visage</t>
  </si>
  <si>
    <t>A l'hôpital avec ses propres frais</t>
  </si>
  <si>
    <t>Tas 1000f</t>
  </si>
  <si>
    <t>3 -6 plats par jour</t>
  </si>
  <si>
    <t>En saison sèche la roche est bénéfique et disponible</t>
  </si>
  <si>
    <t>2000f -2500f</t>
  </si>
  <si>
    <t>Robinet à 10f , ou avec les vendeurs à 100f par jour</t>
  </si>
  <si>
    <t>150f à midi pour la nourriture</t>
  </si>
  <si>
    <t>Difficile d'estimer car elle rentre sans vendre et parfois 2000f</t>
  </si>
  <si>
    <t>Plus de bénéfices</t>
  </si>
  <si>
    <t>Du concassé disponible à moindre coût</t>
  </si>
  <si>
    <t>Elle ne pense pas c'est parceque y a pas autre chose</t>
  </si>
  <si>
    <t>Soutien pour faire le commerce</t>
  </si>
  <si>
    <t>Soutien pour entreprendre dans le commerce
Financer les études des enfants</t>
  </si>
  <si>
    <t>Elle demande vraiment le soutien pour pouvoir entreprendre</t>
  </si>
  <si>
    <t>94d15b26-b715-4bb8-8ce7-0675cfef07b5</t>
  </si>
  <si>
    <t>12.3466971 -1.5659913 309.7 4.2</t>
  </si>
  <si>
    <t>Sigoguin</t>
  </si>
  <si>
    <t>Avoir simplement à manger
Se soigner</t>
  </si>
  <si>
    <t>Blessures
Mal a la hanche</t>
  </si>
  <si>
    <t>Taper la main avec le fer 
Morceaux de roches sur le pied</t>
  </si>
  <si>
    <t>7h - 18h</t>
  </si>
  <si>
    <t>Tas à 1000f</t>
  </si>
  <si>
    <t>6plats</t>
  </si>
  <si>
    <t>en saison pluvieuse il y a pas  de roches a cause de l'eau</t>
  </si>
  <si>
    <t>1500f le fer</t>
  </si>
  <si>
    <t>200f la nourriture</t>
  </si>
  <si>
    <t>Zéro francs parfois pendant une semaine où un mois</t>
  </si>
  <si>
    <t>Il y avait le marché</t>
  </si>
  <si>
    <t>Concasser disponible à moindre coût</t>
  </si>
  <si>
    <t>Elle est fatiguée car le travail est pénible c'est parceque il y a pas d'autres solutions</t>
  </si>
  <si>
    <t>Soutenir pour d'autres emplois</t>
  </si>
  <si>
    <t>Soutien pour financer un projet
Soutenir pour faire le commerce</t>
  </si>
  <si>
    <t>Elle n'a pas de soutien ailleurs et elle compte sur ce site 
L'aider à soutenir les études des enfants afin qu'ils aient un avenir radieux</t>
  </si>
  <si>
    <t>69d2aa88-6333-41b3-82b3-4726c6942c7c</t>
  </si>
  <si>
    <t>12.3467271 -1.5659889 310.4 4.65</t>
  </si>
  <si>
    <t>Yagma</t>
  </si>
  <si>
    <t>Yako</t>
  </si>
  <si>
    <t>6ème</t>
  </si>
  <si>
    <t xml:space="preserve">Il était Élève et a quitté l'école à cause du Coronavirus et est venu à Ouaga </t>
  </si>
  <si>
    <t xml:space="preserve">L'école à été donc il est venu à Ouaga à l'ouverture il était déjà à Ouaga et n'est plus répartis </t>
  </si>
  <si>
    <t>Casser la roche Porter en haut Diminuer la taille de la roche</t>
  </si>
  <si>
    <t xml:space="preserve">Aider les parents
Subvenir aux besoins quotidiens </t>
  </si>
  <si>
    <t xml:space="preserve">Blessures
Accidents de travail </t>
  </si>
  <si>
    <t xml:space="preserve">Blessures au pied, très rarement, morceau de roche qui retombe sur le pied </t>
  </si>
  <si>
    <t xml:space="preserve">2 personnes il vient de Yako également </t>
  </si>
  <si>
    <t xml:space="preserve">Environ 100 personnes </t>
  </si>
  <si>
    <t xml:space="preserve">Avant il ramassait seulement les roches, pas besoin de faire le feu </t>
  </si>
  <si>
    <t xml:space="preserve">Très mobile, chacun travail où il veut </t>
  </si>
  <si>
    <t xml:space="preserve">Très mobile en fonction de la facilité d'avoir la roche </t>
  </si>
  <si>
    <t>Tas à 2500f, transport à 500f</t>
  </si>
  <si>
    <t xml:space="preserve">3 à 4 tas par jour </t>
  </si>
  <si>
    <t xml:space="preserve">Plus facile en saison pluvieuse car on peut facilement déplacer les blocs de roches, la difficulté c'est la présence de l'eau dans la fosse seulement </t>
  </si>
  <si>
    <t>C'est acheter, marteau à 10000f , les buret à 1000f , la baramine à 5000f</t>
  </si>
  <si>
    <t>Acheter avec les vendeurs minimum, en saison pluvieuse 200f et en saison sèche 500f</t>
  </si>
  <si>
    <t xml:space="preserve">250- 300f la nourriture </t>
  </si>
  <si>
    <t xml:space="preserve">2500f le tas, et c'est les femmes qui achètent </t>
  </si>
  <si>
    <t xml:space="preserve">2500f où plus </t>
  </si>
  <si>
    <t xml:space="preserve">Le marché était meilleur avant </t>
  </si>
  <si>
    <t xml:space="preserve">Pas de querelles </t>
  </si>
  <si>
    <t xml:space="preserve">Cela réglemente le travail
Pas de querelles </t>
  </si>
  <si>
    <t xml:space="preserve">Le travail aide pour la construction
Pour la décoration </t>
  </si>
  <si>
    <t xml:space="preserve">Fumée des pneus qui dérange la population </t>
  </si>
  <si>
    <t>1 où 2 ans</t>
  </si>
  <si>
    <t xml:space="preserve">Tout soutien sera la bienvenue
Matériel de protection </t>
  </si>
  <si>
    <t xml:space="preserve">L'argent
Un emploi meilleur </t>
  </si>
  <si>
    <t>Rien à ajouter.</t>
  </si>
  <si>
    <t>35b61a7e-f24a-4459-9992-dfdfaebfda57</t>
  </si>
  <si>
    <t>12.4295499 -1.628417 320.4 3.9</t>
  </si>
  <si>
    <t>Batono</t>
  </si>
  <si>
    <t xml:space="preserve">Vente d'arrachides </t>
  </si>
  <si>
    <t xml:space="preserve">Moins de bénéfices pour prendre soin de la famille </t>
  </si>
  <si>
    <t>Casser la roche Porter en haut Diminuer la taille de la roche Concasser</t>
  </si>
  <si>
    <t xml:space="preserve">On ne manque pas de nourriture à la maison </t>
  </si>
  <si>
    <t xml:space="preserve">Manque d'argent pour stocker </t>
  </si>
  <si>
    <t xml:space="preserve">Morceau de roches ayant déchire la main, une fois </t>
  </si>
  <si>
    <t>7h ou 8h - 16h ou 17h</t>
  </si>
  <si>
    <t xml:space="preserve">Tous les jours sauf le samedi et le dimanche </t>
  </si>
  <si>
    <t xml:space="preserve">Beaucoup de bénéfices avant que maintenant </t>
  </si>
  <si>
    <t>1 charette à 2500f, 10000f le taxi moto</t>
  </si>
  <si>
    <t xml:space="preserve">Si la roche déjà elle peut faire une charrette chaque jour mais s'il faut chercher la roche dans la fosse c'est pas possible </t>
  </si>
  <si>
    <t xml:space="preserve">Mieux en saison sèche car en saison pluvieuse on doit travailler beaucoup à l'extérieur à cause de l'eau dans la fosse </t>
  </si>
  <si>
    <t xml:space="preserve">Aucun coût, c'est gratuit </t>
  </si>
  <si>
    <t xml:space="preserve">Apporter de la maison </t>
  </si>
  <si>
    <t xml:space="preserve">Parfois elle apporte de la maison parfois elle acheté à 150 où 200f le plat </t>
  </si>
  <si>
    <t>Une charrette est vendu à 5000f</t>
  </si>
  <si>
    <t xml:space="preserve">1000f où mieux si tu beaucoup de roche </t>
  </si>
  <si>
    <t xml:space="preserve">Aucune seulement pas de querelles </t>
  </si>
  <si>
    <t xml:space="preserve">Elle n'est pas dans une association </t>
  </si>
  <si>
    <t xml:space="preserve">Aide pour la construction </t>
  </si>
  <si>
    <t xml:space="preserve">Elle ne veut pas que ça fasse un an même </t>
  </si>
  <si>
    <t xml:space="preserve">Nous soutenir avec les moyens pour faire le stock de roche
Du matériel de travail </t>
  </si>
  <si>
    <t xml:space="preserve">De quitter ce site pour faire autre chose
Nous Soutenir pour faire une boutique devant notre maison </t>
  </si>
  <si>
    <t>De vraiment nous apporter un soutien pour entreprendre notre projet de boutique
Car le travail est pénible ici</t>
  </si>
  <si>
    <t>72871810-5aed-4794-b87b-b70f4d82ae0e</t>
  </si>
  <si>
    <t>12.4296075 -1.6285344 338.2 4.96</t>
  </si>
  <si>
    <t>Kalsaka</t>
  </si>
  <si>
    <t xml:space="preserve">Maçonnerie mais ça n'a pas marché </t>
  </si>
  <si>
    <t>Construction</t>
  </si>
  <si>
    <t xml:space="preserve">Ça n'a pas marché </t>
  </si>
  <si>
    <t>Casser la roche Porter en haut</t>
  </si>
  <si>
    <t xml:space="preserve">Avoir seulement à manger </t>
  </si>
  <si>
    <t>Accidents de travail
Il faut faire très attention sinon tu peux mourrir</t>
  </si>
  <si>
    <t xml:space="preserve">De petites plaies dû aux chutes de roches sur les pieds </t>
  </si>
  <si>
    <t xml:space="preserve">7h ou 8h - 17h s'il fatigué il peut rentrer à 14h même </t>
  </si>
  <si>
    <t>Minimum 100personnes</t>
  </si>
  <si>
    <t>Charrette à 2500f</t>
  </si>
  <si>
    <t xml:space="preserve">Parfois 2 jours celà dépend du marché </t>
  </si>
  <si>
    <t>Mieux en saison sèche car en saison pluvieuse la roche peut glissé facile sur toi</t>
  </si>
  <si>
    <t>C'est acheter, marteau à 15000f</t>
  </si>
  <si>
    <t>Le paquet d'eau à 500f</t>
  </si>
  <si>
    <t xml:space="preserve">500f la nourriture sinon c'est pas suffisant </t>
  </si>
  <si>
    <t xml:space="preserve">2500f la charrette </t>
  </si>
  <si>
    <t xml:space="preserve">2500f parfois zéro francs aussi </t>
  </si>
  <si>
    <t xml:space="preserve">Le prix a évolué avant il vendait la charrette à 350f à 1000f et maintenant c'est 2500f la charrette </t>
  </si>
  <si>
    <t xml:space="preserve">De faire vraiment attention </t>
  </si>
  <si>
    <t xml:space="preserve">Ne faut pas partie d'une association </t>
  </si>
  <si>
    <t xml:space="preserve">Construction des maisons </t>
  </si>
  <si>
    <t xml:space="preserve">Fumée des pneus </t>
  </si>
  <si>
    <t xml:space="preserve">Va peut duré et celà du propriétaire, Alizèta </t>
  </si>
  <si>
    <t xml:space="preserve">Soutenir pour quitter ce emploi </t>
  </si>
  <si>
    <t xml:space="preserve">Avoir un autre emploi pour faire </t>
  </si>
  <si>
    <t xml:space="preserve">Nous demandons la paix pour notre pays afin que nous puissions travailler et avoir à manger </t>
  </si>
  <si>
    <t>93bcfcba-9631-462c-b0ec-61c1231eeae7</t>
  </si>
  <si>
    <t>12.429635 -1.6284133 338.2 4.0</t>
  </si>
  <si>
    <t>Larle</t>
  </si>
  <si>
    <t xml:space="preserve">Oui il travaillait avec un taxi moto </t>
  </si>
  <si>
    <t xml:space="preserve">Car le taxi moto à été volé </t>
  </si>
  <si>
    <t xml:space="preserve">Pour nourrir la famille </t>
  </si>
  <si>
    <t xml:space="preserve">Morceau de roche qui la blessé et il a fait deux semaines sans travailler </t>
  </si>
  <si>
    <t>Blessures au pied, morceau de roche qui est tombé sur le pied</t>
  </si>
  <si>
    <t>Traitement à l'hôpital, aucun soutien et il a toujours des dettes de ses soins</t>
  </si>
  <si>
    <t>8h - 16h</t>
  </si>
  <si>
    <t xml:space="preserve">50 -100 personnes </t>
  </si>
  <si>
    <t xml:space="preserve">Beaucoup de travailleurs aujourd'hui qu'au début </t>
  </si>
  <si>
    <t xml:space="preserve">En fonction d la où on peut avoir facilement la roche </t>
  </si>
  <si>
    <t>Charrette (2000-2500f)</t>
  </si>
  <si>
    <t xml:space="preserve">2 où 3 parfois moins </t>
  </si>
  <si>
    <t xml:space="preserve">Mieux en saison sèche car en saison pluvieuse il t'a l'eau dans la fosse qui nous oblige à changer de lieu en fonction de la disponibilité de la roche </t>
  </si>
  <si>
    <t xml:space="preserve">C'est acheter le marteau à 10000f, </t>
  </si>
  <si>
    <t>500 ou 750f</t>
  </si>
  <si>
    <t>500- 1000f</t>
  </si>
  <si>
    <t xml:space="preserve">2000- 2500f par charrette , payer par les clients </t>
  </si>
  <si>
    <t xml:space="preserve">2500f -  5000f, parfois zéro francs </t>
  </si>
  <si>
    <t xml:space="preserve">Le prix à changer donc ça devrait être mieux maintenant c'est parceque le marché n'y est pas </t>
  </si>
  <si>
    <t xml:space="preserve">D'éloigner les enfants des lieux de travail </t>
  </si>
  <si>
    <t>Non Explication</t>
  </si>
  <si>
    <t xml:space="preserve">Ils on en projet de faire une association mais c'est pas encore fait </t>
  </si>
  <si>
    <t xml:space="preserve">C'est Pas encore fait </t>
  </si>
  <si>
    <t xml:space="preserve">Tout le monde ne fait pas le feu </t>
  </si>
  <si>
    <t xml:space="preserve">Donne du travail à la population </t>
  </si>
  <si>
    <t xml:space="preserve">Cela dépend du propriétaire qui est Alizèta </t>
  </si>
  <si>
    <t xml:space="preserve">Emplois pour nous permettre de quitter ce site </t>
  </si>
  <si>
    <t xml:space="preserve">De l'argent pour faire l'élevage, c'est son grand souhait dans l'avenir </t>
  </si>
  <si>
    <t xml:space="preserve">Paix et sécurité pour la nation
Que fortifie ceux qui échange avec nous également </t>
  </si>
  <si>
    <t>b1c63ee9-4d74-4ecb-9c6a-064e5b8bc76d</t>
  </si>
  <si>
    <t>12.4297017 -1.628393 330.3 4.74</t>
  </si>
  <si>
    <t>Ti(laye)</t>
  </si>
  <si>
    <t>Concasser Autre / Explication</t>
  </si>
  <si>
    <t xml:space="preserve">Acheter les condiments
Payer l'eau à la maison </t>
  </si>
  <si>
    <t xml:space="preserve">Accidents de travail </t>
  </si>
  <si>
    <t>Jet de roches qui tape la main ou le fer</t>
  </si>
  <si>
    <t>Beaucoup de monde aujourd'hui je crois car je suis ici il y a a peine 1 an</t>
  </si>
  <si>
    <t xml:space="preserve">Charrette, le concasser fait 5000f la charrette </t>
  </si>
  <si>
    <t xml:space="preserve">4 jours pour avoir une charrette car il y a pas la roche disponible en grande quantité </t>
  </si>
  <si>
    <t xml:space="preserve">Mieux en saison pluvieuse car c'est facile de concassé </t>
  </si>
  <si>
    <t>Elle paie à 2500f et le transport à 500f</t>
  </si>
  <si>
    <t>C'est acheter, le fer à 2000f</t>
  </si>
  <si>
    <t xml:space="preserve">2500f la charrette avec les clients </t>
  </si>
  <si>
    <t xml:space="preserve">500f -1000f parfois zéro francs aussi </t>
  </si>
  <si>
    <t>Avant elle vendait la charrette à 4500f maintenant c'est à 5000f</t>
  </si>
  <si>
    <t xml:space="preserve">Ne fait pas partie </t>
  </si>
  <si>
    <t xml:space="preserve">Du travail à une partie de la population </t>
  </si>
  <si>
    <t xml:space="preserve">Ça dépend de la propriétaire </t>
  </si>
  <si>
    <t xml:space="preserve">D'autres emplois pour faire et quitter ce lieu </t>
  </si>
  <si>
    <t xml:space="preserve">De l'argent pour avoir un moyen de déplacement
Du financement pour pou faire le commerce </t>
  </si>
  <si>
    <t>e77d43d0-2a97-4f97-a549-acf71ff6ec85</t>
  </si>
  <si>
    <t>12.4296406 -1.6284978 342.8 4.88</t>
  </si>
  <si>
    <t>Laye</t>
  </si>
  <si>
    <t xml:space="preserve">Pour avoir un travail </t>
  </si>
  <si>
    <t xml:space="preserve">Beaucoup de travailleurs maintenant puisque je suis ici il y a a peine 1 an </t>
  </si>
  <si>
    <t xml:space="preserve">Charrette </t>
  </si>
  <si>
    <t xml:space="preserve">Une semaine pour avoir une charrette </t>
  </si>
  <si>
    <t xml:space="preserve">En saison pluvieuse on peut creuser dehors pour avoir la roche par contre en saison sèche il faut rentrer dans la fosse </t>
  </si>
  <si>
    <t xml:space="preserve">2500f la charrette de roches </t>
  </si>
  <si>
    <t>C'est acheter à 1500f le fer</t>
  </si>
  <si>
    <t xml:space="preserve">5000f la charrette de concasser </t>
  </si>
  <si>
    <t xml:space="preserve">Par semaine 5000f , beaucoup de jours sans rien </t>
  </si>
  <si>
    <t>Le prix à évoluer de 4500f à 5000f</t>
  </si>
  <si>
    <t xml:space="preserve">Non ne fait pas partie d'une association </t>
  </si>
  <si>
    <t xml:space="preserve">Dépend de la propriétaire </t>
  </si>
  <si>
    <t xml:space="preserve">Des vivres alimentaire
Où d'autres emplois </t>
  </si>
  <si>
    <t xml:space="preserve">Un autre emploi pour quitter ce site car le travail est pénible et moins bénéfique </t>
  </si>
  <si>
    <t>Vivres alimentaire j'en ai besoin et un autre emploi.</t>
  </si>
  <si>
    <t>02b517dd-cd16-49ea-87dd-e1676dfb8bba</t>
  </si>
  <si>
    <t>12.4296491 -1.6283713 322.1 4.95</t>
  </si>
  <si>
    <t xml:space="preserve">Vendait l'eau en barrique </t>
  </si>
  <si>
    <t xml:space="preserve">Manque de marché et non rentable </t>
  </si>
  <si>
    <t xml:space="preserve">Avoir à manger pour sa famille 
Financer un peu les études des enfants </t>
  </si>
  <si>
    <t>Jet de roche sur le corps (pied ou main)</t>
  </si>
  <si>
    <t xml:space="preserve">Tous les jours sauf le dimanche ou cas de maladie </t>
  </si>
  <si>
    <t xml:space="preserve">Beaucoup de travailleurs actuellement </t>
  </si>
  <si>
    <t xml:space="preserve">Plus de travailleurs, mais elle n'a pas changé de lieu de travail </t>
  </si>
  <si>
    <t>Charrette à 2500f , transport à 500f</t>
  </si>
  <si>
    <t xml:space="preserve">3 jours pour une charrette </t>
  </si>
  <si>
    <t xml:space="preserve">Mieux en saison pluvieuse car tu peux creuser à l'extérieur mais en saison sèche tu doit le faire dans la fosse </t>
  </si>
  <si>
    <t>C'est acheter, le fer à 2000f, le petit fer à 1500f(l'enfant qui travaillait avec ce marteau), le marteau à 2500f</t>
  </si>
  <si>
    <t>Apporter de la maison parfois on achète ici la nourriture à 200f</t>
  </si>
  <si>
    <t xml:space="preserve">5000f la charrette avec les clients </t>
  </si>
  <si>
    <t xml:space="preserve">1000f parfois zéro francs </t>
  </si>
  <si>
    <t xml:space="preserve">Mieux maintenant car le prix à évoluer seulement le marché n'y est plus </t>
  </si>
  <si>
    <t xml:space="preserve">Ne fait pas partie d'une association </t>
  </si>
  <si>
    <t xml:space="preserve">Depends de la propriétaire </t>
  </si>
  <si>
    <t>Des crédits pour financer leurs projets de commerce</t>
  </si>
  <si>
    <t xml:space="preserve">Un soutien pour faire le commerce </t>
  </si>
  <si>
    <t>Que Dieu vous fortifie et vous bénisse !</t>
  </si>
  <si>
    <t>dec8348e-6da7-476b-b340-c7235c02aca7</t>
  </si>
  <si>
    <t>12.4296325 -1.6284104 325.4 4.9</t>
  </si>
  <si>
    <t>Réo</t>
  </si>
  <si>
    <t>5ème</t>
  </si>
  <si>
    <t>Oui, Vente d'attieke</t>
  </si>
  <si>
    <t xml:space="preserve">Accident de travail dans son commerce, du feu qui a failli la brûler </t>
  </si>
  <si>
    <t xml:space="preserve">Avoir quelques choses à la fin de journée pour nourrir sa famille </t>
  </si>
  <si>
    <t xml:space="preserve">Aucun </t>
  </si>
  <si>
    <t>7h ou 9h ou 10h à 16h où 17h</t>
  </si>
  <si>
    <t xml:space="preserve">Elle vient d'arriver donc difficile d'évaluer </t>
  </si>
  <si>
    <t xml:space="preserve">Charette à 2500f et 500f le transport </t>
  </si>
  <si>
    <t xml:space="preserve">2 seau et Demi par jour </t>
  </si>
  <si>
    <t xml:space="preserve">Ne sait pas d'abord elle vient d'arriver </t>
  </si>
  <si>
    <t xml:space="preserve">Gratuitement </t>
  </si>
  <si>
    <t>5000f la charrette et 300f le seau</t>
  </si>
  <si>
    <t>600f pour 2 seau</t>
  </si>
  <si>
    <t>Nouvelle(moins de 1 moins, exactement 2 semaine sur la site)</t>
  </si>
  <si>
    <t>Soutien pour financer son commerce</t>
  </si>
  <si>
    <t>Que Dieu facilité les choses afin que nous ayons une bonne fin</t>
  </si>
  <si>
    <t xml:space="preserve">Nous soutenir pour démarrer un commerce
Elle dit être ici pour pouvoir se nourrir et nourrir sa famille 
Elle dit être ici parceque c'est difficile pour elle et parceque elle n'a pas autre chose à faire alors elle dit ne pas être ici par plaisir ni par choix. </t>
  </si>
  <si>
    <t>294e1434-a0e5-4f03-a283-3ed3a9752ed0</t>
  </si>
  <si>
    <t>12.4296569 -1.6283938 326.2 3.9</t>
  </si>
  <si>
    <t xml:space="preserve">Côte d'Ivoire </t>
  </si>
  <si>
    <t xml:space="preserve">Elle travaillait dans grain de société en côte d'ivoire </t>
  </si>
  <si>
    <t xml:space="preserve">Son mari a eu un accident de travail qui la paralysé et elle venue au Burkina </t>
  </si>
  <si>
    <t xml:space="preserve">Gagnez son pain quotidien </t>
  </si>
  <si>
    <t xml:space="preserve">Elle s'est taper la main avec le marteau </t>
  </si>
  <si>
    <t>7h ou 8h à 16h30</t>
  </si>
  <si>
    <t xml:space="preserve">Ne peut pas évaluer ça </t>
  </si>
  <si>
    <t xml:space="preserve">Seau </t>
  </si>
  <si>
    <t>1a 3 seau</t>
  </si>
  <si>
    <t xml:space="preserve">Ne peut pas évaluer cela d'abord car elle vient d'arriver </t>
  </si>
  <si>
    <t xml:space="preserve">2500f par charrette </t>
  </si>
  <si>
    <t xml:space="preserve">C'est acheter,le fer à 2000f sinon elle prenait gratuitement chez ses voisines </t>
  </si>
  <si>
    <t xml:space="preserve">Apporter de la maison parfois acheter sur le site </t>
  </si>
  <si>
    <t xml:space="preserve">300f le seau avec les clients </t>
  </si>
  <si>
    <t>300f -600f (1a 2 seau)</t>
  </si>
  <si>
    <t xml:space="preserve">Ne sait pas d'abord </t>
  </si>
  <si>
    <t xml:space="preserve">Vient d'arriver et espère que ça se poursuive </t>
  </si>
  <si>
    <t xml:space="preserve">Soutien financier pour faire du commerce
Des vivres alimentaire </t>
  </si>
  <si>
    <t xml:space="preserve">Son souhait est d'avoir une boutique pour y travailler
Et d'avoir sa propre une maison </t>
  </si>
  <si>
    <t>L'argent pour financer ces petites activités ( commerce)</t>
  </si>
  <si>
    <t>e9d43a76-2f40-4e12-8ba3-9091e7e9958d</t>
  </si>
  <si>
    <t>12.429623 -1.6283962 326.9 4.84</t>
  </si>
  <si>
    <t>Tanghin dassouri</t>
  </si>
  <si>
    <t>Pour avoir son pain quotidien</t>
  </si>
  <si>
    <t>Avoir à manger uniquement</t>
  </si>
  <si>
    <t>Légères blessures à la main</t>
  </si>
  <si>
    <t>Légères blessures à la main avec le fer</t>
  </si>
  <si>
    <t>Beaucoup de travailleurs actuellement car ils sont tombés en faillite dans leur commerce, elle dit qu'elle rencontre ces personnes sur ce site</t>
  </si>
  <si>
    <t>Charrette à 2500f le transport à 500f</t>
  </si>
  <si>
    <t>2 seau par jour</t>
  </si>
  <si>
    <t>Mieux en saison pluvieuse car de l'extérieur tu peux avoir une roche en creusant</t>
  </si>
  <si>
    <t>2500f la charrette et 500f le transport</t>
  </si>
  <si>
    <t>C'est acheter, 2500f le marteau</t>
  </si>
  <si>
    <t>Apporter de la maison</t>
  </si>
  <si>
    <t>Apporter de la maison, parfois elle acheté sur le site comme aujourd'hui elle à acheter du babenda à 100f</t>
  </si>
  <si>
    <t>300f le seau</t>
  </si>
  <si>
    <t>300f</t>
  </si>
  <si>
    <t>Mieux maintenant car le prix à évoluer c'est parceque le marché n'y est pas seulement</t>
  </si>
  <si>
    <t>Ne fait pas partie</t>
  </si>
  <si>
    <t>Du travail à la population locale</t>
  </si>
  <si>
    <t>Depends de la propriétaire du site</t>
  </si>
  <si>
    <t>De l'argent pour financer un commerce ou un de l'élevage</t>
  </si>
  <si>
    <t>son souhait est d'avoir de l'argent pour faire l'élevage à la maison et un commerce devant sa porte pour être à côté de son élevage</t>
  </si>
  <si>
    <t>Elle a partagé avec moi l'histoire de son fils qui vit des les difficultés également et qui a besoin d'un moyen de déplacement</t>
  </si>
  <si>
    <t>6f0d7b8f-7861-4605-8d12-0c4647a16085</t>
  </si>
  <si>
    <t>12.4298337 -1.6283175 327.3 4.966</t>
  </si>
  <si>
    <t>Youngou</t>
  </si>
  <si>
    <t xml:space="preserve">Ramasser le sable </t>
  </si>
  <si>
    <t>Sand</t>
  </si>
  <si>
    <t xml:space="preserve">Ils ont interdit de ramasser le sable surtout avec les constructions il y avait plus de terrains </t>
  </si>
  <si>
    <t>Concasser Diminuer la taille de la roche Porter en haut</t>
  </si>
  <si>
    <t xml:space="preserve">Avoir le pain quotidien </t>
  </si>
  <si>
    <t>Accidents de travail :
Un jeune s'est blessé au pied il y a quelques jours seulement et il a été conduit à l'hôpital 
Une vieille est décédé suite à une chute de pierre sur elle il y'a 3 mois de cela
Elle même s'est blessé à la main, le pouce à éclaté et elle avait bandé avec un morceau de pagne</t>
  </si>
  <si>
    <t xml:space="preserve">Blessures à la main, une fois elle s'est taper avec le fer </t>
  </si>
  <si>
    <t xml:space="preserve">Tous les jours et elle se repose souvent le vendredi </t>
  </si>
  <si>
    <t xml:space="preserve">Le nombre augmente considérablement </t>
  </si>
  <si>
    <t xml:space="preserve">Elle n'a pas changé de lieu de travail mais le nombre de travailleurs à augmenter </t>
  </si>
  <si>
    <t>Charette à 2500f, transport à 500f</t>
  </si>
  <si>
    <t xml:space="preserve">5 seau par jour </t>
  </si>
  <si>
    <t xml:space="preserve">En saison pluvieuse elle ramasse du sable mais en saison sèche difficile d'avoir du sable </t>
  </si>
  <si>
    <t xml:space="preserve">Une charrette de roche à 2500f avec les hommes dans la fosse </t>
  </si>
  <si>
    <t>Elle a un fer avec lequel elle concasse la roche qui l'appartient pas mais elle ne paie pas, seulement elle ne peut pas vendre avec quelqu'un d'autre le concassé si le propriétaire du fer veux également. Donc si le propriétaire du fer n'a pas de marché pour acheter son concasser elle l'autorise à vendre avec un autre client.
Elle a acheter un marteau à 4000f</t>
  </si>
  <si>
    <t xml:space="preserve">300f le seau </t>
  </si>
  <si>
    <t>Cela dépend du marché par jour elle vendre 2 seau à 600f</t>
  </si>
  <si>
    <t>Mieux maintenant car le prix à évoluer une charrette on le vend à 5000f et elle a 2000f de bénéfices puisqu'elle acheter la charrette de roche à 2500f, le transport à 500f et concassé pour revendre à 5000f</t>
  </si>
  <si>
    <t xml:space="preserve">Ce site donne du travail à la population locale car si tu rentre ici tu ne va pas manquer de quoi manger </t>
  </si>
  <si>
    <t xml:space="preserve">Oui il en existe car si c'est un décès tout le monde sur le site arrête le travail et la population va venir identifier la personne pour chercher sa famille et la police viendra faire le constat également </t>
  </si>
  <si>
    <t xml:space="preserve">Depends de la propriétaire du site </t>
  </si>
  <si>
    <t xml:space="preserve">Des vivres alimentaire
Des soins également
Du matériel de protection surtout pour les yeux </t>
  </si>
  <si>
    <t xml:space="preserve">Financer les études de nos enfants car d'autres après le CEP ont abandonné l'école faute de moyens 
On a besoin de locaux pour dormir
Souhait est d'avoir de vivres alimentaire </t>
  </si>
  <si>
    <t>Rien à ajouter.
Remerciements et bénédictions.</t>
  </si>
  <si>
    <t>be789f05-e6c9-4984-9b4b-019c219c7445</t>
  </si>
  <si>
    <t>12.4299176 -1.6283591 332.1 4.4</t>
  </si>
  <si>
    <t xml:space="preserve">Elle cultivait au village </t>
  </si>
  <si>
    <t xml:space="preserve">C'est Quant elle est venue à Ouaga qu'elle a décidé de venir travailler sur ce site </t>
  </si>
  <si>
    <t xml:space="preserve">Avoir son pain quotidien </t>
  </si>
  <si>
    <t xml:space="preserve">Accidents de travail : blessures à la main </t>
  </si>
  <si>
    <t xml:space="preserve">Blessures à la main, elle s'est taper la main </t>
  </si>
  <si>
    <t xml:space="preserve">Traitement traditionnelle à la maison et tu peux rester deux ou trois jours sans travailler </t>
  </si>
  <si>
    <t xml:space="preserve">10h -17h
Elle vient à l'heure qu'elle veut surtout qu'elle travaille pour soi-même </t>
  </si>
  <si>
    <t xml:space="preserve">Tous les jours sauf le dimanche ou un évènement ou empêchement quelqueconque </t>
  </si>
  <si>
    <t xml:space="preserve">Le nombre a augmenter car au début elle dépassait pas sept personnes et aujourd'hui c'est comme un marché </t>
  </si>
  <si>
    <t xml:space="preserve">Charette </t>
  </si>
  <si>
    <t>1 seau et drmi</t>
  </si>
  <si>
    <t xml:space="preserve">La saison pluvieuse est mieux car elle peut creuser à l'extérieur et avoir la roche mais en saison sèche le sol est dur et il faut acheter maintenant </t>
  </si>
  <si>
    <t xml:space="preserve">3000f la charrette avec le transport </t>
  </si>
  <si>
    <t>C'est acheter à 1500f</t>
  </si>
  <si>
    <t xml:space="preserve">Apporter de la maison, parfois c'est acheter </t>
  </si>
  <si>
    <t xml:space="preserve">300f c'est a dire vendre au moins un seau </t>
  </si>
  <si>
    <t>Mieux maintenant car avant le seau se vendait à 300f</t>
  </si>
  <si>
    <t xml:space="preserve">Ça aide à la construction </t>
  </si>
  <si>
    <t xml:space="preserve">Dépend de la propriétaire du site </t>
  </si>
  <si>
    <t xml:space="preserve">Des vivres alimentaire
De l'argent
Tout soutien sera la bienvenue </t>
  </si>
  <si>
    <t xml:space="preserve">Financement pour faire le commerce car on devient de plus en plus faible </t>
  </si>
  <si>
    <t>Que Dieu permette à vos responsables de vous aider afin que vous puissiez revenir nous aider</t>
  </si>
  <si>
    <t>82a0ec4c-ecaf-43b8-b3ec-bbc42732d55a</t>
  </si>
  <si>
    <t>12.4299513 -1.628173 332.6 4.76</t>
  </si>
  <si>
    <t>Gante</t>
  </si>
  <si>
    <t xml:space="preserve">Pour avoir à manger </t>
  </si>
  <si>
    <t xml:space="preserve">Manque d'argent dans le travail </t>
  </si>
  <si>
    <t xml:space="preserve">2 jours pour avoir un seau </t>
  </si>
  <si>
    <t xml:space="preserve">En saison sèche il faut forcément acheter mais en saison pluvieuse elle creusé à l'extérieur pour avoir la roche </t>
  </si>
  <si>
    <t xml:space="preserve">2500f la charrette et 500f le transport </t>
  </si>
  <si>
    <t>Apporter de la maison, parfois acheter sur le site</t>
  </si>
  <si>
    <t xml:space="preserve">300f en deux jours </t>
  </si>
  <si>
    <t>Mieux maintenant le seau avant se vendait à 250f maintenant c'est à 300f</t>
  </si>
  <si>
    <t xml:space="preserve">Du travail à la population locale et à tout le monde car des jeunes du quartier travaille sur le site </t>
  </si>
  <si>
    <t xml:space="preserve">Tout soutien sera la bienvenue
Des vivres alimentaire
De l'argent </t>
  </si>
  <si>
    <t xml:space="preserve">On a beaucoup de souhait mais ce que les donateurs jugeront utiles nous les accueillerons avec joie </t>
  </si>
  <si>
    <t xml:space="preserve">Aider nous car nous sommes des veuves. </t>
  </si>
  <si>
    <t>a816e867-552c-44f6-856e-196e12afeaeb</t>
  </si>
  <si>
    <t>12.4299999 -1.6281792 338.7 4.84</t>
  </si>
  <si>
    <t>Laye(gantin)</t>
  </si>
  <si>
    <t>Ramassait le sable depuis plus de 20 ans</t>
  </si>
  <si>
    <t xml:space="preserve">Elle ramasse toujours le sable et concassé la roche </t>
  </si>
  <si>
    <t xml:space="preserve">Avoir à manger
Financer les études des enfants
Subvenir aux besoins élémentaires de la famille </t>
  </si>
  <si>
    <t xml:space="preserve">Accidents de travail : légères blessures </t>
  </si>
  <si>
    <t xml:space="preserve">Elle se tape la main </t>
  </si>
  <si>
    <t>7h -17h</t>
  </si>
  <si>
    <t>Chaque jour il y a d nouvelle personne surtout beaucoup déplacés qui viennent ici</t>
  </si>
  <si>
    <t xml:space="preserve">Toujours le même mais avec plus de travailleurs </t>
  </si>
  <si>
    <t>Seau</t>
  </si>
  <si>
    <t xml:space="preserve">2 - 5 seau par jour </t>
  </si>
  <si>
    <t xml:space="preserve">En saison pluvieuse on peut avoir la roche de l'extérieur mais en saison sèche on est obligé de payer à l'intérieur de la fosse avec les jeunes </t>
  </si>
  <si>
    <t>C'est acheter, le fer à 2500f</t>
  </si>
  <si>
    <t>300f le seau, 1 charette à 5000f et le taxi moto à 10000f avec les clients , le sable à 2500f le taxi moto ou à 3000f.</t>
  </si>
  <si>
    <t xml:space="preserve">Difficile d'évaluer car parfois on on rentre avec zéro francs sinon elle vende le sable à 2500f pour avoir quelques choses </t>
  </si>
  <si>
    <t xml:space="preserve">Mieux maintenant avec l'évolution des prix </t>
  </si>
  <si>
    <t xml:space="preserve">Du travail à la population locale
Du matériel de construction à moindre coût pour la population locale </t>
  </si>
  <si>
    <t xml:space="preserve">Tout soutien sera la bienvenue 
Des vivres alimentaire </t>
  </si>
  <si>
    <t xml:space="preserve">De voir les enfants réussir
Voir poursuivre les études des enfants </t>
  </si>
  <si>
    <t xml:space="preserve">Si y a un soutien pour les enfants c'est son désir car par manque de moyens deux ne vont plus à l'école et c'est les trois qui continuent, donc si elle travaille ici c'est de pouvoir financer les études des enfants </t>
  </si>
  <si>
    <t>28516934-af91-446b-95c6-333898f1f5b7</t>
  </si>
  <si>
    <t>12.4298931 -1.6281283 332.5 4.933</t>
  </si>
  <si>
    <t>Pabré</t>
  </si>
  <si>
    <t xml:space="preserve">Oui, vigile </t>
  </si>
  <si>
    <t xml:space="preserve">Il travaillait sans congés plus de 10ans dans la société de gardiennage </t>
  </si>
  <si>
    <t>Il peut avoir 10000 par jour ce qui est un grand bénéfices pour lui</t>
  </si>
  <si>
    <t>Manque de pneus
Manque de marteau, de baramine</t>
  </si>
  <si>
    <t xml:space="preserve">Morceaux de roches qui déchire la peau
Le marteau qui tape le pied souvent </t>
  </si>
  <si>
    <t xml:space="preserve">7h - 17h pas d'heure précise </t>
  </si>
  <si>
    <t xml:space="preserve">Au début c'était difficile mais maintenant il s'est habitué </t>
  </si>
  <si>
    <t xml:space="preserve">Toujours le même lieu,le nombre a diminué par rapport à la saison sèche </t>
  </si>
  <si>
    <t xml:space="preserve">3000f le tas vendu avec les femmes </t>
  </si>
  <si>
    <t xml:space="preserve">Pour les petites roches c'est dans l'immédiat pour les gros blocs il faut 3 à 4 jours après </t>
  </si>
  <si>
    <t>Si Le travail est réussi il peut faire 4 à 5 tas de 3000f
Parfois 2 de 3000f</t>
  </si>
  <si>
    <t xml:space="preserve">Difficile en saison pluvieuse qu'en saison pluvieuse à cause de l'eau </t>
  </si>
  <si>
    <t>1 pneu à 250f 
Pour 10 pneus avec le travail c'est 4500f
Si tu veux payer sur le site c'est 400f ou 500f</t>
  </si>
  <si>
    <t xml:space="preserve">500f par jour pour le marteau </t>
  </si>
  <si>
    <t xml:space="preserve">300f le plat de nourriture </t>
  </si>
  <si>
    <t xml:space="preserve">3000f par unité </t>
  </si>
  <si>
    <t>10000f si travail est réussi surtout en saison sèche
En saison pluvieuse si c'est trop c'est 5000f sinon 2509f</t>
  </si>
  <si>
    <t xml:space="preserve">Mieux maintenant à cause de l'expérience car il quand mieux </t>
  </si>
  <si>
    <t xml:space="preserve">Aucune règle 
La population locale fait souvent des sacrifices </t>
  </si>
  <si>
    <t>Vigile (les soirs uniquement)</t>
  </si>
  <si>
    <t>40000f le mois</t>
  </si>
  <si>
    <t xml:space="preserve">Agrégat pour la construction </t>
  </si>
  <si>
    <t xml:space="preserve">La fumée des pneus </t>
  </si>
  <si>
    <t xml:space="preserve">Tout dépend de la propriétaire si elle réclame son site les gens seront obligés de quitter le site </t>
  </si>
  <si>
    <t xml:space="preserve">Des prêts pour financer le travail
Payer les matériaux pour leurs travaux de routes et de construction </t>
  </si>
  <si>
    <t xml:space="preserve">Faire l'Agriculture et l'élevage car le travail ici est un travail qui demande beaucoup de forces et d'énergie </t>
  </si>
  <si>
    <t>Si votre travail est vraie Dieu vous fortifie afin que vous puissiez aider à assouplir les conditions de travail ici</t>
  </si>
  <si>
    <t>cc833efa-06f9-44c2-af09-f4326ea4e275</t>
  </si>
  <si>
    <t>12.4289653 -1.6276579 337.0 4.9</t>
  </si>
  <si>
    <t xml:space="preserve">Yagma </t>
  </si>
  <si>
    <t xml:space="preserve">Oui, deux femmes </t>
  </si>
  <si>
    <t xml:space="preserve">Cultivateur </t>
  </si>
  <si>
    <t xml:space="preserve">Plus de terre a cause des lotissements </t>
  </si>
  <si>
    <t xml:space="preserve">Permet de payer les vivres alimentaire </t>
  </si>
  <si>
    <t xml:space="preserve">Morceaux de roches qui déchire la peau
Morceaux de Bloc qui peut glisser sur ta jambe </t>
  </si>
  <si>
    <t>C'était une fois et il a été à l'hôpital. C'était ds moment compliqué pour lui</t>
  </si>
  <si>
    <t xml:space="preserve">A l'hôpital avec ses propres moyens </t>
  </si>
  <si>
    <t>Tous les jours 7/7</t>
  </si>
  <si>
    <t xml:space="preserve">Difficile d'estimer ( plus de 1000) mais à cause de l'eau beaucoup sont partis </t>
  </si>
  <si>
    <t xml:space="preserve">Avant on interdissait de travailler mais depuis quelques années après avoir vue le maire , il travaille sans soucis </t>
  </si>
  <si>
    <t xml:space="preserve">Beaucoup de travailleurs avec les déplacés qui viennent chaque jour </t>
  </si>
  <si>
    <t>Par charrette à 2500f</t>
  </si>
  <si>
    <t xml:space="preserve">Pour 2 oub3 pneus il faut 3 jours après </t>
  </si>
  <si>
    <t xml:space="preserve">Deux charrette par jour </t>
  </si>
  <si>
    <t xml:space="preserve">Difficile en saison pluvieuse car il ya beaucoup d'eau dans la fosse </t>
  </si>
  <si>
    <t xml:space="preserve">400f le pneu </t>
  </si>
  <si>
    <t xml:space="preserve">Il a son propre matériel </t>
  </si>
  <si>
    <t xml:space="preserve">200f de nourriture </t>
  </si>
  <si>
    <t xml:space="preserve">5009f avec les clients </t>
  </si>
  <si>
    <t>5000f</t>
  </si>
  <si>
    <t xml:space="preserve">Mieux maintenant qu'avant </t>
  </si>
  <si>
    <t xml:space="preserve">Aucune règle </t>
  </si>
  <si>
    <t xml:space="preserve">Agrégat disponible facilement pour la construction </t>
  </si>
  <si>
    <t>A moins que tu est épuisé et que tu laisse</t>
  </si>
  <si>
    <t xml:space="preserve">Ça y'aune aide que ça leur permet de quitter ce travail et faire autre chose </t>
  </si>
  <si>
    <t xml:space="preserve">Il a une ferme de plus 1hanalors il a besoin de forage pour développer son activité et s'il obtient cela il va quitter le site car le travail est pénible ici </t>
  </si>
  <si>
    <t xml:space="preserve">Son grand désir c'est d'obtenir un  forage sur son terrain car avec cela il pourra faire l'élevage, l'agriculture, le jardinage </t>
  </si>
  <si>
    <t>1fb4cbe2-9ea8-4357-b878-061ae7b3cf5e</t>
  </si>
  <si>
    <t>12.4293051 -1.6278069 329.9 4.96</t>
  </si>
  <si>
    <t>Oui, travailleurs de carrière, il a travaillé au début de l'ouverture de cette carrière, après il a travaillé avec les Sénégalais, après il a travaillé avec Kanazoe, après il a travaillé en mine avec PW</t>
  </si>
  <si>
    <t>Quarry</t>
  </si>
  <si>
    <t>Il tombé malade et il a perdu son travail, alors après être guéri il est venu travailler ici</t>
  </si>
  <si>
    <t xml:space="preserve">Ça lui permet de nourrir sa famille </t>
  </si>
  <si>
    <t xml:space="preserve">Morceaux de roches qui déchire la peau parfois les yeux
L'argent de ce travail n'est pas suffisant pour se protéger 
Le travail est pénible
Le travail est fatiguant
Avec ce travail tu ne peux pas être riche c'est juste nourrir sa famille </t>
  </si>
  <si>
    <t>7h à 8h- 17 à 18h</t>
  </si>
  <si>
    <t xml:space="preserve">500-600 pu même 1000en saison sèche </t>
  </si>
  <si>
    <t xml:space="preserve">Trois ans  passés on interdissait de travailler ici mais ils ont entrepris des démarches avec les autorités administratives qui les ont donné permission de travailler ce qui a accrue le nombre de travailleurs sur le site </t>
  </si>
  <si>
    <t xml:space="preserve">Minimum trois jours après </t>
  </si>
  <si>
    <t xml:space="preserve">3 à 4 charrette par jour si c'est bien fait dans le cas contraire une charrette </t>
  </si>
  <si>
    <t xml:space="preserve">Difficile en saison pluvieuse </t>
  </si>
  <si>
    <t xml:space="preserve">250f où 300f le plat de nourriture </t>
  </si>
  <si>
    <t>Une charrette est vendu à 5000f avec un bénéfices de 1500f</t>
  </si>
  <si>
    <t xml:space="preserve">C'est pas jour tu peux faire deux ou trois jours avant d'avoir quelques </t>
  </si>
  <si>
    <t xml:space="preserve">Mieux maintenant </t>
  </si>
  <si>
    <t xml:space="preserve">Il doit pas y avoir de vol
Pas de querelles
Pas de force à quelqu'un pour s'accaparer de son terrain 
Si y a un problème à résoudre on le fait ensemble </t>
  </si>
  <si>
    <t>Explication</t>
  </si>
  <si>
    <t xml:space="preserve">Ils avaient commencé mais ils n'ont pas achevé car les gens ne s'accordait pas sur les même point mais il est le premier responsable si y a une question à répondre </t>
  </si>
  <si>
    <t xml:space="preserve">Ça règle les activités et crée la discipline sur le site </t>
  </si>
  <si>
    <t xml:space="preserve">Accès facile aux agrégat pour la construction
Réduit le chômage des femmes et de certains jeunes </t>
  </si>
  <si>
    <t xml:space="preserve">La fumée mais pas trop qui puisse les déranger </t>
  </si>
  <si>
    <t xml:space="preserve">Oui ça va se poursuivre pendant très longtemps encore </t>
  </si>
  <si>
    <t xml:space="preserve">Les octroyé des crédits
Des vivres alimentaire </t>
  </si>
  <si>
    <t xml:space="preserve">Il a déjà un terrain donc s'il avait les moyens il irait faire l'agriculture et l'élevage
Une aide pour s'acquérir un tricycle et une motopompe pour faire la mécanique car il a un hangar et le lavage des engins
Le travail est pénible ici et il souhaite quitter ce site c'est juste le soutien pour réaliser son projet qui lui manque </t>
  </si>
  <si>
    <t>Il est content de la visite même si on a pas les moyens qu'on puisse faire le point à ceux qui peuvent nous aider afin qu'ils le fassent
Il a prononcé beaucoup de bénédictions au travail qui est fait.
Je l'ai remercié également pour terminer.</t>
  </si>
  <si>
    <t>459393d1-5086-4e9d-abbd-2dab8e6eabd9</t>
  </si>
  <si>
    <t>12.4293697 -1.6281555 324.0 4.916</t>
  </si>
  <si>
    <t>Segler(Koudougou)</t>
  </si>
  <si>
    <t xml:space="preserve">Pour ne pas rester à la maison sans rien faire </t>
  </si>
  <si>
    <t xml:space="preserve">Porter en haut en saison sèche </t>
  </si>
  <si>
    <t xml:space="preserve">Si y a un cas de maladie c'est avec l'argent obtenu ici qu'elle soigne ses enfants </t>
  </si>
  <si>
    <t xml:space="preserve">Aucun aspect négatif </t>
  </si>
  <si>
    <t>9h - 17h</t>
  </si>
  <si>
    <t xml:space="preserve">Tous les jours sauf le dimanche et souvent le vendredi </t>
  </si>
  <si>
    <t xml:space="preserve">Beaucoup de travailleurs actuellement mais toujours au même endroit de travail </t>
  </si>
  <si>
    <t xml:space="preserve">2500f la charrette , Seau </t>
  </si>
  <si>
    <t xml:space="preserve">4 seau par jour </t>
  </si>
  <si>
    <t xml:space="preserve">Cela dépend du marché </t>
  </si>
  <si>
    <t xml:space="preserve">Mieux depuis qu'elle est ici </t>
  </si>
  <si>
    <t xml:space="preserve">Accès facile aux agrégat pour la construction </t>
  </si>
  <si>
    <t xml:space="preserve">Cela dépend de chacun </t>
  </si>
  <si>
    <t xml:space="preserve">Des charrettes
Des prêt pour faire le commerce </t>
  </si>
  <si>
    <t xml:space="preserve">Des prêt financier pour démarrer un commerce 
Vente de nourriture ou de légumes </t>
  </si>
  <si>
    <t>2ee58051-f20c-48b4-a68b-7e5882ddef6e</t>
  </si>
  <si>
    <t>12.429571 -1.627854 324.0 4.95</t>
  </si>
  <si>
    <t xml:space="preserve">Ouahigouya </t>
  </si>
  <si>
    <t xml:space="preserve">Vente d'arrachides à Djibo </t>
  </si>
  <si>
    <t xml:space="preserve">A cause du terrorisme elle a fuit pour venir à Ouaga </t>
  </si>
  <si>
    <t>Le sable</t>
  </si>
  <si>
    <t xml:space="preserve">Elle arrive à subvenir aux besoins de nourriture avec ses enfants </t>
  </si>
  <si>
    <t xml:space="preserve">Le fer a taper sa main a deux reprises </t>
  </si>
  <si>
    <t xml:space="preserve">Oui oui sauf le vendredi </t>
  </si>
  <si>
    <t>Mieux depuis qu'elle est ici</t>
  </si>
  <si>
    <t>3 seau</t>
  </si>
  <si>
    <t xml:space="preserve">Mieux en saison sèche qu'en saison pluvieuse </t>
  </si>
  <si>
    <t>300f par eau</t>
  </si>
  <si>
    <t xml:space="preserve">Parfois elle fait plus de une semaine sans argent </t>
  </si>
  <si>
    <t xml:space="preserve">Elle est venue il y a 6 mois seulement </t>
  </si>
  <si>
    <t xml:space="preserve">Des vivres alimentaire
Des prêt financier pour entreprendre </t>
  </si>
  <si>
    <t>Un prêt pour acheter plus de roches et de vivres</t>
  </si>
  <si>
    <t xml:space="preserve">Que Dieu vous donne les moyens de nous soutenir </t>
  </si>
  <si>
    <t>2c3b0443-7efa-4d92-b6ac-eabef8264775</t>
  </si>
  <si>
    <t>12.4295915 -1.6279248 354.5 4.36</t>
  </si>
  <si>
    <t xml:space="preserve">Banfora </t>
  </si>
  <si>
    <t xml:space="preserve">À cause de l'insécurité </t>
  </si>
  <si>
    <t xml:space="preserve">Arriver à nourrir ses enfants </t>
  </si>
  <si>
    <t xml:space="preserve">9h - 17h </t>
  </si>
  <si>
    <t>Oui oui</t>
  </si>
  <si>
    <t>Charrette 2500f</t>
  </si>
  <si>
    <t xml:space="preserve">2 jours pour avoir une charrette </t>
  </si>
  <si>
    <t xml:space="preserve">C'est pour Elle </t>
  </si>
  <si>
    <t>Apporter de maison</t>
  </si>
  <si>
    <t xml:space="preserve">5000f par charrette </t>
  </si>
  <si>
    <t xml:space="preserve">Vivres alimentaire
Des prêts financier pour entreprendre ailleurs </t>
  </si>
  <si>
    <t xml:space="preserve">Vivres alimentaire
Des prêt financier pour entreprendre
Des moyens de déplacement </t>
  </si>
  <si>
    <t>51a01b29-25c6-4686-861f-86044d63d74a</t>
  </si>
  <si>
    <t>12.429667 -1.6279366 337.9 4.76</t>
  </si>
  <si>
    <t>Bargo</t>
  </si>
  <si>
    <t xml:space="preserve">A cause de l'insécurité </t>
  </si>
  <si>
    <t xml:space="preserve">Oui oui sauf en cas de maladie </t>
  </si>
  <si>
    <t>Charrette, seau</t>
  </si>
  <si>
    <t xml:space="preserve">2 seau </t>
  </si>
  <si>
    <t xml:space="preserve">Elle ici il y a pas longtemps donc difficile de faire la comparaison </t>
  </si>
  <si>
    <t xml:space="preserve">En fonction du marché </t>
  </si>
  <si>
    <t xml:space="preserve">Mieux maintenant où depuis qu'elle est ici elle se plaint pas </t>
  </si>
  <si>
    <t xml:space="preserve">Accès facile aux matériaux de construction </t>
  </si>
  <si>
    <t xml:space="preserve">Cela dépend de l'énergie de chacun </t>
  </si>
  <si>
    <t xml:space="preserve">Des vivres alimentaire
Des prêts financier pour entreprendre </t>
  </si>
  <si>
    <t xml:space="preserve">Avoir des vivres alimentaire et retourner au village </t>
  </si>
  <si>
    <t xml:space="preserve">Rien à ajouter </t>
  </si>
  <si>
    <t>1f55c7a1-289f-4409-8d7e-33cb7fb4a79a</t>
  </si>
  <si>
    <t>12.4296436 -1.6279163 335.3 4.94</t>
  </si>
  <si>
    <t xml:space="preserve">Mesantante avec son mari </t>
  </si>
  <si>
    <t>. c'est juste le début pour elle donc juste nourrir son enfant et elle</t>
  </si>
  <si>
    <t xml:space="preserve">Elle s'est taper le doigt avec le fer </t>
  </si>
  <si>
    <t xml:space="preserve">Ne sait rien sur ça </t>
  </si>
  <si>
    <t xml:space="preserve">Ne sait pas grand chose </t>
  </si>
  <si>
    <t>1 seau</t>
  </si>
  <si>
    <t xml:space="preserve">Ne sait rien </t>
  </si>
  <si>
    <t xml:space="preserve">Elle creusé à l'extérieur pour avoir la roche </t>
  </si>
  <si>
    <t>Elle ne paie pas</t>
  </si>
  <si>
    <t xml:space="preserve">Apporter de la maison mais vraiment difficile d'avoir a manger </t>
  </si>
  <si>
    <t xml:space="preserve">Difficile d'estimer car en fonction du marché </t>
  </si>
  <si>
    <t xml:space="preserve">Ne sait rien sur cette question </t>
  </si>
  <si>
    <t xml:space="preserve">Des agrégat disponible </t>
  </si>
  <si>
    <t>N sait pas</t>
  </si>
  <si>
    <t xml:space="preserve">Celà dépend de chacun et des propriétaires terriens </t>
  </si>
  <si>
    <t xml:space="preserve">Des prêts pour le commerce </t>
  </si>
  <si>
    <t>De l'argent pour faire le commerce (vendre des vêtements)</t>
  </si>
  <si>
    <t xml:space="preserve">De l'aide pour faire le commerce car le travail est difficile et pénible </t>
  </si>
  <si>
    <t>7529e008-2b8a-4f67-af38-70e9c0407205</t>
  </si>
  <si>
    <t>12.4296141 -1.6284694 341.6 4.12</t>
  </si>
  <si>
    <t xml:space="preserve">Elle n'avait rien a faire alors qu'elle veut manger </t>
  </si>
  <si>
    <t xml:space="preserve">Nourrir la famille </t>
  </si>
  <si>
    <t xml:space="preserve">Elle creuse aux abords de la fosse </t>
  </si>
  <si>
    <t>Ne paie pas</t>
  </si>
  <si>
    <t xml:space="preserve">Difficile car cela dépend du marché </t>
  </si>
  <si>
    <t xml:space="preserve">Accès aux agrégat pour la construction </t>
  </si>
  <si>
    <t xml:space="preserve">Des prêts pour faire le commerce ou l'élevage </t>
  </si>
  <si>
    <t xml:space="preserve">De l'aide pour le commerce ou l'élevage car le travail ici est pénible </t>
  </si>
  <si>
    <t xml:space="preserve">Rien à ajouter. </t>
  </si>
  <si>
    <t>ac805f5a-adfb-4c90-9821-6fe4abc7272f</t>
  </si>
  <si>
    <t>12.4296456 -1.6285006 337.8 4.9</t>
  </si>
  <si>
    <t>Gounga</t>
  </si>
  <si>
    <t xml:space="preserve">Elle n'avait rien à faire à la maison </t>
  </si>
  <si>
    <t xml:space="preserve">Nourrir sa famille
Financer les études des enfants </t>
  </si>
  <si>
    <t xml:space="preserve">Manque de marché
Accidents de travail </t>
  </si>
  <si>
    <t xml:space="preserve">Se taper la main </t>
  </si>
  <si>
    <t>Charrette , seau</t>
  </si>
  <si>
    <t>2 seau</t>
  </si>
  <si>
    <t xml:space="preserve">Ne paie pas </t>
  </si>
  <si>
    <t xml:space="preserve">Difficile d'estimer car ça dépend du marché </t>
  </si>
  <si>
    <t xml:space="preserve">Des agrégat pour construire </t>
  </si>
  <si>
    <t xml:space="preserve">Des vivres alimentaire
Des prêts pour entreprendre
Des mains d'oeuvres ailleurs </t>
  </si>
  <si>
    <t xml:space="preserve">Du travail autre que la carrière
Du soutien pour scolarisé les enfants </t>
  </si>
  <si>
    <t>7c200c95-95dd-4ea5-b196-613f2c649c01</t>
  </si>
  <si>
    <t>12.4296348 -1.6285225 337.9 4.84</t>
  </si>
  <si>
    <t xml:space="preserve">Pabré </t>
  </si>
  <si>
    <t>BEPC (3 ème)</t>
  </si>
  <si>
    <t xml:space="preserve">Faire des pagnes traditionnelle </t>
  </si>
  <si>
    <t xml:space="preserve">Manque de marché alors qu'elle veut manger </t>
  </si>
  <si>
    <t xml:space="preserve">Elle arrive à nourrir sa famille
Et résoudre certains problème </t>
  </si>
  <si>
    <t xml:space="preserve">Blessures à la peau
Son enfant s'est blessé à l'oeil et est couché à la maison et ne bénéficie d'aucune soutien extérieur </t>
  </si>
  <si>
    <t xml:space="preserve">Traitement traditionnelle à la maison et à l'hôpital </t>
  </si>
  <si>
    <t>7h - à 17h</t>
  </si>
  <si>
    <t>Charrette et seau</t>
  </si>
  <si>
    <t xml:space="preserve">La charrette à 3000f avec les hommes </t>
  </si>
  <si>
    <t xml:space="preserve">Elle a acheté ses matériel de travail </t>
  </si>
  <si>
    <t xml:space="preserve">Difficile d'estimer c'est en fonction du marché </t>
  </si>
  <si>
    <t xml:space="preserve">Mieux maintenant et c'est en fonction de ton propre travail </t>
  </si>
  <si>
    <t xml:space="preserve">Agrégat disponible pour la construction </t>
  </si>
  <si>
    <t xml:space="preserve">Des prêts pour acheter beaucoup et revendre
Avec du matériel de travail et de protection 
Des vivres alimentaire </t>
  </si>
  <si>
    <t xml:space="preserve">Son souhait est prendre soin de ses enfants et financer leur études normalement </t>
  </si>
  <si>
    <t>fa1ae238-4d42-4f9e-a6af-5dd4549fccd4</t>
  </si>
  <si>
    <t>12.4296342 -1.6284715 351.4 4.64</t>
  </si>
  <si>
    <t xml:space="preserve">Oui, travaillait en côte d'ivoire dans les champs </t>
  </si>
  <si>
    <t xml:space="preserve">Y'avait de travail à son retour à Ouagadougou </t>
  </si>
  <si>
    <t xml:space="preserve">Il arrive à nourrir sa famille avec ce travail
Il a pu payer sa parcelle et construire
Il a pu payer un tricycle
Il financé les études des enfants </t>
  </si>
  <si>
    <t xml:space="preserve">Souvent il a manque d'argent car il fait un prêt à la banque </t>
  </si>
  <si>
    <t xml:space="preserve">Le biret blessé leur peau souvent </t>
  </si>
  <si>
    <t>6h - 12h
15h-16h30</t>
  </si>
  <si>
    <t>11 months</t>
  </si>
  <si>
    <t xml:space="preserve">Deux personnes, mais en saison pluvieuse ils partent faire l'orpaillage </t>
  </si>
  <si>
    <t xml:space="preserve">Le travail s'est détérioré il y a de cela trois ans avec la situation sécuritaire car il n'y a plus de grandes construction comme avant </t>
  </si>
  <si>
    <t xml:space="preserve">Au début il travaillait avec des gens et c'est quand il a eu l'argent qu'il a achetait une portion de la fosse </t>
  </si>
  <si>
    <t xml:space="preserve">Le trou est devenu très profonde mais son lieu est rester le même </t>
  </si>
  <si>
    <t>Pour 10 pneus c'est 5 jours
Pour 20 pneus c'est 10jours</t>
  </si>
  <si>
    <t>20 tas par jour</t>
  </si>
  <si>
    <t xml:space="preserve">En saison pluvieuse son équipe l'abandonne et part faire l'orpaillage mais en saison sèche le travail est plus rentable </t>
  </si>
  <si>
    <t xml:space="preserve">250f le pneu mais avec son tricycle il part payé à la source à 100f le pneus </t>
  </si>
  <si>
    <t xml:space="preserve">Marteau à 500f,baramine, pelle, biret à 250f l'unité </t>
  </si>
  <si>
    <t xml:space="preserve">100f le matin
150f a partir de midi </t>
  </si>
  <si>
    <t xml:space="preserve">Minimum 2000f par jour </t>
  </si>
  <si>
    <t>Le marché a refroidi, avant il vendait à 1250f et maintenant à 1000f</t>
  </si>
  <si>
    <t xml:space="preserve">Aucunes règles mais il faut travailler sans prendre de stupéfiants qui pourrait nuire au travail </t>
  </si>
  <si>
    <t xml:space="preserve">Possibilité d'avoir les produits du site facilement </t>
  </si>
  <si>
    <t xml:space="preserve">La Fumée des pneus qui dérange la population locale </t>
  </si>
  <si>
    <t>2 ans maximum en ce qui le concerne</t>
  </si>
  <si>
    <t>Un nouveau projet pour les travailleurs de ce site</t>
  </si>
  <si>
    <t xml:space="preserve">I! A terrain de 1hectare il a besoin d'un forage et d'un financement pour faire l'élevage et l'agriculture
Son grand besoin c'est l'eau sur son terrain de 1 hectares </t>
  </si>
  <si>
    <t xml:space="preserve">Que Dieu touche des personnes capables de nous aider à sortir de ce travail car ça fait longtemps qu'il travaille ici et il veut faire autre chose maintenant </t>
  </si>
  <si>
    <t>3a52c96d-5c56-4481-ac83-c1c93bc21005</t>
  </si>
  <si>
    <t>12.3470948 -1.567402 312.8 4.8</t>
  </si>
  <si>
    <t>Boulmiougou</t>
  </si>
  <si>
    <t xml:space="preserve">Pour pouvoir prendre soin de la famille </t>
  </si>
  <si>
    <t xml:space="preserve">Elle transportait avant </t>
  </si>
  <si>
    <t xml:space="preserve">Ce travail a permis de financé les études des enfants </t>
  </si>
  <si>
    <t xml:space="preserve">Le fer tape souvent son doigt
Un morceau de roche sur la peau </t>
  </si>
  <si>
    <t xml:space="preserve">Mieux avant qu'aujourd'hui
On arrivait à financer facilement les études des enfants
Tu peux faire deux semaines sans avoir quelques choses pour les enfants </t>
  </si>
  <si>
    <t xml:space="preserve">3 tas par jour </t>
  </si>
  <si>
    <t xml:space="preserve">Plus facile d'avoir la roche en saison sèche qu'en saison pluvieuse </t>
  </si>
  <si>
    <t xml:space="preserve">1000f le tas ,500f pour le transport, 350f pour réduire la taille </t>
  </si>
  <si>
    <t>Le fer à 2000f, pour réduire à 500f</t>
  </si>
  <si>
    <t>Acheté à 300f par jour</t>
  </si>
  <si>
    <t xml:space="preserve">200f le plat à midi </t>
  </si>
  <si>
    <t xml:space="preserve">3 plats à 1250f, avec les acheteurs </t>
  </si>
  <si>
    <t xml:space="preserve">Difficile d'estimer car elle peut faire trois jours sans vendre parfois c'est les trois plats à 1250f seulement </t>
  </si>
  <si>
    <t xml:space="preserve">Mieux avant qu'aujourd'hui,'par elle pouvait faire des bénéfices </t>
  </si>
  <si>
    <t xml:space="preserve">Du travail pour les jeunes du quartier </t>
  </si>
  <si>
    <t xml:space="preserve">La fumée qui dérange la population </t>
  </si>
  <si>
    <t xml:space="preserve">Ça dépend de Dieu et des autorités </t>
  </si>
  <si>
    <t xml:space="preserve">Tout soutien sera la bienvenue
Un soutien qui pourrait lui permettre de ne plus venir travailler ici </t>
  </si>
  <si>
    <t xml:space="preserve">Soutien pour lui permettre de financer les études des enfants
Faire le commerce du bois de chauffe </t>
  </si>
  <si>
    <t>Rien d'autre à ajouter.
Merci !</t>
  </si>
  <si>
    <t>8cb68840-f29b-4d26-a76e-b8a6d891aeba</t>
  </si>
  <si>
    <t>12.3471094 -1.5674222 336.8 4.42</t>
  </si>
  <si>
    <t>Gourcy</t>
  </si>
  <si>
    <t xml:space="preserve">Pour avoir quelques choses pour nourrir la famille </t>
  </si>
  <si>
    <t xml:space="preserve">Oui, Transporter </t>
  </si>
  <si>
    <t xml:space="preserve">Elle arrive à nourrir ses enfants
Elle arrive à financer les études des enfants </t>
  </si>
  <si>
    <t xml:space="preserve">Blessures à la main ou à la peau, le fer qui tape souvent le doigt ou morceaux qui coupe la peau </t>
  </si>
  <si>
    <t xml:space="preserve">Traitement à l'hôpital avec ses propres moyens </t>
  </si>
  <si>
    <t>8h - parfois à 6h à 17h</t>
  </si>
  <si>
    <t xml:space="preserve">Mieux avant qu'aujourd'hui à cause de la situation sécuritaire du Pays qui affectent leur marché </t>
  </si>
  <si>
    <t>En saison pluvieuse 2 tas
En saison sèche plus de 3 tas</t>
  </si>
  <si>
    <t xml:space="preserve">Difficile en saison pluvieuse à cause de la pluie et plus difficile d'avoir la roche en cette saison </t>
  </si>
  <si>
    <t>1000f le tas, 500f le transport, 350fpour réduire la taille. Pour un tas tu peux avoir 6 plats si c'est bien</t>
  </si>
  <si>
    <t>2000f le fer, pour réduire à 500,f , le plat à 1250f</t>
  </si>
  <si>
    <t xml:space="preserve">Elle achète l'eau à 5f avec son petit bidon </t>
  </si>
  <si>
    <t>200f si elle est seule mais avec les enfants elle achète à 500f ou plus</t>
  </si>
  <si>
    <t>3 plats à 1250f avec le client si c'est entre eux mais si le client vient d'ailleurs le plat est 500f</t>
  </si>
  <si>
    <t>Pour 2 tas elle a 9 à 12 plats qu'elle vend à 5000f mais le marché n'est pas le même tous les jours donc pas de salaire journalier fixe</t>
  </si>
  <si>
    <t xml:space="preserve">Beaucoup d'argent aujourd'hui mais avec beaucoup de dépenses mais avant le marché était meilleur </t>
  </si>
  <si>
    <t xml:space="preserve">Les Règles viennent surtout des militaires qui peuvent interdire le feu à cause de la fumée mais si y a pas de feu ceux de dehors n'auront pas la roche également pour travailler alors il faut travailler en minimisant la fumée des pneus </t>
  </si>
  <si>
    <t xml:space="preserve">Selon elle l'extraction n'a pas de bénéfices sur la communauté car elle se plaint à chaque fois </t>
  </si>
  <si>
    <t xml:space="preserve">La communauté se plaint à cause de la fumée </t>
  </si>
  <si>
    <t>Selon elle le travail ne pourra plus exister au delà de 5 ans</t>
  </si>
  <si>
    <t xml:space="preserve">Aider à financer les études des enfants
Un prêt pour entreprendre ailleurs </t>
  </si>
  <si>
    <t xml:space="preserve">Besoin d'un logement car elle vit dans une maison de 8toles
Trouver du travail ailleurs pour mieux soutenir les études des enfants 
Financement pour lancer un commerce de vente des produits de femmes </t>
  </si>
  <si>
    <t xml:space="preserve">Remerciements. 
Que Dieu vous bénisse !
Si vous avez un projet de nettoyage vous pouvez me contacter et comme ça se fait très tôt le matin là après le nettoyage elle pourra venir au site </t>
  </si>
  <si>
    <t>13129088-aeb4-4f88-9dbc-dd4e4a5bda0f</t>
  </si>
  <si>
    <t>12.3470258 -1.5674587 301.8 4.7</t>
  </si>
  <si>
    <t xml:space="preserve">Vendeuse au marché </t>
  </si>
  <si>
    <t xml:space="preserve">Elle est tombé en faillite </t>
  </si>
  <si>
    <t xml:space="preserve">Ce travail lui permet de financer les études des enfants
De nourrir la famille </t>
  </si>
  <si>
    <t xml:space="preserve">Blessures au doigt avec le fer </t>
  </si>
  <si>
    <t>Elle vient à l'heure qu'elle veut et rentre à 17h</t>
  </si>
  <si>
    <t xml:space="preserve">6 plats par jour </t>
  </si>
  <si>
    <t xml:space="preserve">Oui oui mieux en saison sèche qu'en saison pluvieuse à cause de l'eau </t>
  </si>
  <si>
    <t>Le fer à 2000f , réduire la taille du fer à 500f</t>
  </si>
  <si>
    <t xml:space="preserve">750f le plat de nourriture toute la journée </t>
  </si>
  <si>
    <t>3 plats à 1250f</t>
  </si>
  <si>
    <t xml:space="preserve">Difficile d'estimer car elle vend pas tous les jours , cela dépend du marché </t>
  </si>
  <si>
    <t xml:space="preserve">Mieux avant car elle pouvait vendre tous les jours </t>
  </si>
  <si>
    <t xml:space="preserve">Aucun pour la communauté </t>
  </si>
  <si>
    <t xml:space="preserve">La fumée des pneus qui dérange la communauté </t>
  </si>
  <si>
    <t xml:space="preserve">Cela dépend des autorités militaires </t>
  </si>
  <si>
    <t xml:space="preserve">Aider à scolarisé les enfants dans les écoles publiques </t>
  </si>
  <si>
    <t xml:space="preserve">Est de voir les enfants continuer leurs études et de réussir </t>
  </si>
  <si>
    <t xml:space="preserve">Nous souhaitons la paix à notre pays </t>
  </si>
  <si>
    <t>a99d33b0-d9cc-4783-91f8-347bc2285e8a</t>
  </si>
  <si>
    <t>12.3470031 -1.5673605 323.0 3.9</t>
  </si>
  <si>
    <t xml:space="preserve">Tanghin dassouri </t>
  </si>
  <si>
    <t xml:space="preserve">Son mari la quitter et elle devait se battre pour prendre ses soins de ses enfants et payer la location </t>
  </si>
  <si>
    <t xml:space="preserve">Payer la location
Prendre soin de ses enfants </t>
  </si>
  <si>
    <t xml:space="preserve">Beaucoup de fatigue
Des maux de dos </t>
  </si>
  <si>
    <t xml:space="preserve">Morceau de roche qui déchire la peau </t>
  </si>
  <si>
    <t xml:space="preserve">Traitement traditionnelle à la maison où parfois à l'hôpital avec ses propres ressources </t>
  </si>
  <si>
    <t xml:space="preserve">Tous les jours et le dimanche après la messe </t>
  </si>
  <si>
    <t xml:space="preserve">6 plats jour </t>
  </si>
  <si>
    <t xml:space="preserve">Difficile en saison pluvieuse à cause de la pluie et pour cette année manque de marché </t>
  </si>
  <si>
    <t xml:space="preserve">1000f le tas </t>
  </si>
  <si>
    <t>C'est acheter à 1500f le fer, le plat 1250f</t>
  </si>
  <si>
    <t xml:space="preserve">Elle achète l'eau à 10f le bidon </t>
  </si>
  <si>
    <t xml:space="preserve">La nourriture, si y a pas le marché elle reste toute la journée sans mangé. Comme aujourd'hui elle n'a pas mangé depuis matin parcequ'elle n'a rien vendu d'abord </t>
  </si>
  <si>
    <t>400f le plat
Mais ils veulent réduire le prix du plat à 325f</t>
  </si>
  <si>
    <t>Quand il y avait le marché elle pouvait avoir 2000 à 2500f par jour mais aujourd'hui elle peut faire une semaine sans rien vendre</t>
  </si>
  <si>
    <t xml:space="preserve">Le marché était mieux avant qu'aujourd'hui </t>
  </si>
  <si>
    <t xml:space="preserve">Le travail aide la communauté avec la construction car elle a accès facile aux concassé </t>
  </si>
  <si>
    <t xml:space="preserve">Le fumé des pneus qui dérange </t>
  </si>
  <si>
    <t>Un prêt pour faire le commerce (vente des habits)</t>
  </si>
  <si>
    <t xml:space="preserve">Faire le commerce afin de pouvoir payer sa maison et prendre soin de ses enfants et de leurs scolarité </t>
  </si>
  <si>
    <t xml:space="preserve">Elle ne demande qu'un soutien pour démarrer un commerce </t>
  </si>
  <si>
    <t>0f6f2687-3d5a-489d-9d45-b7bc79bce913</t>
  </si>
  <si>
    <t>12.346812 -1.5673763 320.5 4.783</t>
  </si>
  <si>
    <t xml:space="preserve">A cause de la pauvreté car elle n'avait rien à faire </t>
  </si>
  <si>
    <t xml:space="preserve">Se Nourrir simplement </t>
  </si>
  <si>
    <t>Fatigue</t>
  </si>
  <si>
    <t xml:space="preserve">Morceaux de roches qui déchire la peau </t>
  </si>
  <si>
    <t xml:space="preserve">Charrette seau </t>
  </si>
  <si>
    <t>3 ou 4 seau</t>
  </si>
  <si>
    <t>Possèder Autre/Explication</t>
  </si>
  <si>
    <t xml:space="preserve">Acheternla nourriture à 500f avec ses deux enfants </t>
  </si>
  <si>
    <t xml:space="preserve">Difficile d'avoir tous les jours car en fonction du marché </t>
  </si>
  <si>
    <t xml:space="preserve">Pareil qu'avant </t>
  </si>
  <si>
    <t xml:space="preserve">Agrégat disponible pour la construction à moindre coût </t>
  </si>
  <si>
    <t>Cela dépend de chacun et de la propriétaire du site</t>
  </si>
  <si>
    <t xml:space="preserve">De l'argent ou des prêts pour stocker la roche </t>
  </si>
  <si>
    <t xml:space="preserve">Son souhait est d'avoir une moto pour faciliter son déplacement </t>
  </si>
  <si>
    <t>Un prêt pour faire le commerce (salon de coiffure)</t>
  </si>
  <si>
    <t>e12b4408-2b6f-4789-b40a-f7bdd2d0ab64</t>
  </si>
  <si>
    <t>12.4296065 -1.6284947 346.0 5.0</t>
  </si>
  <si>
    <t xml:space="preserve">Elle vendait les légumes secs mais cela n'était pas rentable donc elle a laisser pour venir travailler ici </t>
  </si>
  <si>
    <t xml:space="preserve">Se nourrir elle et sa famille </t>
  </si>
  <si>
    <t>Manque de roche en cette saison</t>
  </si>
  <si>
    <t>Charrette ,seau</t>
  </si>
  <si>
    <t xml:space="preserve">4 à 5 seau par jour </t>
  </si>
  <si>
    <t xml:space="preserve">Mieux en saison pluvieuse car le sable est disponible </t>
  </si>
  <si>
    <t xml:space="preserve">Elle creuse elle même </t>
  </si>
  <si>
    <t xml:space="preserve">Ne fait partie </t>
  </si>
  <si>
    <t>Des prêts pour faire le commerce et quitter ce site</t>
  </si>
  <si>
    <t>De l'argent pour faire le commerce (vente des légumes)</t>
  </si>
  <si>
    <t>91500df6-d925-47ad-a46b-677dfb3628aa</t>
  </si>
  <si>
    <t>12.4295947 -1.6285174 336.0 5.0</t>
  </si>
  <si>
    <t>CEP</t>
  </si>
  <si>
    <t xml:space="preserve">Elle vendait des légumes </t>
  </si>
  <si>
    <t xml:space="preserve">Se nourrir
Et subvenir aux besoins de la famille </t>
  </si>
  <si>
    <t xml:space="preserve">Des gens ramasse le sable sans payer souvent </t>
  </si>
  <si>
    <t xml:space="preserve">1 où demi seau car elle a un bébé </t>
  </si>
  <si>
    <t xml:space="preserve">Elle creuse aux abords </t>
  </si>
  <si>
    <t>300f par seau</t>
  </si>
  <si>
    <t xml:space="preserve">Difficile d'estimer car cela dépend du marché </t>
  </si>
  <si>
    <t xml:space="preserve">Agrégat disponible </t>
  </si>
  <si>
    <t xml:space="preserve">Des prêt financier pour entreprendre ailleurs </t>
  </si>
  <si>
    <t>Un moyen de déplacement
De l'argent pour faire le commerce (vente d'habits ou de chaussures)</t>
  </si>
  <si>
    <t xml:space="preserve">Scolarité des enfants est un gros souci pour elle car son mari ne travaille pas donc elle a besoin d'un soutien financier pour les études des enfants </t>
  </si>
  <si>
    <t>f3bb62de-55fb-4d14-a603-15b361a180d9</t>
  </si>
  <si>
    <t>12.4295916 -1.6284432 355.9 4.78</t>
  </si>
  <si>
    <t xml:space="preserve">Car elle n'avait pas grand chose à faire </t>
  </si>
  <si>
    <t xml:space="preserve">Se nourrir simplement </t>
  </si>
  <si>
    <t xml:space="preserve">Beaucoup plus aujourd'hui avec le nombre accrue des travailleurs </t>
  </si>
  <si>
    <t xml:space="preserve">Une semaine pour une charrette 
Le sable en deux jours c'est possible </t>
  </si>
  <si>
    <t xml:space="preserve">Mieux en saison pluvieuse </t>
  </si>
  <si>
    <t xml:space="preserve">Elle ne paie pas </t>
  </si>
  <si>
    <t xml:space="preserve">Apporter souvent où acheter </t>
  </si>
  <si>
    <t xml:space="preserve">Un soutien pour Financer les études des enfants
Des vivres alimentaire </t>
  </si>
  <si>
    <t xml:space="preserve">Financer les études des enfants
Des vivres alimentaire </t>
  </si>
  <si>
    <t xml:space="preserve">Un moyen de déplacement </t>
  </si>
  <si>
    <t>404b9c96-2967-455c-a815-c0d0523317cf</t>
  </si>
  <si>
    <t>12.4296312 -1.6284577 337.5 3.9</t>
  </si>
  <si>
    <t>Oui ramassage de sable</t>
  </si>
  <si>
    <t xml:space="preserve">Le lieu de ramassage était très loin de son domicile </t>
  </si>
  <si>
    <t xml:space="preserve">Ce travail lui permet de se nourrir et de prendre soin des enfants </t>
  </si>
  <si>
    <t xml:space="preserve">Accident de travail </t>
  </si>
  <si>
    <t xml:space="preserve">Se taper la main mais juste des blessures légères </t>
  </si>
  <si>
    <t xml:space="preserve">Traitement traditionnelle avec la potasse et quelques massages à la maison </t>
  </si>
  <si>
    <t>9h - 16h</t>
  </si>
  <si>
    <t xml:space="preserve">Le nombre de travailleurs a augmenté considérablement </t>
  </si>
  <si>
    <t>Charrette (5000f) et seau(300f)</t>
  </si>
  <si>
    <t xml:space="preserve">Pour une charrette il faut 5 jours
Si tu est dynamique tu peux avoir 5 seaux
Une charrette il faut 20 à 22 seaux </t>
  </si>
  <si>
    <t xml:space="preserve">3000f la charrette avec les hommes dans la fosse mais en saison sèche tu peux enlever directement toi même les petits morceaux de cailloux </t>
  </si>
  <si>
    <t>Les autres qu'elles ne possèdent pas elle demande juste à ses voisines</t>
  </si>
  <si>
    <t>Apporter de la maison parfois payer sur le site 200f le plat</t>
  </si>
  <si>
    <t xml:space="preserve">Un seau à 300f et une charrette à 5000f avec les clients </t>
  </si>
  <si>
    <t xml:space="preserve">Si elle va economisé elle peut faire 5000f la semaine </t>
  </si>
  <si>
    <t xml:space="preserve">Mieux maintenant car le prix a augmenté </t>
  </si>
  <si>
    <t xml:space="preserve">Accès facile aux concassé à moindre coût </t>
  </si>
  <si>
    <t xml:space="preserve">La fumée dérange les habitations aux alentours </t>
  </si>
  <si>
    <t xml:space="preserve">Oui oui </t>
  </si>
  <si>
    <t xml:space="preserve">Une aide pour entreprendre dans la vente des vivres (maïs et la farine de maïs)
Et entreprendre dans l'élevage </t>
  </si>
  <si>
    <t xml:space="preserve">Elle souhaite la paix au Burkina 
Et soutien pour entreprendre pour quitter ce lieu </t>
  </si>
  <si>
    <t xml:space="preserve">Elle souhaite un soutien du gouvernement où partenaires pour la scolarité des enfants </t>
  </si>
  <si>
    <t>9055663b-a73e-461f-85aa-09c1299843bc</t>
  </si>
  <si>
    <t>12.4296209 -1.6284548 324.7 4.85</t>
  </si>
  <si>
    <t>NAAB ZINIGMA</t>
  </si>
  <si>
    <t>3ème</t>
  </si>
  <si>
    <t xml:space="preserve">Manque de travail et ne pas rester les bras vides a ne rien faire </t>
  </si>
  <si>
    <t>Cela permet de pouvoir payer les vivres</t>
  </si>
  <si>
    <t xml:space="preserve">Des blessures légères </t>
  </si>
  <si>
    <t>Taper la main avec le fer</t>
  </si>
  <si>
    <t xml:space="preserve">Traitement traditionnelle à la maison avec de la potasse </t>
  </si>
  <si>
    <t>08h - 16h</t>
  </si>
  <si>
    <t xml:space="preserve">Beaucoup de travailleurs aujourd'hui maintenant avec les déplacés </t>
  </si>
  <si>
    <t xml:space="preserve">Seau et charrette </t>
  </si>
  <si>
    <t xml:space="preserve">Charrette en 3 jours c'est possible </t>
  </si>
  <si>
    <t xml:space="preserve">3000f avec le transport de la fosse à l'extérieur </t>
  </si>
  <si>
    <t xml:space="preserve">Elle possède son matériel </t>
  </si>
  <si>
    <t xml:space="preserve">Apporter de la maison parfois elle paie sur le site </t>
  </si>
  <si>
    <t xml:space="preserve">5000f la charrette </t>
  </si>
  <si>
    <t xml:space="preserve">Difficile d'estimer car depuis un mois maintenant il y a manque de marché </t>
  </si>
  <si>
    <t xml:space="preserve">Facilité d'avoir du concassé à moindre coût </t>
  </si>
  <si>
    <t xml:space="preserve">Une autre activité serait la bienvenue car le travail ici est pénible </t>
  </si>
  <si>
    <t xml:space="preserve">Soutien à entreprendre dans le commerce </t>
  </si>
  <si>
    <t>Soutien à avoir des vivres et a quitté sur le site</t>
  </si>
  <si>
    <t>c57c8f8d-8578-4e79-bb97-5e15ae2dc939</t>
  </si>
  <si>
    <t>12.4296833 -1.6284767 323.1 4.4</t>
  </si>
  <si>
    <t>Kaongo</t>
  </si>
  <si>
    <t xml:space="preserve">Commerce des légumes au village </t>
  </si>
  <si>
    <t xml:space="preserve">Elle n'avait rien à faire ici comme travail </t>
  </si>
  <si>
    <t xml:space="preserve">Juste se nourrir elle et ses enfants </t>
  </si>
  <si>
    <t>Elle été blessé à la jambe suite à un éboulement</t>
  </si>
  <si>
    <t xml:space="preserve">Elle fait des massages actuellement </t>
  </si>
  <si>
    <t>08h - 17h</t>
  </si>
  <si>
    <t xml:space="preserve">2500f la charrette et 500f le travail et quand concasse tu peux pas vendre une charrette il faut payer ajouter </t>
  </si>
  <si>
    <t xml:space="preserve">Plus de 2 semaine pour une charrette par manque de vivacité comme les autres </t>
  </si>
  <si>
    <t xml:space="preserve">Mieux en sèche </t>
  </si>
  <si>
    <t>3000f la charrette avec les hommes dans la fosse</t>
  </si>
  <si>
    <t>Elle a eu son matériel de travail par don</t>
  </si>
  <si>
    <t xml:space="preserve">Aucun coût </t>
  </si>
  <si>
    <t xml:space="preserve">5000f la charrette et 300f le seau </t>
  </si>
  <si>
    <t xml:space="preserve">Difficile d'estimer car elle vend pas tous les jours </t>
  </si>
  <si>
    <t xml:space="preserve">Fumée qui dérange les habitations aux alentours </t>
  </si>
  <si>
    <t xml:space="preserve">Un logement social
Des vivres pour se nourrir </t>
  </si>
  <si>
    <t xml:space="preserve">Logement social et vivres alimentaire </t>
  </si>
  <si>
    <t xml:space="preserve">Soutien pour les enfants </t>
  </si>
  <si>
    <t>861b96ba-10ae-4e79-931b-dfd70379e4c9</t>
  </si>
  <si>
    <t>12.429644 -1.6284541 333.7 3.54</t>
  </si>
  <si>
    <t>Timnoore</t>
  </si>
  <si>
    <t xml:space="preserve">Je vendais un kiosque mais après la naissance de son dernier enfant elle a abandonné ce travail </t>
  </si>
  <si>
    <t xml:space="preserve">Le monsieur à envoyer une deuxième femme qui a récupéré la vente du kiosque </t>
  </si>
  <si>
    <t xml:space="preserve">Ce travail lui permet de manger et de prendre soin de ses enfants </t>
  </si>
  <si>
    <t>Tous les jours parfois le dimanche après la messe</t>
  </si>
  <si>
    <t xml:space="preserve">Plus de 14 jours pour une charrette à cause de son bébé </t>
  </si>
  <si>
    <t xml:space="preserve">Mieux en saison pluvieuse car elle ramasse le sable </t>
  </si>
  <si>
    <t xml:space="preserve">3000f la charrette </t>
  </si>
  <si>
    <t xml:space="preserve">Difficile d'estimer </t>
  </si>
  <si>
    <t xml:space="preserve">Mieux maintenant même si le marché est morose ces derniers temps </t>
  </si>
  <si>
    <t xml:space="preserve">Un soutien de vivres pour nourrir les enfants </t>
  </si>
  <si>
    <t>Un soutien pour entreprendre dans le commerce et quitter le site ici</t>
  </si>
  <si>
    <t xml:space="preserve">Tout a été dit, elle souhaite un soutien pour entreprendre dans le commerce </t>
  </si>
  <si>
    <t>f3ee9993-62fe-4c16-afc2-50299ca85649</t>
  </si>
  <si>
    <t>12.4296335 -1.6284177 336.9 3.9</t>
  </si>
  <si>
    <t>Elle faisait le concassage à la carrière de kanazoé</t>
  </si>
  <si>
    <t>Elle a déménagé près de ce site</t>
  </si>
  <si>
    <t>Ce travail lui permet de se nourrir et de payer son de loyer dans le non lotis à 3000f</t>
  </si>
  <si>
    <t>Fracture à la main</t>
  </si>
  <si>
    <t>Traitement traditionnelle par massage</t>
  </si>
  <si>
    <t xml:space="preserve">Mieux avant car elle a eu beaucoup d'argent auparavant </t>
  </si>
  <si>
    <t xml:space="preserve">Charrette et seau </t>
  </si>
  <si>
    <t xml:space="preserve">1 jour par seau
5 jours pour une charrette </t>
  </si>
  <si>
    <t xml:space="preserve">3000f avec les hommes dans la fosse </t>
  </si>
  <si>
    <t xml:space="preserve">Apporter de la maison parfois payer sur le site </t>
  </si>
  <si>
    <t xml:space="preserve">Accès facile aux concassé par la population locale </t>
  </si>
  <si>
    <t xml:space="preserve">Fumée qui dérange la population </t>
  </si>
  <si>
    <t xml:space="preserve">Logement social </t>
  </si>
  <si>
    <t xml:space="preserve">Logement social est son plus grand souhait et ne pas avoir à payer le loyer à la fin du mois </t>
  </si>
  <si>
    <t>Rien a ajouter, juste des bénédictions.</t>
  </si>
  <si>
    <t>045b5991-fc29-49d6-86d5-9a0ca237bb1b</t>
  </si>
  <si>
    <t>12.4296537 -1.6283982 326.5 3.98</t>
  </si>
  <si>
    <t xml:space="preserve">Plus de terrains pour cultiver </t>
  </si>
  <si>
    <t>Juste payer la nourriture et quelques vivres</t>
  </si>
  <si>
    <t xml:space="preserve">À l'hôpital , aucun soutien d'ailleurs </t>
  </si>
  <si>
    <t xml:space="preserve">Beaucoup de travailleurs aujourd'hui </t>
  </si>
  <si>
    <t xml:space="preserve">5 seaux par jour </t>
  </si>
  <si>
    <t xml:space="preserve">Pas de différence </t>
  </si>
  <si>
    <t xml:space="preserve">Charrette à 2500f </t>
  </si>
  <si>
    <t>Un seau à 300f et charrette à 5000f</t>
  </si>
  <si>
    <t xml:space="preserve">Dégagement de la Fumée </t>
  </si>
  <si>
    <t xml:space="preserve">Soutien scolaire pour les études des enfants et un apport de vivres alimentaire </t>
  </si>
  <si>
    <t xml:space="preserve">Logement social
Vivre alimentaire </t>
  </si>
  <si>
    <t xml:space="preserve">Une aide pour construire un terrain pour logement </t>
  </si>
  <si>
    <t>310dd3a0-7817-4ab6-992d-b75eeb00135a</t>
  </si>
  <si>
    <t>12.4296033 -1.6284355 316.8 3.25</t>
  </si>
  <si>
    <t>Boussé</t>
  </si>
  <si>
    <t>Ne pas croisé les bras</t>
  </si>
  <si>
    <t xml:space="preserve">Avoir quelques choses pour payé des vivres </t>
  </si>
  <si>
    <t>Elle taper la main par le fer</t>
  </si>
  <si>
    <t xml:space="preserve">Charrette où seau </t>
  </si>
  <si>
    <t xml:space="preserve">3 seau par jour </t>
  </si>
  <si>
    <t xml:space="preserve">Même chose donc de différence </t>
  </si>
  <si>
    <t>La charrette se vend à 5000f 
Le seau à 300f</t>
  </si>
  <si>
    <t xml:space="preserve">Difficile d'estimer parfois zéro Francs </t>
  </si>
  <si>
    <t xml:space="preserve">Accès facile aux concassé par la population </t>
  </si>
  <si>
    <t>Vivre alimentaire (maïs, riz, mil)</t>
  </si>
  <si>
    <t>9d65f376-cace-46b3-9c03-7462c5d1b4c5</t>
  </si>
  <si>
    <t>12.4296192 -1.6283671 331.8 3.56</t>
  </si>
  <si>
    <t>Rasisse(Boussé)</t>
  </si>
  <si>
    <t xml:space="preserve">Ce travail lui permet de s'habiller, de manger et s'épanouir autrement </t>
  </si>
  <si>
    <t>Taper le doigt avec le fer</t>
  </si>
  <si>
    <t xml:space="preserve">6 à 7 seaux par jour </t>
  </si>
  <si>
    <t xml:space="preserve">3000f  la charrette avec les hommes </t>
  </si>
  <si>
    <t>Seau se vend à 300f
Charrette se vend à 5000f</t>
  </si>
  <si>
    <t xml:space="preserve">Accès facile aux concassé par la population à moindre coût </t>
  </si>
  <si>
    <t xml:space="preserve">La fumée des pneus qui s'échappe </t>
  </si>
  <si>
    <t xml:space="preserve">Oui Oui </t>
  </si>
  <si>
    <t xml:space="preserve">Soutien pour entreprendre dans la vente des chaussures et vêtements </t>
  </si>
  <si>
    <t xml:space="preserve">Vivres alimentaire et soutien financier </t>
  </si>
  <si>
    <t>0a765415-48ec-41bd-bec3-211366896ba1</t>
  </si>
  <si>
    <t>12.4295847 -1.6283643 349.1 4.54</t>
  </si>
  <si>
    <t xml:space="preserve">Kioh </t>
  </si>
  <si>
    <t xml:space="preserve">Pour avoir à manger seulement </t>
  </si>
  <si>
    <t xml:space="preserve">Avoir uniquement à manger </t>
  </si>
  <si>
    <t xml:space="preserve">Aucun a signalé </t>
  </si>
  <si>
    <t>10h - 17h</t>
  </si>
  <si>
    <t xml:space="preserve">4 à 5 seaux par jour </t>
  </si>
  <si>
    <t xml:space="preserve">Mieux en saison pluvieuse car elle peut arracher les pierres aux abords de la surface </t>
  </si>
  <si>
    <t xml:space="preserve">Charrette se paie à 3000f avec les hommes dans la fosse </t>
  </si>
  <si>
    <t>Le seau se vend à 300f
La charrette se vend à 5000f</t>
  </si>
  <si>
    <t xml:space="preserve">C'est pas tous les jours on gagne quelques choses </t>
  </si>
  <si>
    <t xml:space="preserve">Mieux maintenant car le prix à augmenté </t>
  </si>
  <si>
    <t xml:space="preserve">Dégagement de la fumée des pneus </t>
  </si>
  <si>
    <t xml:space="preserve">Tout soutien sera la bienvenue </t>
  </si>
  <si>
    <t xml:space="preserve">Son souhait est de toujours avoir à quelques choses pour se nourrir </t>
  </si>
  <si>
    <t>Besoin de tout type d'aide</t>
  </si>
  <si>
    <t>fe33371b-e748-4076-9bff-a1ed0d415164</t>
  </si>
  <si>
    <t>12.4297214 -1.6283617 296.1 4.5</t>
  </si>
  <si>
    <t xml:space="preserve">Par manque d'emploi et dû au déménagement </t>
  </si>
  <si>
    <t xml:space="preserve">Se nourrir et prendre soin des enfants </t>
  </si>
  <si>
    <t>Malade du travail de carrière depuis plus de 20ans maintenant où elle a fait beaucoup de site avant de venir ici</t>
  </si>
  <si>
    <t xml:space="preserve">Fatigue générale du corps et l'empêche d'exercer convenablement son travail </t>
  </si>
  <si>
    <t xml:space="preserve">Toujours à la recherche de solutions </t>
  </si>
  <si>
    <t xml:space="preserve">Oui tous les jours sauf le dimanche </t>
  </si>
  <si>
    <t>3 seaux</t>
  </si>
  <si>
    <t xml:space="preserve">Apporter de la maison, elle paie rien au dehors vue son état de santé très fragile </t>
  </si>
  <si>
    <t xml:space="preserve">Oh difficile de l'estimer </t>
  </si>
  <si>
    <t xml:space="preserve">Mieux avant aujourd'hui elle n'arrive plus à travailler convenablement même si les prix on augmenté cela ne l'impact pas à cause de sa santé fragile </t>
  </si>
  <si>
    <t xml:space="preserve">Fumée qui dérange la communauté </t>
  </si>
  <si>
    <t>Soutien financier pour pouvoir se payer elle même la charrette de cailloux dans la fosse
Des vivres</t>
  </si>
  <si>
    <t xml:space="preserve">Son souhait est de pouvoir nourrir ses enfants et ses petits enfants qui sont avec lui car sa belle fille est décédé en accouchant son dernier enfant </t>
  </si>
  <si>
    <t>Elle passe des moments très difficiles et elle a partagé cela avec moi.</t>
  </si>
  <si>
    <t>fc69ab3f-0c08-417f-8877-7d4be5162fdb</t>
  </si>
  <si>
    <t>12.4296416 -1.6283943 327.1 3.34</t>
  </si>
  <si>
    <t xml:space="preserve">Vendeuse de dolo au village </t>
  </si>
  <si>
    <t xml:space="preserve">Elle n'avait rien a faire </t>
  </si>
  <si>
    <t xml:space="preserve">Se payer des vivres seulement </t>
  </si>
  <si>
    <t>La pioche a taper son pied au lieu de la roche</t>
  </si>
  <si>
    <t>À l'hôpital avec le soutien des travailleurs de ce site</t>
  </si>
  <si>
    <t xml:space="preserve">Mieux en saison pluvieuse car c'est facile d'avoir la roche à la surface </t>
  </si>
  <si>
    <t xml:space="preserve">Concassé accessible à moindre coût </t>
  </si>
  <si>
    <t xml:space="preserve">Dégagement de fumée </t>
  </si>
  <si>
    <t xml:space="preserve">Des vivres alimentaire et tout type de soutien sera la bienvenue </t>
  </si>
  <si>
    <t>bdba0d8c-7911-4086-95cd-fa73dd379fbe</t>
  </si>
  <si>
    <t>12.4296442 -1.6284829 309.3 3.68</t>
  </si>
  <si>
    <t>Bilogo</t>
  </si>
  <si>
    <t xml:space="preserve">Oui ,nettoyage </t>
  </si>
  <si>
    <t xml:space="preserve">A cause des enfants </t>
  </si>
  <si>
    <t xml:space="preserve">Se nourrir seulement </t>
  </si>
  <si>
    <t xml:space="preserve">La charrette en une semaine </t>
  </si>
  <si>
    <t>Charrette s'acheter à 3000f</t>
  </si>
  <si>
    <t>Seau se vend à 300f 
Charrette à 5000f</t>
  </si>
  <si>
    <t xml:space="preserve">Dégagement de fumée des pneus </t>
  </si>
  <si>
    <t xml:space="preserve">Soutien à la scolarité des enfants
Des vivres alimentaire </t>
  </si>
  <si>
    <t>Pouvoir financer les études des enfants jusqu'au bout</t>
  </si>
  <si>
    <t xml:space="preserve">Soutien pour entreprendre où se former dans un métier </t>
  </si>
  <si>
    <t>e8b7687c-396a-4cf6-a50b-b13f433d97fe</t>
  </si>
  <si>
    <t>12.4295732 -1.6284049 340.2 4.95</t>
  </si>
  <si>
    <t>Doura vers dedougou</t>
  </si>
  <si>
    <t xml:space="preserve">Elle faisait des vêtements traditionnels  et voyageait vers la côte d'ivoire </t>
  </si>
  <si>
    <t xml:space="preserve">A cause de études des enfants car a cause des ses voyages qui pouvaient durée 3 mois son enfant ne travaillait pas pendant son absence et elle a décidé de rester à la maison pour veiller aux études de ses enfants </t>
  </si>
  <si>
    <t>Concasser Faire du feu Casser la roche Porter en haut</t>
  </si>
  <si>
    <t xml:space="preserve">Payer les études des enfants
Payer des vivres alimentaire pour la famille </t>
  </si>
  <si>
    <t xml:space="preserve">Fatigue générale
Blessures </t>
  </si>
  <si>
    <t>Blessures au sourcils de l'œil 
Où se taper la main avec le fer</t>
  </si>
  <si>
    <t xml:space="preserve">Tous les jours même le dimanche surtout pendant la période scolaire </t>
  </si>
  <si>
    <t xml:space="preserve">Cela dépend de la taille de la roche . Ça peut faire 2 jours ou trois </t>
  </si>
  <si>
    <t xml:space="preserve">4 charrette pour une semaine mais il y a des semaines où tu n'auras même une charrette également </t>
  </si>
  <si>
    <t>Le gros pneus : 5 pneus à 2000 et 10 pneus à 4000f</t>
  </si>
  <si>
    <t>Difficile d'estimer car le travail est dur</t>
  </si>
  <si>
    <t xml:space="preserve">La fumée qui dérange la communauté </t>
  </si>
  <si>
    <t xml:space="preserve">Des métiers aux travailleurs
Des machines et des instruments de travail </t>
  </si>
  <si>
    <t xml:space="preserve">Logements sociaux
La continuité des études des enfants
Son plus gros souhait est de voir ses enfants réussir leurs études et travaillé </t>
  </si>
  <si>
    <t>Le travail est très pénible ici donc un soutien est la bienvenue 
C'est la seule femme qui fait le feu, taille la roche, transporte et fait beaucoup de choses à la fois depuis notre tournée. Vraiment formidable ce que cette femme accomplie</t>
  </si>
  <si>
    <t>84feee33-5af7-4985-9be7-0469fabce0d2</t>
  </si>
  <si>
    <t>12.4296427 -1.6284155 341.2 4.0</t>
  </si>
  <si>
    <t xml:space="preserve">Oui C'était également le travail de la pierre </t>
  </si>
  <si>
    <t xml:space="preserve">A cause du Déménagement </t>
  </si>
  <si>
    <t xml:space="preserve">Ce travail lui permet de payer les études des trois enfants </t>
  </si>
  <si>
    <t xml:space="preserve">Fatigue générale </t>
  </si>
  <si>
    <t xml:space="preserve">3 à 4 seaux par jour </t>
  </si>
  <si>
    <t xml:space="preserve">Charrette s'achète à 3000f avec le transport </t>
  </si>
  <si>
    <t xml:space="preserve">Gratuit </t>
  </si>
  <si>
    <t xml:space="preserve">300f le seau
5000f la charrette </t>
  </si>
  <si>
    <t xml:space="preserve">Difficile d'estimer car il y a des jours sec sans argent </t>
  </si>
  <si>
    <t>Mieux jusqu'ici car elle est ici il y a peine 6 mois</t>
  </si>
  <si>
    <t xml:space="preserve">Accès facile aux concassé par la communauté </t>
  </si>
  <si>
    <t xml:space="preserve">Un soutien pour la scolarité des enfants </t>
  </si>
  <si>
    <t xml:space="preserve">La continuité des études des enfants est son plus grand souhait et fardeau </t>
  </si>
  <si>
    <t>Soutien et remerciements et des bénédictions pour la présence et le temps passé pour échanger individuellement avec les travailleurs de ce site.</t>
  </si>
  <si>
    <t>986b18bb-c055-4aa1-af01-42dbaa03e900</t>
  </si>
  <si>
    <t>12.4296523 -1.6284241 333.5 4.44</t>
  </si>
  <si>
    <t xml:space="preserve">Seconde /lycée </t>
  </si>
  <si>
    <t xml:space="preserve">Oui ramassage de sable </t>
  </si>
  <si>
    <t xml:space="preserve">Plus de terrains pour cela et ils interdisent de le faire également </t>
  </si>
  <si>
    <t>Arrivé à subvenir aux besoins élémentaires de la famille (manger , s'habiller et se soigner)</t>
  </si>
  <si>
    <t xml:space="preserve">Il faut payer avec les hommes dans la fosse ou rentrée dans la fosse </t>
  </si>
  <si>
    <t xml:space="preserve">2 à 3 seau par jour à cause de son enfant </t>
  </si>
  <si>
    <t xml:space="preserve">Apporter de la maison parfois c'est payer sur le site </t>
  </si>
  <si>
    <t xml:space="preserve">Cela dépend de ce que tu veux et comment tu  veux vendre soit par seau soit par charrette et si c'est le cas ça prends beaucoup de temps pour avoir une charrette </t>
  </si>
  <si>
    <t xml:space="preserve">D'autres métiers où avec du matériel de travail </t>
  </si>
  <si>
    <t>La paix et avoir un autre travail pour ne plus avoir à travailler ici</t>
  </si>
  <si>
    <t>c276b525-176a-43df-a2cb-5adbb7a92a8e</t>
  </si>
  <si>
    <t>12.42963 -1.6284283 327.5 4.3</t>
  </si>
  <si>
    <t>Naabzinga</t>
  </si>
  <si>
    <t>Parcequ'elle n'a rien a faire</t>
  </si>
  <si>
    <t>Concasser Tamiser le gravier Autre / Explication</t>
  </si>
  <si>
    <t xml:space="preserve">Arrivé à se nourrir </t>
  </si>
  <si>
    <t>Tous les jours sauf en cas de maladie</t>
  </si>
  <si>
    <t>Même chose donc pas d'évolution consequente</t>
  </si>
  <si>
    <t xml:space="preserve">En deux jours elle peut avoir une charrette </t>
  </si>
  <si>
    <t xml:space="preserve">2500fvla charrette </t>
  </si>
  <si>
    <t>La charrette à 5000f
La charrette de sable à 2000f</t>
  </si>
  <si>
    <t xml:space="preserve">Difficile d'estimer elle peut faire trois jours sans rien </t>
  </si>
  <si>
    <t xml:space="preserve">Facilité d'accès aux matériaux de construction à moindre coût </t>
  </si>
  <si>
    <t xml:space="preserve">Tout type de soutien est la bienvenue </t>
  </si>
  <si>
    <t xml:space="preserve">Soutien financier pour faire le marché et entreprendre dans d'autres domaines </t>
  </si>
  <si>
    <t>Une machine pour la confection des pagnes traditionnelle.
Remerciements !</t>
  </si>
  <si>
    <t>6becd81d-5817-4c4f-9ab3-90205dbb2e06</t>
  </si>
  <si>
    <t>12.4294573 -1.6292178 332.7 5.0</t>
  </si>
  <si>
    <t>Kaya</t>
  </si>
  <si>
    <t xml:space="preserve">Oui elle faisait le commerce </t>
  </si>
  <si>
    <t>C'est suite à un accident qu'elle est venue ici</t>
  </si>
  <si>
    <t xml:space="preserve">Se nourrir seulement même si elle n'arrive pas à économiser </t>
  </si>
  <si>
    <t xml:space="preserve">La pierre a déchiré la peau au niveau du pied </t>
  </si>
  <si>
    <t xml:space="preserve">À l'hôpital sans aucun soutien </t>
  </si>
  <si>
    <t xml:space="preserve">4 jour pour une charrette </t>
  </si>
  <si>
    <t xml:space="preserve">Tout est pareil </t>
  </si>
  <si>
    <t>La charrette se vend à 5000f</t>
  </si>
  <si>
    <t xml:space="preserve">Accès aux matériaux de construction à moindre coût </t>
  </si>
  <si>
    <t xml:space="preserve">Reprendre son commerce
Soutien financier pour relancer son commerce </t>
  </si>
  <si>
    <t xml:space="preserve">Soutien financier ou un crédit pour entreprendre dans le commerce
Besoin de logement social </t>
  </si>
  <si>
    <t xml:space="preserve">Le dernier mot reviens à Dieu. 
Remerciements </t>
  </si>
  <si>
    <t>4971fc04-dc41-4db1-b0c3-83d35a1f3170</t>
  </si>
  <si>
    <t>12.42839 -1.6298 328.4 4.2</t>
  </si>
  <si>
    <t xml:space="preserve">Naabzinga </t>
  </si>
  <si>
    <t xml:space="preserve">Elle n'avait rien à faire </t>
  </si>
  <si>
    <t>Pareil</t>
  </si>
  <si>
    <t xml:space="preserve">Taxi moto à 2500f le sable </t>
  </si>
  <si>
    <t xml:space="preserve">Une Semaine a cause des enfants </t>
  </si>
  <si>
    <t xml:space="preserve">Uniquement le sable </t>
  </si>
  <si>
    <t xml:space="preserve">2500f le taxi moto avec les clients </t>
  </si>
  <si>
    <t xml:space="preserve">Mieux </t>
  </si>
  <si>
    <t xml:space="preserve">Accès au sable </t>
  </si>
  <si>
    <t xml:space="preserve">Des vivres 
Du soutien pour entreprendre dans le commerce, un restaurant </t>
  </si>
  <si>
    <t xml:space="preserve">Soutien financier pour entreprendre pour soutenir les enfants </t>
  </si>
  <si>
    <t xml:space="preserve">Elle est malade elle et son mari et a besoin d'une aide mais malgré son mal elle et son mari se batte pour survivre. En plus elle est orpheline </t>
  </si>
  <si>
    <t>7b63abe4-416a-4498-942a-d9605afccc0f</t>
  </si>
  <si>
    <t>12.4283633 -1.62989 329.4 4.2</t>
  </si>
  <si>
    <t>BINGO</t>
  </si>
  <si>
    <t xml:space="preserve">Oui, elle travaillait avec un patron </t>
  </si>
  <si>
    <t xml:space="preserve">Pour pouvoir se nourrir </t>
  </si>
  <si>
    <t xml:space="preserve">Cela permet de se nourrir simplement </t>
  </si>
  <si>
    <t>7h ou 8h - 17h ou 18h</t>
  </si>
  <si>
    <t xml:space="preserve">Elleva demande le lieu de quelqu'un pour s'asseoir et travailler </t>
  </si>
  <si>
    <t xml:space="preserve">15 plats par jour </t>
  </si>
  <si>
    <t>Le fer à 2000f le plat à 1500f</t>
  </si>
  <si>
    <t>Chez un garagiste gratuitement dans le cas contraire elle paie au robinet à 10f</t>
  </si>
  <si>
    <t xml:space="preserve">400f la journée pour matin et à midi </t>
  </si>
  <si>
    <t xml:space="preserve">500f le plat </t>
  </si>
  <si>
    <t xml:space="preserve">Difficile d'estimer car elle peut faire une semaine sans rien vendre </t>
  </si>
  <si>
    <t xml:space="preserve">Aide à la construction locale </t>
  </si>
  <si>
    <t xml:space="preserve">Avec ne serait-ce que par des prêt financier pour entreprendre ailleurs </t>
  </si>
  <si>
    <t xml:space="preserve">Un autre emploi comme le commerce </t>
  </si>
  <si>
    <t xml:space="preserve">Rien d'autre à ajouter. </t>
  </si>
  <si>
    <t>c1339ac4-afc0-46b7-bf2c-caa2bf318625</t>
  </si>
  <si>
    <t>12.3467815 -1.5670732 322.8 4.58</t>
  </si>
  <si>
    <t xml:space="preserve">Elle faisait le transit au marché avec des marchandises </t>
  </si>
  <si>
    <t xml:space="preserve">Le transit n'apportait pas beaucoup de bénéfices </t>
  </si>
  <si>
    <t xml:space="preserve">Se nourrir
Prendre soin de ses enfants </t>
  </si>
  <si>
    <t>Elle se tape la main avec le fer</t>
  </si>
  <si>
    <t xml:space="preserve">Mieux avant qu'aujourd'hui car le trou est très profond de nos jours </t>
  </si>
  <si>
    <t xml:space="preserve">9- 12 plats par jour </t>
  </si>
  <si>
    <t xml:space="preserve">Difficile en saison pluvieuse car il n'y a pas de roche disponible en grande quantité </t>
  </si>
  <si>
    <t>2000f le fer</t>
  </si>
  <si>
    <t xml:space="preserve">C'est acheter au robinet ici sur le site à 10f le bidon </t>
  </si>
  <si>
    <t xml:space="preserve">200f le plat de nourriture parfois elle rentre toute la journée sans mangé car elle vend pas régulièrement </t>
  </si>
  <si>
    <t xml:space="preserve">Elle peut faire une semaine sans vendre donc difficile d'estimer un salaire journalier </t>
  </si>
  <si>
    <t>Mieux avant qu'aujourd'hui. Avant elle pouvait 4000f mais aujourd'hui même le prix d'achat est un véritable problème a avoir</t>
  </si>
  <si>
    <t xml:space="preserve">Ça aide à la construction surtout </t>
  </si>
  <si>
    <t xml:space="preserve">La fumée dérange la communauté locale </t>
  </si>
  <si>
    <t xml:space="preserve">Celà dépend de Dieu et des autorités militaires mais c'est plus pour longtemps car le travail est fatiguant </t>
  </si>
  <si>
    <t xml:space="preserve">La paix au Burkina Faso afin de vaquer tranquillement à ses occupations </t>
  </si>
  <si>
    <t>a7243057-c875-4da5-958b-a80652542831</t>
  </si>
  <si>
    <t>12.3467749 -1.5670618 338.5 4.883</t>
  </si>
  <si>
    <t>Tonsgo</t>
  </si>
  <si>
    <t>Commerce ( vente des habits)</t>
  </si>
  <si>
    <t xml:space="preserve">Faillite du commerce </t>
  </si>
  <si>
    <t xml:space="preserve">Juste pour subvenir aux besoins élémentaires </t>
  </si>
  <si>
    <t xml:space="preserve">Se taper la main avec le fer </t>
  </si>
  <si>
    <t xml:space="preserve">Mieux avant qu'aujourd'hui, et ils veulent réduire le prix d'achat aujourd'hui ce qui réduirait les bénéfices </t>
  </si>
  <si>
    <t xml:space="preserve">Avant 15plats par jour
Actuellement 6plats car il y a plus de marché </t>
  </si>
  <si>
    <t xml:space="preserve">Mieux en saison sèche car la roche est disponible en ce moment </t>
  </si>
  <si>
    <t xml:space="preserve">1000f le tas pour revendre à 2500f en saison sèche mais en saison pluvieuse c'est moins que ça </t>
  </si>
  <si>
    <t>2000f le fer pour réduire à 500f</t>
  </si>
  <si>
    <t xml:space="preserve">Elle enlève chez le garagiste gratuitement </t>
  </si>
  <si>
    <t xml:space="preserve">Parfois c'est acheter, parfois c'est apporter de la maison </t>
  </si>
  <si>
    <t xml:space="preserve">Pour un tas de 1000f qu'elle revend à 2500f elle a 750f de bénéfices avec les clients en saison sèche, en saison pluvieuse le prix est réduit considérablement </t>
  </si>
  <si>
    <t xml:space="preserve">Elle a fait un mois sans rien vendre donc difficile d'estimer un salaire journalier </t>
  </si>
  <si>
    <t>Mieux avant qu'aujourd'hui car elle pouvait faire 15plats par jour et aujourd'hui elle est moins de 6 plats</t>
  </si>
  <si>
    <t xml:space="preserve">Aide à la construction </t>
  </si>
  <si>
    <t>Elle ne pense pas terminé l'année ici même à cause de la profondeur ça sera difficile de pomper même l'eau de la fosse donc au finish les gens vont quitter peu à peu le site</t>
  </si>
  <si>
    <t xml:space="preserve">Un Prêt pour faire le commerce
Être engagée dans une société de nettoyage </t>
  </si>
  <si>
    <t xml:space="preserve">Être engagée dans une société de nettoyage
Prêt pour le commerce
Être formé sur une main d'oeuvre </t>
  </si>
  <si>
    <t>Rien à ajouter !</t>
  </si>
  <si>
    <t>c728913f-3809-4fa3-95b9-d2f342aeb871</t>
  </si>
  <si>
    <t>12.3466668 -1.5663264 330.3 4.88</t>
  </si>
  <si>
    <t>Car elle n'avait pas de travail</t>
  </si>
  <si>
    <t>Se nourrir elle et ses enfants</t>
  </si>
  <si>
    <t>Manque de marché
Accidents de travail</t>
  </si>
  <si>
    <t>Morceaux de roches qui déchire la peau</t>
  </si>
  <si>
    <t>Mieux avant qu'aujourd'hui car le trou est devenu profond</t>
  </si>
  <si>
    <t>Quand le marché y est elle peut faire 6 plats mais aujourd'hui Elle veut seulement 3 plats</t>
  </si>
  <si>
    <t>Mieux en saison sèche qu'en saison pluvieuse car la pluie est un obstacle au travail</t>
  </si>
  <si>
    <t>2000f réduire la taille à 500f</t>
  </si>
  <si>
    <t>Parfois c'est apporter de la maison mais lorsque c'est insuffisant il faut acheter ici au robinet à 10f</t>
  </si>
  <si>
    <t>La nourriture à 200f le plat</t>
  </si>
  <si>
    <t>6 plats à 2500f et 3 plats à 1250f</t>
  </si>
  <si>
    <t>Difficile d'estimer car elle peut faire une semaine sans rien vendre</t>
  </si>
  <si>
    <t>Mieux avant qu'aujourd'hui car elle vendait tous les jours mais aujourd'hui c'est pas le cas</t>
  </si>
  <si>
    <t>Si y a un problème elle fait référence à ces derniers mais leur papier est expiré maintenant</t>
  </si>
  <si>
    <t>Ça aide à la construction
La population peut faire des affaires également en trouvant des marchés ils gagnent leur part également</t>
  </si>
  <si>
    <t>La fumée dérange la communauté</t>
  </si>
  <si>
    <t>Elle ne sait pas quand mais le travail ici ne durera plus encore</t>
  </si>
  <si>
    <t>Des vivres alimentaire 
Prêt pour faire le commerce</t>
  </si>
  <si>
    <t>Devenir commerçante au marché</t>
  </si>
  <si>
    <t>Obtenir un soutien financier pour quitter ce site et aller ailleurs surtout pour faire le commerce</t>
  </si>
  <si>
    <t>ab20beea-ad10-455d-a098-99edc169925e</t>
  </si>
  <si>
    <t>12.3467887 -1.5663913 329.4 4.8</t>
  </si>
  <si>
    <t>Pèma</t>
  </si>
  <si>
    <t>Après le décès de son il fallait trouver du travail pour prendre soin de son enfant donc elle et sa coepousequi 5 enfants travaillent ici</t>
  </si>
  <si>
    <t>Le fer du marteau à taper son dos quand elle était dans la fosse ce qui l'empêche de transporter encore car elle sent le mal lorsqu'elle le fait</t>
  </si>
  <si>
    <t>Pour la blessure du dos elle est rentrée au village se soigner traditionnelle
Elle se tape souvent la main par le fer</t>
  </si>
  <si>
    <t>8 h - 17h</t>
  </si>
  <si>
    <t xml:space="preserve">6 plats par jour où 4 plats par jour </t>
  </si>
  <si>
    <t xml:space="preserve">Mieux en saison sèche parceque avec la pluie c'est difficile d'avoir la roche </t>
  </si>
  <si>
    <t>1250f le tas</t>
  </si>
  <si>
    <t>C'est acheter à 1500f le fer et réduire à 500f</t>
  </si>
  <si>
    <t>La nourriture c'est apporter parfois c'est acheter ici</t>
  </si>
  <si>
    <t xml:space="preserve">3 plats à 1250f avec 250f de bénéfices </t>
  </si>
  <si>
    <t xml:space="preserve">Elle a fait deux semaines sans vendre donc difficile d'estimer un salaire journalier </t>
  </si>
  <si>
    <t xml:space="preserve">Mieux avant car elle pouvait encore tous les jours </t>
  </si>
  <si>
    <t xml:space="preserve">Aide à embellir leur maison </t>
  </si>
  <si>
    <t xml:space="preserve">Le travail n'est plus le même donc elle cherche une porte de sortie seulement car c'est devenu très difficile et non bénéfique </t>
  </si>
  <si>
    <t xml:space="preserve">Une aide financière pour entreprendre ailleurs comme faire le commerce </t>
  </si>
  <si>
    <t xml:space="preserve">Son souhait c'est de pouvoir faire le commerce de savon et autre produit de ménage </t>
  </si>
  <si>
    <t xml:space="preserve">Cette année l'eau de la fosse peut ne pas être pomper et si c'est pas fait les gens partirons cette année même </t>
  </si>
  <si>
    <t>b6a5f895-9941-4948-8070-c49004b37d15</t>
  </si>
  <si>
    <t>12.3467855 -1.5663488 333.1 4.5</t>
  </si>
  <si>
    <t>Nimdi</t>
  </si>
  <si>
    <t xml:space="preserve">Elle vivait en côte d'ivoire </t>
  </si>
  <si>
    <t xml:space="preserve">Mesantante avec son mari et elle était obligé de venir travailler ici </t>
  </si>
  <si>
    <t xml:space="preserve">Elle a scolarisé 3 enfants </t>
  </si>
  <si>
    <t xml:space="preserve">Blessures au pied qui n'est toujours pas guéri complètement </t>
  </si>
  <si>
    <t xml:space="preserve">Mieux avant qu'aujourd'hui car le trou est plus profond </t>
  </si>
  <si>
    <t xml:space="preserve">6 plats ou moins par jour </t>
  </si>
  <si>
    <t>C'est acheter le plat à 1250f , le fer à 1500f</t>
  </si>
  <si>
    <t>Parfois c'est apporter parfois c'est acheter ici</t>
  </si>
  <si>
    <t xml:space="preserve">Difficile d'estimer car il y a pas de marché et elle fait de longues semaines sans vendre </t>
  </si>
  <si>
    <t xml:space="preserve">Mieux avant qu'aujourd'hui car elle vendait pratiquement tous les jours </t>
  </si>
  <si>
    <t xml:space="preserve">La fumée qui gêne beaucoup la communauté locale </t>
  </si>
  <si>
    <t xml:space="preserve">Elle ne sait quand mais le travail devient très pénible </t>
  </si>
  <si>
    <t xml:space="preserve">Vivres alimentaire
Scolarisé ses enfants </t>
  </si>
  <si>
    <t xml:space="preserve">Aide financière pour faire le commerce à la maison </t>
  </si>
  <si>
    <t xml:space="preserve">Elle a des problème pour scolarisé son enfant qui fréquente toujours et c'est son plus grand fardeau qu'elle a voulu bien partager avec moi </t>
  </si>
  <si>
    <t>bffb2152-d2f1-42df-a826-90646d09280a</t>
  </si>
  <si>
    <t>12.346716 -1.5664222 317.1 4.92</t>
  </si>
  <si>
    <t xml:space="preserve">La vie difficile </t>
  </si>
  <si>
    <t xml:space="preserve">Des légères blessures </t>
  </si>
  <si>
    <t xml:space="preserve">Le fer qui tape la main </t>
  </si>
  <si>
    <t>9h -17h</t>
  </si>
  <si>
    <t xml:space="preserve">Tous les jours sauf le mercredi et le dimanche </t>
  </si>
  <si>
    <t>Mieux maintenant avec le nombre de déplacés qui a augmenté le nombre des travailleurs sur ce site</t>
  </si>
  <si>
    <t xml:space="preserve">2 ou 3 seaux par jour </t>
  </si>
  <si>
    <t xml:space="preserve">Ne loue pas </t>
  </si>
  <si>
    <t xml:space="preserve">300f par seau avec les clients </t>
  </si>
  <si>
    <t xml:space="preserve">Mieux avant car le coût de la vie est devenue trop chère </t>
  </si>
  <si>
    <t xml:space="preserve">N'en fait pas partie </t>
  </si>
  <si>
    <t xml:space="preserve">Agrégats à moindre coût </t>
  </si>
  <si>
    <t xml:space="preserve">Oui pour le bonheur des travailleurs </t>
  </si>
  <si>
    <t xml:space="preserve">Un prêt pour lancer leurs activités et les permettre de payer beaucoup et de faire des stocks </t>
  </si>
  <si>
    <t xml:space="preserve">Une maison sociale car elle vit en location et c'est très difficile pour elle
Un matériel de travail comme une charrette où un taxi moto
Le financement de la scolarité des enfants </t>
  </si>
  <si>
    <t>Merci pour l'entretien !</t>
  </si>
  <si>
    <t>ce55e76b-4a51-4278-bddc-a5964ac18306</t>
  </si>
  <si>
    <t>12.42958 -1.6284667 329.4 4.7</t>
  </si>
  <si>
    <t>Yagma nagzougou</t>
  </si>
  <si>
    <t>Vendeuse d'habits</t>
  </si>
  <si>
    <t>Manque de marché dans la vente des habits</t>
  </si>
  <si>
    <t xml:space="preserve">Arrivé à se nourrir seulement </t>
  </si>
  <si>
    <t xml:space="preserve">La rareté du marché actuel </t>
  </si>
  <si>
    <t xml:space="preserve">Beaucoup actuellement avec les déplacés internes qui viennent chaque jour </t>
  </si>
  <si>
    <t xml:space="preserve">4 jours avoir une charrette </t>
  </si>
  <si>
    <t xml:space="preserve">Elle fait sortir par elle même </t>
  </si>
  <si>
    <t xml:space="preserve">Elle demande aux voisins et voisines les matériels dont elle n'a pas </t>
  </si>
  <si>
    <t xml:space="preserve">Apporter de la maison ou acheter sur le site </t>
  </si>
  <si>
    <t xml:space="preserve">Mieux avant car la vie est chère actuellement </t>
  </si>
  <si>
    <t xml:space="preserve">Concassé à moindre coût </t>
  </si>
  <si>
    <t xml:space="preserve">Fumée des pneus qui dérange </t>
  </si>
  <si>
    <t>Être employée Pour Le travail de nettoyage ou de balayage de la voie</t>
  </si>
  <si>
    <t xml:space="preserve">Prêt financier pour relancer son commerce de vêtements
Le financement des études des enfants </t>
  </si>
  <si>
    <t>Que Dieu vous fortifie et accordé la paix à notre pays</t>
  </si>
  <si>
    <t>75a24c13-5fb1-44c4-859c-77dded1e0c0f</t>
  </si>
  <si>
    <t>12.4296532 -1.6284682 333.6 4.4</t>
  </si>
  <si>
    <t>Nouna</t>
  </si>
  <si>
    <t>6eme</t>
  </si>
  <si>
    <t xml:space="preserve">Depuis qu'elle a accouché son enfant est malade ce qui la conduit sur ce site </t>
  </si>
  <si>
    <t xml:space="preserve">Juste se nourrir </t>
  </si>
  <si>
    <t xml:space="preserve">Juste la rareté du marché </t>
  </si>
  <si>
    <t>Charrette de concassé à 5000f
Taxi moto de sable à 2000f ou 2500f</t>
  </si>
  <si>
    <t xml:space="preserve">1jour elle peut avoir deux voyages de taxi moto
Le concassé il faut 4 jours pour avoir un voyage </t>
  </si>
  <si>
    <t xml:space="preserve">Mieux en pluvieuse car le sable est disponible </t>
  </si>
  <si>
    <t xml:space="preserve">3000f la charrette de concassé </t>
  </si>
  <si>
    <t xml:space="preserve">5000f la charrette de concassé
2500f le taxi moto de sable </t>
  </si>
  <si>
    <t xml:space="preserve">2500f par jour si tout va bien </t>
  </si>
  <si>
    <t xml:space="preserve">Mieux maintenant car le sable est disponible à l'extérieur </t>
  </si>
  <si>
    <t xml:space="preserve">Agrégats disponible à moindre coût </t>
  </si>
  <si>
    <t xml:space="preserve">Prêt financier pour lancer un commerce </t>
  </si>
  <si>
    <t xml:space="preserve">Son souhait est de voir son petit enfant retrouver la santé </t>
  </si>
  <si>
    <t>Merci beaucoup !</t>
  </si>
  <si>
    <t>9c08a51a-db97-4e5b-90c4-5c5f8d62ed00</t>
  </si>
  <si>
    <t>12.4295641 -1.628395 381.6 4.7</t>
  </si>
  <si>
    <t xml:space="preserve">Oui, Vendeuse de kiosque </t>
  </si>
  <si>
    <t>Manque de moyens financiers
Pour avoir se quoi manger</t>
  </si>
  <si>
    <t xml:space="preserve">De légères blessures </t>
  </si>
  <si>
    <t>Le fer qui blessé la main</t>
  </si>
  <si>
    <t xml:space="preserve">Seau, charrette et taxi moto </t>
  </si>
  <si>
    <t>Seau à un jour
Charrette 3 à 4 jours</t>
  </si>
  <si>
    <t xml:space="preserve">Mieux avant que aujourd'hui </t>
  </si>
  <si>
    <t xml:space="preserve">Des vivres alimentaire
Financement des études des enfants </t>
  </si>
  <si>
    <t xml:space="preserve">Des matériels de travail </t>
  </si>
  <si>
    <t>Merci bien !</t>
  </si>
  <si>
    <t>80db2f29-c1db-4ed3-af4e-f7ff4737dbb8</t>
  </si>
  <si>
    <t>12.4296667 -1.6284559 326.8 4.92</t>
  </si>
  <si>
    <t xml:space="preserve">Ramassage du sable </t>
  </si>
  <si>
    <t xml:space="preserve">Il y avait pas assez de bénéfices </t>
  </si>
  <si>
    <t xml:space="preserve">Légère blessure </t>
  </si>
  <si>
    <t xml:space="preserve">Blessures à la main avec le fer ou le petit marteau </t>
  </si>
  <si>
    <t>6h -17h</t>
  </si>
  <si>
    <t xml:space="preserve">Deux ou trois seaux en une journée </t>
  </si>
  <si>
    <t xml:space="preserve">Acheter sur le site </t>
  </si>
  <si>
    <t xml:space="preserve">Tout soutien est le bienvenue </t>
  </si>
  <si>
    <t xml:space="preserve">Des vivres alimentaire où tout autre chose </t>
  </si>
  <si>
    <t>47298d55-e137-4a5d-ba1f-816d3bf2f624</t>
  </si>
  <si>
    <t>12.4295859 -1.6282794 321.2 4.56</t>
  </si>
  <si>
    <t xml:space="preserve">Boussé </t>
  </si>
  <si>
    <t>Ramassage des ordures</t>
  </si>
  <si>
    <t xml:space="preserve">Par manque de nourriture </t>
  </si>
  <si>
    <t xml:space="preserve">2 seaux </t>
  </si>
  <si>
    <t>300f le sceau</t>
  </si>
  <si>
    <t>De bénéficier d'un soutien financier pour démarrer une autre activité génératrice de revenues</t>
  </si>
  <si>
    <t xml:space="preserve">Demande de soutien
Vivres alimentaire </t>
  </si>
  <si>
    <t>c0c092a8-2576-47d3-a3a3-d1fdf0a92b76</t>
  </si>
  <si>
    <t>12.4296048 -1.6284635 330.2 3.9</t>
  </si>
  <si>
    <t>Pazzani</t>
  </si>
  <si>
    <t xml:space="preserve">Oui le nettoyage </t>
  </si>
  <si>
    <t>Je suis fatiguée du nettoyage car elle a travaillé durant 5ans</t>
  </si>
  <si>
    <t xml:space="preserve">Rareté des marchés </t>
  </si>
  <si>
    <t xml:space="preserve">Oui oui sauf le dimanche et le vendredi </t>
  </si>
  <si>
    <t xml:space="preserve">Seau, charrette </t>
  </si>
  <si>
    <t xml:space="preserve">4 jours pour le voyage de charrette </t>
  </si>
  <si>
    <t xml:space="preserve">Charrette à 5000f avec les clients </t>
  </si>
  <si>
    <t xml:space="preserve">Des logements sociaux 
Vivre alimentaire </t>
  </si>
  <si>
    <t>8266f9eb-34c9-4a9a-b725-360cb1787ab2</t>
  </si>
  <si>
    <t>12.429675 -1.6284867 291.6 4.1</t>
  </si>
  <si>
    <t>Confection des briques traditionnelle
Ramassage des ordures</t>
  </si>
  <si>
    <t>Construction, Other</t>
  </si>
  <si>
    <t>Elle a eu un accident qui a fragilisé ses jambes</t>
  </si>
  <si>
    <t>Des légères blessures</t>
  </si>
  <si>
    <t>Les cailloux qui blessent la main</t>
  </si>
  <si>
    <t>Oui tous les jours sauf le dimanche</t>
  </si>
  <si>
    <t>Beaucoup de travailleurs aujourd'hui</t>
  </si>
  <si>
    <t>Sceau , charrette, taxi moto</t>
  </si>
  <si>
    <t>2 ou 3 sceau par jour</t>
  </si>
  <si>
    <t>Mieux en saison pluvieuse</t>
  </si>
  <si>
    <t>3000f la charrette</t>
  </si>
  <si>
    <t>Apporter de !a maison</t>
  </si>
  <si>
    <t>5000f la charrette</t>
  </si>
  <si>
    <t>Difficile d'estimer</t>
  </si>
  <si>
    <t>Mieux maintenant</t>
  </si>
  <si>
    <t>Agrégats disponible à moindre coût</t>
  </si>
  <si>
    <t>Dégagement de fumée</t>
  </si>
  <si>
    <t>Formation en élevage pour y entreprendre</t>
  </si>
  <si>
    <t>Entreprendre dans le domaine de l'élevage
Des vivres alimentaire</t>
  </si>
  <si>
    <t>Merci !
De toutes sortes de bénédictions faites</t>
  </si>
  <si>
    <t>e7f71018-928f-4aa7-b040-90b784103169</t>
  </si>
  <si>
    <t>12.429601 -1.6284401 316.6 4.88</t>
  </si>
  <si>
    <t>Koussaga</t>
  </si>
  <si>
    <t xml:space="preserve">Des blessures à la main </t>
  </si>
  <si>
    <t xml:space="preserve">Tous les jours sauf le vendredi et souvent le dimanche </t>
  </si>
  <si>
    <t xml:space="preserve">Sceau, charrette </t>
  </si>
  <si>
    <t xml:space="preserve">7 ou 8 jours pour avoir le voyage de charette </t>
  </si>
  <si>
    <t xml:space="preserve">3000fnla charrette </t>
  </si>
  <si>
    <t xml:space="preserve">Des vivres alimentaire
Logement sociaux </t>
  </si>
  <si>
    <t xml:space="preserve">Du travail pour les enfants
Logement sociaux </t>
  </si>
  <si>
    <t>95333f94-59c9-4de8-8d3f-bd8f15c62237</t>
  </si>
  <si>
    <t>12.4295462 -1.6284561 302.7 3.9</t>
  </si>
  <si>
    <t xml:space="preserve">Dedougou </t>
  </si>
  <si>
    <t>Tle</t>
  </si>
  <si>
    <t>Y a bcp de besoinsn</t>
  </si>
  <si>
    <t>Arriver à manger 
A économiser un peu</t>
  </si>
  <si>
    <t xml:space="preserve">Manque d'argent pour payer les cailloux </t>
  </si>
  <si>
    <t>7h -16h</t>
  </si>
  <si>
    <t xml:space="preserve">Tous les jours sauf le dimanche et le vendredi </t>
  </si>
  <si>
    <t xml:space="preserve">3 à 4 jours pour un voyage de charrette </t>
  </si>
  <si>
    <t xml:space="preserve">Dégagement de la fumée </t>
  </si>
  <si>
    <t xml:space="preserve">Des prêt pour financer d'autre activité comme le commerce ou payer des stocks de cailloux déposer </t>
  </si>
  <si>
    <t xml:space="preserve">Des financements pour la scolarité des enfants et soutenir la maman au village </t>
  </si>
  <si>
    <t>Son souhait est de voir un soutien concret</t>
  </si>
  <si>
    <t>2c2d5dd7-5f4d-435a-a88d-f8d538b80603</t>
  </si>
  <si>
    <t>12.42951 -1.6285071 325.7 3.9</t>
  </si>
  <si>
    <t>Goabga</t>
  </si>
  <si>
    <t>Pour avoir à manger</t>
  </si>
  <si>
    <t>Cailloux tomber sur son pied</t>
  </si>
  <si>
    <t>Charrette, sceau</t>
  </si>
  <si>
    <t>2 ou 3 Sceaux par jour</t>
  </si>
  <si>
    <t>Mieux en saison sèche</t>
  </si>
  <si>
    <t>Fumée qui dérange la population locale</t>
  </si>
  <si>
    <t>Tout soutien est la bienvenue</t>
  </si>
  <si>
    <t>Merci</t>
  </si>
  <si>
    <t>9b90ae19-382d-46a3-9d43-664fe6d2dbed</t>
  </si>
  <si>
    <t>12.429573 -1.6283129 366.0 4.42</t>
  </si>
  <si>
    <t xml:space="preserve">Confection de tissu traditionnelle </t>
  </si>
  <si>
    <t xml:space="preserve">Faillite dans ce domaine de confection de tissu traditionnelle </t>
  </si>
  <si>
    <t xml:space="preserve">Manque de matériels de travail </t>
  </si>
  <si>
    <t xml:space="preserve">5 jours pour le voyage de charette </t>
  </si>
  <si>
    <t xml:space="preserve">3000f le voyage de charrette </t>
  </si>
  <si>
    <t xml:space="preserve">5000f le voyage de charrette </t>
  </si>
  <si>
    <t xml:space="preserve">Fumée dans l'air </t>
  </si>
  <si>
    <t xml:space="preserve">Matériel de travail
Manque de marché </t>
  </si>
  <si>
    <t xml:space="preserve">Soutien pour reprendre la confection de tissu traditionnelle </t>
  </si>
  <si>
    <t>92fdc92b-2e21-41d7-9f65-1901167ee9db</t>
  </si>
  <si>
    <t>12.4296256 -1.6283949 330.4 4.88</t>
  </si>
  <si>
    <t xml:space="preserve">Yagma Naabzinga </t>
  </si>
  <si>
    <t xml:space="preserve">Pour avoir à manger pour la famille et ses petits enfants </t>
  </si>
  <si>
    <t xml:space="preserve">Rareté de marché </t>
  </si>
  <si>
    <t xml:space="preserve">Légère blessure à la main </t>
  </si>
  <si>
    <t>10h -17h</t>
  </si>
  <si>
    <t xml:space="preserve">7 jours pour le voyage de charette </t>
  </si>
  <si>
    <t xml:space="preserve">5000f le voyage de charette </t>
  </si>
  <si>
    <t xml:space="preserve">Agrégats disponible </t>
  </si>
  <si>
    <t xml:space="preserve">Fumée </t>
  </si>
  <si>
    <t xml:space="preserve">Vivre alimentaires </t>
  </si>
  <si>
    <t>Un téléphone portable
Merci bien !</t>
  </si>
  <si>
    <t>1128a469-9193-42ea-af04-484087ea38c9</t>
  </si>
  <si>
    <t>12.4296246 -1.6283685 317.2 4.7</t>
  </si>
  <si>
    <t>Pougyango</t>
  </si>
  <si>
    <t xml:space="preserve">Avoir de quoi manger </t>
  </si>
  <si>
    <t xml:space="preserve">3 Sceaux par jour </t>
  </si>
  <si>
    <t xml:space="preserve">Elle ne paie pas mais elle enlève elle même car elle n'a pas d'argent pour le faire </t>
  </si>
  <si>
    <t xml:space="preserve">Apporter de la maison où acheter sur le site </t>
  </si>
  <si>
    <t xml:space="preserve">300f le sceau </t>
  </si>
  <si>
    <t xml:space="preserve">Prêt financier pour lancer d'autres activités </t>
  </si>
  <si>
    <t>2bb2f2fe-614e-4a16-b1b2-940ce8aa9970</t>
  </si>
  <si>
    <t>12.4295967 -1.62838 327.6 4.2</t>
  </si>
  <si>
    <t xml:space="preserve">Après le décès de son mari </t>
  </si>
  <si>
    <t xml:space="preserve">Avoir à manger seulement </t>
  </si>
  <si>
    <t xml:space="preserve">Blessures à la tête </t>
  </si>
  <si>
    <t xml:space="preserve">7 jours pour le voyage de charrette </t>
  </si>
  <si>
    <t xml:space="preserve">Elle ne paie pas car elle n'a pas d'argent </t>
  </si>
  <si>
    <t xml:space="preserve">Du travail
Logement sociaux </t>
  </si>
  <si>
    <t>7a478841-7745-46a6-872c-39d3110321d0</t>
  </si>
  <si>
    <t>12.4296017 -1.6284733 328.5 4.5</t>
  </si>
  <si>
    <t xml:space="preserve">Elle arrive à se nourrir seulement </t>
  </si>
  <si>
    <t>Blessures à la main  avec le fer</t>
  </si>
  <si>
    <t xml:space="preserve">7jours pour un voyage </t>
  </si>
  <si>
    <t xml:space="preserve">Mieux en saison pluvieuse car il y a pas de poussière car elle a des maux d'yeux </t>
  </si>
  <si>
    <t xml:space="preserve">Un prêt financier pour démarrer un commerce de farine </t>
  </si>
  <si>
    <t>096267f9-dca4-4a56-b60b-26d710e2e0c9</t>
  </si>
  <si>
    <t>12.4296301 -1.6283582 331.9 4.75</t>
  </si>
  <si>
    <t xml:space="preserve">Kokologho </t>
  </si>
  <si>
    <t xml:space="preserve">Oui, Vente de savon liquide </t>
  </si>
  <si>
    <t xml:space="preserve">Le prix est devenue chère </t>
  </si>
  <si>
    <t xml:space="preserve">Pouvoir payer à manger seulement </t>
  </si>
  <si>
    <t xml:space="preserve">Rareté des marchés
De légères blessures </t>
  </si>
  <si>
    <t xml:space="preserve">Blessures au pied </t>
  </si>
  <si>
    <t xml:space="preserve">2 où 3 Sceaux par jour </t>
  </si>
  <si>
    <t>La charrette à 3000f</t>
  </si>
  <si>
    <t xml:space="preserve">Apporter de la maison ou acheter </t>
  </si>
  <si>
    <t xml:space="preserve">Des formations professionnelles
Des prêt financiers pour entreprendre d'autres activités </t>
  </si>
  <si>
    <t xml:space="preserve">Un moyen de déplacement
Un logement social </t>
  </si>
  <si>
    <t>9f2189f4-f5b7-4064-9639-c3355b1ccceb</t>
  </si>
  <si>
    <t>12.4296088 -1.6283847 329.3 3.64</t>
  </si>
  <si>
    <t>Kanga</t>
  </si>
  <si>
    <t>Oui vente d'arrachides</t>
  </si>
  <si>
    <t>Légère blessure
Rareté des marchés</t>
  </si>
  <si>
    <t>Légère blessure au pied, à la main</t>
  </si>
  <si>
    <t>Beaucoup de travailleurs</t>
  </si>
  <si>
    <t>Charrette</t>
  </si>
  <si>
    <t>2 sceau par jour</t>
  </si>
  <si>
    <t>Apporter de la maison ou acheter sur le site</t>
  </si>
  <si>
    <t>Concassé disponible</t>
  </si>
  <si>
    <t>Fumée des pneus</t>
  </si>
  <si>
    <t>Prêt financier 
vivres alimentaire</t>
  </si>
  <si>
    <t>Vivre alimentaires
Prêt financier pour faire le commerce</t>
  </si>
  <si>
    <t>909adb57-969d-44f0-974e-6f2376aa019d</t>
  </si>
  <si>
    <t>12.4296032 -1.6284371 335.8 4.966</t>
  </si>
  <si>
    <t>Pisla</t>
  </si>
  <si>
    <t>Elle n'avait rien à faire</t>
  </si>
  <si>
    <t xml:space="preserve">Pouvoir se nourrir </t>
  </si>
  <si>
    <t xml:space="preserve">Charrette, sceau </t>
  </si>
  <si>
    <t xml:space="preserve">3 ou 4 jour pour le voyage de charrette </t>
  </si>
  <si>
    <t xml:space="preserve">Concassé disponible </t>
  </si>
  <si>
    <t xml:space="preserve">Des formations professionnelles
Des prêt financier pour entreprendre ailleurs </t>
  </si>
  <si>
    <t>Logement social</t>
  </si>
  <si>
    <t xml:space="preserve">Bénéficier du soutien pour entreprendre dans le commerce </t>
  </si>
  <si>
    <t>ffab56af-5681-494f-95fe-0c93dac0de42</t>
  </si>
  <si>
    <t>12.4296246 -1.6284109 326.6 4.6</t>
  </si>
  <si>
    <t xml:space="preserve">Manque de marché et à cause de la viellesse elle ne pouvait plus voyager </t>
  </si>
  <si>
    <t xml:space="preserve">Pour se nourrir seulement </t>
  </si>
  <si>
    <t xml:space="preserve">Quelques maladies
Quelques blessures à la main et au pied </t>
  </si>
  <si>
    <t>Agriculture in rainy season</t>
  </si>
  <si>
    <t xml:space="preserve">2 jours pour un sceau </t>
  </si>
  <si>
    <t xml:space="preserve">Apporter de la maison parfois acheter </t>
  </si>
  <si>
    <t xml:space="preserve">300f le sceau de concassé </t>
  </si>
  <si>
    <t xml:space="preserve">Concassé disponible à moindre coût </t>
  </si>
  <si>
    <t xml:space="preserve">Fumée des pneus de temps en temps </t>
  </si>
  <si>
    <t xml:space="preserve">Tout soutien serait la bienvenue </t>
  </si>
  <si>
    <t>Des vivres alimentaires
Soutien financier pour démarrer des petites ventes de légumes secs et arrachides</t>
  </si>
  <si>
    <t>Elles souffrent vraiment ici mais elles n'ont nulle part où aller</t>
  </si>
  <si>
    <t>0de931f0-f528-4979-95d0-57ce17824fd3</t>
  </si>
  <si>
    <t>12.4296057 -1.6283655 331.8 3.92</t>
  </si>
  <si>
    <t>Sum per site!</t>
  </si>
  <si>
    <t>Site</t>
  </si>
  <si>
    <t>Age</t>
  </si>
  <si>
    <t>FaireFeu</t>
  </si>
  <si>
    <t>CasserRoche</t>
  </si>
  <si>
    <t>Transporter</t>
  </si>
  <si>
    <t>ReduceRockSize</t>
  </si>
  <si>
    <t>TamiserGravier</t>
  </si>
  <si>
    <t>ChargerBennes</t>
  </si>
  <si>
    <t>AcheterRevendre</t>
  </si>
  <si>
    <t>CollectSand</t>
  </si>
  <si>
    <t>AutreExplication</t>
  </si>
  <si>
    <t>Workinghere</t>
  </si>
  <si>
    <t>BeforeBetter</t>
  </si>
  <si>
    <t>NowBetter</t>
  </si>
  <si>
    <t>SameDontKnow</t>
  </si>
  <si>
    <t>RainyDifficult</t>
  </si>
  <si>
    <t>DryDifficult</t>
  </si>
  <si>
    <t>DontknowUnsure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</si>
</sst>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0.000"/>
  </numFmts>
  <fonts count="3" x14ac:knownFonts="1">
    <font>
      <sz val="11"/>
      <color theme="1"/>
      <name val="Aptos Narrow"/>
      <family val="2"/>
      <scheme val="minor"/>
    </font>
    <font>
      <sz val="11"/>
      <color theme="1"/>
      <name val="Aptos Narrow"/>
      <family val="2"/>
      <scheme val="minor"/>
    </font>
    <font>
      <sz val="11"/>
      <name val="Aptos Narrow"/>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8">
    <xf numFmtId="0" fontId="0" fillId="0" borderId="0" xfId="0"/>
    <xf numFmtId="0" fontId="2" fillId="0" borderId="0" xfId="0" applyFont="1" applyFill="1"/>
    <xf numFmtId="164" fontId="2" fillId="0" borderId="0" xfId="0" applyNumberFormat="1" applyFont="1" applyFill="1"/>
    <xf numFmtId="165" fontId="2" fillId="0" borderId="0" xfId="0" applyNumberFormat="1" applyFont="1" applyFill="1"/>
    <xf numFmtId="9" fontId="2" fillId="0" borderId="0" xfId="1" applyFont="1" applyFill="1"/>
    <xf numFmtId="2" fontId="2" fillId="0" borderId="0" xfId="0" applyNumberFormat="1" applyFont="1" applyFill="1"/>
    <xf numFmtId="1" fontId="2" fillId="0" borderId="0" xfId="0" applyNumberFormat="1" applyFont="1" applyFill="1"/>
    <xf numFmtId="16" fontId="2" fillId="0" borderId="0" xfId="0" applyNumberFormat="1" applyFont="1" applyFill="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64AAC-BFF9-4173-83AC-E0AC1D703FEB}">
  <dimension ref="A1:FO139"/>
  <sheetViews>
    <sheetView tabSelected="1" zoomScaleNormal="100" workbookViewId="0">
      <pane xSplit="2" ySplit="1" topLeftCell="C2" activePane="bottomRight" state="frozen"/>
      <selection pane="topRight" activeCell="C1" sqref="C1"/>
      <selection pane="bottomLeft" activeCell="A2" sqref="A2"/>
      <selection pane="bottomRight" activeCell="EY93" sqref="EY93"/>
    </sheetView>
  </sheetViews>
  <sheetFormatPr defaultRowHeight="15" x14ac:dyDescent="0.25"/>
  <cols>
    <col min="1" max="1" width="5.85546875" style="1" customWidth="1"/>
    <col min="2" max="2" width="9.140625" style="1" customWidth="1"/>
    <col min="3" max="3" width="9.140625" style="1"/>
    <col min="4" max="4" width="9.28515625" style="1" bestFit="1" customWidth="1"/>
    <col min="5" max="5" width="14" style="1" customWidth="1"/>
    <col min="6" max="6" width="19.28515625" style="1" customWidth="1"/>
    <col min="7" max="7" width="9.28515625" style="1" bestFit="1" customWidth="1"/>
    <col min="8" max="8" width="16.85546875" style="1" customWidth="1"/>
    <col min="9" max="9" width="9.140625" style="1"/>
    <col min="10" max="11" width="15.85546875" style="1" customWidth="1"/>
    <col min="12" max="13" width="9.28515625" style="1" bestFit="1" customWidth="1"/>
    <col min="14" max="14" width="38.28515625" style="1" customWidth="1"/>
    <col min="15" max="17" width="16.85546875" style="1" customWidth="1"/>
    <col min="18" max="19" width="27.28515625" style="1" customWidth="1"/>
    <col min="20" max="20" width="29.7109375" style="1" customWidth="1"/>
    <col min="21" max="31" width="9.28515625" style="1" bestFit="1" customWidth="1"/>
    <col min="32" max="32" width="17.85546875" style="1" customWidth="1"/>
    <col min="33" max="33" width="9.140625" style="1"/>
    <col min="34" max="36" width="9.28515625" style="1" bestFit="1" customWidth="1"/>
    <col min="37" max="37" width="41.7109375" style="1" customWidth="1"/>
    <col min="38" max="40" width="18.28515625" style="1" customWidth="1"/>
    <col min="41" max="41" width="38.42578125" style="1" customWidth="1"/>
    <col min="42" max="42" width="14.42578125" style="1" customWidth="1"/>
    <col min="43" max="44" width="15.140625" style="1" customWidth="1"/>
    <col min="45" max="45" width="14.85546875" style="1" customWidth="1"/>
    <col min="46" max="46" width="9.140625" style="1"/>
    <col min="47" max="47" width="21.42578125" style="1" customWidth="1"/>
    <col min="48" max="48" width="28.28515625" style="1" customWidth="1"/>
    <col min="49" max="50" width="21.5703125" style="1" customWidth="1"/>
    <col min="51" max="51" width="13.7109375" style="1" customWidth="1"/>
    <col min="52" max="54" width="9.28515625" style="1" bestFit="1" customWidth="1"/>
    <col min="55" max="55" width="34.42578125" style="1" customWidth="1"/>
    <col min="56" max="56" width="9.28515625" style="1" bestFit="1" customWidth="1"/>
    <col min="57" max="57" width="19.28515625" style="1" customWidth="1"/>
    <col min="58" max="58" width="9.140625" style="1"/>
    <col min="59" max="60" width="9.28515625" style="1" bestFit="1" customWidth="1"/>
    <col min="61" max="61" width="9.140625" style="1"/>
    <col min="62" max="62" width="9.28515625" style="1" bestFit="1" customWidth="1"/>
    <col min="63" max="63" width="22.140625" style="1" customWidth="1"/>
    <col min="64" max="64" width="20.85546875" style="1" customWidth="1"/>
    <col min="65" max="65" width="20.7109375" style="1" customWidth="1"/>
    <col min="66" max="66" width="18.140625" style="1" customWidth="1"/>
    <col min="67" max="67" width="25.85546875" style="1" customWidth="1"/>
    <col min="68" max="68" width="42.28515625" style="1" customWidth="1"/>
    <col min="69" max="70" width="21.28515625" style="1" customWidth="1"/>
    <col min="71" max="71" width="25" style="1" customWidth="1"/>
    <col min="72" max="75" width="9.140625" style="1" customWidth="1"/>
    <col min="76" max="76" width="19" style="1" customWidth="1"/>
    <col min="77" max="77" width="14.7109375" style="1" customWidth="1"/>
    <col min="78" max="83" width="9.140625" style="1" customWidth="1"/>
    <col min="84" max="84" width="13.7109375" style="1" customWidth="1"/>
    <col min="85" max="87" width="16.140625" style="1" customWidth="1"/>
    <col min="88" max="88" width="31" style="1" customWidth="1"/>
    <col min="89" max="89" width="15.7109375" style="1" customWidth="1"/>
    <col min="90" max="90" width="23.7109375" style="1" customWidth="1"/>
    <col min="91" max="92" width="13.5703125" style="1" customWidth="1"/>
    <col min="93" max="93" width="25.7109375" style="1" customWidth="1"/>
    <col min="94" max="94" width="14.42578125" style="1" customWidth="1"/>
    <col min="95" max="95" width="9.140625" style="1"/>
    <col min="96" max="98" width="9.28515625" style="1" bestFit="1" customWidth="1"/>
    <col min="99" max="99" width="9.140625" style="1"/>
    <col min="100" max="100" width="18.5703125" style="1" customWidth="1"/>
    <col min="101" max="104" width="9.28515625" style="1" bestFit="1" customWidth="1"/>
    <col min="105" max="105" width="9.140625" style="1"/>
    <col min="106" max="108" width="9.28515625" style="1" bestFit="1" customWidth="1"/>
    <col min="109" max="109" width="9.140625" style="1"/>
    <col min="110" max="110" width="14.140625" style="1" customWidth="1"/>
    <col min="111" max="111" width="9.140625" style="1"/>
    <col min="112" max="115" width="9.28515625" style="1" bestFit="1" customWidth="1"/>
    <col min="116" max="116" width="9.140625" style="1"/>
    <col min="117" max="117" width="14.5703125" style="1" customWidth="1"/>
    <col min="118" max="121" width="9.140625" style="1"/>
    <col min="122" max="122" width="42.7109375" style="1" customWidth="1"/>
    <col min="123" max="126" width="20.7109375" style="1" customWidth="1"/>
    <col min="127" max="127" width="28.7109375" style="1" customWidth="1"/>
    <col min="128" max="128" width="14.42578125" style="1" customWidth="1"/>
    <col min="129" max="129" width="13.42578125" style="1" customWidth="1"/>
    <col min="130" max="130" width="13.85546875" style="1" customWidth="1"/>
    <col min="131" max="131" width="10.7109375" style="1" customWidth="1"/>
    <col min="132" max="132" width="18.7109375" style="1" customWidth="1"/>
    <col min="133" max="133" width="16.7109375" style="1" customWidth="1"/>
    <col min="134" max="138" width="17.28515625" style="1" customWidth="1"/>
    <col min="139" max="139" width="33.140625" style="1" customWidth="1"/>
    <col min="140" max="140" width="17" style="1" customWidth="1"/>
    <col min="141" max="143" width="19.5703125" style="1" customWidth="1"/>
    <col min="144" max="144" width="42.28515625" style="1" customWidth="1"/>
    <col min="145" max="145" width="16.28515625" style="1" customWidth="1"/>
    <col min="146" max="146" width="17.140625" style="1" customWidth="1"/>
    <col min="147" max="153" width="15.28515625" style="1" customWidth="1"/>
    <col min="154" max="154" width="14.7109375" style="1" customWidth="1"/>
    <col min="155" max="155" width="9.140625" style="1"/>
    <col min="156" max="156" width="10" style="1" bestFit="1" customWidth="1"/>
    <col min="157" max="157" width="9.140625" style="1"/>
    <col min="158" max="158" width="10.42578125" style="1" bestFit="1" customWidth="1"/>
    <col min="159" max="163" width="9.140625" style="1"/>
    <col min="164" max="164" width="9.28515625" style="1" bestFit="1" customWidth="1"/>
    <col min="165" max="165" width="13.28515625" style="1" customWidth="1"/>
    <col min="166" max="166" width="12.5703125" style="1" customWidth="1"/>
    <col min="167" max="167" width="9.140625" style="1"/>
    <col min="168" max="171" width="9.28515625" style="1" bestFit="1" customWidth="1"/>
    <col min="172" max="16384" width="9.140625" style="1"/>
  </cols>
  <sheetData>
    <row r="1" spans="1:171" x14ac:dyDescent="0.25">
      <c r="A1" s="1" t="s">
        <v>0</v>
      </c>
      <c r="B1" s="1" t="s">
        <v>2669</v>
      </c>
      <c r="C1" s="1" t="s">
        <v>1</v>
      </c>
      <c r="D1" s="1" t="s">
        <v>2670</v>
      </c>
      <c r="E1" s="1" t="s">
        <v>2</v>
      </c>
      <c r="F1" s="1" t="s">
        <v>3</v>
      </c>
      <c r="G1" s="1" t="s">
        <v>4</v>
      </c>
      <c r="H1" s="1" t="s">
        <v>5</v>
      </c>
      <c r="I1" s="1" t="s">
        <v>6</v>
      </c>
      <c r="J1" s="1" t="s">
        <v>7</v>
      </c>
      <c r="K1" s="1" t="s">
        <v>8</v>
      </c>
      <c r="L1" s="1" t="s">
        <v>9</v>
      </c>
      <c r="M1" s="1" t="s">
        <v>2680</v>
      </c>
      <c r="N1" s="1" t="s">
        <v>10</v>
      </c>
      <c r="O1" s="1" t="s">
        <v>11</v>
      </c>
      <c r="P1" s="1" t="s">
        <v>12</v>
      </c>
      <c r="Q1" s="1" t="s">
        <v>13</v>
      </c>
      <c r="R1" s="1" t="s">
        <v>14</v>
      </c>
      <c r="S1" s="1" t="s">
        <v>15</v>
      </c>
      <c r="T1" s="1" t="s">
        <v>16</v>
      </c>
      <c r="U1" s="1" t="s">
        <v>2671</v>
      </c>
      <c r="V1" s="1" t="s">
        <v>2672</v>
      </c>
      <c r="W1" s="1" t="s">
        <v>2673</v>
      </c>
      <c r="X1" s="1" t="s">
        <v>2674</v>
      </c>
      <c r="Y1" s="1" t="s">
        <v>18</v>
      </c>
      <c r="Z1" s="1" t="s">
        <v>2675</v>
      </c>
      <c r="AA1" s="1" t="s">
        <v>2676</v>
      </c>
      <c r="AB1" s="1" t="s">
        <v>2677</v>
      </c>
      <c r="AC1" s="1" t="s">
        <v>19</v>
      </c>
      <c r="AD1" s="1" t="s">
        <v>2678</v>
      </c>
      <c r="AE1" s="1" t="s">
        <v>2679</v>
      </c>
      <c r="AF1" s="1" t="s">
        <v>21</v>
      </c>
      <c r="AG1" s="1" t="s">
        <v>22</v>
      </c>
      <c r="AH1" s="1" t="s">
        <v>23</v>
      </c>
      <c r="AI1" s="1" t="s">
        <v>24</v>
      </c>
      <c r="AJ1" s="1" t="s">
        <v>25</v>
      </c>
      <c r="AK1" s="1" t="s">
        <v>26</v>
      </c>
      <c r="AL1" s="1" t="s">
        <v>27</v>
      </c>
      <c r="AM1" s="1" t="s">
        <v>28</v>
      </c>
      <c r="AN1" s="1" t="s">
        <v>29</v>
      </c>
      <c r="AO1" s="1" t="s">
        <v>30</v>
      </c>
      <c r="AP1" s="1" t="s">
        <v>31</v>
      </c>
      <c r="AQ1" s="1" t="s">
        <v>32</v>
      </c>
      <c r="AR1" s="1" t="s">
        <v>29</v>
      </c>
      <c r="AS1" s="1" t="s">
        <v>33</v>
      </c>
      <c r="AT1" s="1" t="s">
        <v>34</v>
      </c>
      <c r="AU1" s="1" t="s">
        <v>35</v>
      </c>
      <c r="AV1" s="1" t="s">
        <v>36</v>
      </c>
      <c r="AW1" s="1" t="s">
        <v>37</v>
      </c>
      <c r="AX1" s="1" t="s">
        <v>38</v>
      </c>
      <c r="AY1" s="1" t="s">
        <v>39</v>
      </c>
      <c r="AZ1" s="1" t="s">
        <v>40</v>
      </c>
      <c r="BA1" s="1" t="s">
        <v>41</v>
      </c>
      <c r="BB1" s="1" t="s">
        <v>42</v>
      </c>
      <c r="BC1" s="1" t="s">
        <v>43</v>
      </c>
      <c r="BD1" s="1" t="s">
        <v>44</v>
      </c>
      <c r="BE1" s="1" t="s">
        <v>45</v>
      </c>
      <c r="BF1" s="1" t="s">
        <v>46</v>
      </c>
      <c r="BG1" s="1" t="s">
        <v>47</v>
      </c>
      <c r="BH1" s="1" t="s">
        <v>48</v>
      </c>
      <c r="BI1" s="1" t="s">
        <v>49</v>
      </c>
      <c r="BJ1" s="1" t="s">
        <v>50</v>
      </c>
      <c r="BK1" s="1" t="s">
        <v>51</v>
      </c>
      <c r="BL1" s="1" t="s">
        <v>52</v>
      </c>
      <c r="BM1" s="1" t="s">
        <v>53</v>
      </c>
      <c r="BN1" s="1" t="s">
        <v>54</v>
      </c>
      <c r="BO1" s="1" t="s">
        <v>55</v>
      </c>
      <c r="BP1" s="1" t="s">
        <v>56</v>
      </c>
      <c r="BQ1" s="1" t="s">
        <v>57</v>
      </c>
      <c r="BR1" s="1" t="s">
        <v>58</v>
      </c>
      <c r="BS1" s="1" t="s">
        <v>59</v>
      </c>
      <c r="BT1" s="1" t="s">
        <v>2684</v>
      </c>
      <c r="BU1" s="1" t="s">
        <v>2685</v>
      </c>
      <c r="BV1" s="1" t="s">
        <v>60</v>
      </c>
      <c r="BW1" s="1" t="s">
        <v>2686</v>
      </c>
      <c r="BX1" s="1" t="s">
        <v>61</v>
      </c>
      <c r="BY1" s="1" t="s">
        <v>62</v>
      </c>
      <c r="BZ1" s="1" t="s">
        <v>63</v>
      </c>
      <c r="CA1" s="1" t="s">
        <v>64</v>
      </c>
      <c r="CB1" s="1" t="s">
        <v>65</v>
      </c>
      <c r="CC1" s="1" t="s">
        <v>66</v>
      </c>
      <c r="CD1" s="1" t="s">
        <v>67</v>
      </c>
      <c r="CE1" s="1" t="s">
        <v>68</v>
      </c>
      <c r="CF1" s="1" t="s">
        <v>69</v>
      </c>
      <c r="CG1" s="1" t="s">
        <v>70</v>
      </c>
      <c r="CH1" s="1" t="s">
        <v>71</v>
      </c>
      <c r="CI1" s="1" t="s">
        <v>72</v>
      </c>
      <c r="CJ1" s="1" t="s">
        <v>73</v>
      </c>
      <c r="CK1" s="1" t="s">
        <v>74</v>
      </c>
      <c r="CL1" s="1" t="s">
        <v>75</v>
      </c>
      <c r="CM1" s="1" t="s">
        <v>76</v>
      </c>
      <c r="CN1" s="1" t="s">
        <v>77</v>
      </c>
      <c r="CO1" s="1" t="s">
        <v>78</v>
      </c>
      <c r="CP1" s="1" t="s">
        <v>79</v>
      </c>
      <c r="CQ1" s="1" t="s">
        <v>80</v>
      </c>
      <c r="CR1" s="1" t="s">
        <v>2681</v>
      </c>
      <c r="CS1" s="1" t="s">
        <v>2682</v>
      </c>
      <c r="CT1" s="1" t="s">
        <v>2683</v>
      </c>
      <c r="CU1" s="1" t="s">
        <v>81</v>
      </c>
      <c r="CV1" s="1" t="s">
        <v>82</v>
      </c>
      <c r="CW1" s="1" t="s">
        <v>33</v>
      </c>
      <c r="CX1" s="1" t="s">
        <v>83</v>
      </c>
      <c r="CY1" s="1" t="s">
        <v>84</v>
      </c>
      <c r="CZ1" s="1" t="s">
        <v>29</v>
      </c>
      <c r="DA1" s="1" t="s">
        <v>85</v>
      </c>
      <c r="DB1" s="1" t="s">
        <v>86</v>
      </c>
      <c r="DC1" s="1" t="s">
        <v>87</v>
      </c>
      <c r="DD1" s="1" t="s">
        <v>88</v>
      </c>
      <c r="DE1" s="1" t="s">
        <v>81</v>
      </c>
      <c r="DF1" s="1" t="s">
        <v>89</v>
      </c>
      <c r="DG1" s="1" t="s">
        <v>90</v>
      </c>
      <c r="DH1" s="1" t="s">
        <v>91</v>
      </c>
      <c r="DI1" s="1" t="s">
        <v>92</v>
      </c>
      <c r="DJ1" s="1" t="s">
        <v>93</v>
      </c>
      <c r="DK1" s="1" t="s">
        <v>94</v>
      </c>
      <c r="DL1" s="1" t="s">
        <v>81</v>
      </c>
      <c r="DM1" s="1" t="s">
        <v>95</v>
      </c>
      <c r="DN1" s="1" t="s">
        <v>96</v>
      </c>
      <c r="DO1" s="1" t="s">
        <v>97</v>
      </c>
      <c r="DP1" s="1" t="s">
        <v>98</v>
      </c>
      <c r="DQ1" s="1" t="s">
        <v>99</v>
      </c>
      <c r="DR1" s="1" t="s">
        <v>100</v>
      </c>
      <c r="DS1" s="1" t="s">
        <v>101</v>
      </c>
      <c r="DT1" s="1" t="s">
        <v>102</v>
      </c>
      <c r="DU1" s="1" t="s">
        <v>84</v>
      </c>
      <c r="DV1" s="1" t="s">
        <v>33</v>
      </c>
      <c r="DW1" s="1" t="s">
        <v>103</v>
      </c>
      <c r="DX1" s="1" t="s">
        <v>104</v>
      </c>
      <c r="DY1" s="1" t="s">
        <v>29</v>
      </c>
      <c r="DZ1" s="1" t="s">
        <v>84</v>
      </c>
      <c r="EA1" s="1" t="s">
        <v>33</v>
      </c>
      <c r="EB1" s="1" t="s">
        <v>105</v>
      </c>
      <c r="EC1" s="1" t="s">
        <v>106</v>
      </c>
      <c r="ED1" s="1" t="s">
        <v>107</v>
      </c>
      <c r="EE1" s="1" t="s">
        <v>108</v>
      </c>
      <c r="EF1" s="1" t="s">
        <v>109</v>
      </c>
      <c r="EG1" s="1" t="s">
        <v>84</v>
      </c>
      <c r="EH1" s="1" t="s">
        <v>110</v>
      </c>
      <c r="EI1" s="1" t="s">
        <v>111</v>
      </c>
      <c r="EJ1" s="1" t="s">
        <v>112</v>
      </c>
      <c r="EK1" s="1" t="s">
        <v>113</v>
      </c>
      <c r="EL1" s="1" t="s">
        <v>114</v>
      </c>
      <c r="EM1" s="1" t="s">
        <v>115</v>
      </c>
      <c r="EN1" s="1" t="s">
        <v>116</v>
      </c>
      <c r="EO1" s="1" t="s">
        <v>117</v>
      </c>
      <c r="EP1" s="1" t="s">
        <v>113</v>
      </c>
      <c r="EQ1" s="1" t="s">
        <v>118</v>
      </c>
      <c r="ER1" s="1" t="s">
        <v>119</v>
      </c>
      <c r="ES1" s="1" t="s">
        <v>120</v>
      </c>
      <c r="ET1" s="1" t="s">
        <v>121</v>
      </c>
      <c r="EU1" s="1" t="s">
        <v>122</v>
      </c>
      <c r="EV1" s="1" t="s">
        <v>123</v>
      </c>
      <c r="EW1" s="1" t="s">
        <v>124</v>
      </c>
      <c r="EX1" s="1" t="s">
        <v>29</v>
      </c>
      <c r="EY1" s="1" t="s">
        <v>125</v>
      </c>
      <c r="EZ1" s="1" t="s">
        <v>126</v>
      </c>
      <c r="FA1" s="1" t="s">
        <v>127</v>
      </c>
      <c r="FB1" s="1" t="s">
        <v>128</v>
      </c>
      <c r="FC1" s="1" t="s">
        <v>129</v>
      </c>
      <c r="FD1" s="1" t="s">
        <v>130</v>
      </c>
      <c r="FE1" s="1" t="s">
        <v>131</v>
      </c>
      <c r="FF1" s="1" t="s">
        <v>132</v>
      </c>
      <c r="FG1" s="1" t="s">
        <v>133</v>
      </c>
      <c r="FH1" s="1" t="s">
        <v>134</v>
      </c>
      <c r="FI1" s="1" t="s">
        <v>135</v>
      </c>
      <c r="FJ1" s="1" t="s">
        <v>136</v>
      </c>
      <c r="FK1" s="1" t="s">
        <v>137</v>
      </c>
      <c r="FL1" s="1" t="s">
        <v>138</v>
      </c>
      <c r="FM1" s="1" t="s">
        <v>139</v>
      </c>
      <c r="FN1" s="1" t="s">
        <v>140</v>
      </c>
      <c r="FO1" s="1" t="s">
        <v>141</v>
      </c>
    </row>
    <row r="2" spans="1:171" x14ac:dyDescent="0.25">
      <c r="A2" s="1">
        <v>1</v>
      </c>
      <c r="B2" s="1" t="s">
        <v>142</v>
      </c>
      <c r="C2" s="1" t="s">
        <v>143</v>
      </c>
      <c r="D2" s="1">
        <v>55</v>
      </c>
      <c r="F2" s="1" t="s">
        <v>144</v>
      </c>
      <c r="G2" s="1">
        <v>0</v>
      </c>
      <c r="H2" s="1" t="s">
        <v>145</v>
      </c>
      <c r="I2" s="1" t="s">
        <v>146</v>
      </c>
      <c r="K2" s="1" t="s">
        <v>146</v>
      </c>
      <c r="L2" s="1">
        <v>8</v>
      </c>
      <c r="M2" s="1">
        <v>32</v>
      </c>
      <c r="N2" s="1" t="s">
        <v>147</v>
      </c>
      <c r="O2" s="1" t="s">
        <v>148</v>
      </c>
      <c r="P2" s="1" t="s">
        <v>149</v>
      </c>
      <c r="Q2" s="1" t="s">
        <v>150</v>
      </c>
      <c r="R2" s="1" t="s">
        <v>151</v>
      </c>
      <c r="S2" s="1" t="s">
        <v>152</v>
      </c>
      <c r="T2" s="1" t="s">
        <v>18</v>
      </c>
      <c r="U2" s="1">
        <v>0</v>
      </c>
      <c r="V2" s="1">
        <v>0</v>
      </c>
      <c r="W2" s="1">
        <v>0</v>
      </c>
      <c r="Y2" s="1">
        <v>1</v>
      </c>
      <c r="Z2" s="1">
        <v>0</v>
      </c>
      <c r="AA2" s="1">
        <v>0</v>
      </c>
      <c r="AB2" s="1">
        <v>0</v>
      </c>
      <c r="AC2" s="1">
        <v>0</v>
      </c>
      <c r="AD2" s="1">
        <v>0</v>
      </c>
      <c r="AE2" s="1">
        <v>0</v>
      </c>
      <c r="AF2" s="1">
        <f>SUM(U2:AE2)</f>
        <v>1</v>
      </c>
      <c r="AG2" s="1" t="s">
        <v>153</v>
      </c>
      <c r="AI2" s="1">
        <v>1</v>
      </c>
      <c r="AK2" s="1" t="s">
        <v>154</v>
      </c>
      <c r="AN2" s="1">
        <v>1</v>
      </c>
      <c r="AO2" s="1" t="s">
        <v>155</v>
      </c>
      <c r="AP2" s="1">
        <v>1</v>
      </c>
      <c r="AQ2" s="1">
        <v>1</v>
      </c>
      <c r="AT2" s="1" t="s">
        <v>148</v>
      </c>
      <c r="AU2" s="1" t="s">
        <v>156</v>
      </c>
      <c r="AV2" s="1" t="s">
        <v>157</v>
      </c>
      <c r="AX2" s="1">
        <v>1</v>
      </c>
      <c r="AY2" s="1" t="s">
        <v>158</v>
      </c>
      <c r="AZ2" s="1">
        <v>8.5</v>
      </c>
      <c r="BA2" s="1">
        <v>18</v>
      </c>
      <c r="BB2" s="1">
        <f>BA2-AZ2</f>
        <v>9.5</v>
      </c>
      <c r="BC2" s="1" t="s">
        <v>159</v>
      </c>
      <c r="BD2" s="1">
        <v>7</v>
      </c>
      <c r="BE2" s="1" t="s">
        <v>148</v>
      </c>
      <c r="BF2" s="1" t="s">
        <v>160</v>
      </c>
      <c r="BG2" s="1">
        <v>1</v>
      </c>
      <c r="BH2" s="1">
        <v>0</v>
      </c>
      <c r="BK2" s="1" t="s">
        <v>161</v>
      </c>
      <c r="BL2" s="1" t="s">
        <v>162</v>
      </c>
      <c r="BM2" s="1" t="s">
        <v>163</v>
      </c>
      <c r="BN2" s="1" t="s">
        <v>109</v>
      </c>
      <c r="BO2" s="1" t="s">
        <v>164</v>
      </c>
      <c r="BQ2" s="1" t="s">
        <v>165</v>
      </c>
      <c r="BR2" s="1">
        <v>6</v>
      </c>
      <c r="BS2" s="1" t="s">
        <v>166</v>
      </c>
      <c r="BV2" s="1">
        <v>1</v>
      </c>
      <c r="BX2" s="1" t="s">
        <v>167</v>
      </c>
      <c r="BZ2" s="1" t="s">
        <v>168</v>
      </c>
      <c r="CA2" s="1">
        <v>0</v>
      </c>
      <c r="CB2" s="1">
        <v>1</v>
      </c>
      <c r="CE2" s="1">
        <v>0</v>
      </c>
      <c r="CG2" s="1" t="s">
        <v>169</v>
      </c>
      <c r="CH2" s="1">
        <f>1250+AVERAGE(250,500)</f>
        <v>1625</v>
      </c>
      <c r="CI2" s="1">
        <v>1250</v>
      </c>
      <c r="CJ2" s="1" t="s">
        <v>170</v>
      </c>
      <c r="CK2" s="1" t="s">
        <v>171</v>
      </c>
      <c r="CL2" s="1" t="s">
        <v>172</v>
      </c>
      <c r="CM2" s="1">
        <v>400</v>
      </c>
      <c r="CN2" s="1">
        <f>CM2*BR2</f>
        <v>2400</v>
      </c>
      <c r="CO2" s="1" t="s">
        <v>173</v>
      </c>
      <c r="CP2" s="1">
        <v>750</v>
      </c>
      <c r="CQ2" s="1" t="s">
        <v>174</v>
      </c>
      <c r="CR2" s="1">
        <v>1</v>
      </c>
      <c r="CV2" s="1" t="s">
        <v>175</v>
      </c>
      <c r="CW2" s="1">
        <v>1</v>
      </c>
      <c r="DA2" s="1" t="s">
        <v>176</v>
      </c>
      <c r="DC2" s="1">
        <v>1</v>
      </c>
      <c r="DG2" s="1" t="s">
        <v>177</v>
      </c>
      <c r="DH2" s="1">
        <v>0</v>
      </c>
      <c r="DI2" s="1">
        <v>0</v>
      </c>
      <c r="DJ2" s="1">
        <v>1</v>
      </c>
      <c r="DK2" s="1">
        <v>0</v>
      </c>
      <c r="DM2" s="1" t="s">
        <v>178</v>
      </c>
      <c r="DN2" s="1" t="s">
        <v>176</v>
      </c>
      <c r="DR2" s="1" t="s">
        <v>179</v>
      </c>
      <c r="DS2" s="1">
        <v>1</v>
      </c>
      <c r="ED2" s="1" t="s">
        <v>180</v>
      </c>
      <c r="EE2" s="1">
        <v>1</v>
      </c>
      <c r="EI2" s="1" t="s">
        <v>181</v>
      </c>
      <c r="EN2" s="1" t="s">
        <v>182</v>
      </c>
      <c r="EO2" s="1">
        <v>1</v>
      </c>
      <c r="EZ2" s="1">
        <v>177068888</v>
      </c>
      <c r="FA2" s="1" t="s">
        <v>183</v>
      </c>
      <c r="FB2" s="2">
        <v>44792.595937500002</v>
      </c>
      <c r="FE2" s="1" t="s">
        <v>184</v>
      </c>
      <c r="FH2" s="1">
        <v>1</v>
      </c>
      <c r="FI2" s="2">
        <v>44778.41219703704</v>
      </c>
      <c r="FJ2" s="2">
        <v>44786.650026400457</v>
      </c>
      <c r="FK2" s="1" t="s">
        <v>185</v>
      </c>
      <c r="FL2" s="1">
        <v>12.3478782</v>
      </c>
      <c r="FM2" s="1">
        <v>-1.5662693999999999</v>
      </c>
      <c r="FN2" s="1">
        <v>325.7</v>
      </c>
      <c r="FO2" s="1">
        <v>4.9160000000000004</v>
      </c>
    </row>
    <row r="3" spans="1:171" x14ac:dyDescent="0.25">
      <c r="A3" s="1">
        <v>2</v>
      </c>
      <c r="B3" s="1" t="s">
        <v>142</v>
      </c>
      <c r="C3" s="1" t="s">
        <v>143</v>
      </c>
      <c r="D3" s="1">
        <v>50</v>
      </c>
      <c r="F3" s="1" t="s">
        <v>144</v>
      </c>
      <c r="G3" s="1">
        <v>0</v>
      </c>
      <c r="H3" s="1" t="s">
        <v>145</v>
      </c>
      <c r="I3" s="1" t="s">
        <v>146</v>
      </c>
      <c r="K3" s="1" t="s">
        <v>146</v>
      </c>
      <c r="L3" s="1">
        <v>6</v>
      </c>
      <c r="M3" s="1">
        <v>10</v>
      </c>
      <c r="N3" s="1" t="s">
        <v>149</v>
      </c>
      <c r="O3" s="1" t="s">
        <v>148</v>
      </c>
      <c r="P3" s="1" t="s">
        <v>149</v>
      </c>
      <c r="Q3" s="1" t="s">
        <v>186</v>
      </c>
      <c r="R3" s="1" t="s">
        <v>187</v>
      </c>
      <c r="S3" s="1" t="s">
        <v>152</v>
      </c>
      <c r="T3" s="1" t="s">
        <v>18</v>
      </c>
      <c r="U3" s="1">
        <v>0</v>
      </c>
      <c r="V3" s="1">
        <v>0</v>
      </c>
      <c r="W3" s="1">
        <v>0</v>
      </c>
      <c r="Y3" s="1">
        <v>1</v>
      </c>
      <c r="Z3" s="1">
        <v>0</v>
      </c>
      <c r="AA3" s="1">
        <v>0</v>
      </c>
      <c r="AB3" s="1">
        <v>0</v>
      </c>
      <c r="AC3" s="1">
        <v>0</v>
      </c>
      <c r="AD3" s="1">
        <v>0</v>
      </c>
      <c r="AE3" s="1">
        <v>0</v>
      </c>
      <c r="AF3" s="1">
        <f t="shared" ref="AF3:AF66" si="0">SUM(U3:AE3)</f>
        <v>1</v>
      </c>
      <c r="AG3" s="1" t="s">
        <v>176</v>
      </c>
      <c r="AH3" s="1">
        <v>1</v>
      </c>
      <c r="AK3" s="1" t="s">
        <v>188</v>
      </c>
      <c r="AL3" s="1">
        <v>1</v>
      </c>
      <c r="AO3" s="1" t="s">
        <v>189</v>
      </c>
      <c r="AR3" s="1">
        <v>1</v>
      </c>
      <c r="AT3" s="1" t="s">
        <v>176</v>
      </c>
      <c r="AY3" s="1" t="s">
        <v>190</v>
      </c>
      <c r="BC3" s="1" t="s">
        <v>159</v>
      </c>
      <c r="BD3" s="1">
        <v>7</v>
      </c>
      <c r="BE3" s="1" t="s">
        <v>148</v>
      </c>
      <c r="BF3" s="1" t="s">
        <v>160</v>
      </c>
      <c r="BG3" s="1">
        <v>1</v>
      </c>
      <c r="BH3" s="1">
        <v>0</v>
      </c>
      <c r="BK3" s="1" t="s">
        <v>191</v>
      </c>
      <c r="BL3" s="1" t="s">
        <v>192</v>
      </c>
      <c r="BM3" s="1" t="s">
        <v>193</v>
      </c>
      <c r="BN3" s="1" t="s">
        <v>194</v>
      </c>
      <c r="BO3" s="1" t="s">
        <v>195</v>
      </c>
      <c r="BQ3" s="1" t="s">
        <v>196</v>
      </c>
      <c r="BR3" s="1">
        <f>AVERAGE(6,15)</f>
        <v>10.5</v>
      </c>
      <c r="BS3" s="1" t="s">
        <v>197</v>
      </c>
      <c r="BV3" s="1">
        <v>1</v>
      </c>
      <c r="BX3" s="1" t="s">
        <v>198</v>
      </c>
      <c r="BZ3" s="1" t="s">
        <v>168</v>
      </c>
      <c r="CA3" s="1">
        <v>0</v>
      </c>
      <c r="CB3" s="1">
        <v>1</v>
      </c>
      <c r="CE3" s="1">
        <v>0</v>
      </c>
      <c r="CG3" s="1" t="s">
        <v>199</v>
      </c>
      <c r="CH3" s="1">
        <f>AVERAGE(1250,2500,3000)</f>
        <v>2250</v>
      </c>
      <c r="CJ3" s="1" t="s">
        <v>200</v>
      </c>
      <c r="CK3" s="1" t="s">
        <v>201</v>
      </c>
      <c r="CL3" s="1" t="s">
        <v>202</v>
      </c>
      <c r="CM3" s="1">
        <v>400</v>
      </c>
      <c r="CN3" s="1">
        <f>CM3*BR3</f>
        <v>4200</v>
      </c>
      <c r="CO3" s="1" t="s">
        <v>203</v>
      </c>
      <c r="CQ3" s="1" t="s">
        <v>204</v>
      </c>
      <c r="CT3" s="1">
        <v>1</v>
      </c>
      <c r="CV3" s="1" t="s">
        <v>109</v>
      </c>
      <c r="CW3" s="1">
        <v>1</v>
      </c>
      <c r="DA3" s="1" t="s">
        <v>176</v>
      </c>
      <c r="DC3" s="1">
        <v>1</v>
      </c>
      <c r="DG3" s="1" t="s">
        <v>177</v>
      </c>
      <c r="DH3" s="1">
        <v>0</v>
      </c>
      <c r="DI3" s="1">
        <v>0</v>
      </c>
      <c r="DJ3" s="1">
        <v>1</v>
      </c>
      <c r="DK3" s="1">
        <v>0</v>
      </c>
      <c r="DM3" s="1" t="s">
        <v>109</v>
      </c>
      <c r="DN3" s="1" t="s">
        <v>176</v>
      </c>
      <c r="DR3" s="1" t="s">
        <v>205</v>
      </c>
      <c r="DS3" s="1">
        <v>1</v>
      </c>
      <c r="DW3" s="1" t="s">
        <v>33</v>
      </c>
      <c r="EA3" s="1">
        <v>1</v>
      </c>
      <c r="EB3" s="1" t="s">
        <v>206</v>
      </c>
      <c r="EC3" s="1" t="s">
        <v>206</v>
      </c>
      <c r="ED3" s="1" t="s">
        <v>207</v>
      </c>
      <c r="EH3" s="1">
        <v>1</v>
      </c>
      <c r="EI3" s="1" t="s">
        <v>208</v>
      </c>
      <c r="EN3" s="1" t="s">
        <v>209</v>
      </c>
      <c r="EP3" s="1">
        <v>1</v>
      </c>
      <c r="EZ3" s="1">
        <v>177068892</v>
      </c>
      <c r="FA3" s="1" t="s">
        <v>210</v>
      </c>
      <c r="FB3" s="2">
        <v>44792.595949074072</v>
      </c>
      <c r="FE3" s="1" t="s">
        <v>184</v>
      </c>
      <c r="FH3" s="1">
        <v>2</v>
      </c>
      <c r="FI3" s="2">
        <v>44778.494611504633</v>
      </c>
      <c r="FJ3" s="2">
        <v>44786.650215740738</v>
      </c>
      <c r="FK3" s="1" t="s">
        <v>211</v>
      </c>
      <c r="FL3" s="1">
        <v>12.354028400000001</v>
      </c>
      <c r="FM3" s="1">
        <v>-1.5580289</v>
      </c>
      <c r="FN3" s="1">
        <v>1103.3</v>
      </c>
      <c r="FO3" s="1">
        <v>4.883</v>
      </c>
    </row>
    <row r="4" spans="1:171" x14ac:dyDescent="0.25">
      <c r="A4" s="1">
        <v>3</v>
      </c>
      <c r="B4" s="1" t="s">
        <v>142</v>
      </c>
      <c r="C4" s="1" t="s">
        <v>212</v>
      </c>
      <c r="D4" s="1">
        <v>26</v>
      </c>
      <c r="F4" s="1" t="s">
        <v>144</v>
      </c>
      <c r="G4" s="1">
        <v>0</v>
      </c>
      <c r="H4" s="1" t="s">
        <v>145</v>
      </c>
      <c r="J4" s="1" t="s">
        <v>176</v>
      </c>
      <c r="K4" s="1" t="s">
        <v>176</v>
      </c>
      <c r="L4" s="1">
        <v>0</v>
      </c>
      <c r="M4" s="1">
        <v>15</v>
      </c>
      <c r="R4" s="1" t="s">
        <v>213</v>
      </c>
      <c r="S4" s="1" t="s">
        <v>214</v>
      </c>
      <c r="T4" s="1" t="s">
        <v>215</v>
      </c>
      <c r="U4" s="1">
        <v>1</v>
      </c>
      <c r="V4" s="1">
        <v>0</v>
      </c>
      <c r="W4" s="1">
        <v>0</v>
      </c>
      <c r="X4" s="1">
        <v>1</v>
      </c>
      <c r="Y4" s="1">
        <v>1</v>
      </c>
      <c r="Z4" s="1">
        <v>0</v>
      </c>
      <c r="AA4" s="1">
        <v>0</v>
      </c>
      <c r="AB4" s="1">
        <v>0</v>
      </c>
      <c r="AC4" s="1">
        <v>0</v>
      </c>
      <c r="AD4" s="1">
        <v>0</v>
      </c>
      <c r="AE4" s="1">
        <v>0</v>
      </c>
      <c r="AF4" s="1">
        <f t="shared" si="0"/>
        <v>3</v>
      </c>
      <c r="AG4" s="1" t="s">
        <v>176</v>
      </c>
      <c r="AH4" s="1">
        <v>1</v>
      </c>
      <c r="AK4" s="1" t="s">
        <v>216</v>
      </c>
      <c r="AL4" s="1">
        <v>1</v>
      </c>
      <c r="AN4" s="1">
        <v>1</v>
      </c>
      <c r="AO4" s="1" t="s">
        <v>217</v>
      </c>
      <c r="AQ4" s="1">
        <v>1</v>
      </c>
      <c r="AT4" s="1" t="s">
        <v>148</v>
      </c>
      <c r="AU4" s="1" t="s">
        <v>218</v>
      </c>
      <c r="AV4" s="1" t="s">
        <v>219</v>
      </c>
      <c r="AW4" s="1">
        <v>1</v>
      </c>
      <c r="AY4" s="1" t="s">
        <v>220</v>
      </c>
      <c r="BC4" s="1" t="s">
        <v>221</v>
      </c>
      <c r="BD4" s="1">
        <v>6</v>
      </c>
      <c r="BE4" s="1" t="s">
        <v>148</v>
      </c>
      <c r="BF4" s="1" t="s">
        <v>160</v>
      </c>
      <c r="BG4" s="1">
        <v>1</v>
      </c>
      <c r="BH4" s="1">
        <v>0</v>
      </c>
      <c r="BK4" s="1" t="s">
        <v>222</v>
      </c>
      <c r="BL4" s="1" t="s">
        <v>223</v>
      </c>
      <c r="BM4" s="1" t="s">
        <v>224</v>
      </c>
      <c r="BO4" s="1" t="s">
        <v>225</v>
      </c>
      <c r="BQ4" s="1" t="s">
        <v>226</v>
      </c>
      <c r="BS4" s="1" t="s">
        <v>227</v>
      </c>
      <c r="BW4" s="1">
        <v>1</v>
      </c>
      <c r="BY4" s="1" t="s">
        <v>228</v>
      </c>
      <c r="BZ4" s="1" t="s">
        <v>229</v>
      </c>
      <c r="CA4" s="1">
        <v>1</v>
      </c>
      <c r="CB4" s="1">
        <v>1</v>
      </c>
      <c r="CE4" s="1">
        <v>0</v>
      </c>
      <c r="CG4" s="1" t="s">
        <v>230</v>
      </c>
      <c r="CJ4" s="1" t="s">
        <v>231</v>
      </c>
      <c r="CK4" s="1" t="s">
        <v>232</v>
      </c>
      <c r="CO4" s="1" t="s">
        <v>233</v>
      </c>
      <c r="CQ4" s="1" t="s">
        <v>234</v>
      </c>
      <c r="CR4" s="1">
        <v>1</v>
      </c>
      <c r="CV4" s="1" t="s">
        <v>235</v>
      </c>
      <c r="CZ4" s="1">
        <v>1</v>
      </c>
      <c r="DA4" s="1" t="s">
        <v>176</v>
      </c>
      <c r="DC4" s="1">
        <v>1</v>
      </c>
      <c r="DG4" s="1" t="s">
        <v>177</v>
      </c>
      <c r="DH4" s="1">
        <v>0</v>
      </c>
      <c r="DI4" s="1">
        <v>0</v>
      </c>
      <c r="DJ4" s="1">
        <v>1</v>
      </c>
      <c r="DK4" s="1">
        <v>0</v>
      </c>
      <c r="DM4" s="1" t="s">
        <v>236</v>
      </c>
      <c r="DN4" s="1" t="s">
        <v>176</v>
      </c>
      <c r="DR4" s="1" t="s">
        <v>237</v>
      </c>
      <c r="DS4" s="1">
        <v>1</v>
      </c>
      <c r="ED4" s="1" t="s">
        <v>238</v>
      </c>
      <c r="EF4" s="1">
        <v>1</v>
      </c>
      <c r="EI4" s="1" t="s">
        <v>239</v>
      </c>
      <c r="EN4" s="1" t="s">
        <v>240</v>
      </c>
      <c r="EO4" s="1">
        <v>1</v>
      </c>
      <c r="EY4" s="1" t="s">
        <v>241</v>
      </c>
      <c r="EZ4" s="1">
        <v>177068895</v>
      </c>
      <c r="FA4" s="1" t="s">
        <v>242</v>
      </c>
      <c r="FB4" s="2">
        <v>44792.595949074072</v>
      </c>
      <c r="FE4" s="1" t="s">
        <v>184</v>
      </c>
      <c r="FH4" s="1">
        <v>3</v>
      </c>
      <c r="FI4" s="2">
        <v>44778.535895740737</v>
      </c>
      <c r="FJ4" s="2">
        <v>44786.650399965278</v>
      </c>
      <c r="FK4" s="1" t="s">
        <v>243</v>
      </c>
      <c r="FL4" s="1">
        <v>12.330557300000001</v>
      </c>
      <c r="FM4" s="1">
        <v>-1.6200118999999999</v>
      </c>
      <c r="FN4" s="1">
        <v>101.5</v>
      </c>
      <c r="FO4" s="1">
        <v>4</v>
      </c>
    </row>
    <row r="5" spans="1:171" x14ac:dyDescent="0.25">
      <c r="A5" s="1">
        <v>4</v>
      </c>
      <c r="B5" s="1" t="s">
        <v>142</v>
      </c>
      <c r="C5" s="1" t="s">
        <v>143</v>
      </c>
      <c r="D5" s="1">
        <v>73</v>
      </c>
      <c r="E5" s="1" t="s">
        <v>244</v>
      </c>
      <c r="F5" s="1" t="s">
        <v>144</v>
      </c>
      <c r="G5" s="1">
        <v>0</v>
      </c>
      <c r="H5" s="1" t="s">
        <v>145</v>
      </c>
      <c r="I5" s="1" t="s">
        <v>148</v>
      </c>
      <c r="K5" s="1" t="s">
        <v>148</v>
      </c>
      <c r="L5" s="1">
        <v>5</v>
      </c>
      <c r="M5" s="1">
        <v>12</v>
      </c>
      <c r="N5" s="1" t="s">
        <v>245</v>
      </c>
      <c r="O5" s="1" t="s">
        <v>148</v>
      </c>
      <c r="P5" s="1" t="s">
        <v>149</v>
      </c>
      <c r="Q5" s="1" t="s">
        <v>246</v>
      </c>
      <c r="R5" s="1" t="s">
        <v>247</v>
      </c>
      <c r="S5" s="1" t="s">
        <v>214</v>
      </c>
      <c r="T5" s="1" t="s">
        <v>17</v>
      </c>
      <c r="U5" s="1">
        <v>0</v>
      </c>
      <c r="V5" s="1">
        <v>1</v>
      </c>
      <c r="W5" s="1">
        <v>0</v>
      </c>
      <c r="X5" s="1">
        <v>0</v>
      </c>
      <c r="Y5" s="1">
        <v>0</v>
      </c>
      <c r="Z5" s="1">
        <v>0</v>
      </c>
      <c r="AA5" s="1">
        <v>0</v>
      </c>
      <c r="AB5" s="1">
        <v>0</v>
      </c>
      <c r="AC5" s="1">
        <v>0</v>
      </c>
      <c r="AD5" s="1">
        <v>0</v>
      </c>
      <c r="AE5" s="1">
        <v>0</v>
      </c>
      <c r="AF5" s="1">
        <f t="shared" si="0"/>
        <v>1</v>
      </c>
      <c r="AG5" s="1" t="s">
        <v>176</v>
      </c>
      <c r="AH5" s="1">
        <v>1</v>
      </c>
      <c r="AK5" s="1" t="s">
        <v>248</v>
      </c>
      <c r="AL5" s="1">
        <v>1</v>
      </c>
      <c r="AO5" s="1" t="s">
        <v>249</v>
      </c>
      <c r="AQ5" s="1">
        <v>1</v>
      </c>
      <c r="AT5" s="1" t="s">
        <v>148</v>
      </c>
      <c r="AU5" s="1" t="s">
        <v>250</v>
      </c>
      <c r="AV5" s="1" t="s">
        <v>251</v>
      </c>
      <c r="AX5" s="1">
        <v>1</v>
      </c>
      <c r="AY5" s="1" t="s">
        <v>252</v>
      </c>
      <c r="AZ5" s="1">
        <v>7</v>
      </c>
      <c r="BA5" s="1">
        <v>17</v>
      </c>
      <c r="BB5" s="1">
        <f>BA5-AZ5</f>
        <v>10</v>
      </c>
      <c r="BC5" s="1" t="s">
        <v>253</v>
      </c>
      <c r="BD5" s="1">
        <v>6</v>
      </c>
      <c r="BE5" s="1" t="s">
        <v>148</v>
      </c>
      <c r="BF5" s="1" t="s">
        <v>160</v>
      </c>
      <c r="BG5" s="1">
        <v>1</v>
      </c>
      <c r="BH5" s="1">
        <v>0</v>
      </c>
      <c r="BK5" s="1" t="s">
        <v>222</v>
      </c>
      <c r="BL5" s="1" t="s">
        <v>254</v>
      </c>
      <c r="BM5" s="1" t="s">
        <v>255</v>
      </c>
      <c r="BN5" s="1" t="s">
        <v>256</v>
      </c>
      <c r="BO5" s="1" t="s">
        <v>257</v>
      </c>
      <c r="BQ5" s="1" t="s">
        <v>258</v>
      </c>
      <c r="BS5" s="1" t="s">
        <v>259</v>
      </c>
      <c r="BV5" s="1">
        <v>1</v>
      </c>
      <c r="BZ5" s="1" t="s">
        <v>168</v>
      </c>
      <c r="CA5" s="1">
        <v>0</v>
      </c>
      <c r="CB5" s="1">
        <v>1</v>
      </c>
      <c r="CD5" s="1">
        <v>0</v>
      </c>
      <c r="CE5" s="1">
        <v>0</v>
      </c>
      <c r="CG5" s="1" t="s">
        <v>260</v>
      </c>
      <c r="CJ5" s="1" t="s">
        <v>261</v>
      </c>
      <c r="CK5" s="1" t="s">
        <v>262</v>
      </c>
      <c r="CL5" s="1" t="s">
        <v>263</v>
      </c>
      <c r="CM5" s="1">
        <v>400</v>
      </c>
      <c r="CO5" s="1" t="s">
        <v>264</v>
      </c>
      <c r="CQ5" s="1" t="s">
        <v>265</v>
      </c>
      <c r="CR5" s="1">
        <v>1</v>
      </c>
      <c r="CU5" s="1" t="s">
        <v>266</v>
      </c>
      <c r="CV5" s="1" t="s">
        <v>267</v>
      </c>
      <c r="CW5" s="1">
        <v>1</v>
      </c>
      <c r="DA5" s="1" t="s">
        <v>176</v>
      </c>
      <c r="DC5" s="1">
        <v>1</v>
      </c>
      <c r="DG5" s="1" t="s">
        <v>177</v>
      </c>
      <c r="DH5" s="1">
        <v>0</v>
      </c>
      <c r="DI5" s="1">
        <v>0</v>
      </c>
      <c r="DJ5" s="1">
        <v>1</v>
      </c>
      <c r="DK5" s="1">
        <v>0</v>
      </c>
      <c r="DM5" s="1" t="s">
        <v>109</v>
      </c>
      <c r="DN5" s="1" t="s">
        <v>148</v>
      </c>
      <c r="DO5" s="1" t="s">
        <v>268</v>
      </c>
      <c r="DP5" s="1" t="s">
        <v>269</v>
      </c>
      <c r="DQ5" s="1" t="s">
        <v>270</v>
      </c>
      <c r="DR5" s="1" t="s">
        <v>271</v>
      </c>
      <c r="DS5" s="1">
        <v>1</v>
      </c>
      <c r="DW5" s="1" t="s">
        <v>222</v>
      </c>
      <c r="DZ5" s="1">
        <v>1</v>
      </c>
      <c r="EB5" s="1" t="s">
        <v>206</v>
      </c>
      <c r="EC5" s="1" t="s">
        <v>206</v>
      </c>
      <c r="ED5" s="1" t="s">
        <v>272</v>
      </c>
      <c r="EE5" s="1">
        <v>1</v>
      </c>
      <c r="EI5" s="1" t="s">
        <v>273</v>
      </c>
      <c r="EN5" s="1" t="s">
        <v>274</v>
      </c>
      <c r="EP5" s="1">
        <v>1</v>
      </c>
      <c r="EY5" s="1" t="s">
        <v>275</v>
      </c>
      <c r="EZ5" s="1">
        <v>177068896</v>
      </c>
      <c r="FA5" s="1" t="s">
        <v>276</v>
      </c>
      <c r="FB5" s="2">
        <v>44792.595960648148</v>
      </c>
      <c r="FE5" s="1" t="s">
        <v>184</v>
      </c>
      <c r="FH5" s="1">
        <v>1</v>
      </c>
      <c r="FI5" s="2">
        <v>44784.430924421293</v>
      </c>
      <c r="FJ5" s="2">
        <v>44784.649553148149</v>
      </c>
      <c r="FK5" s="1" t="s">
        <v>277</v>
      </c>
      <c r="FL5" s="1">
        <v>12.347378000000001</v>
      </c>
      <c r="FM5" s="1">
        <v>-1.5674581999999999</v>
      </c>
      <c r="FN5" s="1">
        <v>309</v>
      </c>
      <c r="FO5" s="1">
        <v>4.9660000000000002</v>
      </c>
    </row>
    <row r="6" spans="1:171" x14ac:dyDescent="0.25">
      <c r="A6" s="1">
        <v>5</v>
      </c>
      <c r="B6" s="1" t="s">
        <v>142</v>
      </c>
      <c r="C6" s="1" t="s">
        <v>143</v>
      </c>
      <c r="D6" s="1">
        <v>45</v>
      </c>
      <c r="E6" s="1" t="s">
        <v>278</v>
      </c>
      <c r="F6" s="1" t="s">
        <v>144</v>
      </c>
      <c r="G6" s="1">
        <v>0</v>
      </c>
      <c r="H6" s="1" t="s">
        <v>145</v>
      </c>
      <c r="I6" s="1" t="s">
        <v>148</v>
      </c>
      <c r="K6" s="1" t="s">
        <v>148</v>
      </c>
      <c r="L6" s="1">
        <v>4</v>
      </c>
      <c r="M6" s="1">
        <v>20</v>
      </c>
      <c r="N6" s="1" t="s">
        <v>279</v>
      </c>
      <c r="O6" s="1" t="s">
        <v>148</v>
      </c>
      <c r="P6" s="1" t="s">
        <v>149</v>
      </c>
      <c r="Q6" s="1" t="s">
        <v>246</v>
      </c>
      <c r="R6" s="1" t="s">
        <v>280</v>
      </c>
      <c r="S6" s="1" t="s">
        <v>281</v>
      </c>
      <c r="T6" s="1" t="s">
        <v>18</v>
      </c>
      <c r="U6" s="1">
        <v>0</v>
      </c>
      <c r="V6" s="1">
        <v>0</v>
      </c>
      <c r="W6" s="1">
        <v>0</v>
      </c>
      <c r="X6" s="1">
        <v>0</v>
      </c>
      <c r="Y6" s="1">
        <v>1</v>
      </c>
      <c r="Z6" s="1">
        <v>0</v>
      </c>
      <c r="AA6" s="1">
        <v>0</v>
      </c>
      <c r="AB6" s="1">
        <v>0</v>
      </c>
      <c r="AC6" s="1">
        <v>0</v>
      </c>
      <c r="AD6" s="1">
        <v>0</v>
      </c>
      <c r="AE6" s="1">
        <v>0</v>
      </c>
      <c r="AF6" s="1">
        <f t="shared" si="0"/>
        <v>1</v>
      </c>
      <c r="AG6" s="1" t="s">
        <v>176</v>
      </c>
      <c r="AH6" s="1">
        <v>1</v>
      </c>
      <c r="AK6" s="1" t="s">
        <v>282</v>
      </c>
      <c r="AL6" s="1">
        <v>1</v>
      </c>
      <c r="AO6" s="1" t="s">
        <v>283</v>
      </c>
      <c r="AQ6" s="1">
        <v>1</v>
      </c>
      <c r="AT6" s="1" t="s">
        <v>148</v>
      </c>
      <c r="AU6" s="1" t="s">
        <v>284</v>
      </c>
      <c r="AV6" s="1" t="s">
        <v>285</v>
      </c>
      <c r="AX6" s="1">
        <v>1</v>
      </c>
      <c r="AY6" s="1" t="s">
        <v>286</v>
      </c>
      <c r="AZ6" s="1">
        <v>6</v>
      </c>
      <c r="BA6" s="1">
        <v>18</v>
      </c>
      <c r="BB6" s="1">
        <f t="shared" ref="BB6:BB15" si="1">BA6-AZ6</f>
        <v>12</v>
      </c>
      <c r="BC6" s="1" t="s">
        <v>287</v>
      </c>
      <c r="BD6" s="1">
        <v>6</v>
      </c>
      <c r="BE6" s="1" t="s">
        <v>148</v>
      </c>
      <c r="BF6" s="1" t="s">
        <v>160</v>
      </c>
      <c r="BG6" s="1">
        <v>1</v>
      </c>
      <c r="BH6" s="1">
        <v>0</v>
      </c>
      <c r="BK6" s="1" t="s">
        <v>222</v>
      </c>
      <c r="BL6" s="1" t="s">
        <v>288</v>
      </c>
      <c r="BM6" s="1" t="s">
        <v>255</v>
      </c>
      <c r="BN6" s="1" t="s">
        <v>289</v>
      </c>
      <c r="BO6" s="1" t="s">
        <v>290</v>
      </c>
      <c r="BQ6" s="1" t="s">
        <v>291</v>
      </c>
      <c r="BR6" s="1">
        <v>9</v>
      </c>
      <c r="BS6" s="1" t="s">
        <v>292</v>
      </c>
      <c r="BT6" s="1">
        <v>1</v>
      </c>
      <c r="BX6" s="1" t="s">
        <v>293</v>
      </c>
      <c r="BZ6" s="1" t="s">
        <v>168</v>
      </c>
      <c r="CA6" s="1">
        <v>0</v>
      </c>
      <c r="CB6" s="1">
        <v>1</v>
      </c>
      <c r="CD6" s="1">
        <v>0</v>
      </c>
      <c r="CE6" s="1">
        <v>0</v>
      </c>
      <c r="CG6" s="1" t="s">
        <v>294</v>
      </c>
      <c r="CH6" s="1">
        <v>1250</v>
      </c>
      <c r="CJ6" s="1" t="s">
        <v>295</v>
      </c>
      <c r="CK6" s="1" t="s">
        <v>296</v>
      </c>
      <c r="CL6" s="1" t="s">
        <v>297</v>
      </c>
      <c r="CO6" s="1" t="s">
        <v>298</v>
      </c>
      <c r="CP6" s="1">
        <v>750</v>
      </c>
      <c r="CQ6" s="1" t="s">
        <v>299</v>
      </c>
      <c r="CR6" s="1">
        <v>1</v>
      </c>
      <c r="CU6" s="1" t="s">
        <v>300</v>
      </c>
      <c r="CV6" s="1" t="s">
        <v>301</v>
      </c>
      <c r="CW6" s="1">
        <v>1</v>
      </c>
      <c r="DA6" s="1" t="s">
        <v>176</v>
      </c>
      <c r="DC6" s="1">
        <v>1</v>
      </c>
      <c r="DG6" s="1" t="s">
        <v>177</v>
      </c>
      <c r="DH6" s="1">
        <v>0</v>
      </c>
      <c r="DI6" s="1">
        <v>0</v>
      </c>
      <c r="DJ6" s="1">
        <v>1</v>
      </c>
      <c r="DK6" s="1">
        <v>0</v>
      </c>
      <c r="DM6" s="1" t="s">
        <v>84</v>
      </c>
      <c r="DN6" s="1" t="s">
        <v>176</v>
      </c>
      <c r="DR6" s="1" t="s">
        <v>302</v>
      </c>
      <c r="DS6" s="1">
        <v>1</v>
      </c>
      <c r="DW6" s="1" t="s">
        <v>222</v>
      </c>
      <c r="DZ6" s="1">
        <v>1</v>
      </c>
      <c r="EB6" s="1" t="s">
        <v>206</v>
      </c>
      <c r="EC6" s="1" t="s">
        <v>206</v>
      </c>
      <c r="ED6" s="1" t="s">
        <v>303</v>
      </c>
      <c r="EH6" s="1">
        <v>1</v>
      </c>
      <c r="EI6" s="1" t="s">
        <v>304</v>
      </c>
      <c r="EN6" s="1" t="s">
        <v>305</v>
      </c>
      <c r="EO6" s="1">
        <v>1</v>
      </c>
      <c r="EP6" s="1">
        <v>1</v>
      </c>
      <c r="ER6" s="1">
        <v>1</v>
      </c>
      <c r="ET6" s="1">
        <v>1</v>
      </c>
      <c r="EY6" s="1" t="s">
        <v>306</v>
      </c>
      <c r="EZ6" s="1">
        <v>177068898</v>
      </c>
      <c r="FA6" s="1" t="s">
        <v>307</v>
      </c>
      <c r="FB6" s="2">
        <v>44792.595960648148</v>
      </c>
      <c r="FE6" s="1" t="s">
        <v>184</v>
      </c>
      <c r="FH6" s="1">
        <v>2</v>
      </c>
      <c r="FI6" s="2">
        <v>44784.486592430563</v>
      </c>
      <c r="FJ6" s="2">
        <v>44784.649773506942</v>
      </c>
      <c r="FK6" s="1" t="s">
        <v>308</v>
      </c>
      <c r="FL6" s="1">
        <v>12.3474655</v>
      </c>
      <c r="FM6" s="1">
        <v>-1.5676249</v>
      </c>
      <c r="FN6" s="1">
        <v>293.89999999999998</v>
      </c>
      <c r="FO6" s="1">
        <v>5</v>
      </c>
    </row>
    <row r="7" spans="1:171" x14ac:dyDescent="0.25">
      <c r="A7" s="1">
        <v>6</v>
      </c>
      <c r="B7" s="1" t="s">
        <v>142</v>
      </c>
      <c r="C7" s="1" t="s">
        <v>143</v>
      </c>
      <c r="D7" s="1">
        <v>57</v>
      </c>
      <c r="E7" s="1" t="s">
        <v>309</v>
      </c>
      <c r="F7" s="1" t="s">
        <v>144</v>
      </c>
      <c r="G7" s="1">
        <v>0</v>
      </c>
      <c r="H7" s="1" t="s">
        <v>145</v>
      </c>
      <c r="I7" s="1" t="s">
        <v>148</v>
      </c>
      <c r="K7" s="1" t="s">
        <v>148</v>
      </c>
      <c r="L7" s="1">
        <v>5</v>
      </c>
      <c r="M7" s="1">
        <v>25</v>
      </c>
      <c r="N7" s="1" t="s">
        <v>310</v>
      </c>
      <c r="O7" s="1" t="s">
        <v>148</v>
      </c>
      <c r="P7" s="1" t="s">
        <v>149</v>
      </c>
      <c r="Q7" s="1" t="s">
        <v>246</v>
      </c>
      <c r="R7" s="1" t="s">
        <v>311</v>
      </c>
      <c r="S7" s="1" t="s">
        <v>214</v>
      </c>
      <c r="T7" s="1" t="s">
        <v>312</v>
      </c>
      <c r="U7" s="1">
        <v>0</v>
      </c>
      <c r="V7" s="1">
        <v>0</v>
      </c>
      <c r="W7" s="1">
        <v>0</v>
      </c>
      <c r="X7" s="1">
        <v>0</v>
      </c>
      <c r="Y7" s="1">
        <v>1</v>
      </c>
      <c r="Z7" s="1">
        <v>1</v>
      </c>
      <c r="AA7" s="1">
        <v>0</v>
      </c>
      <c r="AB7" s="1">
        <v>0</v>
      </c>
      <c r="AC7" s="1">
        <v>0</v>
      </c>
      <c r="AD7" s="1">
        <v>0</v>
      </c>
      <c r="AE7" s="1">
        <v>0</v>
      </c>
      <c r="AF7" s="1">
        <f t="shared" si="0"/>
        <v>2</v>
      </c>
      <c r="AG7" s="1" t="s">
        <v>176</v>
      </c>
      <c r="AH7" s="1">
        <v>1</v>
      </c>
      <c r="AK7" s="1" t="s">
        <v>313</v>
      </c>
      <c r="AL7" s="1">
        <v>1</v>
      </c>
      <c r="AO7" s="1" t="s">
        <v>314</v>
      </c>
      <c r="AP7" s="1">
        <v>1</v>
      </c>
      <c r="AQ7" s="1">
        <v>1</v>
      </c>
      <c r="AT7" s="1" t="s">
        <v>148</v>
      </c>
      <c r="AU7" s="1" t="s">
        <v>315</v>
      </c>
      <c r="AV7" s="1" t="s">
        <v>316</v>
      </c>
      <c r="AX7" s="1">
        <v>1</v>
      </c>
      <c r="AY7" s="1" t="s">
        <v>317</v>
      </c>
      <c r="AZ7" s="1">
        <v>8</v>
      </c>
      <c r="BA7" s="1">
        <v>17</v>
      </c>
      <c r="BB7" s="1">
        <f t="shared" si="1"/>
        <v>9</v>
      </c>
      <c r="BC7" s="1" t="s">
        <v>287</v>
      </c>
      <c r="BD7" s="1">
        <v>6</v>
      </c>
      <c r="BE7" s="1" t="s">
        <v>148</v>
      </c>
      <c r="BF7" s="1" t="s">
        <v>160</v>
      </c>
      <c r="BG7" s="1">
        <v>1</v>
      </c>
      <c r="BH7" s="1">
        <v>0</v>
      </c>
      <c r="BK7" s="1" t="s">
        <v>222</v>
      </c>
      <c r="BL7" s="1" t="s">
        <v>318</v>
      </c>
      <c r="BM7" s="1" t="s">
        <v>255</v>
      </c>
      <c r="BN7" s="1" t="s">
        <v>289</v>
      </c>
      <c r="BO7" s="1" t="s">
        <v>319</v>
      </c>
      <c r="BQ7" s="1" t="s">
        <v>320</v>
      </c>
      <c r="BR7" s="1">
        <v>3.5</v>
      </c>
      <c r="BS7" s="1" t="s">
        <v>321</v>
      </c>
      <c r="BT7" s="1">
        <v>1</v>
      </c>
      <c r="BX7" s="1" t="s">
        <v>322</v>
      </c>
      <c r="BZ7" s="1" t="s">
        <v>168</v>
      </c>
      <c r="CA7" s="1">
        <v>0</v>
      </c>
      <c r="CB7" s="1">
        <v>1</v>
      </c>
      <c r="CD7" s="1">
        <v>0</v>
      </c>
      <c r="CE7" s="1">
        <v>0</v>
      </c>
      <c r="CG7" s="1" t="s">
        <v>323</v>
      </c>
      <c r="CH7" s="1">
        <v>2500</v>
      </c>
      <c r="CI7" s="1">
        <f>AVERAGE(1250,1500)</f>
        <v>1375</v>
      </c>
      <c r="CJ7" s="1" t="s">
        <v>324</v>
      </c>
      <c r="CK7" s="1" t="s">
        <v>325</v>
      </c>
      <c r="CL7" s="1" t="s">
        <v>326</v>
      </c>
      <c r="CM7" s="1">
        <v>400</v>
      </c>
      <c r="CN7" s="1">
        <f>CM7*BR7</f>
        <v>1400</v>
      </c>
      <c r="CO7" s="1" t="s">
        <v>327</v>
      </c>
      <c r="CP7" s="1">
        <f>AVERAGE(1250,2500)</f>
        <v>1875</v>
      </c>
      <c r="CQ7" s="1" t="s">
        <v>328</v>
      </c>
      <c r="CR7" s="1">
        <v>1</v>
      </c>
      <c r="CU7" s="1" t="s">
        <v>329</v>
      </c>
      <c r="CV7" s="1" t="s">
        <v>301</v>
      </c>
      <c r="CW7" s="1">
        <v>1</v>
      </c>
      <c r="DA7" s="1" t="s">
        <v>176</v>
      </c>
      <c r="DC7" s="1">
        <v>1</v>
      </c>
      <c r="DG7" s="1" t="s">
        <v>177</v>
      </c>
      <c r="DH7" s="1">
        <v>0</v>
      </c>
      <c r="DI7" s="1">
        <v>0</v>
      </c>
      <c r="DJ7" s="1">
        <v>1</v>
      </c>
      <c r="DK7" s="1">
        <v>0</v>
      </c>
      <c r="DM7" s="1" t="s">
        <v>109</v>
      </c>
      <c r="DN7" s="1" t="s">
        <v>176</v>
      </c>
      <c r="DR7" s="1" t="s">
        <v>222</v>
      </c>
      <c r="DU7" s="1">
        <v>1</v>
      </c>
      <c r="DW7" s="1" t="s">
        <v>222</v>
      </c>
      <c r="DZ7" s="1">
        <v>1</v>
      </c>
      <c r="EB7" s="1" t="s">
        <v>206</v>
      </c>
      <c r="EC7" s="1" t="s">
        <v>206</v>
      </c>
      <c r="ED7" s="1" t="s">
        <v>330</v>
      </c>
      <c r="EF7" s="1">
        <v>1</v>
      </c>
      <c r="EI7" s="1" t="s">
        <v>331</v>
      </c>
      <c r="EN7" s="1" t="s">
        <v>332</v>
      </c>
      <c r="ER7" s="1">
        <v>1</v>
      </c>
      <c r="EY7" s="1" t="s">
        <v>333</v>
      </c>
      <c r="EZ7" s="1">
        <v>177068904</v>
      </c>
      <c r="FA7" s="1" t="s">
        <v>334</v>
      </c>
      <c r="FB7" s="2">
        <v>44792.595972222232</v>
      </c>
      <c r="FE7" s="1" t="s">
        <v>184</v>
      </c>
      <c r="FH7" s="1">
        <v>3</v>
      </c>
      <c r="FI7" s="2">
        <v>44784.527617604173</v>
      </c>
      <c r="FJ7" s="2">
        <v>44784.649972037027</v>
      </c>
      <c r="FK7" s="1" t="s">
        <v>335</v>
      </c>
      <c r="FL7" s="1">
        <v>12.3476251</v>
      </c>
      <c r="FM7" s="1">
        <v>-1.567283</v>
      </c>
      <c r="FN7" s="1">
        <v>325.2</v>
      </c>
      <c r="FO7" s="1">
        <v>4.0999999999999996</v>
      </c>
    </row>
    <row r="8" spans="1:171" x14ac:dyDescent="0.25">
      <c r="A8" s="1">
        <v>7</v>
      </c>
      <c r="B8" s="1" t="s">
        <v>142</v>
      </c>
      <c r="C8" s="1" t="s">
        <v>143</v>
      </c>
      <c r="D8" s="1">
        <v>68</v>
      </c>
      <c r="E8" s="1" t="s">
        <v>336</v>
      </c>
      <c r="F8" s="1" t="s">
        <v>144</v>
      </c>
      <c r="G8" s="1">
        <v>0</v>
      </c>
      <c r="H8" s="1" t="s">
        <v>145</v>
      </c>
      <c r="I8" s="1" t="s">
        <v>148</v>
      </c>
      <c r="K8" s="1" t="s">
        <v>148</v>
      </c>
      <c r="L8" s="1">
        <v>6</v>
      </c>
      <c r="M8" s="1">
        <v>35</v>
      </c>
      <c r="N8" s="1" t="s">
        <v>337</v>
      </c>
      <c r="O8" s="1" t="s">
        <v>148</v>
      </c>
      <c r="P8" s="1" t="s">
        <v>149</v>
      </c>
      <c r="Q8" s="1" t="s">
        <v>186</v>
      </c>
      <c r="R8" s="1" t="s">
        <v>338</v>
      </c>
      <c r="S8" s="1" t="s">
        <v>281</v>
      </c>
      <c r="T8" s="1" t="s">
        <v>312</v>
      </c>
      <c r="U8" s="1">
        <v>0</v>
      </c>
      <c r="V8" s="1">
        <v>0</v>
      </c>
      <c r="W8" s="1">
        <v>0</v>
      </c>
      <c r="X8" s="1">
        <v>0</v>
      </c>
      <c r="Y8" s="1">
        <v>1</v>
      </c>
      <c r="Z8" s="1">
        <v>1</v>
      </c>
      <c r="AA8" s="1">
        <v>0</v>
      </c>
      <c r="AB8" s="1">
        <v>0</v>
      </c>
      <c r="AC8" s="1">
        <v>0</v>
      </c>
      <c r="AD8" s="1">
        <v>0</v>
      </c>
      <c r="AE8" s="1">
        <v>0</v>
      </c>
      <c r="AF8" s="1">
        <f t="shared" si="0"/>
        <v>2</v>
      </c>
      <c r="AG8" s="1" t="s">
        <v>176</v>
      </c>
      <c r="AH8" s="1">
        <v>1</v>
      </c>
      <c r="AK8" s="1" t="s">
        <v>339</v>
      </c>
      <c r="AL8" s="1">
        <v>1</v>
      </c>
      <c r="AO8" s="1" t="s">
        <v>340</v>
      </c>
      <c r="AQ8" s="1">
        <v>1</v>
      </c>
      <c r="AT8" s="1" t="s">
        <v>148</v>
      </c>
      <c r="AU8" s="1" t="s">
        <v>341</v>
      </c>
      <c r="AV8" s="1" t="s">
        <v>342</v>
      </c>
      <c r="AW8" s="1">
        <v>1</v>
      </c>
      <c r="AX8" s="1">
        <v>1</v>
      </c>
      <c r="AY8" s="1" t="s">
        <v>343</v>
      </c>
      <c r="AZ8" s="1">
        <v>8</v>
      </c>
      <c r="BA8" s="1">
        <v>17</v>
      </c>
      <c r="BB8" s="1">
        <f t="shared" si="1"/>
        <v>9</v>
      </c>
      <c r="BC8" s="1" t="s">
        <v>344</v>
      </c>
      <c r="BD8" s="1">
        <v>5.5</v>
      </c>
      <c r="BE8" s="1" t="s">
        <v>148</v>
      </c>
      <c r="BF8" s="1" t="s">
        <v>160</v>
      </c>
      <c r="BG8" s="1">
        <v>1</v>
      </c>
      <c r="BH8" s="1">
        <v>0</v>
      </c>
      <c r="BK8" s="1" t="s">
        <v>222</v>
      </c>
      <c r="BL8" s="1" t="s">
        <v>256</v>
      </c>
      <c r="BM8" s="1" t="s">
        <v>255</v>
      </c>
      <c r="BN8" s="1" t="s">
        <v>289</v>
      </c>
      <c r="BO8" s="1" t="s">
        <v>345</v>
      </c>
      <c r="BQ8" s="1" t="s">
        <v>346</v>
      </c>
      <c r="BR8" s="1">
        <v>1.5</v>
      </c>
      <c r="BS8" s="1" t="s">
        <v>347</v>
      </c>
      <c r="BV8" s="1">
        <v>1</v>
      </c>
      <c r="BX8" s="1" t="s">
        <v>348</v>
      </c>
      <c r="BZ8" s="1" t="s">
        <v>168</v>
      </c>
      <c r="CA8" s="1">
        <v>0</v>
      </c>
      <c r="CB8" s="1">
        <v>1</v>
      </c>
      <c r="CD8" s="1">
        <v>0</v>
      </c>
      <c r="CE8" s="1">
        <v>0</v>
      </c>
      <c r="CG8" s="1" t="s">
        <v>349</v>
      </c>
      <c r="CJ8" s="1" t="s">
        <v>350</v>
      </c>
      <c r="CK8" s="1" t="s">
        <v>351</v>
      </c>
      <c r="CL8" s="1" t="s">
        <v>352</v>
      </c>
      <c r="CO8" s="1" t="s">
        <v>353</v>
      </c>
      <c r="CP8" s="1">
        <f>2500/3</f>
        <v>833.33333333333337</v>
      </c>
      <c r="CQ8" s="1" t="s">
        <v>328</v>
      </c>
      <c r="CR8" s="1">
        <v>1</v>
      </c>
      <c r="CU8" s="1" t="s">
        <v>354</v>
      </c>
      <c r="CV8" s="1" t="s">
        <v>355</v>
      </c>
      <c r="CW8" s="1">
        <v>1</v>
      </c>
      <c r="DA8" s="1" t="s">
        <v>176</v>
      </c>
      <c r="DC8" s="1">
        <v>1</v>
      </c>
      <c r="DG8" s="1" t="s">
        <v>177</v>
      </c>
      <c r="DH8" s="1">
        <v>0</v>
      </c>
      <c r="DI8" s="1">
        <v>0</v>
      </c>
      <c r="DJ8" s="1">
        <v>1</v>
      </c>
      <c r="DK8" s="1">
        <v>0</v>
      </c>
      <c r="DM8" s="1" t="s">
        <v>109</v>
      </c>
      <c r="DN8" s="1" t="s">
        <v>176</v>
      </c>
      <c r="DR8" s="1" t="s">
        <v>356</v>
      </c>
      <c r="DS8" s="1">
        <v>1</v>
      </c>
      <c r="DW8" s="1" t="s">
        <v>355</v>
      </c>
      <c r="EA8" s="1">
        <v>1</v>
      </c>
      <c r="EB8" s="1" t="s">
        <v>206</v>
      </c>
      <c r="EC8" s="1" t="s">
        <v>206</v>
      </c>
      <c r="ED8" s="1" t="s">
        <v>357</v>
      </c>
      <c r="EH8" s="1">
        <v>1</v>
      </c>
      <c r="EI8" s="1" t="s">
        <v>358</v>
      </c>
      <c r="EN8" s="1" t="s">
        <v>359</v>
      </c>
      <c r="EQ8" s="1">
        <v>1</v>
      </c>
      <c r="EY8" s="1" t="s">
        <v>360</v>
      </c>
      <c r="EZ8" s="1">
        <v>177068906</v>
      </c>
      <c r="FA8" s="1" t="s">
        <v>361</v>
      </c>
      <c r="FB8" s="2">
        <v>44792.595972222232</v>
      </c>
      <c r="FE8" s="1" t="s">
        <v>184</v>
      </c>
      <c r="FH8" s="1">
        <v>4</v>
      </c>
      <c r="FI8" s="2">
        <v>44784.55494144676</v>
      </c>
      <c r="FJ8" s="2">
        <v>44784.650179965283</v>
      </c>
      <c r="FK8" s="1" t="s">
        <v>362</v>
      </c>
      <c r="FL8" s="1">
        <v>12.3475804</v>
      </c>
      <c r="FM8" s="1">
        <v>-1.5668234000000001</v>
      </c>
      <c r="FN8" s="1">
        <v>316.5</v>
      </c>
      <c r="FO8" s="1">
        <v>4.75</v>
      </c>
    </row>
    <row r="9" spans="1:171" x14ac:dyDescent="0.25">
      <c r="A9" s="1">
        <v>8</v>
      </c>
      <c r="B9" s="1" t="s">
        <v>142</v>
      </c>
      <c r="C9" s="1" t="s">
        <v>212</v>
      </c>
      <c r="D9" s="1">
        <v>26</v>
      </c>
      <c r="E9" s="1" t="s">
        <v>363</v>
      </c>
      <c r="F9" s="1" t="s">
        <v>144</v>
      </c>
      <c r="G9" s="1">
        <v>0</v>
      </c>
      <c r="H9" s="1" t="s">
        <v>145</v>
      </c>
      <c r="J9" s="1" t="s">
        <v>176</v>
      </c>
      <c r="K9" s="1" t="s">
        <v>176</v>
      </c>
      <c r="L9" s="1">
        <v>0</v>
      </c>
      <c r="M9" s="1">
        <v>6</v>
      </c>
      <c r="N9" s="1" t="s">
        <v>176</v>
      </c>
      <c r="O9" s="1" t="s">
        <v>176</v>
      </c>
      <c r="R9" s="1" t="s">
        <v>364</v>
      </c>
      <c r="S9" s="1" t="s">
        <v>214</v>
      </c>
      <c r="T9" s="1" t="s">
        <v>365</v>
      </c>
      <c r="U9" s="1">
        <v>1</v>
      </c>
      <c r="V9" s="1">
        <v>1</v>
      </c>
      <c r="W9" s="1">
        <v>0</v>
      </c>
      <c r="X9" s="1">
        <v>0</v>
      </c>
      <c r="Y9" s="1">
        <v>0</v>
      </c>
      <c r="Z9" s="1">
        <v>0</v>
      </c>
      <c r="AA9" s="1">
        <v>0</v>
      </c>
      <c r="AB9" s="1">
        <v>0</v>
      </c>
      <c r="AC9" s="1">
        <v>0</v>
      </c>
      <c r="AD9" s="1">
        <v>0</v>
      </c>
      <c r="AE9" s="1">
        <v>0</v>
      </c>
      <c r="AF9" s="1">
        <f t="shared" si="0"/>
        <v>2</v>
      </c>
      <c r="AG9" s="1" t="s">
        <v>176</v>
      </c>
      <c r="AH9" s="1">
        <v>1</v>
      </c>
      <c r="AK9" s="1" t="s">
        <v>366</v>
      </c>
      <c r="AL9" s="1">
        <v>1</v>
      </c>
      <c r="AO9" s="1" t="s">
        <v>367</v>
      </c>
      <c r="AQ9" s="1">
        <v>1</v>
      </c>
      <c r="AT9" s="1" t="s">
        <v>148</v>
      </c>
      <c r="AU9" s="1" t="s">
        <v>368</v>
      </c>
      <c r="AV9" s="1" t="s">
        <v>369</v>
      </c>
      <c r="AX9" s="1">
        <v>1</v>
      </c>
      <c r="AY9" s="1" t="s">
        <v>370</v>
      </c>
      <c r="AZ9" s="1">
        <v>5</v>
      </c>
      <c r="BA9" s="1">
        <v>17</v>
      </c>
      <c r="BB9" s="1">
        <f t="shared" si="1"/>
        <v>12</v>
      </c>
      <c r="BC9" s="1" t="s">
        <v>371</v>
      </c>
      <c r="BD9" s="1">
        <v>6.5</v>
      </c>
      <c r="BE9" s="1" t="s">
        <v>148</v>
      </c>
      <c r="BF9" s="1" t="s">
        <v>160</v>
      </c>
      <c r="BG9" s="1">
        <v>1</v>
      </c>
      <c r="BH9" s="1">
        <v>0</v>
      </c>
      <c r="BK9" s="1" t="s">
        <v>222</v>
      </c>
      <c r="BL9" s="1" t="s">
        <v>372</v>
      </c>
      <c r="BM9" s="1" t="s">
        <v>373</v>
      </c>
      <c r="BN9" s="1" t="s">
        <v>374</v>
      </c>
      <c r="BO9" s="1" t="s">
        <v>375</v>
      </c>
      <c r="BP9" s="1" t="s">
        <v>376</v>
      </c>
      <c r="BQ9" s="1" t="s">
        <v>377</v>
      </c>
      <c r="BS9" s="1" t="s">
        <v>378</v>
      </c>
      <c r="BT9" s="1">
        <v>1</v>
      </c>
      <c r="BY9" s="1" t="s">
        <v>379</v>
      </c>
      <c r="BZ9" s="1" t="s">
        <v>229</v>
      </c>
      <c r="CA9" s="1">
        <v>1</v>
      </c>
      <c r="CB9" s="1">
        <v>1</v>
      </c>
      <c r="CD9" s="1">
        <v>0</v>
      </c>
      <c r="CE9" s="1">
        <v>0</v>
      </c>
      <c r="CG9" s="1" t="s">
        <v>380</v>
      </c>
      <c r="CJ9" s="1" t="s">
        <v>381</v>
      </c>
      <c r="CK9" s="1" t="s">
        <v>382</v>
      </c>
      <c r="CL9" s="1" t="s">
        <v>383</v>
      </c>
      <c r="CO9" s="1" t="s">
        <v>384</v>
      </c>
      <c r="CP9" s="1">
        <v>3000</v>
      </c>
      <c r="CQ9" s="1" t="s">
        <v>385</v>
      </c>
      <c r="CT9" s="1">
        <v>1</v>
      </c>
      <c r="CU9" s="1" t="s">
        <v>386</v>
      </c>
      <c r="CV9" s="1" t="s">
        <v>387</v>
      </c>
      <c r="CZ9" s="1">
        <v>1</v>
      </c>
      <c r="DA9" s="1" t="s">
        <v>176</v>
      </c>
      <c r="DC9" s="1">
        <v>1</v>
      </c>
      <c r="DG9" s="1" t="s">
        <v>177</v>
      </c>
      <c r="DH9" s="1">
        <v>0</v>
      </c>
      <c r="DI9" s="1">
        <v>0</v>
      </c>
      <c r="DJ9" s="1">
        <v>1</v>
      </c>
      <c r="DK9" s="1">
        <v>0</v>
      </c>
      <c r="DM9" s="1" t="s">
        <v>109</v>
      </c>
      <c r="DN9" s="1" t="s">
        <v>176</v>
      </c>
      <c r="DR9" s="1" t="s">
        <v>388</v>
      </c>
      <c r="DS9" s="1">
        <v>1</v>
      </c>
      <c r="DW9" s="1" t="s">
        <v>222</v>
      </c>
      <c r="DZ9" s="1">
        <v>1</v>
      </c>
      <c r="EB9" s="1" t="s">
        <v>206</v>
      </c>
      <c r="EC9" s="1" t="s">
        <v>206</v>
      </c>
      <c r="ED9" s="1" t="s">
        <v>389</v>
      </c>
      <c r="EH9" s="1">
        <v>1</v>
      </c>
      <c r="EI9" s="1" t="s">
        <v>390</v>
      </c>
      <c r="EN9" s="1" t="s">
        <v>391</v>
      </c>
      <c r="EO9" s="1">
        <v>1</v>
      </c>
      <c r="EY9" s="1" t="s">
        <v>392</v>
      </c>
      <c r="EZ9" s="1">
        <v>177068908</v>
      </c>
      <c r="FA9" s="1" t="s">
        <v>393</v>
      </c>
      <c r="FB9" s="2">
        <v>44792.595983796287</v>
      </c>
      <c r="FE9" s="1" t="s">
        <v>184</v>
      </c>
      <c r="FH9" s="1">
        <v>5</v>
      </c>
      <c r="FI9" s="2">
        <v>44784.587485509262</v>
      </c>
      <c r="FJ9" s="2">
        <v>44784.650339363427</v>
      </c>
      <c r="FK9" s="1" t="s">
        <v>394</v>
      </c>
      <c r="FL9" s="1">
        <v>12.3473468</v>
      </c>
      <c r="FM9" s="1">
        <v>-1.5675789</v>
      </c>
      <c r="FN9" s="1">
        <v>308.7</v>
      </c>
      <c r="FO9" s="1">
        <v>5</v>
      </c>
    </row>
    <row r="10" spans="1:171" x14ac:dyDescent="0.25">
      <c r="A10" s="1">
        <v>9</v>
      </c>
      <c r="B10" s="1" t="s">
        <v>142</v>
      </c>
      <c r="C10" s="1" t="s">
        <v>143</v>
      </c>
      <c r="D10" s="1">
        <v>56</v>
      </c>
      <c r="E10" s="1" t="s">
        <v>395</v>
      </c>
      <c r="F10" s="1" t="s">
        <v>144</v>
      </c>
      <c r="G10" s="1">
        <v>0</v>
      </c>
      <c r="H10" s="1" t="s">
        <v>145</v>
      </c>
      <c r="I10" s="1" t="s">
        <v>148</v>
      </c>
      <c r="K10" s="1" t="s">
        <v>148</v>
      </c>
      <c r="L10" s="1">
        <v>7</v>
      </c>
      <c r="M10" s="1">
        <v>12</v>
      </c>
      <c r="N10" s="1" t="s">
        <v>396</v>
      </c>
      <c r="O10" s="1" t="s">
        <v>148</v>
      </c>
      <c r="P10" s="1" t="s">
        <v>397</v>
      </c>
      <c r="R10" s="1" t="s">
        <v>398</v>
      </c>
      <c r="S10" s="1" t="s">
        <v>281</v>
      </c>
      <c r="T10" s="1" t="s">
        <v>18</v>
      </c>
      <c r="U10" s="1">
        <v>0</v>
      </c>
      <c r="V10" s="1">
        <v>0</v>
      </c>
      <c r="W10" s="1">
        <v>0</v>
      </c>
      <c r="X10" s="1">
        <v>0</v>
      </c>
      <c r="Y10" s="1">
        <v>1</v>
      </c>
      <c r="Z10" s="1">
        <v>0</v>
      </c>
      <c r="AA10" s="1">
        <v>0</v>
      </c>
      <c r="AB10" s="1">
        <v>0</v>
      </c>
      <c r="AC10" s="1">
        <v>0</v>
      </c>
      <c r="AD10" s="1">
        <v>0</v>
      </c>
      <c r="AE10" s="1">
        <v>0</v>
      </c>
      <c r="AF10" s="1">
        <f t="shared" si="0"/>
        <v>1</v>
      </c>
      <c r="AG10" s="1" t="s">
        <v>176</v>
      </c>
      <c r="AH10" s="1">
        <v>1</v>
      </c>
      <c r="AK10" s="1" t="s">
        <v>399</v>
      </c>
      <c r="AL10" s="1">
        <v>1</v>
      </c>
      <c r="AO10" s="1" t="s">
        <v>400</v>
      </c>
      <c r="AP10" s="1">
        <v>1</v>
      </c>
      <c r="AQ10" s="1">
        <v>1</v>
      </c>
      <c r="AT10" s="1" t="s">
        <v>148</v>
      </c>
      <c r="AU10" s="1" t="s">
        <v>401</v>
      </c>
      <c r="AV10" s="1" t="s">
        <v>402</v>
      </c>
      <c r="AX10" s="1">
        <v>1</v>
      </c>
      <c r="AY10" s="1" t="s">
        <v>403</v>
      </c>
      <c r="AZ10" s="1">
        <v>7.5</v>
      </c>
      <c r="BA10" s="1">
        <v>17</v>
      </c>
      <c r="BB10" s="1">
        <f t="shared" si="1"/>
        <v>9.5</v>
      </c>
      <c r="BC10" s="1" t="s">
        <v>404</v>
      </c>
      <c r="BD10" s="1">
        <v>6</v>
      </c>
      <c r="BE10" s="1" t="s">
        <v>148</v>
      </c>
      <c r="BF10" s="1" t="s">
        <v>160</v>
      </c>
      <c r="BG10" s="1">
        <v>1</v>
      </c>
      <c r="BH10" s="1">
        <v>0</v>
      </c>
      <c r="BK10" s="1" t="s">
        <v>222</v>
      </c>
      <c r="BL10" s="1" t="s">
        <v>405</v>
      </c>
      <c r="BM10" s="1" t="s">
        <v>255</v>
      </c>
      <c r="BN10" s="1" t="s">
        <v>289</v>
      </c>
      <c r="BO10" s="1" t="s">
        <v>406</v>
      </c>
      <c r="BQ10" s="1" t="s">
        <v>407</v>
      </c>
      <c r="BR10" s="1">
        <v>6.5</v>
      </c>
      <c r="BS10" s="1" t="s">
        <v>408</v>
      </c>
      <c r="BT10" s="1">
        <v>1</v>
      </c>
      <c r="BX10" s="1" t="s">
        <v>409</v>
      </c>
      <c r="BZ10" s="1" t="s">
        <v>168</v>
      </c>
      <c r="CA10" s="1">
        <v>0</v>
      </c>
      <c r="CB10" s="1">
        <v>1</v>
      </c>
      <c r="CD10" s="1">
        <v>0</v>
      </c>
      <c r="CE10" s="1">
        <v>0</v>
      </c>
      <c r="CG10" s="1" t="s">
        <v>410</v>
      </c>
      <c r="CH10" s="1">
        <f>2250+500</f>
        <v>2750</v>
      </c>
      <c r="CI10" s="1">
        <v>1500</v>
      </c>
      <c r="CJ10" s="1" t="s">
        <v>411</v>
      </c>
      <c r="CK10" s="1" t="s">
        <v>351</v>
      </c>
      <c r="CL10" s="1" t="s">
        <v>412</v>
      </c>
      <c r="CO10" s="1" t="s">
        <v>413</v>
      </c>
      <c r="CP10" s="1">
        <v>500</v>
      </c>
      <c r="CQ10" s="1" t="s">
        <v>414</v>
      </c>
      <c r="CR10" s="1">
        <v>1</v>
      </c>
      <c r="CU10" s="1" t="s">
        <v>415</v>
      </c>
      <c r="CV10" s="1" t="s">
        <v>355</v>
      </c>
      <c r="CW10" s="1">
        <v>1</v>
      </c>
      <c r="DA10" s="1" t="s">
        <v>176</v>
      </c>
      <c r="DC10" s="1">
        <v>1</v>
      </c>
      <c r="DG10" s="1" t="s">
        <v>177</v>
      </c>
      <c r="DH10" s="1">
        <v>0</v>
      </c>
      <c r="DI10" s="1">
        <v>0</v>
      </c>
      <c r="DJ10" s="1">
        <v>1</v>
      </c>
      <c r="DK10" s="1">
        <v>0</v>
      </c>
      <c r="DM10" s="1" t="s">
        <v>109</v>
      </c>
      <c r="DN10" s="1" t="s">
        <v>176</v>
      </c>
      <c r="DR10" s="1" t="s">
        <v>416</v>
      </c>
      <c r="DS10" s="1">
        <v>1</v>
      </c>
      <c r="DW10" s="1" t="s">
        <v>222</v>
      </c>
      <c r="DZ10" s="1">
        <v>1</v>
      </c>
      <c r="EB10" s="1" t="s">
        <v>206</v>
      </c>
      <c r="EC10" s="1" t="s">
        <v>206</v>
      </c>
      <c r="ED10" s="1" t="s">
        <v>417</v>
      </c>
      <c r="EE10" s="1">
        <v>1</v>
      </c>
      <c r="EI10" s="1" t="s">
        <v>418</v>
      </c>
      <c r="EN10" s="1" t="s">
        <v>419</v>
      </c>
      <c r="EP10" s="1">
        <v>1</v>
      </c>
      <c r="ER10" s="1">
        <v>1</v>
      </c>
      <c r="ET10" s="1">
        <v>1</v>
      </c>
      <c r="EY10" s="1" t="s">
        <v>420</v>
      </c>
      <c r="EZ10" s="1">
        <v>177068910</v>
      </c>
      <c r="FA10" s="1" t="s">
        <v>421</v>
      </c>
      <c r="FB10" s="2">
        <v>44792.595983796287</v>
      </c>
      <c r="FE10" s="1" t="s">
        <v>184</v>
      </c>
      <c r="FH10" s="1">
        <v>6</v>
      </c>
      <c r="FI10" s="2">
        <v>44784.610252407409</v>
      </c>
      <c r="FJ10" s="2">
        <v>44784.650518483802</v>
      </c>
      <c r="FK10" s="1" t="s">
        <v>422</v>
      </c>
      <c r="FL10" s="1">
        <v>12.347155799999999</v>
      </c>
      <c r="FM10" s="1">
        <v>-1.5668437</v>
      </c>
      <c r="FN10" s="1">
        <v>333.5</v>
      </c>
      <c r="FO10" s="1">
        <v>4.9829999999999997</v>
      </c>
    </row>
    <row r="11" spans="1:171" x14ac:dyDescent="0.25">
      <c r="A11" s="1">
        <v>10</v>
      </c>
      <c r="B11" s="1" t="s">
        <v>142</v>
      </c>
      <c r="C11" s="1" t="s">
        <v>212</v>
      </c>
      <c r="D11" s="1">
        <v>24</v>
      </c>
      <c r="E11" s="1" t="s">
        <v>423</v>
      </c>
      <c r="F11" s="1" t="s">
        <v>424</v>
      </c>
      <c r="G11" s="1">
        <v>11</v>
      </c>
      <c r="H11" s="1" t="s">
        <v>425</v>
      </c>
      <c r="J11" s="1" t="s">
        <v>176</v>
      </c>
      <c r="K11" s="1" t="s">
        <v>176</v>
      </c>
      <c r="L11" s="1">
        <v>0</v>
      </c>
      <c r="M11" s="1">
        <v>11</v>
      </c>
      <c r="N11" s="1" t="s">
        <v>426</v>
      </c>
      <c r="O11" s="1" t="s">
        <v>176</v>
      </c>
      <c r="P11" s="1" t="s">
        <v>427</v>
      </c>
      <c r="R11" s="1" t="s">
        <v>428</v>
      </c>
      <c r="S11" s="1" t="s">
        <v>429</v>
      </c>
      <c r="T11" s="1" t="s">
        <v>430</v>
      </c>
      <c r="U11" s="1">
        <v>1</v>
      </c>
      <c r="V11" s="1">
        <v>1</v>
      </c>
      <c r="W11" s="1">
        <v>0</v>
      </c>
      <c r="X11" s="1">
        <v>0</v>
      </c>
      <c r="Y11" s="1">
        <v>0</v>
      </c>
      <c r="Z11" s="1">
        <v>0</v>
      </c>
      <c r="AA11" s="1">
        <v>0</v>
      </c>
      <c r="AB11" s="1">
        <v>0</v>
      </c>
      <c r="AC11" s="1">
        <v>0</v>
      </c>
      <c r="AD11" s="1">
        <v>0</v>
      </c>
      <c r="AE11" s="1">
        <v>0</v>
      </c>
      <c r="AF11" s="1">
        <f t="shared" si="0"/>
        <v>2</v>
      </c>
      <c r="AG11" s="1" t="s">
        <v>176</v>
      </c>
      <c r="AH11" s="1">
        <v>1</v>
      </c>
      <c r="AK11" s="1" t="s">
        <v>431</v>
      </c>
      <c r="AN11" s="1">
        <v>1</v>
      </c>
      <c r="AO11" s="1" t="s">
        <v>432</v>
      </c>
      <c r="AQ11" s="1">
        <v>1</v>
      </c>
      <c r="AT11" s="1" t="s">
        <v>148</v>
      </c>
      <c r="AU11" s="1" t="s">
        <v>433</v>
      </c>
      <c r="AV11" s="1" t="s">
        <v>434</v>
      </c>
      <c r="AW11" s="1">
        <v>1</v>
      </c>
      <c r="AY11" s="1" t="s">
        <v>435</v>
      </c>
      <c r="AZ11" s="1">
        <v>7.5</v>
      </c>
      <c r="BA11" s="1">
        <v>18.5</v>
      </c>
      <c r="BB11" s="1">
        <f t="shared" si="1"/>
        <v>11</v>
      </c>
      <c r="BC11" s="1" t="s">
        <v>436</v>
      </c>
      <c r="BD11" s="1">
        <v>6</v>
      </c>
      <c r="BE11" s="1" t="s">
        <v>437</v>
      </c>
      <c r="BF11" s="1" t="s">
        <v>438</v>
      </c>
      <c r="BG11" s="1">
        <v>0</v>
      </c>
      <c r="BH11" s="1">
        <v>0</v>
      </c>
      <c r="BJ11" s="1">
        <v>1</v>
      </c>
      <c r="BK11" s="1" t="s">
        <v>439</v>
      </c>
      <c r="BL11" s="1" t="s">
        <v>440</v>
      </c>
      <c r="BM11" s="1" t="s">
        <v>441</v>
      </c>
      <c r="BN11" s="1" t="s">
        <v>442</v>
      </c>
      <c r="BO11" s="1" t="s">
        <v>443</v>
      </c>
      <c r="BP11" s="1" t="s">
        <v>444</v>
      </c>
      <c r="BQ11" s="1" t="s">
        <v>445</v>
      </c>
      <c r="BS11" s="1" t="s">
        <v>446</v>
      </c>
      <c r="BT11" s="1">
        <v>1</v>
      </c>
      <c r="BY11" s="1" t="s">
        <v>379</v>
      </c>
      <c r="BZ11" s="1" t="s">
        <v>447</v>
      </c>
      <c r="CA11" s="1">
        <v>1</v>
      </c>
      <c r="CB11" s="1">
        <v>0</v>
      </c>
      <c r="CD11" s="1">
        <v>0</v>
      </c>
      <c r="CE11" s="1">
        <v>0</v>
      </c>
      <c r="CG11" s="1" t="s">
        <v>448</v>
      </c>
      <c r="CJ11" s="1" t="s">
        <v>449</v>
      </c>
      <c r="CK11" s="1" t="s">
        <v>450</v>
      </c>
      <c r="CL11" s="1" t="s">
        <v>451</v>
      </c>
      <c r="CO11" s="1" t="s">
        <v>452</v>
      </c>
      <c r="CP11" s="1">
        <v>3000</v>
      </c>
      <c r="CQ11" s="1" t="s">
        <v>453</v>
      </c>
      <c r="CR11" s="1">
        <v>1</v>
      </c>
      <c r="CU11" s="1" t="s">
        <v>454</v>
      </c>
      <c r="CV11" s="1" t="s">
        <v>455</v>
      </c>
      <c r="CW11" s="1">
        <v>1</v>
      </c>
      <c r="CX11" s="1">
        <v>1</v>
      </c>
      <c r="DA11" s="1" t="s">
        <v>176</v>
      </c>
      <c r="DC11" s="1">
        <v>1</v>
      </c>
      <c r="DG11" s="1" t="s">
        <v>177</v>
      </c>
      <c r="DH11" s="1">
        <v>0</v>
      </c>
      <c r="DI11" s="1">
        <v>0</v>
      </c>
      <c r="DJ11" s="1">
        <v>1</v>
      </c>
      <c r="DK11" s="1">
        <v>0</v>
      </c>
      <c r="DM11" s="1" t="s">
        <v>109</v>
      </c>
      <c r="DN11" s="1" t="s">
        <v>176</v>
      </c>
      <c r="DR11" s="1" t="s">
        <v>456</v>
      </c>
      <c r="DS11" s="1">
        <v>1</v>
      </c>
      <c r="DW11" s="1" t="s">
        <v>457</v>
      </c>
      <c r="EA11" s="1">
        <v>1</v>
      </c>
      <c r="EB11" s="1" t="s">
        <v>206</v>
      </c>
      <c r="EC11" s="1" t="s">
        <v>206</v>
      </c>
      <c r="ED11" s="1" t="s">
        <v>458</v>
      </c>
      <c r="EH11" s="1">
        <v>1</v>
      </c>
      <c r="EI11" s="1" t="s">
        <v>459</v>
      </c>
      <c r="EN11" s="1" t="s">
        <v>460</v>
      </c>
      <c r="EO11" s="1">
        <v>1</v>
      </c>
      <c r="EY11" s="1" t="s">
        <v>461</v>
      </c>
      <c r="EZ11" s="1">
        <v>177068913</v>
      </c>
      <c r="FA11" s="1" t="s">
        <v>462</v>
      </c>
      <c r="FB11" s="2">
        <v>44792.595995370371</v>
      </c>
      <c r="FE11" s="1" t="s">
        <v>184</v>
      </c>
      <c r="FH11" s="1">
        <v>7</v>
      </c>
      <c r="FI11" s="2">
        <v>44784.65437971065</v>
      </c>
      <c r="FJ11" s="2">
        <v>44784.676591539363</v>
      </c>
      <c r="FK11" s="1" t="s">
        <v>463</v>
      </c>
      <c r="FL11" s="1">
        <v>12.347478600000001</v>
      </c>
      <c r="FM11" s="1">
        <v>-1.5670995999999999</v>
      </c>
      <c r="FN11" s="1">
        <v>322.10000000000002</v>
      </c>
      <c r="FO11" s="1">
        <v>4.72</v>
      </c>
    </row>
    <row r="12" spans="1:171" x14ac:dyDescent="0.25">
      <c r="A12" s="1">
        <v>11</v>
      </c>
      <c r="B12" s="1" t="s">
        <v>142</v>
      </c>
      <c r="C12" s="1" t="s">
        <v>143</v>
      </c>
      <c r="D12" s="1">
        <v>58</v>
      </c>
      <c r="E12" s="1" t="s">
        <v>464</v>
      </c>
      <c r="F12" s="1" t="s">
        <v>144</v>
      </c>
      <c r="G12" s="1">
        <v>0</v>
      </c>
      <c r="H12" s="1" t="s">
        <v>145</v>
      </c>
      <c r="I12" s="1" t="s">
        <v>146</v>
      </c>
      <c r="K12" s="1" t="s">
        <v>146</v>
      </c>
      <c r="L12" s="1">
        <v>5</v>
      </c>
      <c r="M12" s="1">
        <v>40</v>
      </c>
      <c r="N12" s="1" t="s">
        <v>465</v>
      </c>
      <c r="O12" s="1" t="s">
        <v>148</v>
      </c>
      <c r="P12" s="1" t="s">
        <v>466</v>
      </c>
      <c r="R12" s="1" t="s">
        <v>467</v>
      </c>
      <c r="S12" s="1" t="s">
        <v>281</v>
      </c>
      <c r="T12" s="1" t="s">
        <v>18</v>
      </c>
      <c r="U12" s="1">
        <v>0</v>
      </c>
      <c r="V12" s="1">
        <v>0</v>
      </c>
      <c r="W12" s="1">
        <v>0</v>
      </c>
      <c r="X12" s="1">
        <v>0</v>
      </c>
      <c r="Y12" s="1">
        <v>1</v>
      </c>
      <c r="Z12" s="1">
        <v>0</v>
      </c>
      <c r="AA12" s="1">
        <v>0</v>
      </c>
      <c r="AB12" s="1">
        <v>0</v>
      </c>
      <c r="AC12" s="1">
        <v>0</v>
      </c>
      <c r="AD12" s="1">
        <v>0</v>
      </c>
      <c r="AE12" s="1">
        <v>0</v>
      </c>
      <c r="AF12" s="1">
        <f t="shared" si="0"/>
        <v>1</v>
      </c>
      <c r="AG12" s="1" t="s">
        <v>468</v>
      </c>
      <c r="AI12" s="1">
        <v>1</v>
      </c>
      <c r="AK12" s="1" t="s">
        <v>469</v>
      </c>
      <c r="AM12" s="1">
        <v>1</v>
      </c>
      <c r="AN12" s="1">
        <v>1</v>
      </c>
      <c r="AO12" s="1" t="s">
        <v>470</v>
      </c>
      <c r="AP12" s="1">
        <v>1</v>
      </c>
      <c r="AQ12" s="1">
        <v>1</v>
      </c>
      <c r="AT12" s="1" t="s">
        <v>148</v>
      </c>
      <c r="AU12" s="1" t="s">
        <v>471</v>
      </c>
      <c r="AV12" s="1" t="s">
        <v>472</v>
      </c>
      <c r="AX12" s="1">
        <v>1</v>
      </c>
      <c r="AY12" s="1" t="s">
        <v>473</v>
      </c>
      <c r="AZ12" s="1">
        <v>6</v>
      </c>
      <c r="BA12" s="1">
        <v>17.5</v>
      </c>
      <c r="BB12" s="1">
        <f t="shared" si="1"/>
        <v>11.5</v>
      </c>
      <c r="BC12" s="1" t="s">
        <v>474</v>
      </c>
      <c r="BD12" s="1">
        <v>6</v>
      </c>
      <c r="BE12" s="1" t="s">
        <v>148</v>
      </c>
      <c r="BF12" s="1" t="s">
        <v>438</v>
      </c>
      <c r="BG12" s="1">
        <v>0</v>
      </c>
      <c r="BH12" s="1">
        <v>0</v>
      </c>
      <c r="BJ12" s="1">
        <v>1</v>
      </c>
      <c r="BK12" s="1" t="s">
        <v>475</v>
      </c>
      <c r="BL12" s="1" t="s">
        <v>476</v>
      </c>
      <c r="BM12" s="1" t="s">
        <v>255</v>
      </c>
      <c r="BN12" s="1" t="s">
        <v>289</v>
      </c>
      <c r="BO12" s="1" t="s">
        <v>477</v>
      </c>
      <c r="BQ12" s="1" t="s">
        <v>478</v>
      </c>
      <c r="BS12" s="1" t="s">
        <v>479</v>
      </c>
      <c r="BT12" s="1">
        <v>1</v>
      </c>
      <c r="BX12" s="1" t="s">
        <v>480</v>
      </c>
      <c r="BZ12" s="1" t="s">
        <v>168</v>
      </c>
      <c r="CA12" s="1">
        <v>0</v>
      </c>
      <c r="CB12" s="1">
        <v>1</v>
      </c>
      <c r="CD12" s="1">
        <v>0</v>
      </c>
      <c r="CE12" s="1">
        <v>0</v>
      </c>
      <c r="CG12" s="1" t="s">
        <v>481</v>
      </c>
      <c r="CH12" s="1">
        <v>1750</v>
      </c>
      <c r="CJ12" s="1" t="s">
        <v>482</v>
      </c>
      <c r="CK12" s="1" t="s">
        <v>483</v>
      </c>
      <c r="CL12" s="1" t="s">
        <v>484</v>
      </c>
      <c r="CM12" s="1">
        <v>400</v>
      </c>
      <c r="CO12" s="1" t="s">
        <v>485</v>
      </c>
      <c r="CP12" s="1">
        <v>3500</v>
      </c>
      <c r="CQ12" s="1" t="s">
        <v>453</v>
      </c>
      <c r="CR12" s="1">
        <v>1</v>
      </c>
      <c r="CU12" s="1" t="s">
        <v>486</v>
      </c>
      <c r="CV12" s="1" t="s">
        <v>457</v>
      </c>
      <c r="CW12" s="1">
        <v>1</v>
      </c>
      <c r="DA12" s="1" t="s">
        <v>176</v>
      </c>
      <c r="DC12" s="1">
        <v>1</v>
      </c>
      <c r="DG12" s="1" t="s">
        <v>177</v>
      </c>
      <c r="DH12" s="1">
        <v>0</v>
      </c>
      <c r="DI12" s="1">
        <v>0</v>
      </c>
      <c r="DJ12" s="1">
        <v>1</v>
      </c>
      <c r="DK12" s="1">
        <v>0</v>
      </c>
      <c r="DM12" s="1" t="s">
        <v>109</v>
      </c>
      <c r="DN12" s="1" t="s">
        <v>176</v>
      </c>
      <c r="DR12" s="1" t="s">
        <v>487</v>
      </c>
      <c r="DS12" s="1">
        <v>1</v>
      </c>
      <c r="DW12" s="1" t="s">
        <v>439</v>
      </c>
      <c r="DZ12" s="1">
        <v>1</v>
      </c>
      <c r="EB12" s="1" t="s">
        <v>206</v>
      </c>
      <c r="EC12" s="1" t="s">
        <v>206</v>
      </c>
      <c r="ED12" s="1" t="s">
        <v>488</v>
      </c>
      <c r="EH12" s="1">
        <v>1</v>
      </c>
      <c r="EI12" s="1" t="s">
        <v>489</v>
      </c>
      <c r="EN12" s="1" t="s">
        <v>490</v>
      </c>
      <c r="EO12" s="1">
        <v>1</v>
      </c>
      <c r="EY12" s="1" t="s">
        <v>491</v>
      </c>
      <c r="EZ12" s="1">
        <v>177068916</v>
      </c>
      <c r="FA12" s="1" t="s">
        <v>492</v>
      </c>
      <c r="FB12" s="2">
        <v>44792.595995370371</v>
      </c>
      <c r="FE12" s="1" t="s">
        <v>184</v>
      </c>
      <c r="FH12" s="1">
        <v>8</v>
      </c>
      <c r="FI12" s="2">
        <v>44784.680548645832</v>
      </c>
      <c r="FJ12" s="2">
        <v>44784.722077604158</v>
      </c>
      <c r="FK12" s="1" t="s">
        <v>493</v>
      </c>
      <c r="FL12" s="1">
        <v>12.347555699999999</v>
      </c>
      <c r="FM12" s="1">
        <v>-1.5670660999999999</v>
      </c>
      <c r="FN12" s="1">
        <v>320.10000000000002</v>
      </c>
      <c r="FO12" s="1">
        <v>4.4800000000000004</v>
      </c>
    </row>
    <row r="13" spans="1:171" x14ac:dyDescent="0.25">
      <c r="A13" s="1">
        <v>12</v>
      </c>
      <c r="B13" s="1" t="s">
        <v>142</v>
      </c>
      <c r="C13" s="1" t="s">
        <v>212</v>
      </c>
      <c r="D13" s="1">
        <v>46</v>
      </c>
      <c r="E13" s="1" t="s">
        <v>494</v>
      </c>
      <c r="F13" s="1">
        <v>0</v>
      </c>
      <c r="G13" s="1">
        <v>0</v>
      </c>
      <c r="H13" s="1" t="s">
        <v>145</v>
      </c>
      <c r="J13" s="1" t="s">
        <v>495</v>
      </c>
      <c r="K13" s="1" t="s">
        <v>495</v>
      </c>
      <c r="L13" s="1">
        <v>6</v>
      </c>
      <c r="M13" s="1">
        <v>20</v>
      </c>
      <c r="N13" s="1" t="s">
        <v>176</v>
      </c>
      <c r="O13" s="1" t="s">
        <v>176</v>
      </c>
      <c r="R13" s="1" t="s">
        <v>496</v>
      </c>
      <c r="S13" s="1" t="s">
        <v>281</v>
      </c>
      <c r="T13" s="1" t="s">
        <v>497</v>
      </c>
      <c r="U13" s="1">
        <v>0</v>
      </c>
      <c r="V13" s="1">
        <v>0</v>
      </c>
      <c r="W13" s="1">
        <v>0</v>
      </c>
      <c r="X13" s="1">
        <v>0</v>
      </c>
      <c r="Y13" s="1">
        <v>0</v>
      </c>
      <c r="Z13" s="1">
        <v>1</v>
      </c>
      <c r="AA13" s="1">
        <v>0</v>
      </c>
      <c r="AB13" s="1">
        <v>1</v>
      </c>
      <c r="AC13" s="1">
        <v>0</v>
      </c>
      <c r="AD13" s="1">
        <v>0</v>
      </c>
      <c r="AE13" s="1">
        <v>0</v>
      </c>
      <c r="AF13" s="1">
        <f t="shared" si="0"/>
        <v>2</v>
      </c>
      <c r="AG13" s="1" t="s">
        <v>498</v>
      </c>
      <c r="AJ13" s="1">
        <v>1</v>
      </c>
      <c r="AK13" s="1" t="s">
        <v>499</v>
      </c>
      <c r="AL13" s="1">
        <v>1</v>
      </c>
      <c r="AO13" s="1" t="s">
        <v>500</v>
      </c>
      <c r="AP13" s="1">
        <v>1</v>
      </c>
      <c r="AQ13" s="1">
        <v>1</v>
      </c>
      <c r="AT13" s="1" t="s">
        <v>148</v>
      </c>
      <c r="AU13" s="1" t="s">
        <v>501</v>
      </c>
      <c r="AV13" s="1" t="s">
        <v>502</v>
      </c>
      <c r="AW13" s="1">
        <v>1</v>
      </c>
      <c r="AX13" s="1">
        <v>1</v>
      </c>
      <c r="AY13" s="1" t="s">
        <v>503</v>
      </c>
      <c r="AZ13" s="1">
        <v>5</v>
      </c>
      <c r="BA13" s="1">
        <v>18</v>
      </c>
      <c r="BB13" s="1">
        <f t="shared" si="1"/>
        <v>13</v>
      </c>
      <c r="BC13" s="1" t="s">
        <v>504</v>
      </c>
      <c r="BD13" s="1">
        <v>7</v>
      </c>
      <c r="BE13" s="1" t="s">
        <v>148</v>
      </c>
      <c r="BF13" s="1" t="s">
        <v>160</v>
      </c>
      <c r="BG13" s="1">
        <v>1</v>
      </c>
      <c r="BH13" s="1">
        <v>0</v>
      </c>
      <c r="BK13" s="1" t="s">
        <v>222</v>
      </c>
      <c r="BL13" s="1" t="s">
        <v>414</v>
      </c>
      <c r="BM13" s="1" t="s">
        <v>255</v>
      </c>
      <c r="BN13" s="1" t="s">
        <v>505</v>
      </c>
      <c r="BO13" s="1" t="s">
        <v>506</v>
      </c>
      <c r="BQ13" s="1" t="s">
        <v>507</v>
      </c>
      <c r="BS13" s="1" t="s">
        <v>508</v>
      </c>
      <c r="BT13" s="1">
        <v>1</v>
      </c>
      <c r="BX13" s="1" t="s">
        <v>509</v>
      </c>
      <c r="BZ13" s="1" t="s">
        <v>168</v>
      </c>
      <c r="CA13" s="1">
        <v>0</v>
      </c>
      <c r="CB13" s="1">
        <v>1</v>
      </c>
      <c r="CD13" s="1">
        <v>0</v>
      </c>
      <c r="CE13" s="1">
        <v>0</v>
      </c>
      <c r="CG13" s="1" t="s">
        <v>355</v>
      </c>
      <c r="CJ13" s="1" t="s">
        <v>510</v>
      </c>
      <c r="CK13" s="1" t="s">
        <v>511</v>
      </c>
      <c r="CL13" s="1" t="s">
        <v>512</v>
      </c>
      <c r="CO13" s="1" t="s">
        <v>513</v>
      </c>
      <c r="CQ13" s="1" t="s">
        <v>514</v>
      </c>
      <c r="CR13" s="1">
        <v>1</v>
      </c>
      <c r="CU13" s="1" t="s">
        <v>515</v>
      </c>
      <c r="CV13" s="1" t="s">
        <v>516</v>
      </c>
      <c r="CW13" s="1">
        <v>1</v>
      </c>
      <c r="CX13" s="1">
        <v>1</v>
      </c>
      <c r="DA13" s="1" t="s">
        <v>176</v>
      </c>
      <c r="DC13" s="1">
        <v>1</v>
      </c>
      <c r="DG13" s="1" t="s">
        <v>177</v>
      </c>
      <c r="DH13" s="1">
        <v>0</v>
      </c>
      <c r="DI13" s="1">
        <v>0</v>
      </c>
      <c r="DJ13" s="1">
        <v>1</v>
      </c>
      <c r="DK13" s="1">
        <v>0</v>
      </c>
      <c r="DM13" s="1" t="s">
        <v>109</v>
      </c>
      <c r="DN13" s="1" t="s">
        <v>176</v>
      </c>
      <c r="DR13" s="1" t="s">
        <v>517</v>
      </c>
      <c r="DT13" s="1">
        <v>1</v>
      </c>
      <c r="DW13" s="1" t="s">
        <v>222</v>
      </c>
      <c r="DZ13" s="1">
        <v>1</v>
      </c>
      <c r="EB13" s="1" t="s">
        <v>206</v>
      </c>
      <c r="EC13" s="1" t="s">
        <v>206</v>
      </c>
      <c r="ED13" s="1" t="s">
        <v>518</v>
      </c>
      <c r="EH13" s="1">
        <v>1</v>
      </c>
      <c r="EI13" s="1" t="s">
        <v>519</v>
      </c>
      <c r="EN13" s="1" t="s">
        <v>520</v>
      </c>
      <c r="EO13" s="1">
        <v>1</v>
      </c>
      <c r="EY13" s="1" t="s">
        <v>521</v>
      </c>
      <c r="EZ13" s="1">
        <v>177068921</v>
      </c>
      <c r="FA13" s="1" t="s">
        <v>522</v>
      </c>
      <c r="FB13" s="2">
        <v>44792.596006944441</v>
      </c>
      <c r="FE13" s="1" t="s">
        <v>184</v>
      </c>
      <c r="FH13" s="1">
        <v>9</v>
      </c>
      <c r="FI13" s="2">
        <v>44784.736920185183</v>
      </c>
      <c r="FJ13" s="2">
        <v>44786.433948356484</v>
      </c>
      <c r="FK13" s="1" t="s">
        <v>523</v>
      </c>
      <c r="FL13" s="1">
        <v>12.3480724</v>
      </c>
      <c r="FM13" s="1">
        <v>-1.5663096000000001</v>
      </c>
      <c r="FN13" s="1">
        <v>332.4</v>
      </c>
      <c r="FO13" s="1">
        <v>4.4800000000000004</v>
      </c>
    </row>
    <row r="14" spans="1:171" x14ac:dyDescent="0.25">
      <c r="A14" s="1">
        <v>13</v>
      </c>
      <c r="B14" s="1" t="s">
        <v>142</v>
      </c>
      <c r="C14" s="1" t="s">
        <v>212</v>
      </c>
      <c r="D14" s="1">
        <v>40</v>
      </c>
      <c r="E14" s="1" t="s">
        <v>524</v>
      </c>
      <c r="F14" s="1" t="s">
        <v>144</v>
      </c>
      <c r="G14" s="1">
        <v>0</v>
      </c>
      <c r="H14" s="1" t="s">
        <v>145</v>
      </c>
      <c r="J14" s="1" t="s">
        <v>495</v>
      </c>
      <c r="K14" s="1" t="s">
        <v>495</v>
      </c>
      <c r="L14" s="1">
        <v>3</v>
      </c>
      <c r="M14" s="1">
        <v>2</v>
      </c>
      <c r="N14" s="1" t="s">
        <v>525</v>
      </c>
      <c r="O14" s="1" t="s">
        <v>148</v>
      </c>
      <c r="P14" s="1" t="s">
        <v>397</v>
      </c>
      <c r="R14" s="1" t="s">
        <v>526</v>
      </c>
      <c r="S14" s="1" t="s">
        <v>281</v>
      </c>
      <c r="T14" s="1" t="s">
        <v>527</v>
      </c>
      <c r="U14" s="1">
        <v>0</v>
      </c>
      <c r="V14" s="1">
        <v>0</v>
      </c>
      <c r="W14" s="1">
        <v>1</v>
      </c>
      <c r="X14" s="1">
        <v>0</v>
      </c>
      <c r="Y14" s="1">
        <v>0</v>
      </c>
      <c r="Z14" s="1">
        <v>0</v>
      </c>
      <c r="AA14" s="1">
        <v>0</v>
      </c>
      <c r="AB14" s="1">
        <v>0</v>
      </c>
      <c r="AC14" s="1">
        <v>0</v>
      </c>
      <c r="AD14" s="1">
        <v>0</v>
      </c>
      <c r="AE14" s="1">
        <v>0</v>
      </c>
      <c r="AF14" s="1">
        <f t="shared" si="0"/>
        <v>1</v>
      </c>
      <c r="AG14" s="1" t="s">
        <v>176</v>
      </c>
      <c r="AH14" s="1">
        <v>1</v>
      </c>
      <c r="AK14" s="1" t="s">
        <v>528</v>
      </c>
      <c r="AL14" s="1">
        <v>1</v>
      </c>
      <c r="AO14" s="1" t="s">
        <v>529</v>
      </c>
      <c r="AQ14" s="1">
        <v>1</v>
      </c>
      <c r="AT14" s="1" t="s">
        <v>176</v>
      </c>
      <c r="AY14" s="1" t="s">
        <v>530</v>
      </c>
      <c r="AZ14" s="1">
        <v>7</v>
      </c>
      <c r="BA14" s="1">
        <v>18</v>
      </c>
      <c r="BB14" s="1">
        <f t="shared" si="1"/>
        <v>11</v>
      </c>
      <c r="BC14" s="1" t="s">
        <v>531</v>
      </c>
      <c r="BD14" s="1">
        <v>6</v>
      </c>
      <c r="BE14" s="1" t="s">
        <v>148</v>
      </c>
      <c r="BF14" s="1" t="s">
        <v>438</v>
      </c>
      <c r="BG14" s="1">
        <v>0</v>
      </c>
      <c r="BH14" s="1">
        <v>0</v>
      </c>
      <c r="BJ14" s="1">
        <v>1</v>
      </c>
      <c r="BK14" s="1" t="s">
        <v>222</v>
      </c>
      <c r="BL14" s="1" t="s">
        <v>532</v>
      </c>
      <c r="BM14" s="1" t="s">
        <v>533</v>
      </c>
      <c r="BN14" s="1" t="s">
        <v>534</v>
      </c>
      <c r="BO14" s="1" t="s">
        <v>535</v>
      </c>
      <c r="BQ14" s="1" t="s">
        <v>536</v>
      </c>
      <c r="BS14" s="1" t="s">
        <v>537</v>
      </c>
      <c r="BT14" s="1">
        <v>1</v>
      </c>
      <c r="BX14" s="1" t="s">
        <v>538</v>
      </c>
      <c r="BZ14" s="1" t="s">
        <v>168</v>
      </c>
      <c r="CA14" s="1">
        <v>0</v>
      </c>
      <c r="CB14" s="1">
        <v>1</v>
      </c>
      <c r="CD14" s="1">
        <v>0</v>
      </c>
      <c r="CE14" s="1">
        <v>0</v>
      </c>
      <c r="CG14" s="1" t="s">
        <v>539</v>
      </c>
      <c r="CJ14" s="1" t="s">
        <v>540</v>
      </c>
      <c r="CK14" s="1" t="s">
        <v>541</v>
      </c>
      <c r="CL14" s="1" t="s">
        <v>542</v>
      </c>
      <c r="CO14" s="1" t="s">
        <v>543</v>
      </c>
      <c r="CP14" s="1">
        <v>2000</v>
      </c>
      <c r="CQ14" s="1" t="s">
        <v>414</v>
      </c>
      <c r="CR14" s="1">
        <v>1</v>
      </c>
      <c r="CU14" s="1" t="s">
        <v>544</v>
      </c>
      <c r="CV14" s="1" t="s">
        <v>355</v>
      </c>
      <c r="CW14" s="1">
        <v>1</v>
      </c>
      <c r="DA14" s="1" t="s">
        <v>176</v>
      </c>
      <c r="DC14" s="1">
        <v>1</v>
      </c>
      <c r="DG14" s="1" t="s">
        <v>177</v>
      </c>
      <c r="DH14" s="1">
        <v>0</v>
      </c>
      <c r="DI14" s="1">
        <v>0</v>
      </c>
      <c r="DJ14" s="1">
        <v>1</v>
      </c>
      <c r="DK14" s="1">
        <v>0</v>
      </c>
      <c r="DM14" s="1" t="s">
        <v>109</v>
      </c>
      <c r="DN14" s="1" t="s">
        <v>176</v>
      </c>
      <c r="DR14" s="1" t="s">
        <v>545</v>
      </c>
      <c r="DS14" s="1">
        <v>1</v>
      </c>
      <c r="DW14" s="1" t="s">
        <v>546</v>
      </c>
      <c r="EA14" s="1">
        <v>1</v>
      </c>
      <c r="EB14" s="1" t="s">
        <v>206</v>
      </c>
      <c r="EC14" s="1" t="s">
        <v>206</v>
      </c>
      <c r="ED14" s="1" t="s">
        <v>518</v>
      </c>
      <c r="EH14" s="1">
        <v>1</v>
      </c>
      <c r="EI14" s="1" t="s">
        <v>547</v>
      </c>
      <c r="EN14" s="1" t="s">
        <v>548</v>
      </c>
      <c r="EO14" s="1">
        <v>1</v>
      </c>
      <c r="EY14" s="1" t="s">
        <v>549</v>
      </c>
      <c r="EZ14" s="1">
        <v>177068923</v>
      </c>
      <c r="FA14" s="1" t="s">
        <v>550</v>
      </c>
      <c r="FB14" s="2">
        <v>44792.596006944441</v>
      </c>
      <c r="FE14" s="1" t="s">
        <v>184</v>
      </c>
      <c r="FH14" s="1">
        <v>10</v>
      </c>
      <c r="FI14" s="2">
        <v>44786.406174097217</v>
      </c>
      <c r="FJ14" s="2">
        <v>44786.433623680547</v>
      </c>
      <c r="FK14" s="1" t="s">
        <v>551</v>
      </c>
      <c r="FL14" s="1">
        <v>12.3478361</v>
      </c>
      <c r="FM14" s="1">
        <v>-1.5668230999999999</v>
      </c>
      <c r="FN14" s="1">
        <v>322.39999999999998</v>
      </c>
      <c r="FO14" s="1">
        <v>4.6399999999999997</v>
      </c>
    </row>
    <row r="15" spans="1:171" x14ac:dyDescent="0.25">
      <c r="A15" s="1">
        <v>14</v>
      </c>
      <c r="B15" s="1" t="s">
        <v>142</v>
      </c>
      <c r="C15" s="1" t="s">
        <v>212</v>
      </c>
      <c r="D15" s="1">
        <v>39</v>
      </c>
      <c r="E15" s="1" t="s">
        <v>552</v>
      </c>
      <c r="F15" s="1" t="s">
        <v>144</v>
      </c>
      <c r="G15" s="1">
        <v>0</v>
      </c>
      <c r="H15" s="1" t="s">
        <v>145</v>
      </c>
      <c r="J15" s="1" t="s">
        <v>495</v>
      </c>
      <c r="K15" s="1" t="s">
        <v>495</v>
      </c>
      <c r="L15" s="1">
        <v>2</v>
      </c>
      <c r="M15" s="1">
        <v>3</v>
      </c>
      <c r="N15" s="1" t="s">
        <v>553</v>
      </c>
      <c r="O15" s="1" t="s">
        <v>148</v>
      </c>
      <c r="P15" s="1" t="s">
        <v>397</v>
      </c>
      <c r="R15" s="1" t="s">
        <v>554</v>
      </c>
      <c r="S15" s="1" t="s">
        <v>281</v>
      </c>
      <c r="T15" s="1" t="s">
        <v>527</v>
      </c>
      <c r="U15" s="1">
        <v>0</v>
      </c>
      <c r="V15" s="1">
        <v>0</v>
      </c>
      <c r="W15" s="1">
        <v>1</v>
      </c>
      <c r="X15" s="1">
        <v>0</v>
      </c>
      <c r="Y15" s="1">
        <v>0</v>
      </c>
      <c r="Z15" s="1">
        <v>0</v>
      </c>
      <c r="AA15" s="1">
        <v>0</v>
      </c>
      <c r="AB15" s="1">
        <v>0</v>
      </c>
      <c r="AC15" s="1">
        <v>0</v>
      </c>
      <c r="AD15" s="1">
        <v>0</v>
      </c>
      <c r="AE15" s="1">
        <v>0</v>
      </c>
      <c r="AF15" s="1">
        <f t="shared" si="0"/>
        <v>1</v>
      </c>
      <c r="AG15" s="1" t="s">
        <v>176</v>
      </c>
      <c r="AH15" s="1">
        <v>1</v>
      </c>
      <c r="AK15" s="1" t="s">
        <v>555</v>
      </c>
      <c r="AL15" s="1">
        <v>1</v>
      </c>
      <c r="AO15" s="1" t="s">
        <v>556</v>
      </c>
      <c r="AQ15" s="1">
        <v>1</v>
      </c>
      <c r="AT15" s="1" t="s">
        <v>148</v>
      </c>
      <c r="AU15" s="1" t="s">
        <v>557</v>
      </c>
      <c r="AV15" s="1" t="s">
        <v>558</v>
      </c>
      <c r="AX15" s="1">
        <v>1</v>
      </c>
      <c r="AY15" s="1" t="s">
        <v>559</v>
      </c>
      <c r="AZ15" s="1">
        <v>8</v>
      </c>
      <c r="BA15" s="1">
        <v>18</v>
      </c>
      <c r="BB15" s="1">
        <f t="shared" si="1"/>
        <v>10</v>
      </c>
      <c r="BC15" s="1" t="s">
        <v>560</v>
      </c>
      <c r="BD15" s="1">
        <v>6</v>
      </c>
      <c r="BE15" s="1" t="s">
        <v>148</v>
      </c>
      <c r="BF15" s="1" t="s">
        <v>438</v>
      </c>
      <c r="BG15" s="1">
        <v>0</v>
      </c>
      <c r="BH15" s="1">
        <v>0</v>
      </c>
      <c r="BJ15" s="1">
        <v>1</v>
      </c>
      <c r="BK15" s="1" t="s">
        <v>439</v>
      </c>
      <c r="BL15" s="1" t="s">
        <v>561</v>
      </c>
      <c r="BM15" s="1" t="s">
        <v>562</v>
      </c>
      <c r="BN15" s="1" t="s">
        <v>563</v>
      </c>
      <c r="BO15" s="1" t="s">
        <v>535</v>
      </c>
      <c r="BQ15" s="1" t="s">
        <v>564</v>
      </c>
      <c r="BS15" s="1" t="s">
        <v>565</v>
      </c>
      <c r="BT15" s="1">
        <v>1</v>
      </c>
      <c r="BX15" s="1" t="s">
        <v>566</v>
      </c>
      <c r="BZ15" s="1" t="s">
        <v>168</v>
      </c>
      <c r="CA15" s="1">
        <v>0</v>
      </c>
      <c r="CB15" s="1">
        <v>1</v>
      </c>
      <c r="CD15" s="1">
        <v>0</v>
      </c>
      <c r="CE15" s="1">
        <v>0</v>
      </c>
      <c r="CG15" s="1" t="s">
        <v>567</v>
      </c>
      <c r="CJ15" s="1" t="s">
        <v>568</v>
      </c>
      <c r="CK15" s="1" t="s">
        <v>569</v>
      </c>
      <c r="CL15" s="1" t="s">
        <v>570</v>
      </c>
      <c r="CO15" s="1" t="s">
        <v>571</v>
      </c>
      <c r="CP15" s="1">
        <v>2000</v>
      </c>
      <c r="CQ15" s="1" t="s">
        <v>561</v>
      </c>
      <c r="CR15" s="1">
        <v>1</v>
      </c>
      <c r="CU15" s="1" t="s">
        <v>572</v>
      </c>
      <c r="CV15" s="1" t="s">
        <v>457</v>
      </c>
      <c r="CW15" s="1">
        <v>1</v>
      </c>
      <c r="DA15" s="1" t="s">
        <v>176</v>
      </c>
      <c r="DC15" s="1">
        <v>1</v>
      </c>
      <c r="DG15" s="1" t="s">
        <v>177</v>
      </c>
      <c r="DH15" s="1">
        <v>0</v>
      </c>
      <c r="DI15" s="1">
        <v>0</v>
      </c>
      <c r="DJ15" s="1">
        <v>1</v>
      </c>
      <c r="DK15" s="1">
        <v>0</v>
      </c>
      <c r="DM15" s="1" t="s">
        <v>109</v>
      </c>
      <c r="DN15" s="1" t="s">
        <v>176</v>
      </c>
      <c r="DR15" s="1" t="s">
        <v>573</v>
      </c>
      <c r="DS15" s="1">
        <v>1</v>
      </c>
      <c r="DW15" s="1" t="s">
        <v>574</v>
      </c>
      <c r="EA15" s="1">
        <v>1</v>
      </c>
      <c r="EB15" s="1" t="s">
        <v>206</v>
      </c>
      <c r="EC15" s="1" t="s">
        <v>206</v>
      </c>
      <c r="ED15" s="1" t="s">
        <v>575</v>
      </c>
      <c r="EF15" s="1">
        <v>1</v>
      </c>
      <c r="EI15" s="1" t="s">
        <v>576</v>
      </c>
      <c r="EN15" s="1" t="s">
        <v>577</v>
      </c>
      <c r="EX15" s="1">
        <v>1</v>
      </c>
      <c r="EY15" s="1" t="s">
        <v>578</v>
      </c>
      <c r="EZ15" s="1">
        <v>177068926</v>
      </c>
      <c r="FA15" s="1" t="s">
        <v>579</v>
      </c>
      <c r="FB15" s="2">
        <v>44792.596018518518</v>
      </c>
      <c r="FE15" s="1" t="s">
        <v>184</v>
      </c>
      <c r="FH15" s="1">
        <v>11</v>
      </c>
      <c r="FI15" s="2">
        <v>44786.421573831023</v>
      </c>
      <c r="FJ15" s="2">
        <v>44786.433387002318</v>
      </c>
      <c r="FK15" s="1" t="s">
        <v>580</v>
      </c>
      <c r="FL15" s="1">
        <v>12.347833</v>
      </c>
      <c r="FM15" s="1">
        <v>-1.5668527999999999</v>
      </c>
      <c r="FN15" s="1">
        <v>310</v>
      </c>
      <c r="FO15" s="1">
        <v>4.9660000000000002</v>
      </c>
    </row>
    <row r="16" spans="1:171" x14ac:dyDescent="0.25">
      <c r="A16" s="1">
        <v>15</v>
      </c>
      <c r="B16" s="1" t="s">
        <v>142</v>
      </c>
      <c r="C16" s="1" t="s">
        <v>212</v>
      </c>
      <c r="D16" s="1">
        <v>23</v>
      </c>
      <c r="E16" s="1" t="s">
        <v>581</v>
      </c>
      <c r="F16" s="1" t="s">
        <v>582</v>
      </c>
      <c r="G16" s="1">
        <v>14</v>
      </c>
      <c r="H16" s="1" t="s">
        <v>583</v>
      </c>
      <c r="J16" s="1" t="s">
        <v>176</v>
      </c>
      <c r="K16" s="1" t="s">
        <v>176</v>
      </c>
      <c r="L16" s="1">
        <v>0</v>
      </c>
      <c r="M16" s="1">
        <v>3</v>
      </c>
      <c r="N16" s="1" t="s">
        <v>584</v>
      </c>
      <c r="O16" s="1" t="s">
        <v>176</v>
      </c>
      <c r="P16" s="1" t="s">
        <v>427</v>
      </c>
      <c r="R16" s="1" t="s">
        <v>585</v>
      </c>
      <c r="S16" s="1" t="s">
        <v>429</v>
      </c>
      <c r="T16" s="1" t="s">
        <v>586</v>
      </c>
      <c r="U16" s="1">
        <v>1</v>
      </c>
      <c r="V16" s="1">
        <v>1</v>
      </c>
      <c r="W16" s="1">
        <v>1</v>
      </c>
      <c r="X16" s="1">
        <v>0</v>
      </c>
      <c r="Y16" s="1">
        <v>0</v>
      </c>
      <c r="Z16" s="1">
        <v>0</v>
      </c>
      <c r="AA16" s="1">
        <v>0</v>
      </c>
      <c r="AB16" s="1">
        <v>0</v>
      </c>
      <c r="AC16" s="1">
        <v>0</v>
      </c>
      <c r="AD16" s="1">
        <v>0</v>
      </c>
      <c r="AE16" s="1">
        <v>0</v>
      </c>
      <c r="AF16" s="1">
        <f t="shared" si="0"/>
        <v>3</v>
      </c>
      <c r="AG16" s="1" t="s">
        <v>176</v>
      </c>
      <c r="AH16" s="1">
        <v>1</v>
      </c>
      <c r="AK16" s="1" t="s">
        <v>587</v>
      </c>
      <c r="AL16" s="1">
        <v>1</v>
      </c>
      <c r="AN16" s="1">
        <v>1</v>
      </c>
      <c r="AO16" s="1" t="s">
        <v>588</v>
      </c>
      <c r="AQ16" s="1">
        <v>1</v>
      </c>
      <c r="AT16" s="1" t="s">
        <v>148</v>
      </c>
      <c r="AU16" s="1" t="s">
        <v>589</v>
      </c>
      <c r="AV16" s="1" t="s">
        <v>590</v>
      </c>
      <c r="AX16" s="1">
        <v>1</v>
      </c>
      <c r="AY16" s="1" t="s">
        <v>591</v>
      </c>
      <c r="BB16" s="1">
        <f>1+3.5+5</f>
        <v>9.5</v>
      </c>
      <c r="BC16" s="1" t="s">
        <v>560</v>
      </c>
      <c r="BD16" s="1">
        <v>6</v>
      </c>
      <c r="BE16" s="1" t="s">
        <v>148</v>
      </c>
      <c r="BF16" s="1" t="s">
        <v>160</v>
      </c>
      <c r="BG16" s="1">
        <v>1</v>
      </c>
      <c r="BH16" s="1">
        <v>0</v>
      </c>
      <c r="BK16" s="1" t="s">
        <v>439</v>
      </c>
      <c r="BL16" s="1" t="s">
        <v>592</v>
      </c>
      <c r="BM16" s="1" t="s">
        <v>593</v>
      </c>
      <c r="BN16" s="1" t="s">
        <v>593</v>
      </c>
      <c r="BO16" s="1" t="s">
        <v>535</v>
      </c>
      <c r="BP16" s="1" t="s">
        <v>594</v>
      </c>
      <c r="BQ16" s="1" t="s">
        <v>595</v>
      </c>
      <c r="BS16" s="1" t="s">
        <v>596</v>
      </c>
      <c r="BU16" s="1">
        <v>1</v>
      </c>
      <c r="BY16" s="1" t="s">
        <v>597</v>
      </c>
      <c r="BZ16" s="1" t="s">
        <v>229</v>
      </c>
      <c r="CA16" s="1">
        <v>1</v>
      </c>
      <c r="CB16" s="1">
        <v>1</v>
      </c>
      <c r="CD16" s="1">
        <v>0</v>
      </c>
      <c r="CE16" s="1">
        <v>0</v>
      </c>
      <c r="CG16" s="1" t="s">
        <v>598</v>
      </c>
      <c r="CH16" s="1">
        <v>3000</v>
      </c>
      <c r="CJ16" s="1" t="s">
        <v>599</v>
      </c>
      <c r="CK16" s="1" t="s">
        <v>600</v>
      </c>
      <c r="CL16" s="1" t="s">
        <v>601</v>
      </c>
      <c r="CO16" s="1" t="s">
        <v>602</v>
      </c>
      <c r="CP16" s="1">
        <v>4000</v>
      </c>
      <c r="CQ16" s="1" t="s">
        <v>453</v>
      </c>
      <c r="CR16" s="1">
        <v>1</v>
      </c>
      <c r="CU16" s="1" t="s">
        <v>603</v>
      </c>
      <c r="CV16" s="1" t="s">
        <v>604</v>
      </c>
      <c r="CW16" s="1">
        <v>1</v>
      </c>
      <c r="CZ16" s="1">
        <v>1</v>
      </c>
      <c r="DA16" s="1" t="s">
        <v>176</v>
      </c>
      <c r="DC16" s="1">
        <v>1</v>
      </c>
      <c r="DG16" s="1" t="s">
        <v>177</v>
      </c>
      <c r="DH16" s="1">
        <v>0</v>
      </c>
      <c r="DI16" s="1">
        <v>0</v>
      </c>
      <c r="DJ16" s="1">
        <v>1</v>
      </c>
      <c r="DK16" s="1">
        <v>0</v>
      </c>
      <c r="DM16" s="1" t="s">
        <v>605</v>
      </c>
      <c r="DN16" s="1" t="s">
        <v>176</v>
      </c>
      <c r="DR16" s="1" t="s">
        <v>457</v>
      </c>
      <c r="DV16" s="1">
        <v>1</v>
      </c>
      <c r="DW16" s="1" t="s">
        <v>606</v>
      </c>
      <c r="DX16" s="1">
        <v>1</v>
      </c>
      <c r="EB16" s="1" t="s">
        <v>206</v>
      </c>
      <c r="EC16" s="1" t="s">
        <v>607</v>
      </c>
      <c r="ED16" s="1" t="s">
        <v>608</v>
      </c>
      <c r="EF16" s="1">
        <v>1</v>
      </c>
      <c r="EI16" s="1" t="s">
        <v>609</v>
      </c>
      <c r="EN16" s="1" t="s">
        <v>610</v>
      </c>
      <c r="EO16" s="1">
        <v>1</v>
      </c>
      <c r="EY16" s="1" t="s">
        <v>611</v>
      </c>
      <c r="EZ16" s="1">
        <v>177068929</v>
      </c>
      <c r="FA16" s="1" t="s">
        <v>612</v>
      </c>
      <c r="FB16" s="2">
        <v>44792.596018518518</v>
      </c>
      <c r="FE16" s="1" t="s">
        <v>184</v>
      </c>
      <c r="FH16" s="1">
        <v>12</v>
      </c>
      <c r="FI16" s="2">
        <v>44786.434318842592</v>
      </c>
      <c r="FJ16" s="2">
        <v>44786.460641516212</v>
      </c>
      <c r="FK16" s="1" t="s">
        <v>613</v>
      </c>
      <c r="FL16" s="1">
        <v>12.3478219</v>
      </c>
      <c r="FM16" s="1">
        <v>-1.5667215000000001</v>
      </c>
      <c r="FN16" s="1">
        <v>317.10000000000002</v>
      </c>
      <c r="FO16" s="1">
        <v>4.766</v>
      </c>
    </row>
    <row r="17" spans="1:171" x14ac:dyDescent="0.25">
      <c r="A17" s="1">
        <v>16</v>
      </c>
      <c r="B17" s="1" t="s">
        <v>142</v>
      </c>
      <c r="C17" s="1" t="s">
        <v>143</v>
      </c>
      <c r="D17" s="1">
        <v>18</v>
      </c>
      <c r="E17" s="1" t="s">
        <v>142</v>
      </c>
      <c r="F17" s="1" t="s">
        <v>614</v>
      </c>
      <c r="G17" s="1">
        <v>12</v>
      </c>
      <c r="H17" s="1" t="s">
        <v>425</v>
      </c>
      <c r="I17" s="1" t="s">
        <v>176</v>
      </c>
      <c r="K17" s="1" t="s">
        <v>176</v>
      </c>
      <c r="L17" s="1">
        <v>0</v>
      </c>
      <c r="M17" s="1">
        <v>3</v>
      </c>
      <c r="N17" s="1" t="s">
        <v>176</v>
      </c>
      <c r="O17" s="1" t="s">
        <v>176</v>
      </c>
      <c r="R17" s="1" t="s">
        <v>615</v>
      </c>
      <c r="S17" s="1" t="s">
        <v>152</v>
      </c>
      <c r="T17" s="1" t="s">
        <v>18</v>
      </c>
      <c r="U17" s="1">
        <v>0</v>
      </c>
      <c r="V17" s="1">
        <v>0</v>
      </c>
      <c r="W17" s="1">
        <v>0</v>
      </c>
      <c r="X17" s="1">
        <v>0</v>
      </c>
      <c r="Y17" s="1">
        <v>1</v>
      </c>
      <c r="Z17" s="1">
        <v>0</v>
      </c>
      <c r="AA17" s="1">
        <v>0</v>
      </c>
      <c r="AB17" s="1">
        <v>0</v>
      </c>
      <c r="AC17" s="1">
        <v>0</v>
      </c>
      <c r="AD17" s="1">
        <v>0</v>
      </c>
      <c r="AE17" s="1">
        <v>0</v>
      </c>
      <c r="AF17" s="1">
        <f t="shared" si="0"/>
        <v>1</v>
      </c>
      <c r="AG17" s="1" t="s">
        <v>616</v>
      </c>
      <c r="AH17" s="1">
        <v>1</v>
      </c>
      <c r="AK17" s="1" t="s">
        <v>617</v>
      </c>
      <c r="AN17" s="1">
        <v>1</v>
      </c>
      <c r="AO17" s="1" t="s">
        <v>618</v>
      </c>
      <c r="AQ17" s="1">
        <v>1</v>
      </c>
      <c r="AT17" s="1" t="s">
        <v>148</v>
      </c>
      <c r="AU17" s="1" t="s">
        <v>619</v>
      </c>
      <c r="AV17" s="1" t="s">
        <v>620</v>
      </c>
      <c r="AX17" s="1">
        <v>1</v>
      </c>
      <c r="AY17" s="1" t="s">
        <v>621</v>
      </c>
      <c r="AZ17" s="1">
        <v>8</v>
      </c>
      <c r="BA17" s="1">
        <v>17</v>
      </c>
      <c r="BB17" s="1">
        <f t="shared" ref="BB17:BB36" si="2">BA17-AZ17</f>
        <v>9</v>
      </c>
      <c r="BC17" s="1" t="s">
        <v>560</v>
      </c>
      <c r="BD17" s="1">
        <v>6</v>
      </c>
      <c r="BE17" s="1" t="s">
        <v>622</v>
      </c>
      <c r="BF17" s="1" t="s">
        <v>623</v>
      </c>
      <c r="BG17" s="1">
        <v>0</v>
      </c>
      <c r="BH17" s="1">
        <v>1</v>
      </c>
      <c r="BI17" s="1" t="s">
        <v>624</v>
      </c>
      <c r="BK17" s="1" t="s">
        <v>439</v>
      </c>
      <c r="BL17" s="1" t="s">
        <v>561</v>
      </c>
      <c r="BM17" s="1" t="s">
        <v>255</v>
      </c>
      <c r="BN17" s="1" t="s">
        <v>505</v>
      </c>
      <c r="BO17" s="1" t="s">
        <v>625</v>
      </c>
      <c r="BQ17" s="1" t="s">
        <v>626</v>
      </c>
      <c r="BR17" s="1">
        <f>AVERAGE(5,12)</f>
        <v>8.5</v>
      </c>
      <c r="BS17" s="1" t="s">
        <v>627</v>
      </c>
      <c r="BT17" s="1">
        <v>1</v>
      </c>
      <c r="BX17" s="1" t="s">
        <v>628</v>
      </c>
      <c r="BZ17" s="1" t="s">
        <v>168</v>
      </c>
      <c r="CA17" s="1">
        <v>0</v>
      </c>
      <c r="CB17" s="1">
        <v>1</v>
      </c>
      <c r="CD17" s="1">
        <v>0</v>
      </c>
      <c r="CE17" s="1">
        <v>0</v>
      </c>
      <c r="CG17" s="1" t="s">
        <v>574</v>
      </c>
      <c r="CJ17" s="1" t="s">
        <v>629</v>
      </c>
      <c r="CK17" s="1" t="s">
        <v>630</v>
      </c>
      <c r="CL17" s="1" t="s">
        <v>631</v>
      </c>
      <c r="CO17" s="1" t="s">
        <v>632</v>
      </c>
      <c r="CQ17" s="1" t="s">
        <v>631</v>
      </c>
      <c r="CT17" s="1">
        <v>1</v>
      </c>
      <c r="CU17" s="1" t="s">
        <v>633</v>
      </c>
      <c r="CV17" s="1" t="s">
        <v>631</v>
      </c>
      <c r="CY17" s="1">
        <v>1</v>
      </c>
      <c r="DA17" s="1" t="s">
        <v>176</v>
      </c>
      <c r="DC17" s="1">
        <v>1</v>
      </c>
      <c r="DG17" s="1" t="s">
        <v>177</v>
      </c>
      <c r="DH17" s="1">
        <v>0</v>
      </c>
      <c r="DI17" s="1">
        <v>0</v>
      </c>
      <c r="DJ17" s="1">
        <v>1</v>
      </c>
      <c r="DK17" s="1">
        <v>0</v>
      </c>
      <c r="DM17" s="1" t="s">
        <v>84</v>
      </c>
      <c r="DN17" s="1" t="s">
        <v>176</v>
      </c>
      <c r="DR17" s="1" t="s">
        <v>634</v>
      </c>
      <c r="DV17" s="1">
        <v>1</v>
      </c>
      <c r="DW17" s="1" t="s">
        <v>635</v>
      </c>
      <c r="DZ17" s="1">
        <v>1</v>
      </c>
      <c r="EB17" s="1" t="s">
        <v>206</v>
      </c>
      <c r="EC17" s="1" t="s">
        <v>206</v>
      </c>
      <c r="ED17" s="1" t="s">
        <v>631</v>
      </c>
      <c r="EG17" s="1">
        <v>1</v>
      </c>
      <c r="EI17" s="1" t="s">
        <v>636</v>
      </c>
      <c r="EN17" s="1" t="s">
        <v>637</v>
      </c>
      <c r="EO17" s="1">
        <v>1</v>
      </c>
      <c r="EY17" s="1" t="s">
        <v>638</v>
      </c>
      <c r="EZ17" s="1">
        <v>177068934</v>
      </c>
      <c r="FA17" s="1" t="s">
        <v>639</v>
      </c>
      <c r="FB17" s="2">
        <v>44792.596030092587</v>
      </c>
      <c r="FE17" s="1" t="s">
        <v>184</v>
      </c>
      <c r="FH17" s="1">
        <v>13</v>
      </c>
      <c r="FI17" s="2">
        <v>44786.462093865739</v>
      </c>
      <c r="FJ17" s="2">
        <v>44786.479510613433</v>
      </c>
      <c r="FK17" s="1" t="s">
        <v>640</v>
      </c>
      <c r="FL17" s="1">
        <v>12.3478177</v>
      </c>
      <c r="FM17" s="1">
        <v>-1.5668158999999999</v>
      </c>
      <c r="FN17" s="1">
        <v>318.60000000000002</v>
      </c>
      <c r="FO17" s="1">
        <v>4.84</v>
      </c>
    </row>
    <row r="18" spans="1:171" x14ac:dyDescent="0.25">
      <c r="A18" s="1">
        <v>17</v>
      </c>
      <c r="B18" s="1" t="s">
        <v>142</v>
      </c>
      <c r="C18" s="1" t="s">
        <v>143</v>
      </c>
      <c r="D18" s="1">
        <v>60</v>
      </c>
      <c r="E18" s="1" t="s">
        <v>641</v>
      </c>
      <c r="F18" s="1" t="s">
        <v>144</v>
      </c>
      <c r="G18" s="1">
        <v>0</v>
      </c>
      <c r="H18" s="1" t="s">
        <v>145</v>
      </c>
      <c r="I18" s="1" t="s">
        <v>148</v>
      </c>
      <c r="K18" s="1" t="s">
        <v>148</v>
      </c>
      <c r="L18" s="1">
        <v>6</v>
      </c>
      <c r="M18" s="1">
        <v>30</v>
      </c>
      <c r="N18" s="1" t="s">
        <v>176</v>
      </c>
      <c r="O18" s="1" t="s">
        <v>176</v>
      </c>
      <c r="R18" s="1" t="s">
        <v>642</v>
      </c>
      <c r="S18" s="1" t="s">
        <v>214</v>
      </c>
      <c r="T18" s="1" t="s">
        <v>18</v>
      </c>
      <c r="U18" s="1">
        <v>0</v>
      </c>
      <c r="V18" s="1">
        <v>0</v>
      </c>
      <c r="W18" s="1">
        <v>0</v>
      </c>
      <c r="X18" s="1">
        <v>0</v>
      </c>
      <c r="Y18" s="1">
        <v>1</v>
      </c>
      <c r="Z18" s="1">
        <v>0</v>
      </c>
      <c r="AA18" s="1">
        <v>0</v>
      </c>
      <c r="AB18" s="1">
        <v>0</v>
      </c>
      <c r="AC18" s="1">
        <v>0</v>
      </c>
      <c r="AD18" s="1">
        <v>0</v>
      </c>
      <c r="AE18" s="1">
        <v>0</v>
      </c>
      <c r="AF18" s="1">
        <f t="shared" si="0"/>
        <v>1</v>
      </c>
      <c r="AG18" s="1" t="s">
        <v>176</v>
      </c>
      <c r="AH18" s="1">
        <v>1</v>
      </c>
      <c r="AK18" s="1" t="s">
        <v>643</v>
      </c>
      <c r="AL18" s="1">
        <v>1</v>
      </c>
      <c r="AO18" s="1" t="s">
        <v>644</v>
      </c>
      <c r="AQ18" s="1">
        <v>1</v>
      </c>
      <c r="AT18" s="1" t="s">
        <v>148</v>
      </c>
      <c r="AU18" s="1" t="s">
        <v>645</v>
      </c>
      <c r="AV18" s="1" t="s">
        <v>472</v>
      </c>
      <c r="AX18" s="1">
        <v>1</v>
      </c>
      <c r="AY18" s="1" t="s">
        <v>646</v>
      </c>
      <c r="AZ18" s="1">
        <v>6</v>
      </c>
      <c r="BA18" s="1">
        <v>18</v>
      </c>
      <c r="BB18" s="1">
        <f t="shared" si="2"/>
        <v>12</v>
      </c>
      <c r="BC18" s="1" t="s">
        <v>560</v>
      </c>
      <c r="BD18" s="1">
        <v>6</v>
      </c>
      <c r="BE18" s="1" t="s">
        <v>148</v>
      </c>
      <c r="BF18" s="1" t="s">
        <v>160</v>
      </c>
      <c r="BG18" s="1">
        <v>1</v>
      </c>
      <c r="BH18" s="1">
        <v>0</v>
      </c>
      <c r="BK18" s="1" t="s">
        <v>439</v>
      </c>
      <c r="BL18" s="1" t="s">
        <v>647</v>
      </c>
      <c r="BM18" s="1" t="s">
        <v>255</v>
      </c>
      <c r="BN18" s="1" t="s">
        <v>289</v>
      </c>
      <c r="BO18" s="1" t="s">
        <v>648</v>
      </c>
      <c r="BQ18" s="1" t="s">
        <v>649</v>
      </c>
      <c r="BR18" s="1">
        <v>9.5</v>
      </c>
      <c r="BS18" s="1" t="s">
        <v>650</v>
      </c>
      <c r="BT18" s="1">
        <v>1</v>
      </c>
      <c r="BX18" s="1" t="s">
        <v>628</v>
      </c>
      <c r="BZ18" s="1" t="s">
        <v>168</v>
      </c>
      <c r="CA18" s="1">
        <v>0</v>
      </c>
      <c r="CB18" s="1">
        <v>1</v>
      </c>
      <c r="CD18" s="1">
        <v>0</v>
      </c>
      <c r="CE18" s="1">
        <v>0</v>
      </c>
      <c r="CG18" s="1" t="s">
        <v>651</v>
      </c>
      <c r="CH18" s="1">
        <v>1500</v>
      </c>
      <c r="CJ18" s="1" t="s">
        <v>652</v>
      </c>
      <c r="CK18" s="1" t="s">
        <v>653</v>
      </c>
      <c r="CL18" s="1" t="s">
        <v>654</v>
      </c>
      <c r="CO18" s="1" t="s">
        <v>655</v>
      </c>
      <c r="CQ18" s="1" t="s">
        <v>647</v>
      </c>
      <c r="CR18" s="1">
        <v>1</v>
      </c>
      <c r="CU18" s="1" t="s">
        <v>656</v>
      </c>
      <c r="CV18" s="1" t="s">
        <v>457</v>
      </c>
      <c r="CW18" s="1">
        <v>1</v>
      </c>
      <c r="DA18" s="1" t="s">
        <v>176</v>
      </c>
      <c r="DC18" s="1">
        <v>1</v>
      </c>
      <c r="DG18" s="1" t="s">
        <v>177</v>
      </c>
      <c r="DH18" s="1">
        <v>0</v>
      </c>
      <c r="DI18" s="1">
        <v>0</v>
      </c>
      <c r="DJ18" s="1">
        <v>1</v>
      </c>
      <c r="DK18" s="1">
        <v>0</v>
      </c>
      <c r="DM18" s="1" t="s">
        <v>109</v>
      </c>
      <c r="DN18" s="1" t="s">
        <v>176</v>
      </c>
      <c r="DR18" s="1" t="s">
        <v>457</v>
      </c>
      <c r="DV18" s="1">
        <v>1</v>
      </c>
      <c r="DW18" s="1" t="s">
        <v>439</v>
      </c>
      <c r="DZ18" s="1">
        <v>1</v>
      </c>
      <c r="EB18" s="1" t="s">
        <v>206</v>
      </c>
      <c r="EC18" s="1" t="s">
        <v>206</v>
      </c>
      <c r="ED18" s="1" t="s">
        <v>458</v>
      </c>
      <c r="EH18" s="1">
        <v>1</v>
      </c>
      <c r="EI18" s="1" t="s">
        <v>657</v>
      </c>
      <c r="EN18" s="1" t="s">
        <v>658</v>
      </c>
      <c r="EO18" s="1">
        <v>1</v>
      </c>
      <c r="EY18" s="1" t="s">
        <v>659</v>
      </c>
      <c r="EZ18" s="1">
        <v>177068937</v>
      </c>
      <c r="FA18" s="1" t="s">
        <v>660</v>
      </c>
      <c r="FB18" s="2">
        <v>44792.596030092587</v>
      </c>
      <c r="FE18" s="1" t="s">
        <v>184</v>
      </c>
      <c r="FH18" s="1">
        <v>14</v>
      </c>
      <c r="FI18" s="2">
        <v>44786.485561597219</v>
      </c>
      <c r="FJ18" s="2">
        <v>44786.503111261583</v>
      </c>
      <c r="FK18" s="1" t="s">
        <v>661</v>
      </c>
      <c r="FL18" s="1">
        <v>12.347701600000001</v>
      </c>
      <c r="FM18" s="1">
        <v>-1.5665777000000001</v>
      </c>
      <c r="FN18" s="1">
        <v>305.5</v>
      </c>
      <c r="FO18" s="1">
        <v>4.96</v>
      </c>
    </row>
    <row r="19" spans="1:171" x14ac:dyDescent="0.25">
      <c r="A19" s="1">
        <v>18</v>
      </c>
      <c r="B19" s="1" t="s">
        <v>142</v>
      </c>
      <c r="C19" s="1" t="s">
        <v>212</v>
      </c>
      <c r="D19" s="1">
        <v>48</v>
      </c>
      <c r="E19" s="1" t="s">
        <v>662</v>
      </c>
      <c r="F19" s="1" t="s">
        <v>144</v>
      </c>
      <c r="G19" s="1">
        <v>0</v>
      </c>
      <c r="H19" s="1" t="s">
        <v>145</v>
      </c>
      <c r="J19" s="1" t="s">
        <v>495</v>
      </c>
      <c r="K19" s="1" t="s">
        <v>495</v>
      </c>
      <c r="L19" s="1">
        <v>5</v>
      </c>
      <c r="M19" s="1">
        <v>30</v>
      </c>
      <c r="N19" s="1" t="s">
        <v>663</v>
      </c>
      <c r="O19" s="1" t="s">
        <v>148</v>
      </c>
      <c r="P19" s="1" t="s">
        <v>397</v>
      </c>
      <c r="R19" s="1" t="s">
        <v>664</v>
      </c>
      <c r="S19" s="1" t="s">
        <v>281</v>
      </c>
      <c r="T19" s="1" t="s">
        <v>665</v>
      </c>
      <c r="U19" s="1">
        <v>1</v>
      </c>
      <c r="V19" s="1">
        <v>1</v>
      </c>
      <c r="W19" s="1">
        <v>0</v>
      </c>
      <c r="X19" s="1">
        <v>0</v>
      </c>
      <c r="Y19" s="1">
        <v>1</v>
      </c>
      <c r="Z19" s="1">
        <v>0</v>
      </c>
      <c r="AA19" s="1">
        <v>0</v>
      </c>
      <c r="AB19" s="1">
        <v>0</v>
      </c>
      <c r="AC19" s="1">
        <v>0</v>
      </c>
      <c r="AD19" s="1">
        <v>0</v>
      </c>
      <c r="AE19" s="1">
        <v>0</v>
      </c>
      <c r="AF19" s="1">
        <f t="shared" si="0"/>
        <v>3</v>
      </c>
      <c r="AG19" s="1" t="s">
        <v>666</v>
      </c>
      <c r="AI19" s="1">
        <v>1</v>
      </c>
      <c r="AJ19" s="1">
        <v>1</v>
      </c>
      <c r="AK19" s="1" t="s">
        <v>667</v>
      </c>
      <c r="AL19" s="1">
        <v>1</v>
      </c>
      <c r="AO19" s="1" t="s">
        <v>668</v>
      </c>
      <c r="AP19" s="1">
        <v>1</v>
      </c>
      <c r="AQ19" s="1">
        <v>1</v>
      </c>
      <c r="AT19" s="1" t="s">
        <v>148</v>
      </c>
      <c r="AU19" s="1" t="s">
        <v>669</v>
      </c>
      <c r="AV19" s="1" t="s">
        <v>670</v>
      </c>
      <c r="AX19" s="1">
        <v>1</v>
      </c>
      <c r="AY19" s="1" t="s">
        <v>671</v>
      </c>
      <c r="AZ19" s="1">
        <v>6</v>
      </c>
      <c r="BA19" s="1">
        <v>19</v>
      </c>
      <c r="BB19" s="1">
        <f t="shared" si="2"/>
        <v>13</v>
      </c>
      <c r="BC19" s="1" t="s">
        <v>672</v>
      </c>
      <c r="BD19" s="1">
        <v>6</v>
      </c>
      <c r="BE19" s="1" t="s">
        <v>148</v>
      </c>
      <c r="BF19" s="1" t="s">
        <v>438</v>
      </c>
      <c r="BG19" s="1">
        <v>0</v>
      </c>
      <c r="BH19" s="1">
        <v>0</v>
      </c>
      <c r="BJ19" s="1">
        <v>1</v>
      </c>
      <c r="BK19" s="1" t="s">
        <v>439</v>
      </c>
      <c r="BL19" s="1" t="s">
        <v>673</v>
      </c>
      <c r="BM19" s="1" t="s">
        <v>674</v>
      </c>
      <c r="BN19" s="1" t="s">
        <v>675</v>
      </c>
      <c r="BO19" s="1" t="s">
        <v>676</v>
      </c>
      <c r="BP19" s="1" t="s">
        <v>677</v>
      </c>
      <c r="BQ19" s="1" t="s">
        <v>678</v>
      </c>
      <c r="BS19" s="1" t="s">
        <v>679</v>
      </c>
      <c r="BT19" s="1">
        <v>1</v>
      </c>
      <c r="BY19" s="1" t="s">
        <v>680</v>
      </c>
      <c r="BZ19" s="1" t="s">
        <v>681</v>
      </c>
      <c r="CA19" s="1">
        <v>1</v>
      </c>
      <c r="CB19" s="1">
        <v>1</v>
      </c>
      <c r="CD19" s="1">
        <v>0</v>
      </c>
      <c r="CE19" s="1">
        <v>0</v>
      </c>
      <c r="CG19" s="1" t="s">
        <v>682</v>
      </c>
      <c r="CJ19" s="1" t="s">
        <v>683</v>
      </c>
      <c r="CK19" s="1" t="s">
        <v>684</v>
      </c>
      <c r="CL19" s="1" t="s">
        <v>685</v>
      </c>
      <c r="CO19" s="1" t="s">
        <v>686</v>
      </c>
      <c r="CP19" s="1">
        <v>5500</v>
      </c>
      <c r="CQ19" s="1" t="s">
        <v>647</v>
      </c>
      <c r="CR19" s="1">
        <v>1</v>
      </c>
      <c r="CU19" s="1" t="s">
        <v>687</v>
      </c>
      <c r="CV19" s="1" t="s">
        <v>688</v>
      </c>
      <c r="CX19" s="1">
        <v>1</v>
      </c>
      <c r="DA19" s="1" t="s">
        <v>176</v>
      </c>
      <c r="DC19" s="1">
        <v>1</v>
      </c>
      <c r="DG19" s="1" t="s">
        <v>177</v>
      </c>
      <c r="DH19" s="1">
        <v>0</v>
      </c>
      <c r="DI19" s="1">
        <v>0</v>
      </c>
      <c r="DJ19" s="1">
        <v>1</v>
      </c>
      <c r="DK19" s="1">
        <v>0</v>
      </c>
      <c r="DM19" s="1" t="s">
        <v>689</v>
      </c>
      <c r="DN19" s="1" t="s">
        <v>176</v>
      </c>
      <c r="DR19" s="1" t="s">
        <v>690</v>
      </c>
      <c r="DT19" s="1">
        <v>1</v>
      </c>
      <c r="DW19" s="1" t="s">
        <v>439</v>
      </c>
      <c r="DZ19" s="1">
        <v>1</v>
      </c>
      <c r="EB19" s="1" t="s">
        <v>206</v>
      </c>
      <c r="EC19" s="1" t="s">
        <v>206</v>
      </c>
      <c r="ED19" s="1" t="s">
        <v>691</v>
      </c>
      <c r="EE19" s="1">
        <v>1</v>
      </c>
      <c r="EI19" s="1" t="s">
        <v>692</v>
      </c>
      <c r="EN19" s="1" t="s">
        <v>693</v>
      </c>
      <c r="EP19" s="1">
        <v>1</v>
      </c>
      <c r="EU19" s="1">
        <v>1</v>
      </c>
      <c r="EY19" s="1" t="s">
        <v>694</v>
      </c>
      <c r="EZ19" s="1">
        <v>177068942</v>
      </c>
      <c r="FA19" s="1" t="s">
        <v>695</v>
      </c>
      <c r="FB19" s="2">
        <v>44792.596041666657</v>
      </c>
      <c r="FE19" s="1" t="s">
        <v>184</v>
      </c>
      <c r="FH19" s="1">
        <v>15</v>
      </c>
      <c r="FI19" s="2">
        <v>44786.505515416669</v>
      </c>
      <c r="FJ19" s="2">
        <v>44786.541856203701</v>
      </c>
      <c r="FK19" s="1" t="s">
        <v>696</v>
      </c>
      <c r="FL19" s="1">
        <v>12.347791600000001</v>
      </c>
      <c r="FM19" s="1">
        <v>-1.5663632000000001</v>
      </c>
      <c r="FN19" s="1">
        <v>47</v>
      </c>
      <c r="FO19" s="1">
        <v>5</v>
      </c>
    </row>
    <row r="20" spans="1:171" x14ac:dyDescent="0.25">
      <c r="A20" s="1">
        <v>19</v>
      </c>
      <c r="B20" s="1" t="s">
        <v>142</v>
      </c>
      <c r="C20" s="1" t="s">
        <v>143</v>
      </c>
      <c r="D20" s="1">
        <v>44</v>
      </c>
      <c r="E20" s="1" t="s">
        <v>697</v>
      </c>
      <c r="F20" s="1" t="s">
        <v>144</v>
      </c>
      <c r="G20" s="1">
        <v>0</v>
      </c>
      <c r="H20" s="1" t="s">
        <v>145</v>
      </c>
      <c r="I20" s="1" t="s">
        <v>148</v>
      </c>
      <c r="K20" s="1" t="s">
        <v>148</v>
      </c>
      <c r="L20" s="1">
        <v>7</v>
      </c>
      <c r="M20" s="1">
        <v>16</v>
      </c>
      <c r="N20" s="1" t="s">
        <v>698</v>
      </c>
      <c r="O20" s="1" t="s">
        <v>148</v>
      </c>
      <c r="P20" s="1" t="s">
        <v>699</v>
      </c>
      <c r="Q20" s="1" t="s">
        <v>700</v>
      </c>
      <c r="R20" s="1" t="s">
        <v>701</v>
      </c>
      <c r="S20" s="1" t="s">
        <v>281</v>
      </c>
      <c r="T20" s="1" t="s">
        <v>702</v>
      </c>
      <c r="U20" s="1">
        <v>0</v>
      </c>
      <c r="V20" s="1">
        <v>0</v>
      </c>
      <c r="W20" s="1">
        <v>1</v>
      </c>
      <c r="X20" s="1">
        <v>0</v>
      </c>
      <c r="Y20" s="1">
        <v>1</v>
      </c>
      <c r="Z20" s="1">
        <v>0</v>
      </c>
      <c r="AA20" s="1">
        <v>0</v>
      </c>
      <c r="AB20" s="1">
        <v>0</v>
      </c>
      <c r="AC20" s="1">
        <v>0</v>
      </c>
      <c r="AD20" s="1">
        <v>0</v>
      </c>
      <c r="AE20" s="1">
        <v>0</v>
      </c>
      <c r="AF20" s="1">
        <f t="shared" si="0"/>
        <v>2</v>
      </c>
      <c r="AG20" s="1" t="s">
        <v>176</v>
      </c>
      <c r="AH20" s="1">
        <v>1</v>
      </c>
      <c r="AK20" s="1" t="s">
        <v>643</v>
      </c>
      <c r="AL20" s="1">
        <v>1</v>
      </c>
      <c r="AO20" s="1" t="s">
        <v>703</v>
      </c>
      <c r="AQ20" s="1">
        <v>1</v>
      </c>
      <c r="AT20" s="1" t="s">
        <v>148</v>
      </c>
      <c r="AU20" s="1" t="s">
        <v>704</v>
      </c>
      <c r="AV20" s="1" t="s">
        <v>705</v>
      </c>
      <c r="AX20" s="1">
        <v>1</v>
      </c>
      <c r="AY20" s="1" t="s">
        <v>706</v>
      </c>
      <c r="AZ20" s="1">
        <v>7</v>
      </c>
      <c r="BA20" s="1">
        <v>18</v>
      </c>
      <c r="BB20" s="1">
        <f t="shared" si="2"/>
        <v>11</v>
      </c>
      <c r="BC20" s="1" t="s">
        <v>707</v>
      </c>
      <c r="BD20" s="1">
        <v>6.5</v>
      </c>
      <c r="BE20" s="1" t="s">
        <v>148</v>
      </c>
      <c r="BF20" s="1" t="s">
        <v>160</v>
      </c>
      <c r="BG20" s="1">
        <v>1</v>
      </c>
      <c r="BH20" s="1">
        <v>0</v>
      </c>
      <c r="BK20" s="1" t="s">
        <v>439</v>
      </c>
      <c r="BL20" s="1" t="s">
        <v>708</v>
      </c>
      <c r="BM20" s="1" t="s">
        <v>709</v>
      </c>
      <c r="BN20" s="1" t="s">
        <v>710</v>
      </c>
      <c r="BO20" s="1" t="s">
        <v>711</v>
      </c>
      <c r="BQ20" s="1" t="s">
        <v>712</v>
      </c>
      <c r="BR20" s="1">
        <v>12</v>
      </c>
      <c r="BS20" s="1" t="s">
        <v>713</v>
      </c>
      <c r="BT20" s="1">
        <v>1</v>
      </c>
      <c r="BX20" s="1" t="s">
        <v>628</v>
      </c>
      <c r="BZ20" s="1" t="s">
        <v>168</v>
      </c>
      <c r="CA20" s="1">
        <v>0</v>
      </c>
      <c r="CB20" s="1">
        <v>1</v>
      </c>
      <c r="CD20" s="1">
        <v>0</v>
      </c>
      <c r="CE20" s="1">
        <v>0</v>
      </c>
      <c r="CG20" s="1" t="s">
        <v>714</v>
      </c>
      <c r="CH20" s="1">
        <v>2000</v>
      </c>
      <c r="CJ20" s="1" t="s">
        <v>715</v>
      </c>
      <c r="CK20" s="1" t="s">
        <v>716</v>
      </c>
      <c r="CL20" s="1" t="s">
        <v>717</v>
      </c>
      <c r="CO20" s="1" t="s">
        <v>718</v>
      </c>
      <c r="CQ20" s="1" t="s">
        <v>647</v>
      </c>
      <c r="CR20" s="1">
        <v>1</v>
      </c>
      <c r="CU20" s="1" t="s">
        <v>719</v>
      </c>
      <c r="CV20" s="1" t="s">
        <v>457</v>
      </c>
      <c r="CW20" s="1">
        <v>1</v>
      </c>
      <c r="DA20" s="1" t="s">
        <v>176</v>
      </c>
      <c r="DC20" s="1">
        <v>1</v>
      </c>
      <c r="DG20" s="1" t="s">
        <v>177</v>
      </c>
      <c r="DH20" s="1">
        <v>0</v>
      </c>
      <c r="DI20" s="1">
        <v>0</v>
      </c>
      <c r="DJ20" s="1">
        <v>1</v>
      </c>
      <c r="DK20" s="1">
        <v>0</v>
      </c>
      <c r="DM20" s="1" t="s">
        <v>109</v>
      </c>
      <c r="DN20" s="1" t="s">
        <v>176</v>
      </c>
      <c r="DR20" s="1" t="s">
        <v>720</v>
      </c>
      <c r="DS20" s="1">
        <v>1</v>
      </c>
      <c r="DW20" s="1" t="s">
        <v>439</v>
      </c>
      <c r="DZ20" s="1">
        <v>1</v>
      </c>
      <c r="EB20" s="1" t="s">
        <v>206</v>
      </c>
      <c r="EC20" s="1" t="s">
        <v>206</v>
      </c>
      <c r="ED20" s="1" t="s">
        <v>721</v>
      </c>
      <c r="EH20" s="1">
        <v>1</v>
      </c>
      <c r="EI20" s="1" t="s">
        <v>722</v>
      </c>
      <c r="EN20" s="1" t="s">
        <v>723</v>
      </c>
      <c r="EO20" s="1">
        <v>1</v>
      </c>
      <c r="ER20" s="1">
        <v>1</v>
      </c>
      <c r="EY20" s="1" t="s">
        <v>724</v>
      </c>
      <c r="EZ20" s="1">
        <v>177068945</v>
      </c>
      <c r="FA20" s="1" t="s">
        <v>725</v>
      </c>
      <c r="FB20" s="2">
        <v>44792.596041666657</v>
      </c>
      <c r="FE20" s="1" t="s">
        <v>184</v>
      </c>
      <c r="FH20" s="1">
        <v>16</v>
      </c>
      <c r="FI20" s="2">
        <v>44786.548098472224</v>
      </c>
      <c r="FJ20" s="2">
        <v>44786.577114467589</v>
      </c>
      <c r="FK20" s="1" t="s">
        <v>726</v>
      </c>
      <c r="FL20" s="1">
        <v>12.3478668</v>
      </c>
      <c r="FM20" s="1">
        <v>-1.5664878</v>
      </c>
      <c r="FN20" s="1">
        <v>318.7</v>
      </c>
      <c r="FO20" s="1">
        <v>4.8</v>
      </c>
    </row>
    <row r="21" spans="1:171" x14ac:dyDescent="0.25">
      <c r="A21" s="1">
        <v>20</v>
      </c>
      <c r="B21" s="1" t="s">
        <v>142</v>
      </c>
      <c r="C21" s="1" t="s">
        <v>212</v>
      </c>
      <c r="D21" s="1">
        <v>41</v>
      </c>
      <c r="E21" s="1" t="s">
        <v>727</v>
      </c>
      <c r="F21" s="1" t="s">
        <v>144</v>
      </c>
      <c r="G21" s="1">
        <v>0</v>
      </c>
      <c r="H21" s="1" t="s">
        <v>145</v>
      </c>
      <c r="J21" s="1" t="s">
        <v>495</v>
      </c>
      <c r="K21" s="1" t="s">
        <v>495</v>
      </c>
      <c r="L21" s="1">
        <v>4</v>
      </c>
      <c r="M21" s="1">
        <v>20</v>
      </c>
      <c r="N21" s="1" t="s">
        <v>728</v>
      </c>
      <c r="O21" s="1" t="s">
        <v>148</v>
      </c>
      <c r="P21" s="1" t="s">
        <v>29</v>
      </c>
      <c r="R21" s="1" t="s">
        <v>729</v>
      </c>
      <c r="S21" s="1" t="s">
        <v>281</v>
      </c>
      <c r="T21" s="1" t="s">
        <v>430</v>
      </c>
      <c r="U21" s="1">
        <v>1</v>
      </c>
      <c r="V21" s="1">
        <v>1</v>
      </c>
      <c r="W21" s="1">
        <v>0</v>
      </c>
      <c r="X21" s="1">
        <v>0</v>
      </c>
      <c r="Y21" s="1">
        <v>0</v>
      </c>
      <c r="Z21" s="1">
        <v>0</v>
      </c>
      <c r="AA21" s="1">
        <v>0</v>
      </c>
      <c r="AB21" s="1">
        <v>0</v>
      </c>
      <c r="AC21" s="1">
        <v>0</v>
      </c>
      <c r="AD21" s="1">
        <v>0</v>
      </c>
      <c r="AE21" s="1">
        <v>0</v>
      </c>
      <c r="AF21" s="1">
        <f t="shared" si="0"/>
        <v>2</v>
      </c>
      <c r="AG21" s="1" t="s">
        <v>176</v>
      </c>
      <c r="AH21" s="1">
        <v>1</v>
      </c>
      <c r="AK21" s="1" t="s">
        <v>730</v>
      </c>
      <c r="AL21" s="1">
        <v>1</v>
      </c>
      <c r="AM21" s="1">
        <v>1</v>
      </c>
      <c r="AO21" s="1" t="s">
        <v>731</v>
      </c>
      <c r="AQ21" s="1">
        <v>1</v>
      </c>
      <c r="AT21" s="1" t="s">
        <v>148</v>
      </c>
      <c r="AU21" s="1" t="s">
        <v>732</v>
      </c>
      <c r="AV21" s="1" t="s">
        <v>733</v>
      </c>
      <c r="AX21" s="1">
        <v>1</v>
      </c>
      <c r="AY21" s="1" t="s">
        <v>734</v>
      </c>
      <c r="AZ21" s="1">
        <v>6</v>
      </c>
      <c r="BA21" s="1">
        <v>18</v>
      </c>
      <c r="BB21" s="1">
        <f t="shared" si="2"/>
        <v>12</v>
      </c>
      <c r="BC21" s="1" t="s">
        <v>504</v>
      </c>
      <c r="BD21" s="1">
        <v>7</v>
      </c>
      <c r="BE21" s="1" t="s">
        <v>148</v>
      </c>
      <c r="BF21" s="1" t="s">
        <v>438</v>
      </c>
      <c r="BG21" s="1">
        <v>0</v>
      </c>
      <c r="BH21" s="1">
        <v>0</v>
      </c>
      <c r="BJ21" s="1">
        <v>1</v>
      </c>
      <c r="BK21" s="1" t="s">
        <v>439</v>
      </c>
      <c r="BL21" s="1" t="s">
        <v>514</v>
      </c>
      <c r="BM21" s="1" t="s">
        <v>255</v>
      </c>
      <c r="BN21" s="1" t="s">
        <v>505</v>
      </c>
      <c r="BO21" s="1" t="s">
        <v>735</v>
      </c>
      <c r="BP21" s="1" t="s">
        <v>736</v>
      </c>
      <c r="BQ21" s="1" t="s">
        <v>737</v>
      </c>
      <c r="BS21" s="1" t="s">
        <v>738</v>
      </c>
      <c r="BT21" s="1">
        <v>1</v>
      </c>
      <c r="BY21" s="1" t="s">
        <v>739</v>
      </c>
      <c r="BZ21" s="1" t="s">
        <v>168</v>
      </c>
      <c r="CA21" s="1">
        <v>0</v>
      </c>
      <c r="CB21" s="1">
        <v>1</v>
      </c>
      <c r="CD21" s="1">
        <v>0</v>
      </c>
      <c r="CE21" s="1">
        <v>0</v>
      </c>
      <c r="CG21" s="1" t="s">
        <v>740</v>
      </c>
      <c r="CJ21" s="1" t="s">
        <v>741</v>
      </c>
      <c r="CK21" s="1" t="s">
        <v>742</v>
      </c>
      <c r="CL21" s="1" t="s">
        <v>743</v>
      </c>
      <c r="CO21" s="1" t="s">
        <v>744</v>
      </c>
      <c r="CQ21" s="1" t="s">
        <v>514</v>
      </c>
      <c r="CR21" s="1">
        <v>1</v>
      </c>
      <c r="CU21" s="1" t="s">
        <v>745</v>
      </c>
      <c r="CV21" s="1" t="s">
        <v>746</v>
      </c>
      <c r="CW21" s="1">
        <v>1</v>
      </c>
      <c r="CX21" s="1">
        <v>1</v>
      </c>
      <c r="DA21" s="1" t="s">
        <v>176</v>
      </c>
      <c r="DC21" s="1">
        <v>1</v>
      </c>
      <c r="DG21" s="1" t="s">
        <v>177</v>
      </c>
      <c r="DH21" s="1">
        <v>0</v>
      </c>
      <c r="DI21" s="1">
        <v>0</v>
      </c>
      <c r="DJ21" s="1">
        <v>1</v>
      </c>
      <c r="DK21" s="1">
        <v>0</v>
      </c>
      <c r="DM21" s="1" t="s">
        <v>109</v>
      </c>
      <c r="DN21" s="1" t="s">
        <v>176</v>
      </c>
      <c r="DR21" s="1" t="s">
        <v>356</v>
      </c>
      <c r="DS21" s="1">
        <v>1</v>
      </c>
      <c r="DW21" s="1" t="s">
        <v>747</v>
      </c>
      <c r="DX21" s="1">
        <v>1</v>
      </c>
      <c r="EB21" s="1" t="s">
        <v>206</v>
      </c>
      <c r="EC21" s="1" t="s">
        <v>206</v>
      </c>
      <c r="ED21" s="1" t="s">
        <v>748</v>
      </c>
      <c r="EH21" s="1">
        <v>1</v>
      </c>
      <c r="EI21" s="1" t="s">
        <v>749</v>
      </c>
      <c r="EN21" s="1" t="s">
        <v>750</v>
      </c>
      <c r="EO21" s="1">
        <v>1</v>
      </c>
      <c r="EY21" s="1" t="s">
        <v>751</v>
      </c>
      <c r="EZ21" s="1">
        <v>177068947</v>
      </c>
      <c r="FA21" s="1" t="s">
        <v>752</v>
      </c>
      <c r="FB21" s="2">
        <v>44792.596053240741</v>
      </c>
      <c r="FE21" s="1" t="s">
        <v>184</v>
      </c>
      <c r="FH21" s="1">
        <v>17</v>
      </c>
      <c r="FI21" s="2">
        <v>44786.595394930548</v>
      </c>
      <c r="FJ21" s="2">
        <v>44786.649819745369</v>
      </c>
      <c r="FK21" s="1" t="s">
        <v>753</v>
      </c>
      <c r="FL21" s="1">
        <v>12.3478472</v>
      </c>
      <c r="FM21" s="1">
        <v>-1.5662928</v>
      </c>
      <c r="FN21" s="1">
        <v>320.8</v>
      </c>
      <c r="FO21" s="1">
        <v>4.92</v>
      </c>
    </row>
    <row r="22" spans="1:171" x14ac:dyDescent="0.25">
      <c r="A22" s="1">
        <v>21</v>
      </c>
      <c r="B22" s="1" t="s">
        <v>142</v>
      </c>
      <c r="C22" s="1" t="s">
        <v>212</v>
      </c>
      <c r="D22" s="1">
        <v>37</v>
      </c>
      <c r="E22" s="1" t="s">
        <v>754</v>
      </c>
      <c r="F22" s="1" t="s">
        <v>755</v>
      </c>
      <c r="G22" s="1">
        <v>5</v>
      </c>
      <c r="H22" s="1" t="s">
        <v>756</v>
      </c>
      <c r="J22" s="1" t="s">
        <v>176</v>
      </c>
      <c r="K22" s="1" t="s">
        <v>176</v>
      </c>
      <c r="L22" s="1">
        <v>2</v>
      </c>
      <c r="M22" s="1">
        <v>25</v>
      </c>
      <c r="N22" s="1" t="s">
        <v>176</v>
      </c>
      <c r="O22" s="1" t="s">
        <v>176</v>
      </c>
      <c r="R22" s="1" t="s">
        <v>757</v>
      </c>
      <c r="S22" s="1" t="s">
        <v>152</v>
      </c>
      <c r="T22" s="1" t="s">
        <v>430</v>
      </c>
      <c r="U22" s="1">
        <v>1</v>
      </c>
      <c r="V22" s="1">
        <v>1</v>
      </c>
      <c r="W22" s="1">
        <v>0</v>
      </c>
      <c r="X22" s="1">
        <v>0</v>
      </c>
      <c r="Y22" s="1">
        <v>0</v>
      </c>
      <c r="Z22" s="1">
        <v>0</v>
      </c>
      <c r="AA22" s="1">
        <v>0</v>
      </c>
      <c r="AB22" s="1">
        <v>0</v>
      </c>
      <c r="AC22" s="1">
        <v>0</v>
      </c>
      <c r="AD22" s="1">
        <v>0</v>
      </c>
      <c r="AE22" s="1">
        <v>0</v>
      </c>
      <c r="AF22" s="1">
        <f t="shared" si="0"/>
        <v>2</v>
      </c>
      <c r="AG22" s="1" t="s">
        <v>176</v>
      </c>
      <c r="AH22" s="1">
        <v>1</v>
      </c>
      <c r="AK22" s="1" t="s">
        <v>758</v>
      </c>
      <c r="AL22" s="1">
        <v>1</v>
      </c>
      <c r="AO22" s="1" t="s">
        <v>759</v>
      </c>
      <c r="AQ22" s="1">
        <v>1</v>
      </c>
      <c r="AT22" s="1" t="s">
        <v>148</v>
      </c>
      <c r="AU22" s="1" t="s">
        <v>760</v>
      </c>
      <c r="AV22" s="1" t="s">
        <v>761</v>
      </c>
      <c r="AX22" s="1">
        <v>1</v>
      </c>
      <c r="AY22" s="1" t="s">
        <v>762</v>
      </c>
      <c r="AZ22" s="1">
        <v>8</v>
      </c>
      <c r="BA22" s="1">
        <v>19</v>
      </c>
      <c r="BB22" s="1">
        <f t="shared" si="2"/>
        <v>11</v>
      </c>
      <c r="BC22" s="1" t="s">
        <v>763</v>
      </c>
      <c r="BD22" s="1">
        <v>7</v>
      </c>
      <c r="BE22" s="1" t="s">
        <v>148</v>
      </c>
      <c r="BF22" s="1" t="s">
        <v>160</v>
      </c>
      <c r="BG22" s="1">
        <v>1</v>
      </c>
      <c r="BH22" s="1">
        <v>0</v>
      </c>
      <c r="BK22" s="1" t="s">
        <v>439</v>
      </c>
      <c r="BL22" s="1" t="s">
        <v>647</v>
      </c>
      <c r="BM22" s="1" t="s">
        <v>255</v>
      </c>
      <c r="BN22" s="1" t="s">
        <v>505</v>
      </c>
      <c r="BO22" s="1" t="s">
        <v>535</v>
      </c>
      <c r="BP22" s="1" t="s">
        <v>764</v>
      </c>
      <c r="BQ22" s="1" t="s">
        <v>765</v>
      </c>
      <c r="BS22" s="1" t="s">
        <v>766</v>
      </c>
      <c r="BT22" s="1">
        <v>1</v>
      </c>
      <c r="BY22" s="1" t="s">
        <v>379</v>
      </c>
      <c r="BZ22" s="1" t="s">
        <v>447</v>
      </c>
      <c r="CA22" s="1">
        <v>1</v>
      </c>
      <c r="CB22" s="1">
        <v>0</v>
      </c>
      <c r="CD22" s="1">
        <v>0</v>
      </c>
      <c r="CE22" s="1">
        <v>0</v>
      </c>
      <c r="CG22" s="1" t="s">
        <v>767</v>
      </c>
      <c r="CJ22" s="1" t="s">
        <v>768</v>
      </c>
      <c r="CK22" s="1" t="s">
        <v>769</v>
      </c>
      <c r="CL22" s="1" t="s">
        <v>628</v>
      </c>
      <c r="CO22" s="1" t="s">
        <v>770</v>
      </c>
      <c r="CP22" s="1">
        <v>5000</v>
      </c>
      <c r="CQ22" s="1" t="s">
        <v>771</v>
      </c>
      <c r="CR22" s="1">
        <v>1</v>
      </c>
      <c r="CU22" s="1" t="s">
        <v>772</v>
      </c>
      <c r="CV22" s="1" t="s">
        <v>773</v>
      </c>
      <c r="CZ22" s="1">
        <v>1</v>
      </c>
      <c r="DA22" s="1" t="s">
        <v>176</v>
      </c>
      <c r="DC22" s="1">
        <v>1</v>
      </c>
      <c r="DG22" s="1" t="s">
        <v>177</v>
      </c>
      <c r="DH22" s="1">
        <v>0</v>
      </c>
      <c r="DI22" s="1">
        <v>0</v>
      </c>
      <c r="DJ22" s="1">
        <v>1</v>
      </c>
      <c r="DK22" s="1">
        <v>0</v>
      </c>
      <c r="DM22" s="1" t="s">
        <v>109</v>
      </c>
      <c r="DN22" s="1" t="s">
        <v>176</v>
      </c>
      <c r="DR22" s="1" t="s">
        <v>573</v>
      </c>
      <c r="DS22" s="1">
        <v>1</v>
      </c>
      <c r="DW22" s="1" t="s">
        <v>439</v>
      </c>
      <c r="DZ22" s="1">
        <v>1</v>
      </c>
      <c r="EB22" s="1" t="s">
        <v>206</v>
      </c>
      <c r="EC22" s="1" t="s">
        <v>206</v>
      </c>
      <c r="ED22" s="1" t="s">
        <v>774</v>
      </c>
      <c r="EG22" s="1">
        <v>1</v>
      </c>
      <c r="EI22" s="1" t="s">
        <v>775</v>
      </c>
      <c r="EN22" s="1" t="s">
        <v>776</v>
      </c>
      <c r="EO22" s="1">
        <v>1</v>
      </c>
      <c r="EY22" s="1" t="s">
        <v>777</v>
      </c>
      <c r="EZ22" s="1">
        <v>181300473</v>
      </c>
      <c r="FA22" s="1" t="s">
        <v>778</v>
      </c>
      <c r="FB22" s="2">
        <v>44808.798981481479</v>
      </c>
      <c r="FE22" s="1" t="s">
        <v>184</v>
      </c>
      <c r="FH22" s="1">
        <v>18</v>
      </c>
      <c r="FI22" s="2">
        <v>44786.663778553237</v>
      </c>
      <c r="FJ22" s="2">
        <v>44786.691552893521</v>
      </c>
      <c r="FK22" s="1" t="s">
        <v>779</v>
      </c>
      <c r="FL22" s="1">
        <v>12.347878700000001</v>
      </c>
      <c r="FM22" s="1">
        <v>-1.5660292</v>
      </c>
      <c r="FN22" s="1">
        <v>312.3</v>
      </c>
      <c r="FO22" s="1">
        <v>4.9400000000000004</v>
      </c>
    </row>
    <row r="23" spans="1:171" x14ac:dyDescent="0.25">
      <c r="A23" s="1">
        <v>22</v>
      </c>
      <c r="B23" s="1" t="s">
        <v>142</v>
      </c>
      <c r="C23" s="1" t="s">
        <v>143</v>
      </c>
      <c r="D23" s="1">
        <v>42</v>
      </c>
      <c r="E23" s="1" t="s">
        <v>780</v>
      </c>
      <c r="F23" s="1" t="s">
        <v>144</v>
      </c>
      <c r="G23" s="1">
        <v>0</v>
      </c>
      <c r="H23" s="1" t="s">
        <v>145</v>
      </c>
      <c r="I23" s="1" t="s">
        <v>148</v>
      </c>
      <c r="K23" s="1" t="s">
        <v>148</v>
      </c>
      <c r="L23" s="1">
        <v>3</v>
      </c>
      <c r="M23" s="1">
        <v>12</v>
      </c>
      <c r="N23" s="1" t="s">
        <v>176</v>
      </c>
      <c r="O23" s="1" t="s">
        <v>176</v>
      </c>
      <c r="R23" s="1" t="s">
        <v>781</v>
      </c>
      <c r="S23" s="1" t="s">
        <v>214</v>
      </c>
      <c r="T23" s="1" t="s">
        <v>702</v>
      </c>
      <c r="U23" s="1">
        <v>0</v>
      </c>
      <c r="V23" s="1">
        <v>0</v>
      </c>
      <c r="W23" s="1">
        <v>1</v>
      </c>
      <c r="X23" s="1">
        <v>0</v>
      </c>
      <c r="Y23" s="1">
        <v>1</v>
      </c>
      <c r="Z23" s="1">
        <v>0</v>
      </c>
      <c r="AA23" s="1">
        <v>0</v>
      </c>
      <c r="AB23" s="1">
        <v>0</v>
      </c>
      <c r="AC23" s="1">
        <v>0</v>
      </c>
      <c r="AD23" s="1">
        <v>0</v>
      </c>
      <c r="AE23" s="1">
        <v>0</v>
      </c>
      <c r="AF23" s="1">
        <f t="shared" si="0"/>
        <v>2</v>
      </c>
      <c r="AG23" s="1" t="s">
        <v>176</v>
      </c>
      <c r="AH23" s="1">
        <v>1</v>
      </c>
      <c r="AK23" s="1" t="s">
        <v>782</v>
      </c>
      <c r="AM23" s="1">
        <v>1</v>
      </c>
      <c r="AO23" s="1" t="s">
        <v>669</v>
      </c>
      <c r="AQ23" s="1">
        <v>1</v>
      </c>
      <c r="AT23" s="1" t="s">
        <v>148</v>
      </c>
      <c r="AU23" s="1" t="s">
        <v>783</v>
      </c>
      <c r="AV23" s="1" t="s">
        <v>784</v>
      </c>
      <c r="AX23" s="1">
        <v>1</v>
      </c>
      <c r="AY23" s="1" t="s">
        <v>785</v>
      </c>
      <c r="AZ23" s="1">
        <v>5</v>
      </c>
      <c r="BA23" s="1">
        <v>17</v>
      </c>
      <c r="BB23" s="1">
        <f t="shared" si="2"/>
        <v>12</v>
      </c>
      <c r="BC23" s="1" t="s">
        <v>763</v>
      </c>
      <c r="BD23" s="1">
        <v>7</v>
      </c>
      <c r="BE23" s="1" t="s">
        <v>148</v>
      </c>
      <c r="BF23" s="1" t="s">
        <v>160</v>
      </c>
      <c r="BG23" s="1">
        <v>1</v>
      </c>
      <c r="BH23" s="1">
        <v>0</v>
      </c>
      <c r="BK23" s="1" t="s">
        <v>439</v>
      </c>
      <c r="BL23" s="1" t="s">
        <v>647</v>
      </c>
      <c r="BM23" s="1" t="s">
        <v>255</v>
      </c>
      <c r="BN23" s="1" t="s">
        <v>289</v>
      </c>
      <c r="BO23" s="1" t="s">
        <v>535</v>
      </c>
      <c r="BQ23" s="1" t="s">
        <v>786</v>
      </c>
      <c r="BR23" s="1">
        <f>AVERAGE(9,15)</f>
        <v>12</v>
      </c>
      <c r="BS23" s="1" t="s">
        <v>787</v>
      </c>
      <c r="BT23" s="1">
        <v>1</v>
      </c>
      <c r="BX23" s="1" t="s">
        <v>628</v>
      </c>
      <c r="BZ23" s="1" t="s">
        <v>168</v>
      </c>
      <c r="CA23" s="1">
        <v>0</v>
      </c>
      <c r="CB23" s="1">
        <v>1</v>
      </c>
      <c r="CD23" s="1">
        <v>0</v>
      </c>
      <c r="CE23" s="1">
        <v>0</v>
      </c>
      <c r="CG23" s="1" t="s">
        <v>788</v>
      </c>
      <c r="CH23" s="1">
        <v>2000</v>
      </c>
      <c r="CJ23" s="1" t="s">
        <v>789</v>
      </c>
      <c r="CK23" s="1" t="s">
        <v>790</v>
      </c>
      <c r="CL23" s="1" t="s">
        <v>791</v>
      </c>
      <c r="CM23" s="1">
        <v>400</v>
      </c>
      <c r="CN23" s="1">
        <f>CM23*BR23</f>
        <v>4800</v>
      </c>
      <c r="CO23" s="1" t="s">
        <v>792</v>
      </c>
      <c r="CQ23" s="1" t="s">
        <v>647</v>
      </c>
      <c r="CR23" s="1">
        <v>1</v>
      </c>
      <c r="CU23" s="1" t="s">
        <v>793</v>
      </c>
      <c r="CV23" s="1" t="s">
        <v>457</v>
      </c>
      <c r="CW23" s="1">
        <v>1</v>
      </c>
      <c r="DA23" s="1" t="s">
        <v>176</v>
      </c>
      <c r="DC23" s="1">
        <v>1</v>
      </c>
      <c r="DG23" s="1" t="s">
        <v>177</v>
      </c>
      <c r="DH23" s="1">
        <v>0</v>
      </c>
      <c r="DI23" s="1">
        <v>0</v>
      </c>
      <c r="DJ23" s="1">
        <v>1</v>
      </c>
      <c r="DK23" s="1">
        <v>0</v>
      </c>
      <c r="DM23" s="1" t="s">
        <v>109</v>
      </c>
      <c r="DN23" s="1" t="s">
        <v>176</v>
      </c>
      <c r="DR23" s="1" t="s">
        <v>794</v>
      </c>
      <c r="DS23" s="1">
        <v>1</v>
      </c>
      <c r="DW23" s="1" t="s">
        <v>795</v>
      </c>
      <c r="DX23" s="1">
        <v>1</v>
      </c>
      <c r="EB23" s="1" t="s">
        <v>206</v>
      </c>
      <c r="EC23" s="1" t="s">
        <v>206</v>
      </c>
      <c r="ED23" s="1" t="s">
        <v>796</v>
      </c>
      <c r="EG23" s="1">
        <v>1</v>
      </c>
      <c r="EI23" s="1" t="s">
        <v>797</v>
      </c>
      <c r="EN23" s="1" t="s">
        <v>798</v>
      </c>
      <c r="EO23" s="1">
        <v>1</v>
      </c>
      <c r="EY23" s="1" t="s">
        <v>799</v>
      </c>
      <c r="EZ23" s="1">
        <v>181300476</v>
      </c>
      <c r="FA23" s="1" t="s">
        <v>800</v>
      </c>
      <c r="FB23" s="2">
        <v>44808.798993055563</v>
      </c>
      <c r="FE23" s="1" t="s">
        <v>184</v>
      </c>
      <c r="FH23" s="1">
        <v>19</v>
      </c>
      <c r="FI23" s="2">
        <v>44786.696039826391</v>
      </c>
      <c r="FJ23" s="2">
        <v>44786.714414259259</v>
      </c>
      <c r="FK23" s="1" t="s">
        <v>801</v>
      </c>
      <c r="FL23" s="1">
        <v>12.3479995</v>
      </c>
      <c r="FM23" s="1">
        <v>-1.5659303</v>
      </c>
      <c r="FN23" s="1">
        <v>317.89999999999998</v>
      </c>
      <c r="FO23" s="1">
        <v>4.8600000000000003</v>
      </c>
    </row>
    <row r="24" spans="1:171" x14ac:dyDescent="0.25">
      <c r="A24" s="1">
        <v>23</v>
      </c>
      <c r="B24" s="1" t="s">
        <v>142</v>
      </c>
      <c r="C24" s="1" t="s">
        <v>143</v>
      </c>
      <c r="D24" s="1">
        <v>39</v>
      </c>
      <c r="E24" s="1" t="s">
        <v>802</v>
      </c>
      <c r="F24" s="1" t="s">
        <v>144</v>
      </c>
      <c r="G24" s="1">
        <v>0</v>
      </c>
      <c r="H24" s="1" t="s">
        <v>145</v>
      </c>
      <c r="I24" s="1" t="s">
        <v>148</v>
      </c>
      <c r="K24" s="1" t="s">
        <v>148</v>
      </c>
      <c r="L24" s="1">
        <v>4</v>
      </c>
      <c r="M24" s="1">
        <v>11</v>
      </c>
      <c r="N24" s="1" t="s">
        <v>803</v>
      </c>
      <c r="O24" s="1" t="s">
        <v>148</v>
      </c>
      <c r="P24" s="1" t="s">
        <v>149</v>
      </c>
      <c r="Q24" s="1" t="s">
        <v>246</v>
      </c>
      <c r="R24" s="1" t="s">
        <v>804</v>
      </c>
      <c r="S24" s="1" t="s">
        <v>152</v>
      </c>
      <c r="T24" s="1" t="s">
        <v>805</v>
      </c>
      <c r="U24" s="1">
        <v>0</v>
      </c>
      <c r="V24" s="1">
        <v>0</v>
      </c>
      <c r="W24" s="1">
        <v>1</v>
      </c>
      <c r="X24" s="1">
        <v>0</v>
      </c>
      <c r="Y24" s="1">
        <v>1</v>
      </c>
      <c r="Z24" s="1">
        <v>0</v>
      </c>
      <c r="AA24" s="1">
        <v>0</v>
      </c>
      <c r="AB24" s="1">
        <v>0</v>
      </c>
      <c r="AC24" s="1">
        <v>0</v>
      </c>
      <c r="AD24" s="1">
        <v>0</v>
      </c>
      <c r="AE24" s="1">
        <v>0</v>
      </c>
      <c r="AF24" s="1">
        <f t="shared" si="0"/>
        <v>2</v>
      </c>
      <c r="AG24" s="1" t="s">
        <v>176</v>
      </c>
      <c r="AH24" s="1">
        <v>1</v>
      </c>
      <c r="AK24" s="1" t="s">
        <v>806</v>
      </c>
      <c r="AL24" s="1">
        <v>1</v>
      </c>
      <c r="AM24" s="1">
        <v>1</v>
      </c>
      <c r="AO24" s="1" t="s">
        <v>807</v>
      </c>
      <c r="AP24" s="1">
        <v>1</v>
      </c>
      <c r="AQ24" s="1">
        <v>1</v>
      </c>
      <c r="AT24" s="1" t="s">
        <v>148</v>
      </c>
      <c r="AU24" s="1" t="s">
        <v>808</v>
      </c>
      <c r="AV24" s="1" t="s">
        <v>809</v>
      </c>
      <c r="AX24" s="1">
        <v>1</v>
      </c>
      <c r="AY24" s="1" t="s">
        <v>810</v>
      </c>
      <c r="AZ24" s="1">
        <v>10.5</v>
      </c>
      <c r="BA24" s="1">
        <v>18</v>
      </c>
      <c r="BB24" s="1">
        <f t="shared" si="2"/>
        <v>7.5</v>
      </c>
      <c r="BC24" s="1" t="s">
        <v>811</v>
      </c>
      <c r="BD24" s="1">
        <v>6.5</v>
      </c>
      <c r="BE24" s="1" t="s">
        <v>148</v>
      </c>
      <c r="BF24" s="1" t="s">
        <v>160</v>
      </c>
      <c r="BG24" s="1">
        <v>1</v>
      </c>
      <c r="BH24" s="1">
        <v>0</v>
      </c>
      <c r="BK24" s="1" t="s">
        <v>439</v>
      </c>
      <c r="BL24" s="1" t="s">
        <v>414</v>
      </c>
      <c r="BM24" s="1" t="s">
        <v>255</v>
      </c>
      <c r="BN24" s="1" t="s">
        <v>289</v>
      </c>
      <c r="BO24" s="1" t="s">
        <v>711</v>
      </c>
      <c r="BQ24" s="1" t="s">
        <v>812</v>
      </c>
      <c r="BR24" s="1">
        <v>9</v>
      </c>
      <c r="BS24" s="1" t="s">
        <v>813</v>
      </c>
      <c r="BT24" s="1">
        <v>1</v>
      </c>
      <c r="BX24" s="1" t="s">
        <v>814</v>
      </c>
      <c r="BZ24" s="1" t="s">
        <v>168</v>
      </c>
      <c r="CA24" s="1">
        <v>0</v>
      </c>
      <c r="CB24" s="1">
        <v>1</v>
      </c>
      <c r="CD24" s="1">
        <v>0</v>
      </c>
      <c r="CE24" s="1">
        <v>0</v>
      </c>
      <c r="CG24" s="1" t="s">
        <v>815</v>
      </c>
      <c r="CH24" s="1">
        <v>2500</v>
      </c>
      <c r="CJ24" s="1" t="s">
        <v>816</v>
      </c>
      <c r="CK24" s="1" t="s">
        <v>817</v>
      </c>
      <c r="CL24" s="1" t="s">
        <v>484</v>
      </c>
      <c r="CM24" s="1">
        <v>400</v>
      </c>
      <c r="CN24" s="1">
        <f>CM24*BR24</f>
        <v>3600</v>
      </c>
      <c r="CO24" s="1" t="s">
        <v>818</v>
      </c>
      <c r="CQ24" s="1" t="s">
        <v>514</v>
      </c>
      <c r="CR24" s="1">
        <v>1</v>
      </c>
      <c r="CU24" s="1" t="s">
        <v>819</v>
      </c>
      <c r="CV24" s="1" t="s">
        <v>355</v>
      </c>
      <c r="CW24" s="1">
        <v>1</v>
      </c>
      <c r="DA24" s="1" t="s">
        <v>176</v>
      </c>
      <c r="DC24" s="1">
        <v>1</v>
      </c>
      <c r="DG24" s="1" t="s">
        <v>177</v>
      </c>
      <c r="DH24" s="1">
        <v>0</v>
      </c>
      <c r="DI24" s="1">
        <v>0</v>
      </c>
      <c r="DJ24" s="1">
        <v>1</v>
      </c>
      <c r="DK24" s="1">
        <v>0</v>
      </c>
      <c r="DM24" s="1" t="s">
        <v>109</v>
      </c>
      <c r="DN24" s="1" t="s">
        <v>148</v>
      </c>
      <c r="DO24" s="1" t="s">
        <v>820</v>
      </c>
      <c r="DP24" s="1" t="s">
        <v>821</v>
      </c>
      <c r="DQ24" s="1" t="s">
        <v>355</v>
      </c>
      <c r="DR24" s="1" t="s">
        <v>822</v>
      </c>
      <c r="DS24" s="1">
        <v>1</v>
      </c>
      <c r="DW24" s="1" t="s">
        <v>222</v>
      </c>
      <c r="DZ24" s="1">
        <v>1</v>
      </c>
      <c r="EB24" s="1" t="s">
        <v>206</v>
      </c>
      <c r="EC24" s="1" t="s">
        <v>206</v>
      </c>
      <c r="ED24" s="1" t="s">
        <v>823</v>
      </c>
      <c r="EI24" s="1" t="s">
        <v>824</v>
      </c>
      <c r="EN24" s="1" t="s">
        <v>825</v>
      </c>
      <c r="EP24" s="1">
        <v>1</v>
      </c>
      <c r="ER24" s="1">
        <v>1</v>
      </c>
      <c r="ET24" s="1">
        <v>1</v>
      </c>
      <c r="EU24" s="1">
        <v>1</v>
      </c>
      <c r="EY24" s="1" t="s">
        <v>826</v>
      </c>
      <c r="EZ24" s="1">
        <v>181300477</v>
      </c>
      <c r="FA24" s="1" t="s">
        <v>827</v>
      </c>
      <c r="FB24" s="2">
        <v>44808.799004629633</v>
      </c>
      <c r="FE24" s="1" t="s">
        <v>184</v>
      </c>
      <c r="FH24" s="1">
        <v>20</v>
      </c>
      <c r="FI24" s="2">
        <v>44786.717713645827</v>
      </c>
      <c r="FJ24" s="2">
        <v>44786.738718703702</v>
      </c>
      <c r="FK24" s="1" t="s">
        <v>828</v>
      </c>
      <c r="FL24" s="1">
        <v>12.3480363</v>
      </c>
      <c r="FM24" s="1">
        <v>-1.5659514000000001</v>
      </c>
      <c r="FN24" s="1">
        <v>320.3</v>
      </c>
      <c r="FO24" s="1">
        <v>4.46</v>
      </c>
    </row>
    <row r="25" spans="1:171" x14ac:dyDescent="0.25">
      <c r="A25" s="1">
        <v>24</v>
      </c>
      <c r="B25" s="1" t="s">
        <v>142</v>
      </c>
      <c r="C25" s="1" t="s">
        <v>212</v>
      </c>
      <c r="D25" s="1">
        <v>28</v>
      </c>
      <c r="E25" s="1" t="s">
        <v>829</v>
      </c>
      <c r="F25" s="1" t="s">
        <v>830</v>
      </c>
      <c r="G25" s="1">
        <v>6</v>
      </c>
      <c r="H25" s="1" t="s">
        <v>756</v>
      </c>
      <c r="J25" s="1" t="s">
        <v>176</v>
      </c>
      <c r="K25" s="1" t="s">
        <v>176</v>
      </c>
      <c r="L25" s="1">
        <v>0</v>
      </c>
      <c r="M25" s="1">
        <v>1</v>
      </c>
      <c r="N25" s="1" t="s">
        <v>831</v>
      </c>
      <c r="O25" s="1" t="s">
        <v>148</v>
      </c>
      <c r="P25" s="1" t="s">
        <v>149</v>
      </c>
      <c r="Q25" s="1" t="s">
        <v>150</v>
      </c>
      <c r="R25" s="1" t="s">
        <v>832</v>
      </c>
      <c r="T25" s="1" t="s">
        <v>527</v>
      </c>
      <c r="U25" s="1">
        <v>0</v>
      </c>
      <c r="V25" s="1">
        <v>0</v>
      </c>
      <c r="W25" s="1">
        <v>1</v>
      </c>
      <c r="X25" s="1">
        <v>0</v>
      </c>
      <c r="Y25" s="1">
        <v>0</v>
      </c>
      <c r="Z25" s="1">
        <v>0</v>
      </c>
      <c r="AA25" s="1">
        <v>0</v>
      </c>
      <c r="AB25" s="1">
        <v>0</v>
      </c>
      <c r="AC25" s="1">
        <v>0</v>
      </c>
      <c r="AD25" s="1">
        <v>0</v>
      </c>
      <c r="AE25" s="1">
        <v>0</v>
      </c>
      <c r="AF25" s="1">
        <f t="shared" si="0"/>
        <v>1</v>
      </c>
      <c r="AG25" s="1" t="s">
        <v>176</v>
      </c>
      <c r="AH25" s="1">
        <v>1</v>
      </c>
      <c r="AK25" s="1" t="s">
        <v>833</v>
      </c>
      <c r="AL25" s="1">
        <v>1</v>
      </c>
      <c r="AO25" s="1" t="s">
        <v>834</v>
      </c>
      <c r="AQ25" s="1">
        <v>1</v>
      </c>
      <c r="AT25" s="1" t="s">
        <v>148</v>
      </c>
      <c r="AU25" s="1" t="s">
        <v>835</v>
      </c>
      <c r="AV25" s="1" t="s">
        <v>836</v>
      </c>
      <c r="AX25" s="1">
        <v>1</v>
      </c>
      <c r="AY25" s="1" t="s">
        <v>837</v>
      </c>
      <c r="AZ25" s="1">
        <v>11</v>
      </c>
      <c r="BA25" s="1">
        <v>18</v>
      </c>
      <c r="BB25" s="1">
        <f t="shared" si="2"/>
        <v>7</v>
      </c>
      <c r="BC25" s="1" t="s">
        <v>531</v>
      </c>
      <c r="BD25" s="1">
        <v>6</v>
      </c>
      <c r="BE25" s="1" t="s">
        <v>148</v>
      </c>
      <c r="BF25" s="1" t="s">
        <v>160</v>
      </c>
      <c r="BG25" s="1">
        <v>1</v>
      </c>
      <c r="BH25" s="1">
        <v>0</v>
      </c>
      <c r="BK25" s="1" t="s">
        <v>439</v>
      </c>
      <c r="BL25" s="1" t="s">
        <v>414</v>
      </c>
      <c r="BM25" s="1" t="s">
        <v>838</v>
      </c>
      <c r="BN25" s="1" t="s">
        <v>838</v>
      </c>
      <c r="BO25" s="1" t="s">
        <v>735</v>
      </c>
      <c r="BQ25" s="1" t="s">
        <v>839</v>
      </c>
      <c r="BS25" s="1" t="s">
        <v>840</v>
      </c>
      <c r="BT25" s="1">
        <v>1</v>
      </c>
      <c r="BX25" s="1" t="s">
        <v>841</v>
      </c>
      <c r="BZ25" s="1" t="s">
        <v>842</v>
      </c>
      <c r="CA25" s="1">
        <v>0</v>
      </c>
      <c r="CB25" s="1">
        <v>0</v>
      </c>
      <c r="CD25" s="1">
        <v>1</v>
      </c>
      <c r="CE25" s="1">
        <v>0</v>
      </c>
      <c r="CG25" s="1" t="s">
        <v>842</v>
      </c>
      <c r="CJ25" s="1" t="s">
        <v>843</v>
      </c>
      <c r="CK25" s="1" t="s">
        <v>844</v>
      </c>
      <c r="CL25" s="1" t="s">
        <v>841</v>
      </c>
      <c r="CO25" s="1" t="s">
        <v>845</v>
      </c>
      <c r="CP25" s="1">
        <v>1750</v>
      </c>
      <c r="CQ25" s="1" t="s">
        <v>514</v>
      </c>
      <c r="CR25" s="1">
        <v>1</v>
      </c>
      <c r="CU25" s="1" t="s">
        <v>846</v>
      </c>
      <c r="CV25" s="1" t="s">
        <v>355</v>
      </c>
      <c r="CW25" s="1">
        <v>1</v>
      </c>
      <c r="DA25" s="1" t="s">
        <v>176</v>
      </c>
      <c r="DC25" s="1">
        <v>1</v>
      </c>
      <c r="DG25" s="1" t="s">
        <v>177</v>
      </c>
      <c r="DH25" s="1">
        <v>0</v>
      </c>
      <c r="DI25" s="1">
        <v>0</v>
      </c>
      <c r="DJ25" s="1">
        <v>1</v>
      </c>
      <c r="DK25" s="1">
        <v>0</v>
      </c>
      <c r="DM25" s="1" t="s">
        <v>109</v>
      </c>
      <c r="DN25" s="1" t="s">
        <v>176</v>
      </c>
      <c r="DR25" s="1" t="s">
        <v>222</v>
      </c>
      <c r="DU25" s="1">
        <v>1</v>
      </c>
      <c r="DW25" s="1" t="s">
        <v>222</v>
      </c>
      <c r="DZ25" s="1">
        <v>1</v>
      </c>
      <c r="EB25" s="1" t="s">
        <v>206</v>
      </c>
      <c r="EC25" s="1" t="s">
        <v>206</v>
      </c>
      <c r="ED25" s="1" t="s">
        <v>847</v>
      </c>
      <c r="EF25" s="1">
        <v>1</v>
      </c>
      <c r="EI25" s="1" t="s">
        <v>848</v>
      </c>
      <c r="EN25" s="1" t="s">
        <v>849</v>
      </c>
      <c r="EO25" s="1">
        <v>1</v>
      </c>
      <c r="EQ25" s="1">
        <v>1</v>
      </c>
      <c r="EY25" s="1" t="s">
        <v>850</v>
      </c>
      <c r="EZ25" s="1">
        <v>181300480</v>
      </c>
      <c r="FA25" s="1" t="s">
        <v>851</v>
      </c>
      <c r="FB25" s="2">
        <v>44808.799004629633</v>
      </c>
      <c r="FE25" s="1" t="s">
        <v>184</v>
      </c>
      <c r="FH25" s="1">
        <v>21</v>
      </c>
      <c r="FI25" s="2">
        <v>44786.751425983799</v>
      </c>
      <c r="FJ25" s="2">
        <v>44786.769164131947</v>
      </c>
      <c r="FK25" s="1" t="s">
        <v>852</v>
      </c>
      <c r="FL25" s="1">
        <v>12.3469739</v>
      </c>
      <c r="FM25" s="1">
        <v>-1.5677593999999999</v>
      </c>
      <c r="FN25" s="1">
        <v>359.2</v>
      </c>
      <c r="FO25" s="1">
        <v>4.76</v>
      </c>
    </row>
    <row r="26" spans="1:171" x14ac:dyDescent="0.25">
      <c r="A26" s="1">
        <v>25</v>
      </c>
      <c r="B26" s="1" t="s">
        <v>142</v>
      </c>
      <c r="C26" s="1" t="s">
        <v>212</v>
      </c>
      <c r="D26" s="1">
        <v>23</v>
      </c>
      <c r="E26" s="1" t="s">
        <v>853</v>
      </c>
      <c r="F26" s="1" t="s">
        <v>854</v>
      </c>
      <c r="G26" s="1">
        <v>9</v>
      </c>
      <c r="H26" s="1" t="s">
        <v>425</v>
      </c>
      <c r="J26" s="1" t="s">
        <v>176</v>
      </c>
      <c r="K26" s="1" t="s">
        <v>176</v>
      </c>
      <c r="L26" s="1">
        <v>0</v>
      </c>
      <c r="M26" s="1">
        <v>4</v>
      </c>
      <c r="N26" s="1" t="s">
        <v>855</v>
      </c>
      <c r="O26" s="1" t="s">
        <v>148</v>
      </c>
      <c r="P26" s="1" t="s">
        <v>699</v>
      </c>
      <c r="Q26" s="1" t="s">
        <v>150</v>
      </c>
      <c r="R26" s="1" t="s">
        <v>856</v>
      </c>
      <c r="S26" s="1" t="s">
        <v>281</v>
      </c>
      <c r="T26" s="1" t="s">
        <v>586</v>
      </c>
      <c r="U26" s="1">
        <v>1</v>
      </c>
      <c r="V26" s="1">
        <v>1</v>
      </c>
      <c r="W26" s="1">
        <v>1</v>
      </c>
      <c r="X26" s="1">
        <v>0</v>
      </c>
      <c r="Y26" s="1">
        <v>0</v>
      </c>
      <c r="Z26" s="1">
        <v>0</v>
      </c>
      <c r="AA26" s="1">
        <v>0</v>
      </c>
      <c r="AB26" s="1">
        <v>0</v>
      </c>
      <c r="AC26" s="1">
        <v>0</v>
      </c>
      <c r="AD26" s="1">
        <v>0</v>
      </c>
      <c r="AE26" s="1">
        <v>0</v>
      </c>
      <c r="AF26" s="1">
        <f t="shared" si="0"/>
        <v>3</v>
      </c>
      <c r="AG26" s="1" t="s">
        <v>176</v>
      </c>
      <c r="AH26" s="1">
        <v>1</v>
      </c>
      <c r="AK26" s="1" t="s">
        <v>857</v>
      </c>
      <c r="AL26" s="1">
        <v>1</v>
      </c>
      <c r="AN26" s="1">
        <v>1</v>
      </c>
      <c r="AO26" s="1" t="s">
        <v>858</v>
      </c>
      <c r="AQ26" s="1">
        <v>1</v>
      </c>
      <c r="AT26" s="1" t="s">
        <v>148</v>
      </c>
      <c r="AU26" s="1" t="s">
        <v>859</v>
      </c>
      <c r="AV26" s="1" t="s">
        <v>860</v>
      </c>
      <c r="AW26" s="1">
        <v>1</v>
      </c>
      <c r="AX26" s="1">
        <v>1</v>
      </c>
      <c r="AY26" s="1" t="s">
        <v>861</v>
      </c>
      <c r="AZ26" s="1">
        <v>7</v>
      </c>
      <c r="BA26" s="1">
        <v>18</v>
      </c>
      <c r="BB26" s="1">
        <f t="shared" si="2"/>
        <v>11</v>
      </c>
      <c r="BC26" s="1" t="s">
        <v>560</v>
      </c>
      <c r="BD26" s="1">
        <v>6</v>
      </c>
      <c r="BE26" s="1" t="s">
        <v>148</v>
      </c>
      <c r="BF26" s="1" t="s">
        <v>160</v>
      </c>
      <c r="BG26" s="1">
        <v>1</v>
      </c>
      <c r="BH26" s="1">
        <v>0</v>
      </c>
      <c r="BK26" s="1" t="s">
        <v>439</v>
      </c>
      <c r="BL26" s="1" t="s">
        <v>647</v>
      </c>
      <c r="BM26" s="1" t="s">
        <v>593</v>
      </c>
      <c r="BN26" s="1" t="s">
        <v>593</v>
      </c>
      <c r="BO26" s="1" t="s">
        <v>862</v>
      </c>
      <c r="BP26" s="1" t="s">
        <v>863</v>
      </c>
      <c r="BQ26" s="1" t="s">
        <v>864</v>
      </c>
      <c r="BS26" s="1" t="s">
        <v>865</v>
      </c>
      <c r="BT26" s="1">
        <v>1</v>
      </c>
      <c r="BY26" s="1" t="s">
        <v>866</v>
      </c>
      <c r="BZ26" s="1" t="s">
        <v>229</v>
      </c>
      <c r="CA26" s="1">
        <v>1</v>
      </c>
      <c r="CB26" s="1">
        <v>1</v>
      </c>
      <c r="CD26" s="1">
        <v>0</v>
      </c>
      <c r="CE26" s="1">
        <v>0</v>
      </c>
      <c r="CG26" s="1" t="s">
        <v>867</v>
      </c>
      <c r="CJ26" s="1" t="s">
        <v>868</v>
      </c>
      <c r="CK26" s="1" t="s">
        <v>869</v>
      </c>
      <c r="CL26" s="1" t="s">
        <v>870</v>
      </c>
      <c r="CO26" s="1" t="s">
        <v>871</v>
      </c>
      <c r="CP26" s="1">
        <v>2500</v>
      </c>
      <c r="CQ26" s="1" t="s">
        <v>872</v>
      </c>
      <c r="CR26" s="1">
        <v>1</v>
      </c>
      <c r="CU26" s="1" t="s">
        <v>873</v>
      </c>
      <c r="CV26" s="1" t="s">
        <v>457</v>
      </c>
      <c r="CW26" s="1">
        <v>1</v>
      </c>
      <c r="DA26" s="1" t="s">
        <v>176</v>
      </c>
      <c r="DC26" s="1">
        <v>1</v>
      </c>
      <c r="DG26" s="1" t="s">
        <v>177</v>
      </c>
      <c r="DH26" s="1">
        <v>0</v>
      </c>
      <c r="DI26" s="1">
        <v>0</v>
      </c>
      <c r="DJ26" s="1">
        <v>1</v>
      </c>
      <c r="DK26" s="1">
        <v>0</v>
      </c>
      <c r="DM26" s="1" t="s">
        <v>874</v>
      </c>
      <c r="DN26" s="1" t="s">
        <v>176</v>
      </c>
      <c r="DR26" s="1" t="s">
        <v>875</v>
      </c>
      <c r="DS26" s="1">
        <v>1</v>
      </c>
      <c r="DW26" s="1" t="s">
        <v>876</v>
      </c>
      <c r="DX26" s="1">
        <v>1</v>
      </c>
      <c r="EB26" s="1" t="s">
        <v>206</v>
      </c>
      <c r="EC26" s="1" t="s">
        <v>206</v>
      </c>
      <c r="ED26" s="1" t="s">
        <v>877</v>
      </c>
      <c r="EH26" s="1">
        <v>1</v>
      </c>
      <c r="EI26" s="1" t="s">
        <v>878</v>
      </c>
      <c r="EN26" s="1" t="s">
        <v>879</v>
      </c>
      <c r="EO26" s="1">
        <v>1</v>
      </c>
      <c r="ET26" s="1">
        <v>1</v>
      </c>
      <c r="EY26" s="1" t="s">
        <v>880</v>
      </c>
      <c r="EZ26" s="1">
        <v>181300488</v>
      </c>
      <c r="FA26" s="1" t="s">
        <v>881</v>
      </c>
      <c r="FB26" s="2">
        <v>44808.799108796287</v>
      </c>
      <c r="FE26" s="1" t="s">
        <v>184</v>
      </c>
      <c r="FH26" s="1">
        <v>22</v>
      </c>
      <c r="FI26" s="2">
        <v>44788.411060532409</v>
      </c>
      <c r="FJ26" s="2">
        <v>44788.429013321758</v>
      </c>
      <c r="FK26" s="1" t="s">
        <v>882</v>
      </c>
      <c r="FL26" s="1">
        <v>12.34816</v>
      </c>
      <c r="FM26" s="1">
        <v>-1.5661099999999999</v>
      </c>
      <c r="FN26" s="1">
        <v>311.7</v>
      </c>
      <c r="FO26" s="1">
        <v>4.7</v>
      </c>
    </row>
    <row r="27" spans="1:171" x14ac:dyDescent="0.25">
      <c r="A27" s="1">
        <v>26</v>
      </c>
      <c r="B27" s="1" t="s">
        <v>142</v>
      </c>
      <c r="C27" s="1" t="s">
        <v>143</v>
      </c>
      <c r="D27" s="1">
        <v>59</v>
      </c>
      <c r="E27" s="1" t="s">
        <v>853</v>
      </c>
      <c r="F27" s="1" t="s">
        <v>144</v>
      </c>
      <c r="G27" s="1">
        <v>0</v>
      </c>
      <c r="H27" s="1" t="s">
        <v>145</v>
      </c>
      <c r="I27" s="1" t="s">
        <v>148</v>
      </c>
      <c r="K27" s="1" t="s">
        <v>148</v>
      </c>
      <c r="L27" s="1">
        <v>6</v>
      </c>
      <c r="M27" s="1">
        <v>30</v>
      </c>
      <c r="N27" s="1" t="s">
        <v>176</v>
      </c>
      <c r="O27" s="1" t="s">
        <v>176</v>
      </c>
      <c r="R27" s="1" t="s">
        <v>883</v>
      </c>
      <c r="S27" s="1" t="s">
        <v>281</v>
      </c>
      <c r="T27" s="1" t="s">
        <v>18</v>
      </c>
      <c r="U27" s="1">
        <v>0</v>
      </c>
      <c r="V27" s="1">
        <v>0</v>
      </c>
      <c r="W27" s="1">
        <v>0</v>
      </c>
      <c r="X27" s="1">
        <v>0</v>
      </c>
      <c r="Y27" s="1">
        <v>1</v>
      </c>
      <c r="Z27" s="1">
        <v>0</v>
      </c>
      <c r="AA27" s="1">
        <v>0</v>
      </c>
      <c r="AB27" s="1">
        <v>0</v>
      </c>
      <c r="AC27" s="1">
        <v>0</v>
      </c>
      <c r="AD27" s="1">
        <v>0</v>
      </c>
      <c r="AE27" s="1">
        <v>0</v>
      </c>
      <c r="AF27" s="1">
        <f t="shared" si="0"/>
        <v>1</v>
      </c>
      <c r="AG27" s="1" t="s">
        <v>176</v>
      </c>
      <c r="AH27" s="1">
        <v>1</v>
      </c>
      <c r="AK27" s="1" t="s">
        <v>884</v>
      </c>
      <c r="AL27" s="1">
        <v>1</v>
      </c>
      <c r="AM27" s="1">
        <v>1</v>
      </c>
      <c r="AO27" s="1" t="s">
        <v>885</v>
      </c>
      <c r="AQ27" s="1">
        <v>1</v>
      </c>
      <c r="AT27" s="1" t="s">
        <v>148</v>
      </c>
      <c r="AU27" s="1" t="s">
        <v>886</v>
      </c>
      <c r="AV27" s="1" t="s">
        <v>887</v>
      </c>
      <c r="AW27" s="1">
        <v>1</v>
      </c>
      <c r="AY27" s="1" t="s">
        <v>888</v>
      </c>
      <c r="AZ27" s="1">
        <v>8</v>
      </c>
      <c r="BA27" s="1">
        <v>18</v>
      </c>
      <c r="BB27" s="1">
        <f t="shared" si="2"/>
        <v>10</v>
      </c>
      <c r="BC27" s="1" t="s">
        <v>889</v>
      </c>
      <c r="BD27" s="1">
        <v>6</v>
      </c>
      <c r="BE27" s="1" t="s">
        <v>148</v>
      </c>
      <c r="BF27" s="1" t="s">
        <v>160</v>
      </c>
      <c r="BG27" s="1">
        <v>1</v>
      </c>
      <c r="BH27" s="1">
        <v>0</v>
      </c>
      <c r="BK27" s="1" t="s">
        <v>439</v>
      </c>
      <c r="BL27" s="1" t="s">
        <v>453</v>
      </c>
      <c r="BM27" s="1" t="s">
        <v>255</v>
      </c>
      <c r="BN27" s="1" t="s">
        <v>289</v>
      </c>
      <c r="BO27" s="1" t="s">
        <v>535</v>
      </c>
      <c r="BQ27" s="1" t="s">
        <v>890</v>
      </c>
      <c r="BR27" s="1">
        <v>8</v>
      </c>
      <c r="BS27" s="1" t="s">
        <v>891</v>
      </c>
      <c r="BW27" s="1">
        <v>1</v>
      </c>
      <c r="BX27" s="1" t="s">
        <v>814</v>
      </c>
      <c r="BZ27" s="1" t="s">
        <v>168</v>
      </c>
      <c r="CA27" s="1">
        <v>0</v>
      </c>
      <c r="CB27" s="1">
        <v>1</v>
      </c>
      <c r="CD27" s="1">
        <v>0</v>
      </c>
      <c r="CE27" s="1">
        <v>0</v>
      </c>
      <c r="CG27" s="1" t="s">
        <v>892</v>
      </c>
      <c r="CH27" s="1">
        <v>2000</v>
      </c>
      <c r="CI27" s="1">
        <v>1250</v>
      </c>
      <c r="CJ27" s="1" t="s">
        <v>893</v>
      </c>
      <c r="CK27" s="1" t="s">
        <v>894</v>
      </c>
      <c r="CL27" s="1" t="s">
        <v>895</v>
      </c>
      <c r="CO27" s="1" t="s">
        <v>896</v>
      </c>
      <c r="CQ27" s="1" t="s">
        <v>453</v>
      </c>
      <c r="CR27" s="1">
        <v>1</v>
      </c>
      <c r="CU27" s="1" t="s">
        <v>897</v>
      </c>
      <c r="CV27" s="1" t="s">
        <v>457</v>
      </c>
      <c r="CW27" s="1">
        <v>1</v>
      </c>
      <c r="DA27" s="1" t="s">
        <v>176</v>
      </c>
      <c r="DC27" s="1">
        <v>1</v>
      </c>
      <c r="DG27" s="1" t="s">
        <v>177</v>
      </c>
      <c r="DH27" s="1">
        <v>0</v>
      </c>
      <c r="DI27" s="1">
        <v>0</v>
      </c>
      <c r="DJ27" s="1">
        <v>1</v>
      </c>
      <c r="DK27" s="1">
        <v>0</v>
      </c>
      <c r="DM27" s="1" t="s">
        <v>109</v>
      </c>
      <c r="DN27" s="1" t="s">
        <v>176</v>
      </c>
      <c r="DR27" s="1" t="s">
        <v>573</v>
      </c>
      <c r="DS27" s="1">
        <v>1</v>
      </c>
      <c r="DW27" s="1" t="s">
        <v>439</v>
      </c>
      <c r="DZ27" s="1">
        <v>1</v>
      </c>
      <c r="EB27" s="1" t="s">
        <v>206</v>
      </c>
      <c r="EC27" s="1" t="s">
        <v>206</v>
      </c>
      <c r="ED27" s="1" t="s">
        <v>898</v>
      </c>
      <c r="EI27" s="1" t="s">
        <v>899</v>
      </c>
      <c r="EN27" s="1" t="s">
        <v>900</v>
      </c>
      <c r="EO27" s="1">
        <v>1</v>
      </c>
      <c r="EY27" s="1" t="s">
        <v>901</v>
      </c>
      <c r="EZ27" s="1">
        <v>181300491</v>
      </c>
      <c r="FA27" s="1" t="s">
        <v>902</v>
      </c>
      <c r="FB27" s="2">
        <v>44808.799108796287</v>
      </c>
      <c r="FE27" s="1" t="s">
        <v>184</v>
      </c>
      <c r="FH27" s="1">
        <v>23</v>
      </c>
      <c r="FI27" s="2">
        <v>44788.429748854163</v>
      </c>
      <c r="FJ27" s="2">
        <v>44788.445715358786</v>
      </c>
      <c r="FK27" s="1" t="s">
        <v>903</v>
      </c>
      <c r="FL27" s="1">
        <v>12.348125100000001</v>
      </c>
      <c r="FM27" s="1">
        <v>-1.566039</v>
      </c>
      <c r="FN27" s="1">
        <v>334.4</v>
      </c>
      <c r="FO27" s="1">
        <v>4.8</v>
      </c>
    </row>
    <row r="28" spans="1:171" x14ac:dyDescent="0.25">
      <c r="A28" s="1">
        <v>27</v>
      </c>
      <c r="B28" s="1" t="s">
        <v>142</v>
      </c>
      <c r="C28" s="1" t="s">
        <v>143</v>
      </c>
      <c r="D28" s="1">
        <v>30</v>
      </c>
      <c r="E28" s="1" t="s">
        <v>853</v>
      </c>
      <c r="F28" s="1" t="s">
        <v>144</v>
      </c>
      <c r="G28" s="1">
        <v>0</v>
      </c>
      <c r="H28" s="1" t="s">
        <v>145</v>
      </c>
      <c r="I28" s="1" t="s">
        <v>148</v>
      </c>
      <c r="K28" s="1" t="s">
        <v>148</v>
      </c>
      <c r="L28" s="1">
        <v>4</v>
      </c>
      <c r="M28" s="1">
        <v>4</v>
      </c>
      <c r="N28" s="1" t="s">
        <v>904</v>
      </c>
      <c r="O28" s="1" t="s">
        <v>148</v>
      </c>
      <c r="P28" s="1" t="s">
        <v>149</v>
      </c>
      <c r="Q28" s="1" t="s">
        <v>246</v>
      </c>
      <c r="R28" s="1" t="s">
        <v>905</v>
      </c>
      <c r="S28" s="1" t="s">
        <v>281</v>
      </c>
      <c r="T28" s="1" t="s">
        <v>18</v>
      </c>
      <c r="U28" s="1">
        <v>0</v>
      </c>
      <c r="V28" s="1">
        <v>0</v>
      </c>
      <c r="W28" s="1">
        <v>0</v>
      </c>
      <c r="X28" s="1">
        <v>0</v>
      </c>
      <c r="Y28" s="1">
        <v>1</v>
      </c>
      <c r="Z28" s="1">
        <v>0</v>
      </c>
      <c r="AA28" s="1">
        <v>0</v>
      </c>
      <c r="AB28" s="1">
        <v>0</v>
      </c>
      <c r="AC28" s="1">
        <v>0</v>
      </c>
      <c r="AD28" s="1">
        <v>0</v>
      </c>
      <c r="AE28" s="1">
        <v>0</v>
      </c>
      <c r="AF28" s="1">
        <f t="shared" si="0"/>
        <v>1</v>
      </c>
      <c r="AG28" s="1" t="s">
        <v>176</v>
      </c>
      <c r="AH28" s="1">
        <v>1</v>
      </c>
      <c r="AK28" s="1" t="s">
        <v>906</v>
      </c>
      <c r="AL28" s="1">
        <v>1</v>
      </c>
      <c r="AN28" s="1">
        <v>1</v>
      </c>
      <c r="AO28" s="1" t="s">
        <v>457</v>
      </c>
      <c r="AS28" s="1">
        <v>1</v>
      </c>
      <c r="AT28" s="1" t="s">
        <v>176</v>
      </c>
      <c r="AY28" s="1" t="s">
        <v>907</v>
      </c>
      <c r="AZ28" s="1">
        <v>7</v>
      </c>
      <c r="BA28" s="1">
        <v>17.5</v>
      </c>
      <c r="BB28" s="1">
        <f t="shared" si="2"/>
        <v>10.5</v>
      </c>
      <c r="BC28" s="1" t="s">
        <v>504</v>
      </c>
      <c r="BD28" s="1">
        <v>7</v>
      </c>
      <c r="BE28" s="1" t="s">
        <v>148</v>
      </c>
      <c r="BF28" s="1" t="s">
        <v>160</v>
      </c>
      <c r="BG28" s="1">
        <v>1</v>
      </c>
      <c r="BH28" s="1">
        <v>0</v>
      </c>
      <c r="BK28" s="1" t="s">
        <v>439</v>
      </c>
      <c r="BL28" s="1" t="s">
        <v>908</v>
      </c>
      <c r="BM28" s="1" t="s">
        <v>255</v>
      </c>
      <c r="BN28" s="1" t="s">
        <v>289</v>
      </c>
      <c r="BO28" s="1" t="s">
        <v>535</v>
      </c>
      <c r="BQ28" s="1" t="s">
        <v>909</v>
      </c>
      <c r="BR28" s="1">
        <v>8</v>
      </c>
      <c r="BS28" s="1" t="s">
        <v>910</v>
      </c>
      <c r="BV28" s="1">
        <v>1</v>
      </c>
      <c r="BX28" s="1" t="s">
        <v>911</v>
      </c>
      <c r="BZ28" s="1" t="s">
        <v>168</v>
      </c>
      <c r="CA28" s="1">
        <v>0</v>
      </c>
      <c r="CB28" s="1">
        <v>1</v>
      </c>
      <c r="CD28" s="1">
        <v>0</v>
      </c>
      <c r="CE28" s="1">
        <v>0</v>
      </c>
      <c r="CG28" s="1" t="s">
        <v>912</v>
      </c>
      <c r="CJ28" s="1" t="s">
        <v>913</v>
      </c>
      <c r="CK28" s="1" t="s">
        <v>914</v>
      </c>
      <c r="CL28" s="1" t="s">
        <v>915</v>
      </c>
      <c r="CM28" s="1">
        <v>400</v>
      </c>
      <c r="CN28" s="1">
        <f>CM28*BR28</f>
        <v>3200</v>
      </c>
      <c r="CO28" s="1" t="s">
        <v>916</v>
      </c>
      <c r="CP28" s="1">
        <v>1250</v>
      </c>
      <c r="CQ28" s="1" t="s">
        <v>453</v>
      </c>
      <c r="CR28" s="1">
        <v>1</v>
      </c>
      <c r="CU28" s="1" t="s">
        <v>917</v>
      </c>
      <c r="CV28" s="1" t="s">
        <v>457</v>
      </c>
      <c r="CW28" s="1">
        <v>1</v>
      </c>
      <c r="DA28" s="1" t="s">
        <v>176</v>
      </c>
      <c r="DC28" s="1">
        <v>1</v>
      </c>
      <c r="DG28" s="1" t="s">
        <v>177</v>
      </c>
      <c r="DH28" s="1">
        <v>0</v>
      </c>
      <c r="DI28" s="1">
        <v>0</v>
      </c>
      <c r="DJ28" s="1">
        <v>1</v>
      </c>
      <c r="DK28" s="1">
        <v>0</v>
      </c>
      <c r="DM28" s="1" t="s">
        <v>109</v>
      </c>
      <c r="DN28" s="1" t="s">
        <v>176</v>
      </c>
      <c r="DR28" s="1" t="s">
        <v>573</v>
      </c>
      <c r="DS28" s="1">
        <v>1</v>
      </c>
      <c r="DW28" s="1" t="s">
        <v>439</v>
      </c>
      <c r="DZ28" s="1">
        <v>1</v>
      </c>
      <c r="EB28" s="1" t="s">
        <v>206</v>
      </c>
      <c r="EC28" s="1" t="s">
        <v>206</v>
      </c>
      <c r="ED28" s="1" t="s">
        <v>918</v>
      </c>
      <c r="EH28" s="1">
        <v>1</v>
      </c>
      <c r="EI28" s="1" t="s">
        <v>775</v>
      </c>
      <c r="EN28" s="1" t="s">
        <v>919</v>
      </c>
      <c r="EO28" s="1">
        <v>1</v>
      </c>
      <c r="EY28" s="1" t="s">
        <v>920</v>
      </c>
      <c r="EZ28" s="1">
        <v>181300492</v>
      </c>
      <c r="FA28" s="1" t="s">
        <v>921</v>
      </c>
      <c r="FB28" s="2">
        <v>44808.799120370371</v>
      </c>
      <c r="FE28" s="1" t="s">
        <v>184</v>
      </c>
      <c r="FH28" s="1">
        <v>24</v>
      </c>
      <c r="FI28" s="2">
        <v>44788.447315868063</v>
      </c>
      <c r="FJ28" s="2">
        <v>44788.467879270836</v>
      </c>
      <c r="FK28" s="1" t="s">
        <v>922</v>
      </c>
      <c r="FL28" s="1">
        <v>12.3478324</v>
      </c>
      <c r="FM28" s="1">
        <v>-1.5657749999999999</v>
      </c>
      <c r="FN28" s="1">
        <v>297.5</v>
      </c>
      <c r="FO28" s="1">
        <v>4.5</v>
      </c>
    </row>
    <row r="29" spans="1:171" x14ac:dyDescent="0.25">
      <c r="A29" s="1">
        <v>28</v>
      </c>
      <c r="B29" s="1" t="s">
        <v>142</v>
      </c>
      <c r="C29" s="1" t="s">
        <v>212</v>
      </c>
      <c r="D29" s="1">
        <v>44</v>
      </c>
      <c r="E29" s="1" t="s">
        <v>363</v>
      </c>
      <c r="F29" s="1" t="s">
        <v>144</v>
      </c>
      <c r="G29" s="1">
        <v>0</v>
      </c>
      <c r="H29" s="1" t="s">
        <v>145</v>
      </c>
      <c r="J29" s="1" t="s">
        <v>495</v>
      </c>
      <c r="K29" s="1" t="s">
        <v>495</v>
      </c>
      <c r="L29" s="1">
        <v>2</v>
      </c>
      <c r="M29" s="1">
        <v>8</v>
      </c>
      <c r="N29" s="1" t="s">
        <v>176</v>
      </c>
      <c r="O29" s="1" t="s">
        <v>176</v>
      </c>
      <c r="R29" s="1" t="s">
        <v>923</v>
      </c>
      <c r="T29" s="1" t="s">
        <v>18</v>
      </c>
      <c r="U29" s="1">
        <v>0</v>
      </c>
      <c r="V29" s="1">
        <v>0</v>
      </c>
      <c r="W29" s="1">
        <v>0</v>
      </c>
      <c r="X29" s="1">
        <v>0</v>
      </c>
      <c r="Y29" s="1">
        <v>1</v>
      </c>
      <c r="Z29" s="1">
        <v>0</v>
      </c>
      <c r="AA29" s="1">
        <v>0</v>
      </c>
      <c r="AB29" s="1">
        <v>0</v>
      </c>
      <c r="AC29" s="1">
        <v>0</v>
      </c>
      <c r="AD29" s="1">
        <v>0</v>
      </c>
      <c r="AE29" s="1">
        <v>0</v>
      </c>
      <c r="AF29" s="1">
        <f t="shared" si="0"/>
        <v>1</v>
      </c>
      <c r="AG29" s="1" t="s">
        <v>176</v>
      </c>
      <c r="AH29" s="1">
        <v>1</v>
      </c>
      <c r="AK29" s="1" t="s">
        <v>924</v>
      </c>
      <c r="AL29" s="1">
        <v>1</v>
      </c>
      <c r="AO29" s="1" t="s">
        <v>925</v>
      </c>
      <c r="AQ29" s="1">
        <v>1</v>
      </c>
      <c r="AT29" s="1" t="s">
        <v>148</v>
      </c>
      <c r="AU29" s="1" t="s">
        <v>926</v>
      </c>
      <c r="AV29" s="1" t="s">
        <v>809</v>
      </c>
      <c r="AX29" s="1">
        <v>1</v>
      </c>
      <c r="AY29" s="1" t="s">
        <v>927</v>
      </c>
      <c r="AZ29" s="1">
        <v>6</v>
      </c>
      <c r="BA29" s="1">
        <v>17</v>
      </c>
      <c r="BB29" s="1">
        <f t="shared" si="2"/>
        <v>11</v>
      </c>
      <c r="BC29" s="1" t="s">
        <v>287</v>
      </c>
      <c r="BD29" s="1">
        <v>6</v>
      </c>
      <c r="BE29" s="1" t="s">
        <v>148</v>
      </c>
      <c r="BF29" s="1" t="s">
        <v>160</v>
      </c>
      <c r="BG29" s="1">
        <v>1</v>
      </c>
      <c r="BH29" s="1">
        <v>0</v>
      </c>
      <c r="BK29" s="1" t="s">
        <v>439</v>
      </c>
      <c r="BL29" s="1" t="s">
        <v>414</v>
      </c>
      <c r="BM29" s="1" t="s">
        <v>255</v>
      </c>
      <c r="BN29" s="1" t="s">
        <v>289</v>
      </c>
      <c r="BO29" s="1" t="s">
        <v>735</v>
      </c>
      <c r="BQ29" s="1" t="s">
        <v>928</v>
      </c>
      <c r="BS29" s="1" t="s">
        <v>929</v>
      </c>
      <c r="BT29" s="1">
        <v>1</v>
      </c>
      <c r="BX29" s="1" t="s">
        <v>930</v>
      </c>
      <c r="BZ29" s="1" t="s">
        <v>168</v>
      </c>
      <c r="CA29" s="1">
        <v>0</v>
      </c>
      <c r="CB29" s="1">
        <v>1</v>
      </c>
      <c r="CD29" s="1">
        <v>0</v>
      </c>
      <c r="CE29" s="1">
        <v>0</v>
      </c>
      <c r="CG29" s="1" t="s">
        <v>931</v>
      </c>
      <c r="CH29" s="1">
        <v>2250</v>
      </c>
      <c r="CJ29" s="1" t="s">
        <v>932</v>
      </c>
      <c r="CK29" s="1" t="s">
        <v>351</v>
      </c>
      <c r="CL29" s="1" t="s">
        <v>933</v>
      </c>
      <c r="CM29" s="3">
        <f>6250/15</f>
        <v>416.66666666666669</v>
      </c>
      <c r="CO29" s="1" t="s">
        <v>934</v>
      </c>
      <c r="CQ29" s="1" t="s">
        <v>514</v>
      </c>
      <c r="CR29" s="1">
        <v>1</v>
      </c>
      <c r="CU29" s="1" t="s">
        <v>266</v>
      </c>
      <c r="CV29" s="1" t="s">
        <v>355</v>
      </c>
      <c r="CW29" s="1">
        <v>1</v>
      </c>
      <c r="DA29" s="1" t="s">
        <v>176</v>
      </c>
      <c r="DC29" s="1">
        <v>1</v>
      </c>
      <c r="DG29" s="1" t="s">
        <v>177</v>
      </c>
      <c r="DH29" s="1">
        <v>0</v>
      </c>
      <c r="DI29" s="1">
        <v>0</v>
      </c>
      <c r="DJ29" s="1">
        <v>1</v>
      </c>
      <c r="DK29" s="1">
        <v>0</v>
      </c>
      <c r="DM29" s="1" t="s">
        <v>109</v>
      </c>
      <c r="DN29" s="1" t="s">
        <v>176</v>
      </c>
      <c r="DR29" s="1" t="s">
        <v>355</v>
      </c>
      <c r="DV29" s="1">
        <v>1</v>
      </c>
      <c r="DW29" s="1" t="s">
        <v>355</v>
      </c>
      <c r="EA29" s="1">
        <v>1</v>
      </c>
      <c r="EB29" s="1" t="s">
        <v>33</v>
      </c>
      <c r="EC29" s="1" t="s">
        <v>355</v>
      </c>
      <c r="ED29" s="1" t="s">
        <v>935</v>
      </c>
      <c r="EF29" s="1">
        <v>1</v>
      </c>
      <c r="EI29" s="1" t="s">
        <v>936</v>
      </c>
      <c r="EN29" s="1" t="s">
        <v>937</v>
      </c>
      <c r="EQ29" s="1">
        <v>1</v>
      </c>
      <c r="EY29" s="1" t="s">
        <v>938</v>
      </c>
      <c r="EZ29" s="1">
        <v>181300496</v>
      </c>
      <c r="FA29" s="1" t="s">
        <v>939</v>
      </c>
      <c r="FB29" s="2">
        <v>44808.799131944441</v>
      </c>
      <c r="FE29" s="1" t="s">
        <v>184</v>
      </c>
      <c r="FH29" s="1">
        <v>25</v>
      </c>
      <c r="FI29" s="2">
        <v>44788.473453530103</v>
      </c>
      <c r="FJ29" s="2">
        <v>44788.487300266213</v>
      </c>
      <c r="FK29" s="1" t="s">
        <v>940</v>
      </c>
      <c r="FL29" s="1">
        <v>12.3484339</v>
      </c>
      <c r="FM29" s="1">
        <v>-1.5655573</v>
      </c>
      <c r="FN29" s="1">
        <v>329.6</v>
      </c>
      <c r="FO29" s="1">
        <v>4.9829999999999997</v>
      </c>
    </row>
    <row r="30" spans="1:171" x14ac:dyDescent="0.25">
      <c r="A30" s="1">
        <v>29</v>
      </c>
      <c r="B30" s="1" t="s">
        <v>142</v>
      </c>
      <c r="C30" s="1" t="s">
        <v>212</v>
      </c>
      <c r="D30" s="1">
        <v>37</v>
      </c>
      <c r="E30" s="1" t="s">
        <v>941</v>
      </c>
      <c r="F30" s="1" t="s">
        <v>942</v>
      </c>
      <c r="G30" s="1">
        <v>4</v>
      </c>
      <c r="H30" s="1" t="s">
        <v>756</v>
      </c>
      <c r="J30" s="1" t="s">
        <v>495</v>
      </c>
      <c r="K30" s="1" t="s">
        <v>495</v>
      </c>
      <c r="L30" s="1">
        <v>4</v>
      </c>
      <c r="M30" s="1">
        <v>20</v>
      </c>
      <c r="N30" s="1" t="s">
        <v>943</v>
      </c>
      <c r="O30" s="1" t="s">
        <v>148</v>
      </c>
      <c r="P30" s="1" t="s">
        <v>149</v>
      </c>
      <c r="Q30" s="1" t="s">
        <v>150</v>
      </c>
      <c r="R30" s="1" t="s">
        <v>944</v>
      </c>
      <c r="S30" s="1" t="s">
        <v>281</v>
      </c>
      <c r="T30" s="1" t="s">
        <v>945</v>
      </c>
      <c r="U30" s="1">
        <v>1</v>
      </c>
      <c r="V30" s="1">
        <v>0</v>
      </c>
      <c r="W30" s="1">
        <v>0</v>
      </c>
      <c r="X30" s="1">
        <v>0</v>
      </c>
      <c r="Y30" s="1">
        <v>1</v>
      </c>
      <c r="Z30" s="1">
        <v>0</v>
      </c>
      <c r="AA30" s="1">
        <v>0</v>
      </c>
      <c r="AB30" s="1">
        <v>0</v>
      </c>
      <c r="AC30" s="1">
        <v>0</v>
      </c>
      <c r="AD30" s="1">
        <v>0</v>
      </c>
      <c r="AE30" s="1">
        <v>0</v>
      </c>
      <c r="AF30" s="1">
        <f t="shared" si="0"/>
        <v>2</v>
      </c>
      <c r="AG30" s="1" t="s">
        <v>176</v>
      </c>
      <c r="AH30" s="1">
        <v>1</v>
      </c>
      <c r="AK30" s="1" t="s">
        <v>946</v>
      </c>
      <c r="AL30" s="1">
        <v>1</v>
      </c>
      <c r="AN30" s="1">
        <v>1</v>
      </c>
      <c r="AO30" s="1" t="s">
        <v>432</v>
      </c>
      <c r="AQ30" s="1">
        <v>1</v>
      </c>
      <c r="AT30" s="1" t="s">
        <v>148</v>
      </c>
      <c r="AU30" s="1" t="s">
        <v>669</v>
      </c>
      <c r="AV30" s="1" t="s">
        <v>558</v>
      </c>
      <c r="AX30" s="1">
        <v>1</v>
      </c>
      <c r="AY30" s="1" t="s">
        <v>706</v>
      </c>
      <c r="AZ30" s="1">
        <v>7</v>
      </c>
      <c r="BA30" s="1">
        <v>18</v>
      </c>
      <c r="BB30" s="1">
        <f t="shared" si="2"/>
        <v>11</v>
      </c>
      <c r="BC30" s="1" t="s">
        <v>560</v>
      </c>
      <c r="BD30" s="1">
        <v>6</v>
      </c>
      <c r="BE30" s="1" t="s">
        <v>148</v>
      </c>
      <c r="BF30" s="1" t="s">
        <v>160</v>
      </c>
      <c r="BG30" s="1">
        <v>1</v>
      </c>
      <c r="BH30" s="1">
        <v>0</v>
      </c>
      <c r="BK30" s="1" t="s">
        <v>439</v>
      </c>
      <c r="BL30" s="1" t="s">
        <v>453</v>
      </c>
      <c r="BM30" s="1" t="s">
        <v>255</v>
      </c>
      <c r="BN30" s="1" t="s">
        <v>289</v>
      </c>
      <c r="BO30" s="1" t="s">
        <v>735</v>
      </c>
      <c r="BP30" s="1" t="s">
        <v>947</v>
      </c>
      <c r="BQ30" s="1" t="s">
        <v>948</v>
      </c>
      <c r="BS30" s="1" t="s">
        <v>949</v>
      </c>
      <c r="BW30" s="1">
        <v>1</v>
      </c>
      <c r="BY30" s="1" t="s">
        <v>950</v>
      </c>
      <c r="BZ30" s="1" t="s">
        <v>229</v>
      </c>
      <c r="CA30" s="1">
        <v>1</v>
      </c>
      <c r="CB30" s="1">
        <v>1</v>
      </c>
      <c r="CD30" s="1">
        <v>0</v>
      </c>
      <c r="CE30" s="1">
        <v>0</v>
      </c>
      <c r="CG30" s="1" t="s">
        <v>767</v>
      </c>
      <c r="CJ30" s="1" t="s">
        <v>951</v>
      </c>
      <c r="CK30" s="1" t="s">
        <v>952</v>
      </c>
      <c r="CL30" s="1" t="s">
        <v>953</v>
      </c>
      <c r="CO30" s="1" t="s">
        <v>954</v>
      </c>
      <c r="CQ30" s="1" t="s">
        <v>647</v>
      </c>
      <c r="CR30" s="1">
        <v>1</v>
      </c>
      <c r="CU30" s="1" t="s">
        <v>897</v>
      </c>
      <c r="CV30" s="1" t="s">
        <v>457</v>
      </c>
      <c r="CW30" s="1">
        <v>1</v>
      </c>
      <c r="DA30" s="1" t="s">
        <v>176</v>
      </c>
      <c r="DC30" s="1">
        <v>1</v>
      </c>
      <c r="DG30" s="1" t="s">
        <v>177</v>
      </c>
      <c r="DH30" s="1">
        <v>0</v>
      </c>
      <c r="DI30" s="1">
        <v>0</v>
      </c>
      <c r="DJ30" s="1">
        <v>1</v>
      </c>
      <c r="DK30" s="1">
        <v>0</v>
      </c>
      <c r="DM30" s="1" t="s">
        <v>109</v>
      </c>
      <c r="DN30" s="1" t="s">
        <v>176</v>
      </c>
      <c r="DR30" s="1" t="s">
        <v>955</v>
      </c>
      <c r="DS30" s="1">
        <v>1</v>
      </c>
      <c r="DW30" s="1" t="s">
        <v>457</v>
      </c>
      <c r="EA30" s="1">
        <v>1</v>
      </c>
      <c r="EB30" s="1" t="s">
        <v>206</v>
      </c>
      <c r="EC30" s="1" t="s">
        <v>206</v>
      </c>
      <c r="ED30" s="1" t="s">
        <v>956</v>
      </c>
      <c r="EF30" s="1">
        <v>1</v>
      </c>
      <c r="EI30" s="1" t="s">
        <v>957</v>
      </c>
      <c r="EN30" s="1" t="s">
        <v>958</v>
      </c>
      <c r="EO30" s="1">
        <v>1</v>
      </c>
      <c r="ET30" s="1">
        <v>1</v>
      </c>
      <c r="EY30" s="1" t="s">
        <v>959</v>
      </c>
      <c r="EZ30" s="1">
        <v>181300497</v>
      </c>
      <c r="FA30" s="1" t="s">
        <v>960</v>
      </c>
      <c r="FB30" s="2">
        <v>44808.799143518518</v>
      </c>
      <c r="FE30" s="1" t="s">
        <v>184</v>
      </c>
      <c r="FH30" s="1">
        <v>26</v>
      </c>
      <c r="FI30" s="2">
        <v>44788.489597118052</v>
      </c>
      <c r="FJ30" s="2">
        <v>44788.511452384257</v>
      </c>
      <c r="FK30" s="1" t="s">
        <v>961</v>
      </c>
      <c r="FL30" s="1">
        <v>12.348515000000001</v>
      </c>
      <c r="FM30" s="1">
        <v>-1.5656367</v>
      </c>
      <c r="FN30" s="1">
        <v>354.8</v>
      </c>
      <c r="FO30" s="1">
        <v>4.5</v>
      </c>
    </row>
    <row r="31" spans="1:171" x14ac:dyDescent="0.25">
      <c r="A31" s="1">
        <v>30</v>
      </c>
      <c r="B31" s="1" t="s">
        <v>142</v>
      </c>
      <c r="C31" s="1" t="s">
        <v>143</v>
      </c>
      <c r="D31" s="1">
        <v>38</v>
      </c>
      <c r="E31" s="1" t="s">
        <v>962</v>
      </c>
      <c r="F31" s="1" t="s">
        <v>144</v>
      </c>
      <c r="G31" s="1">
        <v>0</v>
      </c>
      <c r="H31" s="1" t="s">
        <v>145</v>
      </c>
      <c r="I31" s="1" t="s">
        <v>148</v>
      </c>
      <c r="K31" s="1" t="s">
        <v>148</v>
      </c>
      <c r="L31" s="1">
        <v>5</v>
      </c>
      <c r="M31" s="1">
        <v>7</v>
      </c>
      <c r="N31" s="1" t="s">
        <v>963</v>
      </c>
      <c r="O31" s="1" t="s">
        <v>148</v>
      </c>
      <c r="P31" s="1" t="s">
        <v>397</v>
      </c>
      <c r="R31" s="1" t="s">
        <v>467</v>
      </c>
      <c r="S31" s="1" t="s">
        <v>281</v>
      </c>
      <c r="T31" s="1" t="s">
        <v>702</v>
      </c>
      <c r="U31" s="1">
        <v>0</v>
      </c>
      <c r="V31" s="1">
        <v>0</v>
      </c>
      <c r="W31" s="1">
        <v>1</v>
      </c>
      <c r="X31" s="1">
        <v>0</v>
      </c>
      <c r="Y31" s="1">
        <v>1</v>
      </c>
      <c r="Z31" s="1">
        <v>0</v>
      </c>
      <c r="AA31" s="1">
        <v>0</v>
      </c>
      <c r="AB31" s="1">
        <v>0</v>
      </c>
      <c r="AC31" s="1">
        <v>0</v>
      </c>
      <c r="AD31" s="1">
        <v>0</v>
      </c>
      <c r="AE31" s="1">
        <v>0</v>
      </c>
      <c r="AF31" s="1">
        <f t="shared" si="0"/>
        <v>2</v>
      </c>
      <c r="AG31" s="1" t="s">
        <v>176</v>
      </c>
      <c r="AH31" s="1">
        <v>1</v>
      </c>
      <c r="AK31" s="1" t="s">
        <v>964</v>
      </c>
      <c r="AL31" s="1">
        <v>1</v>
      </c>
      <c r="AM31" s="1">
        <v>1</v>
      </c>
      <c r="AO31" s="1" t="s">
        <v>965</v>
      </c>
      <c r="AQ31" s="1">
        <v>1</v>
      </c>
      <c r="AT31" s="1" t="s">
        <v>148</v>
      </c>
      <c r="AU31" s="1" t="s">
        <v>783</v>
      </c>
      <c r="AV31" s="1" t="s">
        <v>472</v>
      </c>
      <c r="AX31" s="1">
        <v>1</v>
      </c>
      <c r="AY31" s="1" t="s">
        <v>966</v>
      </c>
      <c r="AZ31" s="1">
        <v>8</v>
      </c>
      <c r="BA31" s="1">
        <v>18</v>
      </c>
      <c r="BB31" s="1">
        <f t="shared" si="2"/>
        <v>10</v>
      </c>
      <c r="BC31" s="1" t="s">
        <v>560</v>
      </c>
      <c r="BD31" s="1">
        <v>6</v>
      </c>
      <c r="BE31" s="1" t="s">
        <v>148</v>
      </c>
      <c r="BF31" s="1" t="s">
        <v>160</v>
      </c>
      <c r="BG31" s="1">
        <v>1</v>
      </c>
      <c r="BH31" s="1">
        <v>0</v>
      </c>
      <c r="BK31" s="1" t="s">
        <v>439</v>
      </c>
      <c r="BL31" s="1" t="s">
        <v>453</v>
      </c>
      <c r="BM31" s="1" t="s">
        <v>255</v>
      </c>
      <c r="BN31" s="1" t="s">
        <v>289</v>
      </c>
      <c r="BO31" s="1" t="s">
        <v>967</v>
      </c>
      <c r="BQ31" s="1" t="s">
        <v>968</v>
      </c>
      <c r="BR31" s="1">
        <v>11</v>
      </c>
      <c r="BS31" s="1" t="s">
        <v>969</v>
      </c>
      <c r="BT31" s="1">
        <v>1</v>
      </c>
      <c r="BX31" s="1" t="s">
        <v>970</v>
      </c>
      <c r="BZ31" s="1" t="s">
        <v>168</v>
      </c>
      <c r="CA31" s="1">
        <v>0</v>
      </c>
      <c r="CB31" s="1">
        <v>1</v>
      </c>
      <c r="CD31" s="1">
        <v>0</v>
      </c>
      <c r="CE31" s="1">
        <v>0</v>
      </c>
      <c r="CG31" s="1" t="s">
        <v>971</v>
      </c>
      <c r="CJ31" s="1" t="s">
        <v>972</v>
      </c>
      <c r="CK31" s="1" t="s">
        <v>790</v>
      </c>
      <c r="CL31" s="1" t="s">
        <v>915</v>
      </c>
      <c r="CM31" s="1">
        <v>400</v>
      </c>
      <c r="CN31" s="1">
        <f>CM31*BR31</f>
        <v>4400</v>
      </c>
      <c r="CO31" s="1" t="s">
        <v>973</v>
      </c>
      <c r="CQ31" s="1" t="s">
        <v>647</v>
      </c>
      <c r="CR31" s="1">
        <v>1</v>
      </c>
      <c r="CU31" s="1" t="s">
        <v>974</v>
      </c>
      <c r="CV31" s="1" t="s">
        <v>457</v>
      </c>
      <c r="CW31" s="1">
        <v>1</v>
      </c>
      <c r="DA31" s="1" t="s">
        <v>176</v>
      </c>
      <c r="DC31" s="1">
        <v>1</v>
      </c>
      <c r="DG31" s="1" t="s">
        <v>177</v>
      </c>
      <c r="DH31" s="1">
        <v>0</v>
      </c>
      <c r="DI31" s="1">
        <v>0</v>
      </c>
      <c r="DJ31" s="1">
        <v>1</v>
      </c>
      <c r="DK31" s="1">
        <v>0</v>
      </c>
      <c r="DM31" s="1" t="s">
        <v>109</v>
      </c>
      <c r="DN31" s="1" t="s">
        <v>176</v>
      </c>
      <c r="DR31" s="1" t="s">
        <v>573</v>
      </c>
      <c r="DS31" s="1">
        <v>1</v>
      </c>
      <c r="DW31" s="1" t="s">
        <v>439</v>
      </c>
      <c r="DZ31" s="1">
        <v>1</v>
      </c>
      <c r="EB31" s="1" t="s">
        <v>206</v>
      </c>
      <c r="EC31" s="1" t="s">
        <v>206</v>
      </c>
      <c r="ED31" s="1" t="s">
        <v>975</v>
      </c>
      <c r="EF31" s="1">
        <v>1</v>
      </c>
      <c r="EI31" s="1" t="s">
        <v>775</v>
      </c>
      <c r="EN31" s="1" t="s">
        <v>976</v>
      </c>
      <c r="EO31" s="1">
        <v>1</v>
      </c>
      <c r="EY31" s="1" t="s">
        <v>977</v>
      </c>
      <c r="EZ31" s="1">
        <v>181300498</v>
      </c>
      <c r="FA31" s="1" t="s">
        <v>978</v>
      </c>
      <c r="FB31" s="2">
        <v>44808.799143518518</v>
      </c>
      <c r="FE31" s="1" t="s">
        <v>184</v>
      </c>
      <c r="FH31" s="1">
        <v>27</v>
      </c>
      <c r="FI31" s="2">
        <v>44788.514074398146</v>
      </c>
      <c r="FJ31" s="2">
        <v>44788.531274664347</v>
      </c>
      <c r="FK31" s="1" t="s">
        <v>979</v>
      </c>
      <c r="FL31" s="1">
        <v>12.348507700000001</v>
      </c>
      <c r="FM31" s="1">
        <v>-1.5655117000000001</v>
      </c>
      <c r="FN31" s="1">
        <v>321.89999999999998</v>
      </c>
      <c r="FO31" s="1">
        <v>4.9400000000000004</v>
      </c>
    </row>
    <row r="32" spans="1:171" x14ac:dyDescent="0.25">
      <c r="A32" s="1">
        <v>31</v>
      </c>
      <c r="B32" s="1" t="s">
        <v>142</v>
      </c>
      <c r="C32" s="1" t="s">
        <v>212</v>
      </c>
      <c r="D32" s="1">
        <v>27</v>
      </c>
      <c r="E32" s="1" t="s">
        <v>980</v>
      </c>
      <c r="F32" s="1" t="s">
        <v>144</v>
      </c>
      <c r="G32" s="1">
        <v>0</v>
      </c>
      <c r="H32" s="1" t="s">
        <v>145</v>
      </c>
      <c r="J32" s="1" t="s">
        <v>176</v>
      </c>
      <c r="K32" s="1" t="s">
        <v>176</v>
      </c>
      <c r="L32" s="1">
        <v>0</v>
      </c>
      <c r="M32" s="1">
        <v>5</v>
      </c>
      <c r="N32" s="1" t="s">
        <v>176</v>
      </c>
      <c r="O32" s="1" t="s">
        <v>176</v>
      </c>
      <c r="R32" s="1" t="s">
        <v>981</v>
      </c>
      <c r="T32" s="1" t="s">
        <v>702</v>
      </c>
      <c r="U32" s="1">
        <v>0</v>
      </c>
      <c r="V32" s="1">
        <v>0</v>
      </c>
      <c r="W32" s="1">
        <v>1</v>
      </c>
      <c r="X32" s="1">
        <v>0</v>
      </c>
      <c r="Y32" s="1">
        <v>1</v>
      </c>
      <c r="Z32" s="1">
        <v>0</v>
      </c>
      <c r="AA32" s="1">
        <v>0</v>
      </c>
      <c r="AB32" s="1">
        <v>0</v>
      </c>
      <c r="AC32" s="1">
        <v>0</v>
      </c>
      <c r="AD32" s="1">
        <v>0</v>
      </c>
      <c r="AE32" s="1">
        <v>0</v>
      </c>
      <c r="AF32" s="1">
        <f t="shared" si="0"/>
        <v>2</v>
      </c>
      <c r="AG32" s="1" t="s">
        <v>176</v>
      </c>
      <c r="AH32" s="1">
        <v>1</v>
      </c>
      <c r="AK32" s="1" t="s">
        <v>982</v>
      </c>
      <c r="AN32" s="1">
        <v>1</v>
      </c>
      <c r="AO32" s="1" t="s">
        <v>983</v>
      </c>
      <c r="AQ32" s="1">
        <v>1</v>
      </c>
      <c r="AT32" s="1" t="s">
        <v>148</v>
      </c>
      <c r="AU32" s="1" t="s">
        <v>984</v>
      </c>
      <c r="AV32" s="1" t="s">
        <v>558</v>
      </c>
      <c r="AX32" s="1">
        <v>1</v>
      </c>
      <c r="AY32" s="1" t="s">
        <v>286</v>
      </c>
      <c r="AZ32" s="1">
        <v>6</v>
      </c>
      <c r="BA32" s="1">
        <v>18</v>
      </c>
      <c r="BB32" s="1">
        <f t="shared" si="2"/>
        <v>12</v>
      </c>
      <c r="BC32" s="1" t="s">
        <v>763</v>
      </c>
      <c r="BD32" s="1">
        <v>7</v>
      </c>
      <c r="BE32" s="1" t="s">
        <v>148</v>
      </c>
      <c r="BF32" s="1" t="s">
        <v>160</v>
      </c>
      <c r="BG32" s="1">
        <v>1</v>
      </c>
      <c r="BH32" s="1">
        <v>0</v>
      </c>
      <c r="BK32" s="1" t="s">
        <v>439</v>
      </c>
      <c r="BL32" s="1" t="s">
        <v>453</v>
      </c>
      <c r="BM32" s="1" t="s">
        <v>255</v>
      </c>
      <c r="BN32" s="1" t="s">
        <v>593</v>
      </c>
      <c r="BO32" s="1" t="s">
        <v>985</v>
      </c>
      <c r="BQ32" s="1" t="s">
        <v>986</v>
      </c>
      <c r="BS32" s="1" t="s">
        <v>987</v>
      </c>
      <c r="BT32" s="1">
        <v>1</v>
      </c>
      <c r="BX32" s="1" t="s">
        <v>988</v>
      </c>
      <c r="BZ32" s="1" t="s">
        <v>681</v>
      </c>
      <c r="CA32" s="1">
        <v>1</v>
      </c>
      <c r="CB32" s="1">
        <v>1</v>
      </c>
      <c r="CD32" s="1">
        <v>0</v>
      </c>
      <c r="CE32" s="1">
        <v>0</v>
      </c>
      <c r="CG32" s="1" t="s">
        <v>413</v>
      </c>
      <c r="CJ32" s="1" t="s">
        <v>989</v>
      </c>
      <c r="CK32" s="1" t="s">
        <v>990</v>
      </c>
      <c r="CL32" s="1" t="s">
        <v>991</v>
      </c>
      <c r="CO32" s="1" t="s">
        <v>992</v>
      </c>
      <c r="CQ32" s="1" t="s">
        <v>453</v>
      </c>
      <c r="CR32" s="1">
        <v>1</v>
      </c>
      <c r="CU32" s="1" t="s">
        <v>993</v>
      </c>
      <c r="CV32" s="1" t="s">
        <v>457</v>
      </c>
      <c r="CW32" s="1">
        <v>1</v>
      </c>
      <c r="DA32" s="1" t="s">
        <v>176</v>
      </c>
      <c r="DC32" s="1">
        <v>1</v>
      </c>
      <c r="DG32" s="1" t="s">
        <v>177</v>
      </c>
      <c r="DH32" s="1">
        <v>0</v>
      </c>
      <c r="DI32" s="1">
        <v>0</v>
      </c>
      <c r="DJ32" s="1">
        <v>1</v>
      </c>
      <c r="DK32" s="1">
        <v>0</v>
      </c>
      <c r="DM32" s="1" t="s">
        <v>109</v>
      </c>
      <c r="DN32" s="1" t="s">
        <v>176</v>
      </c>
      <c r="DR32" s="1" t="s">
        <v>439</v>
      </c>
      <c r="DU32" s="1">
        <v>1</v>
      </c>
      <c r="DW32" s="1" t="s">
        <v>439</v>
      </c>
      <c r="DZ32" s="1">
        <v>1</v>
      </c>
      <c r="EB32" s="1" t="s">
        <v>206</v>
      </c>
      <c r="EC32" s="1" t="s">
        <v>206</v>
      </c>
      <c r="ED32" s="1" t="s">
        <v>458</v>
      </c>
      <c r="EH32" s="1">
        <v>1</v>
      </c>
      <c r="EI32" s="1" t="s">
        <v>994</v>
      </c>
      <c r="EN32" s="1" t="s">
        <v>995</v>
      </c>
      <c r="EO32" s="1">
        <v>1</v>
      </c>
      <c r="EW32" s="1">
        <v>1</v>
      </c>
      <c r="EY32" s="1" t="s">
        <v>996</v>
      </c>
      <c r="EZ32" s="1">
        <v>181300501</v>
      </c>
      <c r="FA32" s="1" t="s">
        <v>997</v>
      </c>
      <c r="FB32" s="2">
        <v>44808.799155092587</v>
      </c>
      <c r="FE32" s="1" t="s">
        <v>184</v>
      </c>
      <c r="FH32" s="1">
        <v>28</v>
      </c>
      <c r="FI32" s="2">
        <v>44788.53755641204</v>
      </c>
      <c r="FJ32" s="2">
        <v>44788.550008182872</v>
      </c>
      <c r="FK32" s="1" t="s">
        <v>998</v>
      </c>
      <c r="FL32" s="1">
        <v>12.348671299999999</v>
      </c>
      <c r="FM32" s="1">
        <v>-1.5648280999999999</v>
      </c>
      <c r="FN32" s="1">
        <v>236.1</v>
      </c>
      <c r="FO32" s="1">
        <v>4.5599999999999996</v>
      </c>
    </row>
    <row r="33" spans="1:171" x14ac:dyDescent="0.25">
      <c r="A33" s="1">
        <v>32</v>
      </c>
      <c r="B33" s="1" t="s">
        <v>142</v>
      </c>
      <c r="C33" s="1" t="s">
        <v>212</v>
      </c>
      <c r="D33" s="1">
        <v>25</v>
      </c>
      <c r="E33" s="1" t="s">
        <v>999</v>
      </c>
      <c r="F33" s="1" t="s">
        <v>1000</v>
      </c>
      <c r="G33" s="1">
        <v>15</v>
      </c>
      <c r="H33" s="1" t="s">
        <v>583</v>
      </c>
      <c r="J33" s="1" t="s">
        <v>176</v>
      </c>
      <c r="K33" s="1" t="s">
        <v>176</v>
      </c>
      <c r="L33" s="1">
        <v>0</v>
      </c>
      <c r="M33" s="1">
        <v>7</v>
      </c>
      <c r="N33" s="1" t="s">
        <v>1001</v>
      </c>
      <c r="O33" s="1" t="s">
        <v>176</v>
      </c>
      <c r="P33" s="1" t="s">
        <v>427</v>
      </c>
      <c r="R33" s="1" t="s">
        <v>1002</v>
      </c>
      <c r="S33" s="1" t="s">
        <v>429</v>
      </c>
      <c r="T33" s="1" t="s">
        <v>527</v>
      </c>
      <c r="U33" s="1">
        <v>0</v>
      </c>
      <c r="V33" s="1">
        <v>0</v>
      </c>
      <c r="W33" s="1">
        <v>1</v>
      </c>
      <c r="X33" s="1">
        <v>0</v>
      </c>
      <c r="Y33" s="1">
        <v>0</v>
      </c>
      <c r="Z33" s="1">
        <v>0</v>
      </c>
      <c r="AA33" s="1">
        <v>0</v>
      </c>
      <c r="AB33" s="1">
        <v>0</v>
      </c>
      <c r="AC33" s="1">
        <v>0</v>
      </c>
      <c r="AD33" s="1">
        <v>0</v>
      </c>
      <c r="AE33" s="1">
        <v>0</v>
      </c>
      <c r="AF33" s="1">
        <f t="shared" si="0"/>
        <v>1</v>
      </c>
      <c r="AG33" s="1" t="s">
        <v>176</v>
      </c>
      <c r="AH33" s="1">
        <v>1</v>
      </c>
      <c r="AK33" s="1" t="s">
        <v>1003</v>
      </c>
      <c r="AN33" s="1">
        <v>1</v>
      </c>
      <c r="AO33" s="1" t="s">
        <v>1004</v>
      </c>
      <c r="AQ33" s="1">
        <v>1</v>
      </c>
      <c r="AT33" s="1" t="s">
        <v>148</v>
      </c>
      <c r="AU33" s="1" t="s">
        <v>1005</v>
      </c>
      <c r="AV33" s="1" t="s">
        <v>670</v>
      </c>
      <c r="AX33" s="1">
        <v>1</v>
      </c>
      <c r="AY33" s="1" t="s">
        <v>286</v>
      </c>
      <c r="AZ33" s="1">
        <v>6</v>
      </c>
      <c r="BA33" s="1">
        <v>18</v>
      </c>
      <c r="BB33" s="1">
        <f t="shared" si="2"/>
        <v>12</v>
      </c>
      <c r="BC33" s="1" t="s">
        <v>560</v>
      </c>
      <c r="BD33" s="1">
        <v>6</v>
      </c>
      <c r="BE33" s="1" t="s">
        <v>622</v>
      </c>
      <c r="BF33" s="1" t="s">
        <v>160</v>
      </c>
      <c r="BG33" s="1">
        <v>1</v>
      </c>
      <c r="BH33" s="1">
        <v>0</v>
      </c>
      <c r="BK33" s="1" t="s">
        <v>439</v>
      </c>
      <c r="BL33" s="1" t="s">
        <v>453</v>
      </c>
      <c r="BM33" s="1" t="s">
        <v>1006</v>
      </c>
      <c r="BN33" s="1" t="s">
        <v>593</v>
      </c>
      <c r="BO33" s="1" t="s">
        <v>1007</v>
      </c>
      <c r="BQ33" s="1" t="s">
        <v>1008</v>
      </c>
      <c r="BS33" s="1" t="s">
        <v>766</v>
      </c>
      <c r="BT33" s="1">
        <v>1</v>
      </c>
      <c r="BX33" s="1" t="s">
        <v>1009</v>
      </c>
      <c r="BZ33" s="1" t="s">
        <v>842</v>
      </c>
      <c r="CA33" s="1">
        <v>0</v>
      </c>
      <c r="CB33" s="1">
        <v>0</v>
      </c>
      <c r="CD33" s="1">
        <v>1</v>
      </c>
      <c r="CE33" s="1">
        <v>0</v>
      </c>
      <c r="CG33" s="1" t="s">
        <v>1010</v>
      </c>
      <c r="CJ33" s="1" t="s">
        <v>1011</v>
      </c>
      <c r="CK33" s="1" t="s">
        <v>1012</v>
      </c>
      <c r="CL33" s="1" t="s">
        <v>1013</v>
      </c>
      <c r="CO33" s="1" t="s">
        <v>1014</v>
      </c>
      <c r="CQ33" s="1" t="s">
        <v>647</v>
      </c>
      <c r="CR33" s="1">
        <v>1</v>
      </c>
      <c r="CU33" s="1" t="s">
        <v>1015</v>
      </c>
      <c r="CV33" s="1" t="s">
        <v>1016</v>
      </c>
      <c r="CZ33" s="1">
        <v>1</v>
      </c>
      <c r="DA33" s="1" t="s">
        <v>176</v>
      </c>
      <c r="DC33" s="1">
        <v>1</v>
      </c>
      <c r="DG33" s="1" t="s">
        <v>177</v>
      </c>
      <c r="DH33" s="1">
        <v>0</v>
      </c>
      <c r="DI33" s="1">
        <v>0</v>
      </c>
      <c r="DJ33" s="1">
        <v>1</v>
      </c>
      <c r="DK33" s="1">
        <v>0</v>
      </c>
      <c r="DM33" s="1" t="s">
        <v>109</v>
      </c>
      <c r="DN33" s="1" t="s">
        <v>176</v>
      </c>
      <c r="DR33" s="1" t="s">
        <v>1017</v>
      </c>
      <c r="DT33" s="1">
        <v>1</v>
      </c>
      <c r="DW33" s="1" t="s">
        <v>1018</v>
      </c>
      <c r="DX33" s="1">
        <v>1</v>
      </c>
      <c r="EB33" s="1" t="s">
        <v>206</v>
      </c>
      <c r="EC33" s="1" t="s">
        <v>206</v>
      </c>
      <c r="ED33" s="1" t="s">
        <v>1019</v>
      </c>
      <c r="EF33" s="1">
        <v>1</v>
      </c>
      <c r="EI33" s="1" t="s">
        <v>1020</v>
      </c>
      <c r="EN33" s="1" t="s">
        <v>1021</v>
      </c>
      <c r="EO33" s="1">
        <v>1</v>
      </c>
      <c r="EY33" s="1" t="s">
        <v>1022</v>
      </c>
      <c r="EZ33" s="1">
        <v>181300502</v>
      </c>
      <c r="FA33" s="1" t="s">
        <v>1023</v>
      </c>
      <c r="FB33" s="2">
        <v>44808.799166666657</v>
      </c>
      <c r="FE33" s="1" t="s">
        <v>184</v>
      </c>
      <c r="FH33" s="1">
        <v>29</v>
      </c>
      <c r="FI33" s="2">
        <v>44788.551173483793</v>
      </c>
      <c r="FJ33" s="2">
        <v>44788.563405219909</v>
      </c>
      <c r="FK33" s="1" t="s">
        <v>1024</v>
      </c>
      <c r="FL33" s="1">
        <v>12.348535</v>
      </c>
      <c r="FM33" s="1">
        <v>-1.5649017000000001</v>
      </c>
      <c r="FN33" s="1">
        <v>280.39999999999998</v>
      </c>
      <c r="FO33" s="1">
        <v>4.92</v>
      </c>
    </row>
    <row r="34" spans="1:171" x14ac:dyDescent="0.25">
      <c r="A34" s="1">
        <v>33</v>
      </c>
      <c r="B34" s="1" t="s">
        <v>142</v>
      </c>
      <c r="C34" s="1" t="s">
        <v>143</v>
      </c>
      <c r="D34" s="1">
        <v>36</v>
      </c>
      <c r="E34" s="1" t="s">
        <v>1025</v>
      </c>
      <c r="F34" s="1" t="s">
        <v>144</v>
      </c>
      <c r="G34" s="1">
        <v>0</v>
      </c>
      <c r="H34" s="1" t="s">
        <v>145</v>
      </c>
      <c r="I34" s="1" t="s">
        <v>148</v>
      </c>
      <c r="K34" s="1" t="s">
        <v>148</v>
      </c>
      <c r="L34" s="1">
        <v>5</v>
      </c>
      <c r="M34" s="1">
        <v>18</v>
      </c>
      <c r="N34" s="1" t="s">
        <v>176</v>
      </c>
      <c r="O34" s="1" t="s">
        <v>176</v>
      </c>
      <c r="R34" s="1" t="s">
        <v>1026</v>
      </c>
      <c r="S34" s="1" t="s">
        <v>429</v>
      </c>
      <c r="T34" s="1" t="s">
        <v>805</v>
      </c>
      <c r="U34" s="1">
        <v>0</v>
      </c>
      <c r="V34" s="1">
        <v>0</v>
      </c>
      <c r="W34" s="1">
        <v>1</v>
      </c>
      <c r="X34" s="1">
        <v>0</v>
      </c>
      <c r="Y34" s="1">
        <v>1</v>
      </c>
      <c r="Z34" s="1">
        <v>0</v>
      </c>
      <c r="AA34" s="1">
        <v>0</v>
      </c>
      <c r="AB34" s="1">
        <v>0</v>
      </c>
      <c r="AC34" s="1">
        <v>0</v>
      </c>
      <c r="AD34" s="1">
        <v>0</v>
      </c>
      <c r="AE34" s="1">
        <v>0</v>
      </c>
      <c r="AF34" s="1">
        <f t="shared" si="0"/>
        <v>2</v>
      </c>
      <c r="AG34" s="1" t="s">
        <v>176</v>
      </c>
      <c r="AH34" s="1">
        <v>1</v>
      </c>
      <c r="AK34" s="1" t="s">
        <v>1027</v>
      </c>
      <c r="AL34" s="1">
        <v>1</v>
      </c>
      <c r="AM34" s="1">
        <v>1</v>
      </c>
      <c r="AO34" s="1" t="s">
        <v>1028</v>
      </c>
      <c r="AP34" s="1">
        <v>1</v>
      </c>
      <c r="AT34" s="1" t="s">
        <v>148</v>
      </c>
      <c r="AU34" s="1" t="s">
        <v>1029</v>
      </c>
      <c r="AV34" s="1" t="s">
        <v>1030</v>
      </c>
      <c r="AX34" s="1">
        <v>1</v>
      </c>
      <c r="AY34" s="1" t="s">
        <v>286</v>
      </c>
      <c r="AZ34" s="1">
        <v>6</v>
      </c>
      <c r="BA34" s="1">
        <v>18</v>
      </c>
      <c r="BB34" s="1">
        <f t="shared" si="2"/>
        <v>12</v>
      </c>
      <c r="BC34" s="1" t="s">
        <v>1031</v>
      </c>
      <c r="BD34" s="1">
        <v>7</v>
      </c>
      <c r="BE34" s="1" t="s">
        <v>148</v>
      </c>
      <c r="BF34" s="1" t="s">
        <v>160</v>
      </c>
      <c r="BG34" s="1">
        <v>1</v>
      </c>
      <c r="BH34" s="1">
        <v>0</v>
      </c>
      <c r="BK34" s="1" t="s">
        <v>439</v>
      </c>
      <c r="BL34" s="1" t="s">
        <v>647</v>
      </c>
      <c r="BM34" s="1" t="s">
        <v>255</v>
      </c>
      <c r="BN34" s="1" t="s">
        <v>289</v>
      </c>
      <c r="BO34" s="1" t="s">
        <v>535</v>
      </c>
      <c r="BQ34" s="1" t="s">
        <v>1032</v>
      </c>
      <c r="BR34" s="1">
        <v>12</v>
      </c>
      <c r="BS34" s="1" t="s">
        <v>1033</v>
      </c>
      <c r="BT34" s="1">
        <v>1</v>
      </c>
      <c r="BX34" s="1" t="s">
        <v>1034</v>
      </c>
      <c r="BZ34" s="1" t="s">
        <v>168</v>
      </c>
      <c r="CA34" s="1">
        <v>0</v>
      </c>
      <c r="CB34" s="1">
        <v>1</v>
      </c>
      <c r="CD34" s="1">
        <v>0</v>
      </c>
      <c r="CE34" s="1">
        <v>0</v>
      </c>
      <c r="CG34" s="1" t="s">
        <v>1035</v>
      </c>
      <c r="CH34" s="1">
        <v>2500</v>
      </c>
      <c r="CI34" s="1">
        <v>1250</v>
      </c>
      <c r="CJ34" s="1" t="s">
        <v>1036</v>
      </c>
      <c r="CK34" s="1" t="s">
        <v>1037</v>
      </c>
      <c r="CL34" s="1" t="s">
        <v>915</v>
      </c>
      <c r="CM34" s="1">
        <v>400</v>
      </c>
      <c r="CN34" s="1">
        <f>CM34*BR34</f>
        <v>4800</v>
      </c>
      <c r="CO34" s="1" t="s">
        <v>1038</v>
      </c>
      <c r="CQ34" s="1" t="s">
        <v>647</v>
      </c>
      <c r="CR34" s="1">
        <v>1</v>
      </c>
      <c r="CU34" s="1" t="s">
        <v>1039</v>
      </c>
      <c r="CV34" s="1" t="s">
        <v>457</v>
      </c>
      <c r="CW34" s="1">
        <v>1</v>
      </c>
      <c r="DA34" s="1" t="s">
        <v>176</v>
      </c>
      <c r="DC34" s="1">
        <v>1</v>
      </c>
      <c r="DG34" s="1" t="s">
        <v>177</v>
      </c>
      <c r="DH34" s="1">
        <v>0</v>
      </c>
      <c r="DI34" s="1">
        <v>0</v>
      </c>
      <c r="DJ34" s="1">
        <v>1</v>
      </c>
      <c r="DK34" s="1">
        <v>0</v>
      </c>
      <c r="DM34" s="1" t="s">
        <v>109</v>
      </c>
      <c r="DN34" s="1" t="s">
        <v>176</v>
      </c>
      <c r="DR34" s="1" t="s">
        <v>573</v>
      </c>
      <c r="DS34" s="1">
        <v>1</v>
      </c>
      <c r="DW34" s="1" t="s">
        <v>457</v>
      </c>
      <c r="EA34" s="1">
        <v>1</v>
      </c>
      <c r="EB34" s="1" t="s">
        <v>206</v>
      </c>
      <c r="EC34" s="1" t="s">
        <v>206</v>
      </c>
      <c r="ED34" s="1" t="s">
        <v>1040</v>
      </c>
      <c r="EG34" s="1">
        <v>1</v>
      </c>
      <c r="EI34" s="1" t="s">
        <v>1041</v>
      </c>
      <c r="EN34" s="1" t="s">
        <v>1042</v>
      </c>
      <c r="EO34" s="1">
        <v>1</v>
      </c>
      <c r="EP34" s="1">
        <v>1</v>
      </c>
      <c r="EY34" s="1" t="s">
        <v>1043</v>
      </c>
      <c r="EZ34" s="1">
        <v>181300504</v>
      </c>
      <c r="FA34" s="1" t="s">
        <v>1044</v>
      </c>
      <c r="FB34" s="2">
        <v>44808.799178240741</v>
      </c>
      <c r="FE34" s="1" t="s">
        <v>184</v>
      </c>
      <c r="FH34" s="1">
        <v>30</v>
      </c>
      <c r="FI34" s="2">
        <v>44788.566422615739</v>
      </c>
      <c r="FJ34" s="2">
        <v>44788.579890335648</v>
      </c>
      <c r="FK34" s="1" t="s">
        <v>1045</v>
      </c>
      <c r="FL34" s="1">
        <v>12.3479624</v>
      </c>
      <c r="FM34" s="1">
        <v>-1.5645007</v>
      </c>
      <c r="FN34" s="1">
        <v>368.5</v>
      </c>
      <c r="FO34" s="1">
        <v>4.54</v>
      </c>
    </row>
    <row r="35" spans="1:171" x14ac:dyDescent="0.25">
      <c r="A35" s="1">
        <v>34</v>
      </c>
      <c r="B35" s="1" t="s">
        <v>142</v>
      </c>
      <c r="C35" s="1" t="s">
        <v>143</v>
      </c>
      <c r="D35" s="1">
        <v>50</v>
      </c>
      <c r="E35" s="1" t="s">
        <v>1046</v>
      </c>
      <c r="F35" s="1" t="s">
        <v>144</v>
      </c>
      <c r="G35" s="1">
        <v>0</v>
      </c>
      <c r="H35" s="1" t="s">
        <v>145</v>
      </c>
      <c r="I35" s="1" t="s">
        <v>148</v>
      </c>
      <c r="K35" s="1" t="s">
        <v>148</v>
      </c>
      <c r="L35" s="1">
        <v>5</v>
      </c>
      <c r="M35" s="1">
        <v>30</v>
      </c>
      <c r="N35" s="1" t="s">
        <v>176</v>
      </c>
      <c r="O35" s="1" t="s">
        <v>176</v>
      </c>
      <c r="R35" s="1" t="s">
        <v>1047</v>
      </c>
      <c r="S35" s="1" t="s">
        <v>214</v>
      </c>
      <c r="T35" s="1" t="s">
        <v>18</v>
      </c>
      <c r="U35" s="1">
        <v>0</v>
      </c>
      <c r="V35" s="1">
        <v>0</v>
      </c>
      <c r="W35" s="1">
        <v>0</v>
      </c>
      <c r="X35" s="1">
        <v>0</v>
      </c>
      <c r="Y35" s="1">
        <v>1</v>
      </c>
      <c r="Z35" s="1">
        <v>0</v>
      </c>
      <c r="AA35" s="1">
        <v>0</v>
      </c>
      <c r="AB35" s="1">
        <v>0</v>
      </c>
      <c r="AC35" s="1">
        <v>0</v>
      </c>
      <c r="AD35" s="1">
        <v>0</v>
      </c>
      <c r="AE35" s="1">
        <v>0</v>
      </c>
      <c r="AF35" s="1">
        <f t="shared" si="0"/>
        <v>1</v>
      </c>
      <c r="AG35" s="1" t="s">
        <v>176</v>
      </c>
      <c r="AH35" s="1">
        <v>1</v>
      </c>
      <c r="AK35" s="1" t="s">
        <v>1027</v>
      </c>
      <c r="AL35" s="1">
        <v>1</v>
      </c>
      <c r="AM35" s="1">
        <v>1</v>
      </c>
      <c r="AO35" s="1" t="s">
        <v>1048</v>
      </c>
      <c r="AQ35" s="1">
        <v>1</v>
      </c>
      <c r="AT35" s="1" t="s">
        <v>176</v>
      </c>
      <c r="AY35" s="1" t="s">
        <v>1049</v>
      </c>
      <c r="AZ35" s="1">
        <v>8</v>
      </c>
      <c r="BA35" s="1">
        <v>17</v>
      </c>
      <c r="BB35" s="1">
        <f t="shared" si="2"/>
        <v>9</v>
      </c>
      <c r="BC35" s="1" t="s">
        <v>763</v>
      </c>
      <c r="BD35" s="1">
        <v>7</v>
      </c>
      <c r="BE35" s="1" t="s">
        <v>148</v>
      </c>
      <c r="BF35" s="1" t="s">
        <v>160</v>
      </c>
      <c r="BG35" s="1">
        <v>1</v>
      </c>
      <c r="BH35" s="1">
        <v>0</v>
      </c>
      <c r="BK35" s="1" t="s">
        <v>439</v>
      </c>
      <c r="BL35" s="1" t="s">
        <v>647</v>
      </c>
      <c r="BM35" s="1" t="s">
        <v>255</v>
      </c>
      <c r="BN35" s="1" t="s">
        <v>289</v>
      </c>
      <c r="BO35" s="1" t="s">
        <v>1050</v>
      </c>
      <c r="BQ35" s="1" t="s">
        <v>1051</v>
      </c>
      <c r="BR35" s="1">
        <v>12</v>
      </c>
      <c r="BS35" s="1" t="s">
        <v>1052</v>
      </c>
      <c r="BT35" s="1">
        <v>1</v>
      </c>
      <c r="BX35" s="1" t="s">
        <v>1053</v>
      </c>
      <c r="BZ35" s="1" t="s">
        <v>168</v>
      </c>
      <c r="CA35" s="1">
        <v>0</v>
      </c>
      <c r="CB35" s="1">
        <v>1</v>
      </c>
      <c r="CD35" s="1">
        <v>0</v>
      </c>
      <c r="CE35" s="1">
        <v>0</v>
      </c>
      <c r="CG35" s="1" t="s">
        <v>1054</v>
      </c>
      <c r="CH35" s="1">
        <v>2500</v>
      </c>
      <c r="CJ35" s="1" t="s">
        <v>1055</v>
      </c>
      <c r="CK35" s="1" t="s">
        <v>1056</v>
      </c>
      <c r="CL35" s="1" t="s">
        <v>1057</v>
      </c>
      <c r="CM35" s="1">
        <f>AVERAGE(400,416.6666667)</f>
        <v>408.33333334999998</v>
      </c>
      <c r="CN35" s="1">
        <f>CM35*BR35</f>
        <v>4900.0000001999997</v>
      </c>
      <c r="CO35" s="1" t="s">
        <v>1058</v>
      </c>
      <c r="CQ35" s="1" t="s">
        <v>1059</v>
      </c>
      <c r="CR35" s="1">
        <v>1</v>
      </c>
      <c r="CU35" s="1" t="s">
        <v>1060</v>
      </c>
      <c r="CV35" s="1" t="s">
        <v>457</v>
      </c>
      <c r="CW35" s="1">
        <v>1</v>
      </c>
      <c r="DA35" s="1" t="s">
        <v>176</v>
      </c>
      <c r="DC35" s="1">
        <v>1</v>
      </c>
      <c r="DG35" s="1" t="s">
        <v>177</v>
      </c>
      <c r="DH35" s="1">
        <v>0</v>
      </c>
      <c r="DI35" s="1">
        <v>0</v>
      </c>
      <c r="DJ35" s="1">
        <v>1</v>
      </c>
      <c r="DK35" s="1">
        <v>0</v>
      </c>
      <c r="DM35" s="1" t="s">
        <v>109</v>
      </c>
      <c r="DN35" s="1" t="s">
        <v>176</v>
      </c>
      <c r="DR35" s="1" t="s">
        <v>573</v>
      </c>
      <c r="DS35" s="1">
        <v>1</v>
      </c>
      <c r="DW35" s="1" t="s">
        <v>439</v>
      </c>
      <c r="DZ35" s="1">
        <v>1</v>
      </c>
      <c r="EB35" s="1" t="s">
        <v>206</v>
      </c>
      <c r="EC35" s="1" t="s">
        <v>206</v>
      </c>
      <c r="ED35" s="1" t="s">
        <v>1061</v>
      </c>
      <c r="EF35" s="1">
        <v>1</v>
      </c>
      <c r="EI35" s="1" t="s">
        <v>1062</v>
      </c>
      <c r="EN35" s="1" t="s">
        <v>1063</v>
      </c>
      <c r="ER35" s="1">
        <v>1</v>
      </c>
      <c r="EY35" s="1" t="s">
        <v>1064</v>
      </c>
      <c r="EZ35" s="1">
        <v>181300506</v>
      </c>
      <c r="FA35" s="1" t="s">
        <v>1065</v>
      </c>
      <c r="FB35" s="2">
        <v>44808.799189814818</v>
      </c>
      <c r="FE35" s="1" t="s">
        <v>184</v>
      </c>
      <c r="FH35" s="1">
        <v>31</v>
      </c>
      <c r="FI35" s="2">
        <v>44788.582362754627</v>
      </c>
      <c r="FJ35" s="2">
        <v>44788.597130196758</v>
      </c>
      <c r="FK35" s="1" t="s">
        <v>1066</v>
      </c>
      <c r="FL35" s="1">
        <v>12.3479183</v>
      </c>
      <c r="FM35" s="1">
        <v>-1.5645359000000001</v>
      </c>
      <c r="FN35" s="1">
        <v>338.5</v>
      </c>
      <c r="FO35" s="1">
        <v>4.62</v>
      </c>
    </row>
    <row r="36" spans="1:171" x14ac:dyDescent="0.25">
      <c r="A36" s="1">
        <v>35</v>
      </c>
      <c r="B36" s="1" t="s">
        <v>142</v>
      </c>
      <c r="C36" s="1" t="s">
        <v>143</v>
      </c>
      <c r="D36" s="1">
        <v>39</v>
      </c>
      <c r="E36" s="1" t="s">
        <v>1067</v>
      </c>
      <c r="F36" s="1" t="s">
        <v>144</v>
      </c>
      <c r="G36" s="1">
        <v>0</v>
      </c>
      <c r="H36" s="1" t="s">
        <v>145</v>
      </c>
      <c r="I36" s="1" t="s">
        <v>148</v>
      </c>
      <c r="K36" s="1" t="s">
        <v>148</v>
      </c>
      <c r="L36" s="1">
        <v>4</v>
      </c>
      <c r="M36" s="1">
        <v>9</v>
      </c>
      <c r="N36" s="1" t="s">
        <v>176</v>
      </c>
      <c r="O36" s="1" t="s">
        <v>176</v>
      </c>
      <c r="R36" s="1" t="s">
        <v>1068</v>
      </c>
      <c r="S36" s="1" t="s">
        <v>214</v>
      </c>
      <c r="T36" s="1" t="s">
        <v>18</v>
      </c>
      <c r="U36" s="1">
        <v>0</v>
      </c>
      <c r="V36" s="1">
        <v>0</v>
      </c>
      <c r="W36" s="1">
        <v>0</v>
      </c>
      <c r="X36" s="1">
        <v>0</v>
      </c>
      <c r="Y36" s="1">
        <v>1</v>
      </c>
      <c r="Z36" s="1">
        <v>0</v>
      </c>
      <c r="AA36" s="1">
        <v>0</v>
      </c>
      <c r="AB36" s="1">
        <v>0</v>
      </c>
      <c r="AC36" s="1">
        <v>0</v>
      </c>
      <c r="AD36" s="1">
        <v>0</v>
      </c>
      <c r="AE36" s="1">
        <v>0</v>
      </c>
      <c r="AF36" s="1">
        <f t="shared" si="0"/>
        <v>1</v>
      </c>
      <c r="AG36" s="1" t="s">
        <v>176</v>
      </c>
      <c r="AH36" s="1">
        <v>1</v>
      </c>
      <c r="AK36" s="1" t="s">
        <v>1069</v>
      </c>
      <c r="AL36" s="1">
        <v>1</v>
      </c>
      <c r="AM36" s="1">
        <v>1</v>
      </c>
      <c r="AO36" s="1" t="s">
        <v>1070</v>
      </c>
      <c r="AP36" s="1">
        <v>1</v>
      </c>
      <c r="AQ36" s="1">
        <v>1</v>
      </c>
      <c r="AT36" s="1" t="s">
        <v>148</v>
      </c>
      <c r="AU36" s="1" t="s">
        <v>1071</v>
      </c>
      <c r="AV36" s="1" t="s">
        <v>670</v>
      </c>
      <c r="AX36" s="1">
        <v>1</v>
      </c>
      <c r="AY36" s="1" t="s">
        <v>621</v>
      </c>
      <c r="AZ36" s="1">
        <v>8</v>
      </c>
      <c r="BA36" s="1">
        <v>17</v>
      </c>
      <c r="BB36" s="1">
        <f t="shared" si="2"/>
        <v>9</v>
      </c>
      <c r="BC36" s="1" t="s">
        <v>560</v>
      </c>
      <c r="BD36" s="1">
        <v>6</v>
      </c>
      <c r="BE36" s="1" t="s">
        <v>148</v>
      </c>
      <c r="BF36" s="1" t="s">
        <v>160</v>
      </c>
      <c r="BG36" s="1">
        <v>1</v>
      </c>
      <c r="BH36" s="1">
        <v>0</v>
      </c>
      <c r="BK36" s="1" t="s">
        <v>439</v>
      </c>
      <c r="BL36" s="1" t="s">
        <v>453</v>
      </c>
      <c r="BM36" s="1" t="s">
        <v>255</v>
      </c>
      <c r="BN36" s="1" t="s">
        <v>289</v>
      </c>
      <c r="BO36" s="1" t="s">
        <v>1072</v>
      </c>
      <c r="BQ36" s="1" t="s">
        <v>1073</v>
      </c>
      <c r="BS36" s="1" t="s">
        <v>1074</v>
      </c>
      <c r="BT36" s="1">
        <v>1</v>
      </c>
      <c r="BX36" s="1" t="s">
        <v>628</v>
      </c>
      <c r="BZ36" s="1" t="s">
        <v>168</v>
      </c>
      <c r="CA36" s="1">
        <v>0</v>
      </c>
      <c r="CB36" s="1">
        <v>1</v>
      </c>
      <c r="CD36" s="1">
        <v>0</v>
      </c>
      <c r="CE36" s="1">
        <v>0</v>
      </c>
      <c r="CG36" s="1" t="s">
        <v>1075</v>
      </c>
      <c r="CH36" s="1">
        <v>2500</v>
      </c>
      <c r="CJ36" s="1" t="s">
        <v>1076</v>
      </c>
      <c r="CK36" s="1" t="s">
        <v>1077</v>
      </c>
      <c r="CL36" s="1" t="s">
        <v>915</v>
      </c>
      <c r="CM36" s="1">
        <v>400</v>
      </c>
      <c r="CO36" s="1" t="s">
        <v>1078</v>
      </c>
      <c r="CQ36" s="1" t="s">
        <v>647</v>
      </c>
      <c r="CR36" s="1">
        <v>1</v>
      </c>
      <c r="CU36" s="1" t="s">
        <v>897</v>
      </c>
      <c r="CV36" s="1" t="s">
        <v>457</v>
      </c>
      <c r="CW36" s="1">
        <v>1</v>
      </c>
      <c r="DA36" s="1" t="s">
        <v>176</v>
      </c>
      <c r="DC36" s="1">
        <v>1</v>
      </c>
      <c r="DG36" s="1" t="s">
        <v>177</v>
      </c>
      <c r="DH36" s="1">
        <v>0</v>
      </c>
      <c r="DI36" s="1">
        <v>0</v>
      </c>
      <c r="DJ36" s="1">
        <v>1</v>
      </c>
      <c r="DK36" s="1">
        <v>0</v>
      </c>
      <c r="DM36" s="1" t="s">
        <v>109</v>
      </c>
      <c r="DN36" s="1" t="s">
        <v>176</v>
      </c>
      <c r="DR36" s="1" t="s">
        <v>1079</v>
      </c>
      <c r="DT36" s="1">
        <v>1</v>
      </c>
      <c r="DW36" s="1" t="s">
        <v>439</v>
      </c>
      <c r="DZ36" s="1">
        <v>1</v>
      </c>
      <c r="EB36" s="1" t="s">
        <v>206</v>
      </c>
      <c r="EC36" s="1" t="s">
        <v>206</v>
      </c>
      <c r="ED36" s="1" t="s">
        <v>1080</v>
      </c>
      <c r="EH36" s="1">
        <v>1</v>
      </c>
      <c r="EI36" s="1" t="s">
        <v>1081</v>
      </c>
      <c r="EN36" s="1" t="s">
        <v>1082</v>
      </c>
      <c r="EP36" s="1">
        <v>1</v>
      </c>
      <c r="ER36" s="1">
        <v>1</v>
      </c>
      <c r="EX36" s="1">
        <v>1</v>
      </c>
      <c r="EY36" s="1" t="s">
        <v>1083</v>
      </c>
      <c r="EZ36" s="1">
        <v>181300507</v>
      </c>
      <c r="FA36" s="1" t="s">
        <v>1084</v>
      </c>
      <c r="FB36" s="2">
        <v>44808.799201388887</v>
      </c>
      <c r="FE36" s="1" t="s">
        <v>184</v>
      </c>
      <c r="FH36" s="1">
        <v>32</v>
      </c>
      <c r="FI36" s="2">
        <v>44788.601062835653</v>
      </c>
      <c r="FJ36" s="2">
        <v>44788.621163252312</v>
      </c>
      <c r="FK36" s="1" t="s">
        <v>1085</v>
      </c>
      <c r="FL36" s="1">
        <v>12.3471452</v>
      </c>
      <c r="FM36" s="1">
        <v>-1.5648797000000001</v>
      </c>
      <c r="FN36" s="1">
        <v>334.3</v>
      </c>
      <c r="FO36" s="1">
        <v>4.72</v>
      </c>
    </row>
    <row r="37" spans="1:171" x14ac:dyDescent="0.25">
      <c r="A37" s="1">
        <v>36</v>
      </c>
      <c r="B37" s="1" t="s">
        <v>142</v>
      </c>
      <c r="C37" s="1" t="s">
        <v>212</v>
      </c>
      <c r="D37" s="1">
        <v>38</v>
      </c>
      <c r="E37" s="1" t="s">
        <v>980</v>
      </c>
      <c r="F37" s="1" t="s">
        <v>144</v>
      </c>
      <c r="G37" s="1">
        <v>0</v>
      </c>
      <c r="H37" s="1" t="s">
        <v>145</v>
      </c>
      <c r="J37" s="1" t="s">
        <v>176</v>
      </c>
      <c r="K37" s="1" t="s">
        <v>176</v>
      </c>
      <c r="L37" s="1">
        <v>0</v>
      </c>
      <c r="M37" s="1">
        <v>17</v>
      </c>
      <c r="N37" s="1" t="s">
        <v>176</v>
      </c>
      <c r="O37" s="1" t="s">
        <v>176</v>
      </c>
      <c r="R37" s="1" t="s">
        <v>1086</v>
      </c>
      <c r="T37" s="1" t="s">
        <v>18</v>
      </c>
      <c r="U37" s="1">
        <v>0</v>
      </c>
      <c r="V37" s="1">
        <v>0</v>
      </c>
      <c r="W37" s="1">
        <v>0</v>
      </c>
      <c r="X37" s="1">
        <v>0</v>
      </c>
      <c r="Y37" s="1">
        <v>1</v>
      </c>
      <c r="Z37" s="1">
        <v>0</v>
      </c>
      <c r="AA37" s="1">
        <v>0</v>
      </c>
      <c r="AB37" s="1">
        <v>0</v>
      </c>
      <c r="AC37" s="1">
        <v>0</v>
      </c>
      <c r="AD37" s="1">
        <v>0</v>
      </c>
      <c r="AE37" s="1">
        <v>0</v>
      </c>
      <c r="AF37" s="1">
        <f t="shared" si="0"/>
        <v>1</v>
      </c>
      <c r="AG37" s="1" t="s">
        <v>176</v>
      </c>
      <c r="AH37" s="1">
        <v>1</v>
      </c>
      <c r="AK37" s="1" t="s">
        <v>1087</v>
      </c>
      <c r="AL37" s="1">
        <v>1</v>
      </c>
      <c r="AN37" s="1">
        <v>1</v>
      </c>
      <c r="AO37" s="1" t="s">
        <v>1088</v>
      </c>
      <c r="AQ37" s="1">
        <v>1</v>
      </c>
      <c r="AT37" s="1" t="s">
        <v>148</v>
      </c>
      <c r="AU37" s="1" t="s">
        <v>1089</v>
      </c>
      <c r="AV37" s="1" t="s">
        <v>1090</v>
      </c>
      <c r="AX37" s="1">
        <v>1</v>
      </c>
      <c r="AY37" s="1" t="s">
        <v>1091</v>
      </c>
      <c r="BC37" s="1" t="s">
        <v>560</v>
      </c>
      <c r="BD37" s="1">
        <v>6</v>
      </c>
      <c r="BE37" s="1" t="s">
        <v>148</v>
      </c>
      <c r="BF37" s="1" t="s">
        <v>160</v>
      </c>
      <c r="BG37" s="1">
        <v>1</v>
      </c>
      <c r="BH37" s="1">
        <v>0</v>
      </c>
      <c r="BK37" s="1" t="s">
        <v>439</v>
      </c>
      <c r="BL37" s="1" t="s">
        <v>453</v>
      </c>
      <c r="BM37" s="1" t="s">
        <v>255</v>
      </c>
      <c r="BN37" s="1" t="s">
        <v>289</v>
      </c>
      <c r="BO37" s="1" t="s">
        <v>1092</v>
      </c>
      <c r="BQ37" s="1" t="s">
        <v>1093</v>
      </c>
      <c r="BR37" s="1">
        <v>10</v>
      </c>
      <c r="BS37" s="1" t="s">
        <v>1094</v>
      </c>
      <c r="BT37" s="1">
        <v>1</v>
      </c>
      <c r="BX37" s="1" t="s">
        <v>628</v>
      </c>
      <c r="BZ37" s="1" t="s">
        <v>168</v>
      </c>
      <c r="CA37" s="1">
        <v>0</v>
      </c>
      <c r="CB37" s="1">
        <v>1</v>
      </c>
      <c r="CD37" s="1">
        <v>0</v>
      </c>
      <c r="CE37" s="1">
        <v>0</v>
      </c>
      <c r="CG37" s="1" t="s">
        <v>1095</v>
      </c>
      <c r="CH37" s="1">
        <v>3000</v>
      </c>
      <c r="CJ37" s="1" t="s">
        <v>1096</v>
      </c>
      <c r="CK37" s="1" t="s">
        <v>1097</v>
      </c>
      <c r="CL37" s="1" t="s">
        <v>1098</v>
      </c>
      <c r="CO37" s="1" t="s">
        <v>1099</v>
      </c>
      <c r="CQ37" s="1" t="s">
        <v>647</v>
      </c>
      <c r="CR37" s="1">
        <v>1</v>
      </c>
      <c r="CU37" s="1" t="s">
        <v>1100</v>
      </c>
      <c r="CV37" s="1" t="s">
        <v>457</v>
      </c>
      <c r="CW37" s="1">
        <v>1</v>
      </c>
      <c r="DA37" s="1" t="s">
        <v>176</v>
      </c>
      <c r="DC37" s="1">
        <v>1</v>
      </c>
      <c r="DG37" s="1" t="s">
        <v>177</v>
      </c>
      <c r="DH37" s="1">
        <v>0</v>
      </c>
      <c r="DI37" s="1">
        <v>0</v>
      </c>
      <c r="DJ37" s="1">
        <v>1</v>
      </c>
      <c r="DK37" s="1">
        <v>0</v>
      </c>
      <c r="DM37" s="1" t="s">
        <v>109</v>
      </c>
      <c r="DN37" s="1" t="s">
        <v>176</v>
      </c>
      <c r="DR37" s="1" t="s">
        <v>1101</v>
      </c>
      <c r="DT37" s="1">
        <v>1</v>
      </c>
      <c r="DW37" s="1" t="s">
        <v>439</v>
      </c>
      <c r="DZ37" s="1">
        <v>1</v>
      </c>
      <c r="EB37" s="1" t="s">
        <v>206</v>
      </c>
      <c r="EC37" s="1" t="s">
        <v>206</v>
      </c>
      <c r="ED37" s="1" t="s">
        <v>1102</v>
      </c>
      <c r="EH37" s="1">
        <v>1</v>
      </c>
      <c r="EI37" s="1" t="s">
        <v>1103</v>
      </c>
      <c r="EN37" s="1" t="s">
        <v>1104</v>
      </c>
      <c r="EO37" s="1">
        <v>1</v>
      </c>
      <c r="EY37" s="1" t="s">
        <v>1105</v>
      </c>
      <c r="EZ37" s="1">
        <v>181300510</v>
      </c>
      <c r="FA37" s="1" t="s">
        <v>1106</v>
      </c>
      <c r="FB37" s="2">
        <v>44808.799201388887</v>
      </c>
      <c r="FE37" s="1" t="s">
        <v>184</v>
      </c>
      <c r="FH37" s="1">
        <v>33</v>
      </c>
      <c r="FI37" s="2">
        <v>44788.625055868048</v>
      </c>
      <c r="FJ37" s="2">
        <v>44788.643417025472</v>
      </c>
      <c r="FK37" s="1" t="s">
        <v>1107</v>
      </c>
      <c r="FL37" s="1">
        <v>12.3468234</v>
      </c>
      <c r="FM37" s="1">
        <v>-1.5656466</v>
      </c>
      <c r="FN37" s="1">
        <v>331.7</v>
      </c>
      <c r="FO37" s="1">
        <v>4</v>
      </c>
    </row>
    <row r="38" spans="1:171" x14ac:dyDescent="0.25">
      <c r="A38" s="1">
        <v>37</v>
      </c>
      <c r="B38" s="1" t="s">
        <v>142</v>
      </c>
      <c r="C38" s="1" t="s">
        <v>212</v>
      </c>
      <c r="D38" s="1">
        <v>33</v>
      </c>
      <c r="E38" s="1" t="s">
        <v>1108</v>
      </c>
      <c r="F38" s="1" t="s">
        <v>1109</v>
      </c>
      <c r="G38" s="1">
        <v>3</v>
      </c>
      <c r="H38" s="1" t="s">
        <v>756</v>
      </c>
      <c r="J38" s="1" t="s">
        <v>495</v>
      </c>
      <c r="K38" s="1" t="s">
        <v>495</v>
      </c>
      <c r="L38" s="1">
        <v>3</v>
      </c>
      <c r="M38" s="1">
        <v>10</v>
      </c>
      <c r="N38" s="1" t="s">
        <v>176</v>
      </c>
      <c r="O38" s="1" t="s">
        <v>176</v>
      </c>
      <c r="R38" s="1" t="s">
        <v>1110</v>
      </c>
      <c r="T38" s="1" t="s">
        <v>527</v>
      </c>
      <c r="U38" s="1">
        <v>0</v>
      </c>
      <c r="V38" s="1">
        <v>0</v>
      </c>
      <c r="W38" s="1">
        <v>1</v>
      </c>
      <c r="X38" s="1">
        <v>0</v>
      </c>
      <c r="Y38" s="1">
        <v>0</v>
      </c>
      <c r="Z38" s="1">
        <v>0</v>
      </c>
      <c r="AA38" s="1">
        <v>0</v>
      </c>
      <c r="AB38" s="1">
        <v>0</v>
      </c>
      <c r="AC38" s="1">
        <v>0</v>
      </c>
      <c r="AD38" s="1">
        <v>0</v>
      </c>
      <c r="AE38" s="1">
        <v>0</v>
      </c>
      <c r="AF38" s="1">
        <f t="shared" si="0"/>
        <v>1</v>
      </c>
      <c r="AG38" s="1" t="s">
        <v>176</v>
      </c>
      <c r="AH38" s="1">
        <v>1</v>
      </c>
      <c r="AK38" s="1" t="s">
        <v>1111</v>
      </c>
      <c r="AL38" s="1">
        <v>1</v>
      </c>
      <c r="AO38" s="1" t="s">
        <v>1112</v>
      </c>
      <c r="AQ38" s="1">
        <v>1</v>
      </c>
      <c r="AT38" s="1" t="s">
        <v>176</v>
      </c>
      <c r="AY38" s="1" t="s">
        <v>621</v>
      </c>
      <c r="AZ38" s="1">
        <v>8</v>
      </c>
      <c r="BA38" s="1">
        <v>17</v>
      </c>
      <c r="BB38" s="1">
        <f t="shared" ref="BB38:BB124" si="3">BA38-AZ38</f>
        <v>9</v>
      </c>
      <c r="BC38" s="1" t="s">
        <v>1113</v>
      </c>
      <c r="BD38" s="1">
        <v>6</v>
      </c>
      <c r="BE38" s="1" t="s">
        <v>148</v>
      </c>
      <c r="BF38" s="1" t="s">
        <v>160</v>
      </c>
      <c r="BG38" s="1">
        <v>1</v>
      </c>
      <c r="BH38" s="1">
        <v>0</v>
      </c>
      <c r="BK38" s="1" t="s">
        <v>439</v>
      </c>
      <c r="BL38" s="1" t="s">
        <v>453</v>
      </c>
      <c r="BM38" s="1" t="s">
        <v>593</v>
      </c>
      <c r="BN38" s="1" t="s">
        <v>593</v>
      </c>
      <c r="BO38" s="1" t="s">
        <v>1114</v>
      </c>
      <c r="BQ38" s="1" t="s">
        <v>1115</v>
      </c>
      <c r="BS38" s="1" t="s">
        <v>1116</v>
      </c>
      <c r="BT38" s="1">
        <v>1</v>
      </c>
      <c r="BX38" s="1" t="s">
        <v>566</v>
      </c>
      <c r="BZ38" s="1" t="s">
        <v>842</v>
      </c>
      <c r="CA38" s="1">
        <v>0</v>
      </c>
      <c r="CB38" s="1">
        <v>0</v>
      </c>
      <c r="CD38" s="1">
        <v>1</v>
      </c>
      <c r="CE38" s="1">
        <v>0</v>
      </c>
      <c r="CG38" s="1" t="s">
        <v>1117</v>
      </c>
      <c r="CJ38" s="1" t="s">
        <v>1118</v>
      </c>
      <c r="CK38" s="1" t="s">
        <v>1119</v>
      </c>
      <c r="CL38" s="1" t="s">
        <v>1120</v>
      </c>
      <c r="CO38" s="1" t="s">
        <v>1121</v>
      </c>
      <c r="CQ38" s="1" t="s">
        <v>453</v>
      </c>
      <c r="CR38" s="1">
        <v>1</v>
      </c>
      <c r="CU38" s="1" t="s">
        <v>1122</v>
      </c>
      <c r="CV38" s="1" t="s">
        <v>457</v>
      </c>
      <c r="CW38" s="1">
        <v>1</v>
      </c>
      <c r="DA38" s="1" t="s">
        <v>176</v>
      </c>
      <c r="DC38" s="1">
        <v>1</v>
      </c>
      <c r="DG38" s="1" t="s">
        <v>177</v>
      </c>
      <c r="DH38" s="1">
        <v>0</v>
      </c>
      <c r="DI38" s="1">
        <v>0</v>
      </c>
      <c r="DJ38" s="1">
        <v>1</v>
      </c>
      <c r="DK38" s="1">
        <v>0</v>
      </c>
      <c r="DM38" s="1" t="s">
        <v>109</v>
      </c>
      <c r="DN38" s="1" t="s">
        <v>176</v>
      </c>
      <c r="DR38" s="1" t="s">
        <v>457</v>
      </c>
      <c r="DV38" s="1">
        <v>1</v>
      </c>
      <c r="DW38" s="1" t="s">
        <v>457</v>
      </c>
      <c r="EA38" s="1">
        <v>1</v>
      </c>
      <c r="EB38" s="1" t="s">
        <v>33</v>
      </c>
      <c r="EC38" s="1" t="s">
        <v>457</v>
      </c>
      <c r="ED38" s="1" t="s">
        <v>457</v>
      </c>
      <c r="EG38" s="1">
        <v>1</v>
      </c>
      <c r="EI38" s="1" t="s">
        <v>1123</v>
      </c>
      <c r="EN38" s="1" t="s">
        <v>1124</v>
      </c>
      <c r="EO38" s="1">
        <v>1</v>
      </c>
      <c r="EY38" s="1" t="s">
        <v>1125</v>
      </c>
      <c r="EZ38" s="1">
        <v>181300511</v>
      </c>
      <c r="FA38" s="1" t="s">
        <v>1126</v>
      </c>
      <c r="FB38" s="2">
        <v>44808.799212962957</v>
      </c>
      <c r="FE38" s="1" t="s">
        <v>184</v>
      </c>
      <c r="FH38" s="1">
        <v>34</v>
      </c>
      <c r="FI38" s="2">
        <v>44788.648839421287</v>
      </c>
      <c r="FJ38" s="2">
        <v>44788.661111493057</v>
      </c>
      <c r="FK38" s="1" t="s">
        <v>1127</v>
      </c>
      <c r="FL38" s="1">
        <v>12.346866500000001</v>
      </c>
      <c r="FM38" s="1">
        <v>-1.5660262</v>
      </c>
      <c r="FN38" s="1">
        <v>331.7</v>
      </c>
      <c r="FO38" s="1">
        <v>4.95</v>
      </c>
    </row>
    <row r="39" spans="1:171" x14ac:dyDescent="0.25">
      <c r="A39" s="1">
        <v>38</v>
      </c>
      <c r="B39" s="1" t="s">
        <v>142</v>
      </c>
      <c r="C39" s="1" t="s">
        <v>212</v>
      </c>
      <c r="D39" s="1">
        <v>37</v>
      </c>
      <c r="E39" s="1" t="s">
        <v>1128</v>
      </c>
      <c r="F39" s="1" t="s">
        <v>1129</v>
      </c>
      <c r="G39" s="1">
        <v>2</v>
      </c>
      <c r="H39" s="1" t="s">
        <v>756</v>
      </c>
      <c r="J39" s="1" t="s">
        <v>495</v>
      </c>
      <c r="K39" s="1" t="s">
        <v>495</v>
      </c>
      <c r="L39" s="1">
        <v>2</v>
      </c>
      <c r="M39" s="1">
        <v>4</v>
      </c>
      <c r="N39" s="1" t="s">
        <v>1130</v>
      </c>
      <c r="O39" s="1" t="s">
        <v>148</v>
      </c>
      <c r="P39" s="1" t="s">
        <v>29</v>
      </c>
      <c r="R39" s="1" t="s">
        <v>1131</v>
      </c>
      <c r="S39" s="1" t="s">
        <v>281</v>
      </c>
      <c r="T39" s="1" t="s">
        <v>527</v>
      </c>
      <c r="U39" s="1">
        <v>0</v>
      </c>
      <c r="V39" s="1">
        <v>0</v>
      </c>
      <c r="W39" s="1">
        <v>1</v>
      </c>
      <c r="X39" s="1">
        <v>0</v>
      </c>
      <c r="Y39" s="1">
        <v>0</v>
      </c>
      <c r="Z39" s="1">
        <v>0</v>
      </c>
      <c r="AA39" s="1">
        <v>0</v>
      </c>
      <c r="AB39" s="1">
        <v>0</v>
      </c>
      <c r="AC39" s="1">
        <v>0</v>
      </c>
      <c r="AD39" s="1">
        <v>0</v>
      </c>
      <c r="AE39" s="1">
        <v>0</v>
      </c>
      <c r="AF39" s="1">
        <f t="shared" si="0"/>
        <v>1</v>
      </c>
      <c r="AG39" s="1" t="s">
        <v>176</v>
      </c>
      <c r="AH39" s="1">
        <v>1</v>
      </c>
      <c r="AK39" s="1" t="s">
        <v>1132</v>
      </c>
      <c r="AL39" s="1">
        <v>1</v>
      </c>
      <c r="AN39" s="1">
        <v>1</v>
      </c>
      <c r="AO39" s="1" t="s">
        <v>1133</v>
      </c>
      <c r="AQ39" s="1">
        <v>1</v>
      </c>
      <c r="AR39" s="1">
        <v>1</v>
      </c>
      <c r="AT39" s="1" t="s">
        <v>148</v>
      </c>
      <c r="AU39" s="1" t="s">
        <v>1134</v>
      </c>
      <c r="AV39" s="1" t="s">
        <v>1135</v>
      </c>
      <c r="AX39" s="1">
        <v>1</v>
      </c>
      <c r="AY39" s="1" t="s">
        <v>343</v>
      </c>
      <c r="AZ39" s="1">
        <v>8</v>
      </c>
      <c r="BA39" s="1">
        <v>17</v>
      </c>
      <c r="BB39" s="1">
        <f t="shared" si="3"/>
        <v>9</v>
      </c>
      <c r="BC39" s="1" t="s">
        <v>560</v>
      </c>
      <c r="BD39" s="1">
        <v>6</v>
      </c>
      <c r="BE39" s="1" t="s">
        <v>148</v>
      </c>
      <c r="BF39" s="1" t="s">
        <v>160</v>
      </c>
      <c r="BG39" s="1">
        <v>1</v>
      </c>
      <c r="BH39" s="1">
        <v>0</v>
      </c>
      <c r="BK39" s="1" t="s">
        <v>439</v>
      </c>
      <c r="BL39" s="1" t="s">
        <v>647</v>
      </c>
      <c r="BM39" s="1" t="s">
        <v>593</v>
      </c>
      <c r="BN39" s="1" t="s">
        <v>593</v>
      </c>
      <c r="BO39" s="1" t="s">
        <v>1136</v>
      </c>
      <c r="BQ39" s="1" t="s">
        <v>1137</v>
      </c>
      <c r="BS39" s="1" t="s">
        <v>565</v>
      </c>
      <c r="BT39" s="1">
        <v>1</v>
      </c>
      <c r="BX39" s="1" t="s">
        <v>566</v>
      </c>
      <c r="BZ39" s="1" t="s">
        <v>842</v>
      </c>
      <c r="CA39" s="1">
        <v>0</v>
      </c>
      <c r="CB39" s="1">
        <v>0</v>
      </c>
      <c r="CD39" s="1">
        <v>1</v>
      </c>
      <c r="CE39" s="1">
        <v>0</v>
      </c>
      <c r="CG39" s="1" t="s">
        <v>1138</v>
      </c>
      <c r="CJ39" s="1" t="s">
        <v>1139</v>
      </c>
      <c r="CK39" s="1" t="s">
        <v>1140</v>
      </c>
      <c r="CL39" s="1" t="s">
        <v>1141</v>
      </c>
      <c r="CO39" s="1" t="s">
        <v>1142</v>
      </c>
      <c r="CQ39" s="1" t="s">
        <v>453</v>
      </c>
      <c r="CR39" s="1">
        <v>1</v>
      </c>
      <c r="CU39" s="1" t="s">
        <v>572</v>
      </c>
      <c r="CV39" s="1" t="s">
        <v>457</v>
      </c>
      <c r="CW39" s="1">
        <v>1</v>
      </c>
      <c r="DA39" s="1" t="s">
        <v>176</v>
      </c>
      <c r="DC39" s="1">
        <v>1</v>
      </c>
      <c r="DG39" s="1" t="s">
        <v>177</v>
      </c>
      <c r="DH39" s="1">
        <v>0</v>
      </c>
      <c r="DI39" s="1">
        <v>0</v>
      </c>
      <c r="DJ39" s="1">
        <v>1</v>
      </c>
      <c r="DK39" s="1">
        <v>0</v>
      </c>
      <c r="DM39" s="1" t="s">
        <v>109</v>
      </c>
      <c r="DN39" s="1" t="s">
        <v>176</v>
      </c>
      <c r="DR39" s="1" t="s">
        <v>1143</v>
      </c>
      <c r="DT39" s="1">
        <v>1</v>
      </c>
      <c r="DW39" s="1" t="s">
        <v>439</v>
      </c>
      <c r="DZ39" s="1">
        <v>1</v>
      </c>
      <c r="EB39" s="1" t="s">
        <v>206</v>
      </c>
      <c r="EC39" s="1" t="s">
        <v>206</v>
      </c>
      <c r="ED39" s="1" t="s">
        <v>1144</v>
      </c>
      <c r="EF39" s="1">
        <v>1</v>
      </c>
      <c r="EI39" s="1" t="s">
        <v>1145</v>
      </c>
      <c r="EN39" s="1" t="s">
        <v>1146</v>
      </c>
      <c r="EO39" s="1">
        <v>1</v>
      </c>
      <c r="EY39" s="1" t="s">
        <v>1147</v>
      </c>
      <c r="EZ39" s="1">
        <v>181300513</v>
      </c>
      <c r="FA39" s="1" t="s">
        <v>1148</v>
      </c>
      <c r="FB39" s="2">
        <v>44808.799224537041</v>
      </c>
      <c r="FE39" s="1" t="s">
        <v>184</v>
      </c>
      <c r="FH39" s="1">
        <v>35</v>
      </c>
      <c r="FI39" s="2">
        <v>44788.661331099538</v>
      </c>
      <c r="FJ39" s="2">
        <v>44788.677010659732</v>
      </c>
      <c r="FK39" s="1" t="s">
        <v>1149</v>
      </c>
      <c r="FL39" s="1">
        <v>12.346719200000001</v>
      </c>
      <c r="FM39" s="1">
        <v>-1.5660997999999999</v>
      </c>
      <c r="FN39" s="1">
        <v>318.39999999999998</v>
      </c>
      <c r="FO39" s="1">
        <v>4.2</v>
      </c>
    </row>
    <row r="40" spans="1:171" x14ac:dyDescent="0.25">
      <c r="A40" s="1">
        <v>39</v>
      </c>
      <c r="B40" s="1" t="s">
        <v>142</v>
      </c>
      <c r="C40" s="1" t="s">
        <v>143</v>
      </c>
      <c r="D40" s="1">
        <v>31</v>
      </c>
      <c r="E40" s="1" t="s">
        <v>853</v>
      </c>
      <c r="F40" s="1" t="s">
        <v>144</v>
      </c>
      <c r="G40" s="1">
        <v>0</v>
      </c>
      <c r="H40" s="1" t="s">
        <v>145</v>
      </c>
      <c r="I40" s="1" t="s">
        <v>148</v>
      </c>
      <c r="K40" s="1" t="s">
        <v>148</v>
      </c>
      <c r="L40" s="1">
        <v>3</v>
      </c>
      <c r="M40" s="1">
        <v>10</v>
      </c>
      <c r="N40" s="1" t="s">
        <v>1150</v>
      </c>
      <c r="O40" s="1" t="s">
        <v>148</v>
      </c>
      <c r="P40" s="1" t="s">
        <v>149</v>
      </c>
      <c r="Q40" s="1" t="s">
        <v>186</v>
      </c>
      <c r="R40" s="1" t="s">
        <v>1151</v>
      </c>
      <c r="T40" s="1" t="s">
        <v>805</v>
      </c>
      <c r="U40" s="1">
        <v>0</v>
      </c>
      <c r="V40" s="1">
        <v>0</v>
      </c>
      <c r="W40" s="1">
        <v>1</v>
      </c>
      <c r="X40" s="1">
        <v>0</v>
      </c>
      <c r="Y40" s="1">
        <v>1</v>
      </c>
      <c r="Z40" s="1">
        <v>0</v>
      </c>
      <c r="AA40" s="1">
        <v>0</v>
      </c>
      <c r="AB40" s="1">
        <v>0</v>
      </c>
      <c r="AC40" s="1">
        <v>0</v>
      </c>
      <c r="AD40" s="1">
        <v>0</v>
      </c>
      <c r="AE40" s="1">
        <v>0</v>
      </c>
      <c r="AF40" s="1">
        <f t="shared" si="0"/>
        <v>2</v>
      </c>
      <c r="AG40" s="1" t="s">
        <v>176</v>
      </c>
      <c r="AH40" s="1">
        <v>1</v>
      </c>
      <c r="AK40" s="1" t="s">
        <v>1152</v>
      </c>
      <c r="AO40" s="1" t="s">
        <v>1153</v>
      </c>
      <c r="AQ40" s="1">
        <v>1</v>
      </c>
      <c r="AT40" s="1" t="s">
        <v>148</v>
      </c>
      <c r="AU40" s="1" t="s">
        <v>1154</v>
      </c>
      <c r="AV40" s="1" t="s">
        <v>472</v>
      </c>
      <c r="AX40" s="1">
        <v>1</v>
      </c>
      <c r="AY40" s="1" t="s">
        <v>1155</v>
      </c>
      <c r="AZ40" s="1">
        <v>7</v>
      </c>
      <c r="BA40" s="1">
        <v>16</v>
      </c>
      <c r="BB40" s="1">
        <f t="shared" si="3"/>
        <v>9</v>
      </c>
      <c r="BC40" s="1" t="s">
        <v>560</v>
      </c>
      <c r="BD40" s="1">
        <v>6</v>
      </c>
      <c r="BE40" s="1" t="s">
        <v>148</v>
      </c>
      <c r="BF40" s="1" t="s">
        <v>160</v>
      </c>
      <c r="BG40" s="1">
        <v>1</v>
      </c>
      <c r="BH40" s="1">
        <v>0</v>
      </c>
      <c r="BK40" s="1" t="s">
        <v>439</v>
      </c>
      <c r="BL40" s="1" t="s">
        <v>453</v>
      </c>
      <c r="BM40" s="1" t="s">
        <v>255</v>
      </c>
      <c r="BN40" s="1" t="s">
        <v>289</v>
      </c>
      <c r="BO40" s="1" t="s">
        <v>535</v>
      </c>
      <c r="BQ40" s="1" t="s">
        <v>1156</v>
      </c>
      <c r="BR40" s="1">
        <v>9</v>
      </c>
      <c r="BS40" s="1" t="s">
        <v>1157</v>
      </c>
      <c r="BT40" s="1">
        <v>1</v>
      </c>
      <c r="BX40" s="1" t="s">
        <v>628</v>
      </c>
      <c r="BZ40" s="1" t="s">
        <v>168</v>
      </c>
      <c r="CA40" s="1">
        <v>0</v>
      </c>
      <c r="CB40" s="1">
        <v>1</v>
      </c>
      <c r="CD40" s="1">
        <v>0</v>
      </c>
      <c r="CE40" s="1">
        <v>0</v>
      </c>
      <c r="CG40" s="1" t="s">
        <v>1158</v>
      </c>
      <c r="CH40" s="1">
        <v>2500</v>
      </c>
      <c r="CI40" s="1">
        <v>1250</v>
      </c>
      <c r="CJ40" s="1" t="s">
        <v>1159</v>
      </c>
      <c r="CK40" s="1" t="s">
        <v>1160</v>
      </c>
      <c r="CL40" s="1" t="s">
        <v>484</v>
      </c>
      <c r="CM40" s="1">
        <v>400</v>
      </c>
      <c r="CN40" s="1">
        <f t="shared" ref="CN40:CN46" si="4">CM40*BR40</f>
        <v>3600</v>
      </c>
      <c r="CO40" s="1" t="s">
        <v>1161</v>
      </c>
      <c r="CQ40" s="1" t="s">
        <v>453</v>
      </c>
      <c r="CR40" s="1">
        <v>1</v>
      </c>
      <c r="CU40" s="1" t="s">
        <v>572</v>
      </c>
      <c r="CV40" s="1" t="s">
        <v>457</v>
      </c>
      <c r="CW40" s="1">
        <v>1</v>
      </c>
      <c r="DA40" s="1" t="s">
        <v>176</v>
      </c>
      <c r="DC40" s="1">
        <v>1</v>
      </c>
      <c r="DG40" s="1" t="s">
        <v>177</v>
      </c>
      <c r="DH40" s="1">
        <v>0</v>
      </c>
      <c r="DI40" s="1">
        <v>0</v>
      </c>
      <c r="DJ40" s="1">
        <v>1</v>
      </c>
      <c r="DK40" s="1">
        <v>0</v>
      </c>
      <c r="DM40" s="1" t="s">
        <v>109</v>
      </c>
      <c r="DN40" s="1" t="s">
        <v>176</v>
      </c>
      <c r="DR40" s="1" t="s">
        <v>457</v>
      </c>
      <c r="DV40" s="1">
        <v>1</v>
      </c>
      <c r="DW40" s="1" t="s">
        <v>439</v>
      </c>
      <c r="DZ40" s="1">
        <v>1</v>
      </c>
      <c r="EB40" s="1" t="s">
        <v>206</v>
      </c>
      <c r="EC40" s="1" t="s">
        <v>206</v>
      </c>
      <c r="ED40" s="1" t="s">
        <v>1162</v>
      </c>
      <c r="EF40" s="1">
        <v>1</v>
      </c>
      <c r="EI40" s="1" t="s">
        <v>1163</v>
      </c>
      <c r="EN40" s="1" t="s">
        <v>1164</v>
      </c>
      <c r="EO40" s="1">
        <v>1</v>
      </c>
      <c r="EY40" s="1" t="s">
        <v>1165</v>
      </c>
      <c r="EZ40" s="1">
        <v>181300514</v>
      </c>
      <c r="FA40" s="1" t="s">
        <v>1166</v>
      </c>
      <c r="FB40" s="2">
        <v>44808.799224537041</v>
      </c>
      <c r="FE40" s="1" t="s">
        <v>184</v>
      </c>
      <c r="FH40" s="1">
        <v>36</v>
      </c>
      <c r="FI40" s="2">
        <v>44788.677818356482</v>
      </c>
      <c r="FJ40" s="2">
        <v>44788.691312835646</v>
      </c>
      <c r="FK40" s="1" t="s">
        <v>1167</v>
      </c>
      <c r="FL40" s="1">
        <v>12.346829</v>
      </c>
      <c r="FM40" s="1">
        <v>-1.5659418000000001</v>
      </c>
      <c r="FN40" s="1">
        <v>325.39999999999998</v>
      </c>
      <c r="FO40" s="1">
        <v>4.8499999999999996</v>
      </c>
    </row>
    <row r="41" spans="1:171" x14ac:dyDescent="0.25">
      <c r="A41" s="1">
        <v>40</v>
      </c>
      <c r="B41" s="1" t="s">
        <v>142</v>
      </c>
      <c r="C41" s="1" t="s">
        <v>143</v>
      </c>
      <c r="D41" s="1">
        <v>35</v>
      </c>
      <c r="E41" s="1" t="s">
        <v>1168</v>
      </c>
      <c r="F41" s="1" t="s">
        <v>144</v>
      </c>
      <c r="G41" s="1">
        <v>0</v>
      </c>
      <c r="H41" s="1" t="s">
        <v>145</v>
      </c>
      <c r="I41" s="1" t="s">
        <v>148</v>
      </c>
      <c r="K41" s="1" t="s">
        <v>148</v>
      </c>
      <c r="L41" s="1">
        <v>3</v>
      </c>
      <c r="M41" s="1">
        <v>13</v>
      </c>
      <c r="N41" s="1" t="s">
        <v>1169</v>
      </c>
      <c r="O41" s="1" t="s">
        <v>148</v>
      </c>
      <c r="P41" s="1" t="s">
        <v>149</v>
      </c>
      <c r="Q41" s="1" t="s">
        <v>246</v>
      </c>
      <c r="R41" s="1" t="s">
        <v>846</v>
      </c>
      <c r="S41" s="1" t="s">
        <v>281</v>
      </c>
      <c r="T41" s="1" t="s">
        <v>18</v>
      </c>
      <c r="U41" s="1">
        <v>0</v>
      </c>
      <c r="V41" s="1">
        <v>0</v>
      </c>
      <c r="W41" s="1">
        <v>0</v>
      </c>
      <c r="X41" s="1">
        <v>0</v>
      </c>
      <c r="Y41" s="1">
        <v>1</v>
      </c>
      <c r="Z41" s="1">
        <v>0</v>
      </c>
      <c r="AA41" s="1">
        <v>0</v>
      </c>
      <c r="AB41" s="1">
        <v>0</v>
      </c>
      <c r="AC41" s="1">
        <v>0</v>
      </c>
      <c r="AD41" s="1">
        <v>0</v>
      </c>
      <c r="AE41" s="1">
        <v>0</v>
      </c>
      <c r="AF41" s="1">
        <f t="shared" si="0"/>
        <v>1</v>
      </c>
      <c r="AG41" s="1" t="s">
        <v>176</v>
      </c>
      <c r="AH41" s="1">
        <v>1</v>
      </c>
      <c r="AK41" s="1" t="s">
        <v>1170</v>
      </c>
      <c r="AO41" s="1" t="s">
        <v>1171</v>
      </c>
      <c r="AQ41" s="1">
        <v>1</v>
      </c>
      <c r="AT41" s="1" t="s">
        <v>148</v>
      </c>
      <c r="AU41" s="1" t="s">
        <v>1171</v>
      </c>
      <c r="AV41" s="1" t="s">
        <v>809</v>
      </c>
      <c r="AX41" s="1">
        <v>1</v>
      </c>
      <c r="AY41" s="1" t="s">
        <v>286</v>
      </c>
      <c r="AZ41" s="1">
        <v>6</v>
      </c>
      <c r="BA41" s="1">
        <v>18</v>
      </c>
      <c r="BB41" s="1">
        <f t="shared" si="3"/>
        <v>12</v>
      </c>
      <c r="BC41" s="1" t="s">
        <v>287</v>
      </c>
      <c r="BD41" s="1">
        <v>6</v>
      </c>
      <c r="BE41" s="1" t="s">
        <v>148</v>
      </c>
      <c r="BF41" s="1" t="s">
        <v>160</v>
      </c>
      <c r="BG41" s="1">
        <v>1</v>
      </c>
      <c r="BH41" s="1">
        <v>0</v>
      </c>
      <c r="BK41" s="1" t="s">
        <v>439</v>
      </c>
      <c r="BL41" s="1" t="s">
        <v>414</v>
      </c>
      <c r="BM41" s="1" t="s">
        <v>255</v>
      </c>
      <c r="BN41" s="1" t="s">
        <v>289</v>
      </c>
      <c r="BO41" s="1" t="s">
        <v>535</v>
      </c>
      <c r="BQ41" s="1" t="s">
        <v>1172</v>
      </c>
      <c r="BR41" s="1">
        <v>10</v>
      </c>
      <c r="BS41" s="1" t="s">
        <v>1173</v>
      </c>
      <c r="BT41" s="1">
        <v>1</v>
      </c>
      <c r="BX41" s="1" t="s">
        <v>1174</v>
      </c>
      <c r="BZ41" s="1" t="s">
        <v>168</v>
      </c>
      <c r="CA41" s="1">
        <v>0</v>
      </c>
      <c r="CB41" s="1">
        <v>1</v>
      </c>
      <c r="CD41" s="1">
        <v>0</v>
      </c>
      <c r="CE41" s="1">
        <v>0</v>
      </c>
      <c r="CG41" s="1" t="s">
        <v>1175</v>
      </c>
      <c r="CH41" s="1">
        <v>2250</v>
      </c>
      <c r="CJ41" s="1" t="s">
        <v>1176</v>
      </c>
      <c r="CK41" s="1" t="s">
        <v>1177</v>
      </c>
      <c r="CL41" s="1" t="s">
        <v>484</v>
      </c>
      <c r="CM41" s="1">
        <v>400</v>
      </c>
      <c r="CN41" s="1">
        <f t="shared" si="4"/>
        <v>4000</v>
      </c>
      <c r="CO41" s="1" t="s">
        <v>1178</v>
      </c>
      <c r="CQ41" s="1" t="s">
        <v>414</v>
      </c>
      <c r="CR41" s="1">
        <v>1</v>
      </c>
      <c r="CU41" s="1" t="s">
        <v>1179</v>
      </c>
      <c r="CV41" s="1" t="s">
        <v>355</v>
      </c>
      <c r="CW41" s="1">
        <v>1</v>
      </c>
      <c r="DA41" s="1" t="s">
        <v>176</v>
      </c>
      <c r="DC41" s="1">
        <v>1</v>
      </c>
      <c r="DG41" s="1" t="s">
        <v>177</v>
      </c>
      <c r="DH41" s="1">
        <v>0</v>
      </c>
      <c r="DI41" s="1">
        <v>0</v>
      </c>
      <c r="DJ41" s="1">
        <v>1</v>
      </c>
      <c r="DK41" s="1">
        <v>0</v>
      </c>
      <c r="DM41" s="1" t="s">
        <v>109</v>
      </c>
      <c r="DN41" s="1" t="s">
        <v>176</v>
      </c>
      <c r="DR41" s="1" t="s">
        <v>222</v>
      </c>
      <c r="DU41" s="1">
        <v>1</v>
      </c>
      <c r="DW41" s="1" t="s">
        <v>222</v>
      </c>
      <c r="DZ41" s="1">
        <v>1</v>
      </c>
      <c r="EB41" s="1" t="s">
        <v>206</v>
      </c>
      <c r="EC41" s="1" t="s">
        <v>206</v>
      </c>
      <c r="ED41" s="1" t="s">
        <v>1180</v>
      </c>
      <c r="EH41" s="1">
        <v>1</v>
      </c>
      <c r="EI41" s="1" t="s">
        <v>1181</v>
      </c>
      <c r="EN41" s="1" t="s">
        <v>1182</v>
      </c>
      <c r="EO41" s="1">
        <v>1</v>
      </c>
      <c r="EY41" s="1" t="s">
        <v>1183</v>
      </c>
      <c r="EZ41" s="1">
        <v>181300516</v>
      </c>
      <c r="FA41" s="1" t="s">
        <v>1184</v>
      </c>
      <c r="FB41" s="2">
        <v>44808.79923611111</v>
      </c>
      <c r="FE41" s="1" t="s">
        <v>184</v>
      </c>
      <c r="FH41" s="1">
        <v>37</v>
      </c>
      <c r="FI41" s="2">
        <v>44788.691461493057</v>
      </c>
      <c r="FJ41" s="2">
        <v>44788.703044270827</v>
      </c>
      <c r="FK41" s="1" t="s">
        <v>1185</v>
      </c>
      <c r="FL41" s="1">
        <v>12.3468372</v>
      </c>
      <c r="FM41" s="1">
        <v>-1.5660396999999999</v>
      </c>
      <c r="FN41" s="1">
        <v>319.7</v>
      </c>
      <c r="FO41" s="1">
        <v>4.92</v>
      </c>
    </row>
    <row r="42" spans="1:171" x14ac:dyDescent="0.25">
      <c r="A42" s="1">
        <v>41</v>
      </c>
      <c r="B42" s="1" t="s">
        <v>142</v>
      </c>
      <c r="C42" s="1" t="s">
        <v>143</v>
      </c>
      <c r="D42" s="1">
        <v>59</v>
      </c>
      <c r="E42" s="1" t="s">
        <v>1186</v>
      </c>
      <c r="F42" s="1" t="s">
        <v>144</v>
      </c>
      <c r="G42" s="1">
        <v>0</v>
      </c>
      <c r="H42" s="1" t="s">
        <v>145</v>
      </c>
      <c r="I42" s="1" t="s">
        <v>148</v>
      </c>
      <c r="K42" s="1" t="s">
        <v>148</v>
      </c>
      <c r="L42" s="1">
        <v>7</v>
      </c>
      <c r="M42" s="1">
        <v>21</v>
      </c>
      <c r="N42" s="1" t="s">
        <v>1187</v>
      </c>
      <c r="O42" s="1" t="s">
        <v>148</v>
      </c>
      <c r="P42" s="1" t="s">
        <v>397</v>
      </c>
      <c r="R42" s="1" t="s">
        <v>1188</v>
      </c>
      <c r="S42" s="1" t="s">
        <v>152</v>
      </c>
      <c r="T42" s="1" t="s">
        <v>18</v>
      </c>
      <c r="U42" s="1">
        <v>0</v>
      </c>
      <c r="V42" s="1">
        <v>0</v>
      </c>
      <c r="W42" s="1">
        <v>0</v>
      </c>
      <c r="X42" s="1">
        <v>0</v>
      </c>
      <c r="Y42" s="1">
        <v>1</v>
      </c>
      <c r="Z42" s="1">
        <v>0</v>
      </c>
      <c r="AA42" s="1">
        <v>0</v>
      </c>
      <c r="AB42" s="1">
        <v>0</v>
      </c>
      <c r="AC42" s="1">
        <v>0</v>
      </c>
      <c r="AD42" s="1">
        <v>0</v>
      </c>
      <c r="AE42" s="1">
        <v>0</v>
      </c>
      <c r="AF42" s="1">
        <f t="shared" si="0"/>
        <v>1</v>
      </c>
      <c r="AG42" s="1" t="s">
        <v>176</v>
      </c>
      <c r="AH42" s="1">
        <v>1</v>
      </c>
      <c r="AK42" s="1" t="s">
        <v>1189</v>
      </c>
      <c r="AL42" s="1">
        <v>1</v>
      </c>
      <c r="AO42" s="1" t="s">
        <v>1190</v>
      </c>
      <c r="AQ42" s="1">
        <v>1</v>
      </c>
      <c r="AT42" s="1" t="s">
        <v>148</v>
      </c>
      <c r="AU42" s="1" t="s">
        <v>1191</v>
      </c>
      <c r="AV42" s="1" t="s">
        <v>1192</v>
      </c>
      <c r="AW42" s="1">
        <v>1</v>
      </c>
      <c r="AY42" s="1" t="s">
        <v>252</v>
      </c>
      <c r="AZ42" s="1">
        <v>7</v>
      </c>
      <c r="BA42" s="1">
        <v>17</v>
      </c>
      <c r="BB42" s="1">
        <f t="shared" si="3"/>
        <v>10</v>
      </c>
      <c r="BC42" s="1" t="s">
        <v>560</v>
      </c>
      <c r="BD42" s="1">
        <v>6</v>
      </c>
      <c r="BE42" s="1" t="s">
        <v>148</v>
      </c>
      <c r="BF42" s="1" t="s">
        <v>160</v>
      </c>
      <c r="BG42" s="1">
        <v>1</v>
      </c>
      <c r="BH42" s="1">
        <v>0</v>
      </c>
      <c r="BK42" s="1" t="s">
        <v>439</v>
      </c>
      <c r="BL42" s="1" t="s">
        <v>453</v>
      </c>
      <c r="BM42" s="1" t="s">
        <v>255</v>
      </c>
      <c r="BN42" s="1" t="s">
        <v>289</v>
      </c>
      <c r="BO42" s="1" t="s">
        <v>535</v>
      </c>
      <c r="BQ42" s="1" t="s">
        <v>1193</v>
      </c>
      <c r="BR42" s="1">
        <v>4.5</v>
      </c>
      <c r="BS42" s="1" t="s">
        <v>1194</v>
      </c>
      <c r="BT42" s="1">
        <v>1</v>
      </c>
      <c r="BX42" s="1" t="s">
        <v>628</v>
      </c>
      <c r="BZ42" s="1" t="s">
        <v>168</v>
      </c>
      <c r="CA42" s="1">
        <v>0</v>
      </c>
      <c r="CB42" s="1">
        <v>1</v>
      </c>
      <c r="CD42" s="1">
        <v>0</v>
      </c>
      <c r="CE42" s="1">
        <v>0</v>
      </c>
      <c r="CG42" s="1" t="s">
        <v>1195</v>
      </c>
      <c r="CH42" s="1">
        <f>1750+500</f>
        <v>2250</v>
      </c>
      <c r="CJ42" s="1" t="s">
        <v>1196</v>
      </c>
      <c r="CK42" s="1" t="s">
        <v>894</v>
      </c>
      <c r="CL42" s="1" t="s">
        <v>915</v>
      </c>
      <c r="CM42" s="1">
        <v>400</v>
      </c>
      <c r="CN42" s="1">
        <f t="shared" si="4"/>
        <v>1800</v>
      </c>
      <c r="CO42" s="1" t="s">
        <v>1197</v>
      </c>
      <c r="CQ42" s="1" t="s">
        <v>1198</v>
      </c>
      <c r="CR42" s="1">
        <v>1</v>
      </c>
      <c r="CU42" s="1" t="s">
        <v>1199</v>
      </c>
      <c r="CV42" s="1" t="s">
        <v>457</v>
      </c>
      <c r="CW42" s="1">
        <v>1</v>
      </c>
      <c r="DA42" s="1" t="s">
        <v>176</v>
      </c>
      <c r="DC42" s="1">
        <v>1</v>
      </c>
      <c r="DG42" s="1" t="s">
        <v>177</v>
      </c>
      <c r="DH42" s="1">
        <v>0</v>
      </c>
      <c r="DI42" s="1">
        <v>0</v>
      </c>
      <c r="DJ42" s="1">
        <v>1</v>
      </c>
      <c r="DK42" s="1">
        <v>0</v>
      </c>
      <c r="DM42" s="1" t="s">
        <v>109</v>
      </c>
      <c r="DN42" s="1" t="s">
        <v>176</v>
      </c>
      <c r="DR42" s="1" t="s">
        <v>1200</v>
      </c>
      <c r="DT42" s="1">
        <v>1</v>
      </c>
      <c r="DW42" s="1" t="s">
        <v>439</v>
      </c>
      <c r="DZ42" s="1">
        <v>1</v>
      </c>
      <c r="EB42" s="1" t="s">
        <v>206</v>
      </c>
      <c r="EC42" s="1" t="s">
        <v>206</v>
      </c>
      <c r="ED42" s="1" t="s">
        <v>1201</v>
      </c>
      <c r="EF42" s="1">
        <v>1</v>
      </c>
      <c r="EI42" s="1" t="s">
        <v>1202</v>
      </c>
      <c r="EN42" s="1" t="s">
        <v>1203</v>
      </c>
      <c r="EO42" s="1">
        <v>1</v>
      </c>
      <c r="EU42" s="1">
        <v>1</v>
      </c>
      <c r="EY42" s="1" t="s">
        <v>1204</v>
      </c>
      <c r="EZ42" s="1">
        <v>181300517</v>
      </c>
      <c r="FA42" s="1" t="s">
        <v>1205</v>
      </c>
      <c r="FB42" s="2">
        <v>44808.79923611111</v>
      </c>
      <c r="FE42" s="1" t="s">
        <v>184</v>
      </c>
      <c r="FH42" s="1">
        <v>38</v>
      </c>
      <c r="FI42" s="2">
        <v>44788.703202997684</v>
      </c>
      <c r="FJ42" s="2">
        <v>44788.715278414347</v>
      </c>
      <c r="FK42" s="1" t="s">
        <v>1206</v>
      </c>
      <c r="FL42" s="1">
        <v>12.3468447</v>
      </c>
      <c r="FM42" s="1">
        <v>-1.5659685000000001</v>
      </c>
      <c r="FN42" s="1">
        <v>321.2</v>
      </c>
      <c r="FO42" s="1">
        <v>4.8</v>
      </c>
    </row>
    <row r="43" spans="1:171" x14ac:dyDescent="0.25">
      <c r="A43" s="1">
        <v>42</v>
      </c>
      <c r="B43" s="1" t="s">
        <v>142</v>
      </c>
      <c r="C43" s="1" t="s">
        <v>143</v>
      </c>
      <c r="D43" s="1">
        <v>59</v>
      </c>
      <c r="E43" s="1" t="s">
        <v>1207</v>
      </c>
      <c r="F43" s="1" t="s">
        <v>144</v>
      </c>
      <c r="G43" s="1">
        <v>0</v>
      </c>
      <c r="H43" s="1" t="s">
        <v>145</v>
      </c>
      <c r="I43" s="1" t="s">
        <v>148</v>
      </c>
      <c r="K43" s="1" t="s">
        <v>148</v>
      </c>
      <c r="L43" s="1">
        <v>4</v>
      </c>
      <c r="M43" s="1">
        <v>26</v>
      </c>
      <c r="N43" s="1" t="s">
        <v>1208</v>
      </c>
      <c r="O43" s="1" t="s">
        <v>148</v>
      </c>
      <c r="P43" s="1" t="s">
        <v>149</v>
      </c>
      <c r="Q43" s="1" t="s">
        <v>186</v>
      </c>
      <c r="R43" s="1" t="s">
        <v>1209</v>
      </c>
      <c r="T43" s="1" t="s">
        <v>18</v>
      </c>
      <c r="U43" s="1">
        <v>0</v>
      </c>
      <c r="V43" s="1">
        <v>0</v>
      </c>
      <c r="W43" s="1">
        <v>0</v>
      </c>
      <c r="X43" s="1">
        <v>0</v>
      </c>
      <c r="Y43" s="1">
        <v>1</v>
      </c>
      <c r="Z43" s="1">
        <v>0</v>
      </c>
      <c r="AA43" s="1">
        <v>0</v>
      </c>
      <c r="AB43" s="1">
        <v>0</v>
      </c>
      <c r="AC43" s="1">
        <v>0</v>
      </c>
      <c r="AD43" s="1">
        <v>0</v>
      </c>
      <c r="AE43" s="1">
        <v>0</v>
      </c>
      <c r="AF43" s="1">
        <f t="shared" si="0"/>
        <v>1</v>
      </c>
      <c r="AG43" s="1" t="s">
        <v>176</v>
      </c>
      <c r="AH43" s="1">
        <v>1</v>
      </c>
      <c r="AK43" s="1" t="s">
        <v>782</v>
      </c>
      <c r="AM43" s="1">
        <v>1</v>
      </c>
      <c r="AO43" s="1" t="s">
        <v>1210</v>
      </c>
      <c r="AQ43" s="1">
        <v>1</v>
      </c>
      <c r="AT43" s="1" t="s">
        <v>148</v>
      </c>
      <c r="AU43" s="1" t="s">
        <v>644</v>
      </c>
      <c r="AV43" s="1" t="s">
        <v>1211</v>
      </c>
      <c r="AW43" s="1">
        <v>1</v>
      </c>
      <c r="AX43" s="1">
        <v>1</v>
      </c>
      <c r="AY43" s="1" t="s">
        <v>317</v>
      </c>
      <c r="AZ43" s="1">
        <v>8</v>
      </c>
      <c r="BA43" s="1">
        <v>17</v>
      </c>
      <c r="BB43" s="1">
        <f t="shared" si="3"/>
        <v>9</v>
      </c>
      <c r="BC43" s="1" t="s">
        <v>560</v>
      </c>
      <c r="BD43" s="1">
        <v>6</v>
      </c>
      <c r="BE43" s="1" t="s">
        <v>148</v>
      </c>
      <c r="BF43" s="1" t="s">
        <v>160</v>
      </c>
      <c r="BG43" s="1">
        <v>1</v>
      </c>
      <c r="BH43" s="1">
        <v>0</v>
      </c>
      <c r="BK43" s="1" t="s">
        <v>439</v>
      </c>
      <c r="BL43" s="1" t="s">
        <v>453</v>
      </c>
      <c r="BM43" s="1" t="s">
        <v>255</v>
      </c>
      <c r="BN43" s="1" t="s">
        <v>289</v>
      </c>
      <c r="BO43" s="1" t="s">
        <v>535</v>
      </c>
      <c r="BQ43" s="1" t="s">
        <v>1212</v>
      </c>
      <c r="BR43" s="1">
        <v>4</v>
      </c>
      <c r="BS43" s="1" t="s">
        <v>1213</v>
      </c>
      <c r="BT43" s="1">
        <v>1</v>
      </c>
      <c r="BX43" s="1" t="s">
        <v>628</v>
      </c>
      <c r="BZ43" s="1" t="s">
        <v>168</v>
      </c>
      <c r="CA43" s="1">
        <v>0</v>
      </c>
      <c r="CB43" s="1">
        <v>1</v>
      </c>
      <c r="CD43" s="1">
        <v>0</v>
      </c>
      <c r="CE43" s="1">
        <v>0</v>
      </c>
      <c r="CG43" s="1" t="s">
        <v>1054</v>
      </c>
      <c r="CH43" s="1">
        <v>2500</v>
      </c>
      <c r="CJ43" s="1" t="s">
        <v>1214</v>
      </c>
      <c r="CK43" s="1" t="s">
        <v>894</v>
      </c>
      <c r="CL43" s="1" t="s">
        <v>915</v>
      </c>
      <c r="CM43" s="1">
        <v>400</v>
      </c>
      <c r="CN43" s="1">
        <f t="shared" si="4"/>
        <v>1600</v>
      </c>
      <c r="CO43" s="1" t="s">
        <v>1215</v>
      </c>
      <c r="CQ43" s="1" t="s">
        <v>453</v>
      </c>
      <c r="CR43" s="1">
        <v>1</v>
      </c>
      <c r="CU43" s="1" t="s">
        <v>656</v>
      </c>
      <c r="CV43" s="1" t="s">
        <v>457</v>
      </c>
      <c r="CW43" s="1">
        <v>1</v>
      </c>
      <c r="DA43" s="1" t="s">
        <v>176</v>
      </c>
      <c r="DC43" s="1">
        <v>1</v>
      </c>
      <c r="DG43" s="1" t="s">
        <v>177</v>
      </c>
      <c r="DH43" s="1">
        <v>0</v>
      </c>
      <c r="DI43" s="1">
        <v>0</v>
      </c>
      <c r="DJ43" s="1">
        <v>1</v>
      </c>
      <c r="DK43" s="1">
        <v>0</v>
      </c>
      <c r="DM43" s="1" t="s">
        <v>109</v>
      </c>
      <c r="DN43" s="1" t="s">
        <v>176</v>
      </c>
      <c r="DR43" s="1" t="s">
        <v>1216</v>
      </c>
      <c r="DT43" s="1">
        <v>1</v>
      </c>
      <c r="DW43" s="1" t="s">
        <v>439</v>
      </c>
      <c r="DZ43" s="1">
        <v>1</v>
      </c>
      <c r="EB43" s="1" t="s">
        <v>206</v>
      </c>
      <c r="EC43" s="1" t="s">
        <v>206</v>
      </c>
      <c r="ED43" s="1" t="s">
        <v>1217</v>
      </c>
      <c r="EG43" s="1">
        <v>1</v>
      </c>
      <c r="EI43" s="1" t="s">
        <v>1218</v>
      </c>
      <c r="EN43" s="1" t="s">
        <v>1219</v>
      </c>
      <c r="EO43" s="1">
        <v>1</v>
      </c>
      <c r="EP43" s="1">
        <v>1</v>
      </c>
      <c r="EU43" s="1">
        <v>1</v>
      </c>
      <c r="EY43" s="1" t="s">
        <v>1220</v>
      </c>
      <c r="EZ43" s="1">
        <v>181300518</v>
      </c>
      <c r="FA43" s="1" t="s">
        <v>1221</v>
      </c>
      <c r="FB43" s="2">
        <v>44808.79923611111</v>
      </c>
      <c r="FE43" s="1" t="s">
        <v>184</v>
      </c>
      <c r="FH43" s="1">
        <v>39</v>
      </c>
      <c r="FI43" s="2">
        <v>44788.715997372688</v>
      </c>
      <c r="FJ43" s="2">
        <v>44788.727682500001</v>
      </c>
      <c r="FK43" s="1" t="s">
        <v>1222</v>
      </c>
      <c r="FL43" s="1">
        <v>12.346723799999999</v>
      </c>
      <c r="FM43" s="1">
        <v>-1.5659098</v>
      </c>
      <c r="FN43" s="1">
        <v>297.3</v>
      </c>
      <c r="FO43" s="1">
        <v>4.88</v>
      </c>
    </row>
    <row r="44" spans="1:171" x14ac:dyDescent="0.25">
      <c r="A44" s="1">
        <v>43</v>
      </c>
      <c r="B44" s="1" t="s">
        <v>142</v>
      </c>
      <c r="C44" s="1" t="s">
        <v>143</v>
      </c>
      <c r="D44" s="1">
        <v>35</v>
      </c>
      <c r="E44" s="1" t="s">
        <v>1223</v>
      </c>
      <c r="F44" s="1" t="s">
        <v>144</v>
      </c>
      <c r="G44" s="1">
        <v>0</v>
      </c>
      <c r="H44" s="1" t="s">
        <v>145</v>
      </c>
      <c r="I44" s="1" t="s">
        <v>176</v>
      </c>
      <c r="K44" s="1" t="s">
        <v>176</v>
      </c>
      <c r="L44" s="1">
        <v>4</v>
      </c>
      <c r="M44" s="1">
        <v>10</v>
      </c>
      <c r="N44" s="1" t="s">
        <v>176</v>
      </c>
      <c r="O44" s="1" t="s">
        <v>176</v>
      </c>
      <c r="R44" s="1" t="s">
        <v>1224</v>
      </c>
      <c r="T44" s="1" t="s">
        <v>18</v>
      </c>
      <c r="U44" s="1">
        <v>0</v>
      </c>
      <c r="V44" s="1">
        <v>0</v>
      </c>
      <c r="W44" s="1">
        <v>0</v>
      </c>
      <c r="X44" s="1">
        <v>0</v>
      </c>
      <c r="Y44" s="1">
        <v>1</v>
      </c>
      <c r="Z44" s="1">
        <v>0</v>
      </c>
      <c r="AA44" s="1">
        <v>0</v>
      </c>
      <c r="AB44" s="1">
        <v>0</v>
      </c>
      <c r="AC44" s="1">
        <v>0</v>
      </c>
      <c r="AD44" s="1">
        <v>0</v>
      </c>
      <c r="AE44" s="1">
        <v>0</v>
      </c>
      <c r="AF44" s="1">
        <f t="shared" si="0"/>
        <v>1</v>
      </c>
      <c r="AG44" s="1" t="s">
        <v>176</v>
      </c>
      <c r="AH44" s="1">
        <v>1</v>
      </c>
      <c r="AK44" s="1" t="s">
        <v>1225</v>
      </c>
      <c r="AL44" s="1">
        <v>1</v>
      </c>
      <c r="AM44" s="1">
        <v>1</v>
      </c>
      <c r="AO44" s="1" t="s">
        <v>1226</v>
      </c>
      <c r="AQ44" s="1">
        <v>1</v>
      </c>
      <c r="AT44" s="1" t="s">
        <v>148</v>
      </c>
      <c r="AU44" s="1" t="s">
        <v>1227</v>
      </c>
      <c r="AV44" s="1" t="s">
        <v>1228</v>
      </c>
      <c r="AX44" s="1">
        <v>1</v>
      </c>
      <c r="AY44" s="1" t="s">
        <v>1049</v>
      </c>
      <c r="AZ44" s="1">
        <v>8</v>
      </c>
      <c r="BA44" s="1">
        <v>17</v>
      </c>
      <c r="BB44" s="1">
        <f t="shared" si="3"/>
        <v>9</v>
      </c>
      <c r="BC44" s="1" t="s">
        <v>287</v>
      </c>
      <c r="BD44" s="1">
        <v>6</v>
      </c>
      <c r="BE44" s="1" t="s">
        <v>148</v>
      </c>
      <c r="BF44" s="1" t="s">
        <v>160</v>
      </c>
      <c r="BG44" s="1">
        <v>1</v>
      </c>
      <c r="BH44" s="1">
        <v>0</v>
      </c>
      <c r="BK44" s="1" t="s">
        <v>439</v>
      </c>
      <c r="BL44" s="1" t="s">
        <v>414</v>
      </c>
      <c r="BM44" s="1" t="s">
        <v>255</v>
      </c>
      <c r="BN44" s="1" t="s">
        <v>289</v>
      </c>
      <c r="BO44" s="1" t="s">
        <v>1229</v>
      </c>
      <c r="BQ44" s="1" t="s">
        <v>1230</v>
      </c>
      <c r="BR44" s="1">
        <v>9</v>
      </c>
      <c r="BS44" s="1" t="s">
        <v>1231</v>
      </c>
      <c r="BT44" s="1">
        <v>1</v>
      </c>
      <c r="BX44" s="1" t="s">
        <v>1232</v>
      </c>
      <c r="BZ44" s="1" t="s">
        <v>168</v>
      </c>
      <c r="CA44" s="1">
        <v>0</v>
      </c>
      <c r="CB44" s="1">
        <v>1</v>
      </c>
      <c r="CD44" s="1">
        <v>0</v>
      </c>
      <c r="CE44" s="1">
        <v>0</v>
      </c>
      <c r="CG44" s="1" t="s">
        <v>1233</v>
      </c>
      <c r="CH44" s="1">
        <v>2500</v>
      </c>
      <c r="CJ44" s="1" t="s">
        <v>1234</v>
      </c>
      <c r="CK44" s="1" t="s">
        <v>894</v>
      </c>
      <c r="CL44" s="1" t="s">
        <v>1235</v>
      </c>
      <c r="CM44" s="1">
        <v>400</v>
      </c>
      <c r="CN44" s="1">
        <f t="shared" si="4"/>
        <v>3600</v>
      </c>
      <c r="CO44" s="1" t="s">
        <v>1236</v>
      </c>
      <c r="CQ44" s="1" t="s">
        <v>414</v>
      </c>
      <c r="CR44" s="1">
        <v>1</v>
      </c>
      <c r="CU44" s="1" t="s">
        <v>1237</v>
      </c>
      <c r="CV44" s="1" t="s">
        <v>355</v>
      </c>
      <c r="CW44" s="1">
        <v>1</v>
      </c>
      <c r="DA44" s="1" t="s">
        <v>176</v>
      </c>
      <c r="DC44" s="1">
        <v>1</v>
      </c>
      <c r="DG44" s="1" t="s">
        <v>177</v>
      </c>
      <c r="DH44" s="1">
        <v>0</v>
      </c>
      <c r="DI44" s="1">
        <v>0</v>
      </c>
      <c r="DJ44" s="1">
        <v>1</v>
      </c>
      <c r="DK44" s="1">
        <v>0</v>
      </c>
      <c r="DM44" s="1" t="s">
        <v>109</v>
      </c>
      <c r="DN44" s="1" t="s">
        <v>176</v>
      </c>
      <c r="DR44" s="1" t="s">
        <v>222</v>
      </c>
      <c r="DU44" s="1">
        <v>1</v>
      </c>
      <c r="DW44" s="1" t="s">
        <v>222</v>
      </c>
      <c r="DZ44" s="1">
        <v>1</v>
      </c>
      <c r="EB44" s="1" t="s">
        <v>206</v>
      </c>
      <c r="EC44" s="1" t="s">
        <v>206</v>
      </c>
      <c r="ED44" s="1" t="s">
        <v>1238</v>
      </c>
      <c r="EH44" s="1">
        <v>1</v>
      </c>
      <c r="EI44" s="1" t="s">
        <v>1239</v>
      </c>
      <c r="EN44" s="1" t="s">
        <v>1240</v>
      </c>
      <c r="EO44" s="1">
        <v>1</v>
      </c>
      <c r="EQ44" s="1">
        <v>1</v>
      </c>
      <c r="EY44" s="1" t="s">
        <v>1241</v>
      </c>
      <c r="EZ44" s="1">
        <v>181300519</v>
      </c>
      <c r="FA44" s="1" t="s">
        <v>1242</v>
      </c>
      <c r="FB44" s="2">
        <v>44808.799247685187</v>
      </c>
      <c r="FE44" s="1" t="s">
        <v>184</v>
      </c>
      <c r="FH44" s="1">
        <v>40</v>
      </c>
      <c r="FI44" s="2">
        <v>44788.727933472219</v>
      </c>
      <c r="FJ44" s="2">
        <v>44788.774489282398</v>
      </c>
      <c r="FK44" s="1" t="s">
        <v>1243</v>
      </c>
      <c r="FL44" s="1">
        <v>12.3469991</v>
      </c>
      <c r="FM44" s="1">
        <v>-1.5659679</v>
      </c>
      <c r="FN44" s="1">
        <v>309.10000000000002</v>
      </c>
      <c r="FO44" s="1">
        <v>4.9660000000000002</v>
      </c>
    </row>
    <row r="45" spans="1:171" x14ac:dyDescent="0.25">
      <c r="A45" s="1">
        <v>44</v>
      </c>
      <c r="B45" s="1" t="s">
        <v>142</v>
      </c>
      <c r="C45" s="1" t="s">
        <v>143</v>
      </c>
      <c r="D45" s="1">
        <v>40</v>
      </c>
      <c r="E45" s="1" t="s">
        <v>1244</v>
      </c>
      <c r="F45" s="1" t="s">
        <v>144</v>
      </c>
      <c r="G45" s="1">
        <v>0</v>
      </c>
      <c r="H45" s="1" t="s">
        <v>145</v>
      </c>
      <c r="I45" s="1" t="s">
        <v>148</v>
      </c>
      <c r="K45" s="1" t="s">
        <v>148</v>
      </c>
      <c r="L45" s="1">
        <v>4</v>
      </c>
      <c r="M45" s="1">
        <v>9</v>
      </c>
      <c r="N45" s="1" t="s">
        <v>176</v>
      </c>
      <c r="O45" s="1" t="s">
        <v>176</v>
      </c>
      <c r="R45" s="1" t="s">
        <v>1245</v>
      </c>
      <c r="T45" s="1" t="s">
        <v>805</v>
      </c>
      <c r="U45" s="1">
        <v>0</v>
      </c>
      <c r="V45" s="1">
        <v>0</v>
      </c>
      <c r="W45" s="1">
        <v>1</v>
      </c>
      <c r="X45" s="1">
        <v>0</v>
      </c>
      <c r="Y45" s="1">
        <v>1</v>
      </c>
      <c r="Z45" s="1">
        <v>0</v>
      </c>
      <c r="AA45" s="1">
        <v>0</v>
      </c>
      <c r="AB45" s="1">
        <v>0</v>
      </c>
      <c r="AC45" s="1">
        <v>0</v>
      </c>
      <c r="AD45" s="1">
        <v>0</v>
      </c>
      <c r="AE45" s="1">
        <v>0</v>
      </c>
      <c r="AF45" s="1">
        <f t="shared" si="0"/>
        <v>2</v>
      </c>
      <c r="AG45" s="1" t="s">
        <v>176</v>
      </c>
      <c r="AH45" s="1">
        <v>1</v>
      </c>
      <c r="AK45" s="1" t="s">
        <v>1246</v>
      </c>
      <c r="AL45" s="1">
        <v>1</v>
      </c>
      <c r="AO45" s="1" t="s">
        <v>1247</v>
      </c>
      <c r="AQ45" s="1">
        <v>1</v>
      </c>
      <c r="AT45" s="1" t="s">
        <v>148</v>
      </c>
      <c r="AU45" s="1" t="s">
        <v>703</v>
      </c>
      <c r="AV45" s="1" t="s">
        <v>1248</v>
      </c>
      <c r="AW45" s="1">
        <v>1</v>
      </c>
      <c r="AY45" s="1" t="s">
        <v>286</v>
      </c>
      <c r="AZ45" s="1">
        <v>6</v>
      </c>
      <c r="BA45" s="1">
        <v>18</v>
      </c>
      <c r="BB45" s="1">
        <f t="shared" si="3"/>
        <v>12</v>
      </c>
      <c r="BC45" s="1" t="s">
        <v>287</v>
      </c>
      <c r="BD45" s="1">
        <v>6</v>
      </c>
      <c r="BE45" s="1" t="s">
        <v>148</v>
      </c>
      <c r="BF45" s="1" t="s">
        <v>160</v>
      </c>
      <c r="BG45" s="1">
        <v>1</v>
      </c>
      <c r="BH45" s="1">
        <v>0</v>
      </c>
      <c r="BK45" s="1" t="s">
        <v>439</v>
      </c>
      <c r="BL45" s="1" t="s">
        <v>414</v>
      </c>
      <c r="BM45" s="1" t="s">
        <v>255</v>
      </c>
      <c r="BN45" s="1" t="s">
        <v>289</v>
      </c>
      <c r="BO45" s="1" t="s">
        <v>1249</v>
      </c>
      <c r="BQ45" s="1" t="s">
        <v>1250</v>
      </c>
      <c r="BR45" s="1">
        <v>4.5</v>
      </c>
      <c r="BS45" s="1" t="s">
        <v>1251</v>
      </c>
      <c r="BT45" s="1">
        <v>1</v>
      </c>
      <c r="BX45" s="1" t="s">
        <v>628</v>
      </c>
      <c r="BZ45" s="1" t="s">
        <v>168</v>
      </c>
      <c r="CA45" s="1">
        <v>0</v>
      </c>
      <c r="CB45" s="1">
        <v>1</v>
      </c>
      <c r="CD45" s="1">
        <v>0</v>
      </c>
      <c r="CE45" s="1">
        <v>0</v>
      </c>
      <c r="CG45" s="1" t="s">
        <v>1252</v>
      </c>
      <c r="CH45" s="1">
        <v>2250</v>
      </c>
      <c r="CJ45" s="1" t="s">
        <v>1253</v>
      </c>
      <c r="CK45" s="1" t="s">
        <v>1254</v>
      </c>
      <c r="CL45" s="1" t="s">
        <v>484</v>
      </c>
      <c r="CM45" s="1">
        <v>400</v>
      </c>
      <c r="CN45" s="1">
        <f t="shared" si="4"/>
        <v>1800</v>
      </c>
      <c r="CO45" s="1" t="s">
        <v>1255</v>
      </c>
      <c r="CQ45" s="1" t="s">
        <v>414</v>
      </c>
      <c r="CR45" s="1">
        <v>1</v>
      </c>
      <c r="CU45" s="1" t="s">
        <v>1256</v>
      </c>
      <c r="CV45" s="1" t="s">
        <v>355</v>
      </c>
      <c r="CW45" s="1">
        <v>1</v>
      </c>
      <c r="DA45" s="1" t="s">
        <v>176</v>
      </c>
      <c r="DC45" s="1">
        <v>1</v>
      </c>
      <c r="DG45" s="1" t="s">
        <v>177</v>
      </c>
      <c r="DH45" s="1">
        <v>0</v>
      </c>
      <c r="DI45" s="1">
        <v>0</v>
      </c>
      <c r="DJ45" s="1">
        <v>1</v>
      </c>
      <c r="DK45" s="1">
        <v>0</v>
      </c>
      <c r="DM45" s="1" t="s">
        <v>109</v>
      </c>
      <c r="DN45" s="1" t="s">
        <v>176</v>
      </c>
      <c r="DR45" s="1" t="s">
        <v>1257</v>
      </c>
      <c r="DT45" s="1">
        <v>1</v>
      </c>
      <c r="DW45" s="1" t="s">
        <v>222</v>
      </c>
      <c r="DZ45" s="1">
        <v>1</v>
      </c>
      <c r="EB45" s="1" t="s">
        <v>206</v>
      </c>
      <c r="EC45" s="1" t="s">
        <v>206</v>
      </c>
      <c r="ED45" s="1" t="s">
        <v>1258</v>
      </c>
      <c r="EE45" s="1">
        <v>1</v>
      </c>
      <c r="EI45" s="1" t="s">
        <v>1259</v>
      </c>
      <c r="EN45" s="1" t="s">
        <v>1260</v>
      </c>
      <c r="EO45" s="1">
        <v>1</v>
      </c>
      <c r="ER45" s="1">
        <v>1</v>
      </c>
      <c r="EY45" s="1" t="s">
        <v>1261</v>
      </c>
      <c r="EZ45" s="1">
        <v>181300521</v>
      </c>
      <c r="FA45" s="1" t="s">
        <v>1262</v>
      </c>
      <c r="FB45" s="2">
        <v>44808.799259259264</v>
      </c>
      <c r="FE45" s="1" t="s">
        <v>184</v>
      </c>
      <c r="FH45" s="1">
        <v>41</v>
      </c>
      <c r="FI45" s="2">
        <v>44788.74563784722</v>
      </c>
      <c r="FJ45" s="2">
        <v>44788.774947592603</v>
      </c>
      <c r="FK45" s="1" t="s">
        <v>1263</v>
      </c>
      <c r="FL45" s="1">
        <v>12.3466971</v>
      </c>
      <c r="FM45" s="1">
        <v>-1.5659913000000001</v>
      </c>
      <c r="FN45" s="1">
        <v>309.7</v>
      </c>
      <c r="FO45" s="1">
        <v>4.2</v>
      </c>
    </row>
    <row r="46" spans="1:171" x14ac:dyDescent="0.25">
      <c r="A46" s="1">
        <v>45</v>
      </c>
      <c r="B46" s="1" t="s">
        <v>142</v>
      </c>
      <c r="C46" s="1" t="s">
        <v>143</v>
      </c>
      <c r="D46" s="1">
        <v>34</v>
      </c>
      <c r="E46" s="1" t="s">
        <v>1264</v>
      </c>
      <c r="F46" s="1" t="s">
        <v>144</v>
      </c>
      <c r="G46" s="1">
        <v>0</v>
      </c>
      <c r="H46" s="1" t="s">
        <v>145</v>
      </c>
      <c r="I46" s="1" t="s">
        <v>148</v>
      </c>
      <c r="K46" s="1" t="s">
        <v>148</v>
      </c>
      <c r="L46" s="1">
        <v>3</v>
      </c>
      <c r="M46" s="1">
        <v>22</v>
      </c>
      <c r="N46" s="1" t="s">
        <v>176</v>
      </c>
      <c r="O46" s="1" t="s">
        <v>176</v>
      </c>
      <c r="R46" s="1" t="s">
        <v>924</v>
      </c>
      <c r="T46" s="1" t="s">
        <v>18</v>
      </c>
      <c r="U46" s="1">
        <v>0</v>
      </c>
      <c r="V46" s="1">
        <v>0</v>
      </c>
      <c r="W46" s="1">
        <v>0</v>
      </c>
      <c r="X46" s="1">
        <v>0</v>
      </c>
      <c r="Y46" s="1">
        <v>1</v>
      </c>
      <c r="Z46" s="1">
        <v>0</v>
      </c>
      <c r="AA46" s="1">
        <v>0</v>
      </c>
      <c r="AB46" s="1">
        <v>0</v>
      </c>
      <c r="AC46" s="1">
        <v>0</v>
      </c>
      <c r="AD46" s="1">
        <v>0</v>
      </c>
      <c r="AE46" s="1">
        <v>0</v>
      </c>
      <c r="AF46" s="1">
        <f t="shared" si="0"/>
        <v>1</v>
      </c>
      <c r="AG46" s="1" t="s">
        <v>176</v>
      </c>
      <c r="AH46" s="1">
        <v>1</v>
      </c>
      <c r="AK46" s="1" t="s">
        <v>1265</v>
      </c>
      <c r="AL46" s="1">
        <v>1</v>
      </c>
      <c r="AO46" s="1" t="s">
        <v>1266</v>
      </c>
      <c r="AQ46" s="1">
        <v>1</v>
      </c>
      <c r="AT46" s="1" t="s">
        <v>148</v>
      </c>
      <c r="AU46" s="1" t="s">
        <v>1267</v>
      </c>
      <c r="AV46" s="1" t="s">
        <v>809</v>
      </c>
      <c r="AX46" s="1">
        <v>1</v>
      </c>
      <c r="AY46" s="1" t="s">
        <v>1268</v>
      </c>
      <c r="AZ46" s="1">
        <v>7</v>
      </c>
      <c r="BA46" s="1">
        <v>18</v>
      </c>
      <c r="BB46" s="1">
        <f t="shared" si="3"/>
        <v>11</v>
      </c>
      <c r="BC46" s="1" t="s">
        <v>287</v>
      </c>
      <c r="BD46" s="1">
        <v>6</v>
      </c>
      <c r="BE46" s="1" t="s">
        <v>148</v>
      </c>
      <c r="BF46" s="1" t="s">
        <v>160</v>
      </c>
      <c r="BG46" s="1">
        <v>1</v>
      </c>
      <c r="BH46" s="1">
        <v>0</v>
      </c>
      <c r="BK46" s="1" t="s">
        <v>439</v>
      </c>
      <c r="BL46" s="1" t="s">
        <v>514</v>
      </c>
      <c r="BM46" s="1" t="s">
        <v>255</v>
      </c>
      <c r="BN46" s="1" t="s">
        <v>289</v>
      </c>
      <c r="BO46" s="1" t="s">
        <v>1269</v>
      </c>
      <c r="BQ46" s="1" t="s">
        <v>1270</v>
      </c>
      <c r="BR46" s="1">
        <v>9</v>
      </c>
      <c r="BS46" s="1" t="s">
        <v>1271</v>
      </c>
      <c r="BT46" s="1">
        <v>1</v>
      </c>
      <c r="BX46" s="1" t="s">
        <v>628</v>
      </c>
      <c r="BZ46" s="1" t="s">
        <v>168</v>
      </c>
      <c r="CA46" s="1">
        <v>0</v>
      </c>
      <c r="CB46" s="1">
        <v>1</v>
      </c>
      <c r="CD46" s="1">
        <v>0</v>
      </c>
      <c r="CE46" s="1">
        <v>0</v>
      </c>
      <c r="CG46" s="1" t="s">
        <v>1272</v>
      </c>
      <c r="CH46" s="1">
        <v>1500</v>
      </c>
      <c r="CJ46" s="1" t="s">
        <v>1196</v>
      </c>
      <c r="CK46" s="1" t="s">
        <v>1273</v>
      </c>
      <c r="CL46" s="1" t="s">
        <v>484</v>
      </c>
      <c r="CM46" s="1">
        <v>400</v>
      </c>
      <c r="CN46" s="1">
        <f t="shared" si="4"/>
        <v>3600</v>
      </c>
      <c r="CO46" s="1" t="s">
        <v>1274</v>
      </c>
      <c r="CQ46" s="1" t="s">
        <v>414</v>
      </c>
      <c r="CR46" s="1">
        <v>1</v>
      </c>
      <c r="CU46" s="1" t="s">
        <v>1275</v>
      </c>
      <c r="CV46" s="1" t="s">
        <v>355</v>
      </c>
      <c r="CW46" s="1">
        <v>1</v>
      </c>
      <c r="DA46" s="1" t="s">
        <v>176</v>
      </c>
      <c r="DC46" s="1">
        <v>1</v>
      </c>
      <c r="DG46" s="1" t="s">
        <v>177</v>
      </c>
      <c r="DH46" s="1">
        <v>0</v>
      </c>
      <c r="DI46" s="1">
        <v>0</v>
      </c>
      <c r="DJ46" s="1">
        <v>1</v>
      </c>
      <c r="DK46" s="1">
        <v>0</v>
      </c>
      <c r="DM46" s="1" t="s">
        <v>109</v>
      </c>
      <c r="DN46" s="1" t="s">
        <v>176</v>
      </c>
      <c r="DR46" s="1" t="s">
        <v>1276</v>
      </c>
      <c r="DT46" s="1">
        <v>1</v>
      </c>
      <c r="DW46" s="1" t="s">
        <v>222</v>
      </c>
      <c r="DZ46" s="1">
        <v>1</v>
      </c>
      <c r="EB46" s="1" t="s">
        <v>206</v>
      </c>
      <c r="EC46" s="1" t="s">
        <v>206</v>
      </c>
      <c r="ED46" s="1" t="s">
        <v>1277</v>
      </c>
      <c r="EE46" s="1">
        <v>1</v>
      </c>
      <c r="EI46" s="1" t="s">
        <v>1278</v>
      </c>
      <c r="EN46" s="1" t="s">
        <v>1279</v>
      </c>
      <c r="EO46" s="1">
        <v>1</v>
      </c>
      <c r="ER46" s="1">
        <v>1</v>
      </c>
      <c r="EY46" s="1" t="s">
        <v>1280</v>
      </c>
      <c r="EZ46" s="1">
        <v>181300523</v>
      </c>
      <c r="FA46" s="1" t="s">
        <v>1281</v>
      </c>
      <c r="FB46" s="2">
        <v>44808.799270833333</v>
      </c>
      <c r="FE46" s="1" t="s">
        <v>184</v>
      </c>
      <c r="FH46" s="1">
        <v>42</v>
      </c>
      <c r="FI46" s="2">
        <v>44788.759885231477</v>
      </c>
      <c r="FJ46" s="2">
        <v>44788.775464537037</v>
      </c>
      <c r="FK46" s="1" t="s">
        <v>1282</v>
      </c>
      <c r="FL46" s="1">
        <v>12.346727100000001</v>
      </c>
      <c r="FM46" s="1">
        <v>-1.5659889</v>
      </c>
      <c r="FN46" s="1">
        <v>310.39999999999998</v>
      </c>
      <c r="FO46" s="1">
        <v>4.6500000000000004</v>
      </c>
    </row>
    <row r="47" spans="1:171" x14ac:dyDescent="0.25">
      <c r="A47" s="1">
        <v>46</v>
      </c>
      <c r="B47" s="1" t="s">
        <v>1283</v>
      </c>
      <c r="C47" s="1" t="s">
        <v>212</v>
      </c>
      <c r="D47" s="1">
        <v>20</v>
      </c>
      <c r="E47" s="1" t="s">
        <v>1284</v>
      </c>
      <c r="F47" s="1" t="s">
        <v>1285</v>
      </c>
      <c r="G47" s="1">
        <v>7</v>
      </c>
      <c r="H47" s="1" t="s">
        <v>425</v>
      </c>
      <c r="J47" s="1" t="s">
        <v>176</v>
      </c>
      <c r="K47" s="1" t="s">
        <v>176</v>
      </c>
      <c r="L47" s="1">
        <v>0</v>
      </c>
      <c r="M47" s="1">
        <v>3</v>
      </c>
      <c r="N47" s="1" t="s">
        <v>1286</v>
      </c>
      <c r="O47" s="1" t="s">
        <v>176</v>
      </c>
      <c r="P47" s="1" t="s">
        <v>427</v>
      </c>
      <c r="R47" s="1" t="s">
        <v>1287</v>
      </c>
      <c r="T47" s="1" t="s">
        <v>1288</v>
      </c>
      <c r="U47" s="1">
        <v>0</v>
      </c>
      <c r="V47" s="1">
        <v>1</v>
      </c>
      <c r="W47" s="1">
        <v>1</v>
      </c>
      <c r="X47" s="1">
        <v>1</v>
      </c>
      <c r="Y47" s="1">
        <v>0</v>
      </c>
      <c r="Z47" s="1">
        <v>0</v>
      </c>
      <c r="AA47" s="1">
        <v>0</v>
      </c>
      <c r="AB47" s="1">
        <v>0</v>
      </c>
      <c r="AC47" s="1">
        <v>0</v>
      </c>
      <c r="AD47" s="1">
        <v>0</v>
      </c>
      <c r="AE47" s="1">
        <v>0</v>
      </c>
      <c r="AF47" s="1">
        <f t="shared" si="0"/>
        <v>3</v>
      </c>
      <c r="AG47" s="1" t="s">
        <v>176</v>
      </c>
      <c r="AH47" s="1">
        <v>1</v>
      </c>
      <c r="AK47" s="1" t="s">
        <v>1289</v>
      </c>
      <c r="AL47" s="1">
        <v>1</v>
      </c>
      <c r="AN47" s="1">
        <v>1</v>
      </c>
      <c r="AO47" s="1" t="s">
        <v>1290</v>
      </c>
      <c r="AQ47" s="1">
        <v>1</v>
      </c>
      <c r="AT47" s="1" t="s">
        <v>148</v>
      </c>
      <c r="AU47" s="1" t="s">
        <v>1291</v>
      </c>
      <c r="AV47" s="1" t="s">
        <v>670</v>
      </c>
      <c r="AX47" s="1">
        <v>1</v>
      </c>
      <c r="AY47" s="1" t="s">
        <v>927</v>
      </c>
      <c r="AZ47" s="1">
        <v>6</v>
      </c>
      <c r="BA47" s="1">
        <v>17</v>
      </c>
      <c r="BB47" s="1">
        <f t="shared" si="3"/>
        <v>11</v>
      </c>
      <c r="BC47" s="1" t="s">
        <v>560</v>
      </c>
      <c r="BD47" s="1">
        <v>6</v>
      </c>
      <c r="BE47" s="1" t="s">
        <v>148</v>
      </c>
      <c r="BF47" s="1" t="s">
        <v>623</v>
      </c>
      <c r="BG47" s="1">
        <v>0</v>
      </c>
      <c r="BH47" s="1">
        <v>1</v>
      </c>
      <c r="BI47" s="1" t="s">
        <v>1292</v>
      </c>
      <c r="BK47" s="1" t="s">
        <v>1293</v>
      </c>
      <c r="BL47" s="1" t="s">
        <v>1294</v>
      </c>
      <c r="BM47" s="1" t="s">
        <v>1295</v>
      </c>
      <c r="BN47" s="1" t="s">
        <v>1296</v>
      </c>
      <c r="BO47" s="1" t="s">
        <v>1297</v>
      </c>
      <c r="BQ47" s="1" t="s">
        <v>1298</v>
      </c>
      <c r="BS47" s="1" t="s">
        <v>1299</v>
      </c>
      <c r="BT47" s="1">
        <v>1</v>
      </c>
      <c r="BZ47" s="1" t="s">
        <v>168</v>
      </c>
      <c r="CA47" s="1">
        <v>0</v>
      </c>
      <c r="CB47" s="1">
        <v>1</v>
      </c>
      <c r="CD47" s="1">
        <v>0</v>
      </c>
      <c r="CE47" s="1">
        <v>0</v>
      </c>
      <c r="CG47" s="1" t="s">
        <v>1300</v>
      </c>
      <c r="CJ47" s="1" t="s">
        <v>1301</v>
      </c>
      <c r="CK47" s="1" t="s">
        <v>1302</v>
      </c>
      <c r="CL47" s="1" t="s">
        <v>1303</v>
      </c>
      <c r="CO47" s="1" t="s">
        <v>1304</v>
      </c>
      <c r="CQ47" s="1" t="s">
        <v>1305</v>
      </c>
      <c r="CR47" s="1">
        <v>1</v>
      </c>
      <c r="CV47" s="1" t="s">
        <v>1306</v>
      </c>
      <c r="CX47" s="1">
        <v>1</v>
      </c>
      <c r="DA47" s="1" t="s">
        <v>148</v>
      </c>
      <c r="DB47" s="1">
        <v>1</v>
      </c>
      <c r="DC47" s="1">
        <v>0</v>
      </c>
      <c r="DD47" s="1">
        <v>0</v>
      </c>
      <c r="DF47" s="1" t="s">
        <v>1307</v>
      </c>
      <c r="DG47" s="1" t="s">
        <v>177</v>
      </c>
      <c r="DH47" s="1">
        <v>0</v>
      </c>
      <c r="DI47" s="1">
        <v>0</v>
      </c>
      <c r="DJ47" s="1">
        <v>1</v>
      </c>
      <c r="DK47" s="1">
        <v>0</v>
      </c>
      <c r="DM47" s="1" t="s">
        <v>109</v>
      </c>
      <c r="DN47" s="1" t="s">
        <v>176</v>
      </c>
      <c r="DR47" s="1" t="s">
        <v>1308</v>
      </c>
      <c r="DT47" s="1">
        <v>1</v>
      </c>
      <c r="DW47" s="1" t="s">
        <v>1309</v>
      </c>
      <c r="DX47" s="1">
        <v>1</v>
      </c>
      <c r="EB47" s="1" t="s">
        <v>206</v>
      </c>
      <c r="EC47" s="1" t="s">
        <v>206</v>
      </c>
      <c r="ED47" s="1" t="s">
        <v>1310</v>
      </c>
      <c r="EF47" s="1">
        <v>1</v>
      </c>
      <c r="EI47" s="1" t="s">
        <v>1311</v>
      </c>
      <c r="EN47" s="1" t="s">
        <v>1312</v>
      </c>
      <c r="EO47" s="1">
        <v>1</v>
      </c>
      <c r="EY47" s="1" t="s">
        <v>1313</v>
      </c>
      <c r="EZ47" s="1">
        <v>181300631</v>
      </c>
      <c r="FA47" s="1" t="s">
        <v>1314</v>
      </c>
      <c r="FB47" s="2">
        <v>44808.800335648149</v>
      </c>
      <c r="FE47" s="1" t="s">
        <v>184</v>
      </c>
      <c r="FH47" s="1">
        <v>1</v>
      </c>
      <c r="FI47" s="2">
        <v>44791.436873344908</v>
      </c>
      <c r="FJ47" s="2">
        <v>44791.456020659723</v>
      </c>
      <c r="FK47" s="1" t="s">
        <v>1315</v>
      </c>
      <c r="FL47" s="1">
        <v>12.4295499</v>
      </c>
      <c r="FM47" s="1">
        <v>-1.628417</v>
      </c>
      <c r="FN47" s="1">
        <v>320.39999999999998</v>
      </c>
      <c r="FO47" s="1">
        <v>3.9</v>
      </c>
    </row>
    <row r="48" spans="1:171" x14ac:dyDescent="0.25">
      <c r="A48" s="1">
        <v>47</v>
      </c>
      <c r="B48" s="1" t="s">
        <v>1283</v>
      </c>
      <c r="C48" s="1" t="s">
        <v>143</v>
      </c>
      <c r="D48" s="1">
        <v>33</v>
      </c>
      <c r="E48" s="1" t="s">
        <v>1316</v>
      </c>
      <c r="F48" s="1" t="s">
        <v>144</v>
      </c>
      <c r="G48" s="1">
        <v>0</v>
      </c>
      <c r="H48" s="1" t="s">
        <v>145</v>
      </c>
      <c r="I48" s="1" t="s">
        <v>148</v>
      </c>
      <c r="K48" s="1" t="s">
        <v>148</v>
      </c>
      <c r="L48" s="1">
        <v>4</v>
      </c>
      <c r="M48" s="1">
        <v>3</v>
      </c>
      <c r="N48" s="1" t="s">
        <v>1317</v>
      </c>
      <c r="O48" s="1" t="s">
        <v>148</v>
      </c>
      <c r="P48" s="1" t="s">
        <v>149</v>
      </c>
      <c r="Q48" s="1" t="s">
        <v>246</v>
      </c>
      <c r="R48" s="1" t="s">
        <v>1318</v>
      </c>
      <c r="T48" s="1" t="s">
        <v>1319</v>
      </c>
      <c r="U48" s="1">
        <v>0</v>
      </c>
      <c r="V48" s="1">
        <v>1</v>
      </c>
      <c r="W48" s="1">
        <v>1</v>
      </c>
      <c r="X48" s="1">
        <v>1</v>
      </c>
      <c r="Y48" s="1">
        <v>1</v>
      </c>
      <c r="Z48" s="1">
        <v>0</v>
      </c>
      <c r="AA48" s="1">
        <v>0</v>
      </c>
      <c r="AB48" s="1">
        <v>0</v>
      </c>
      <c r="AC48" s="1">
        <v>0</v>
      </c>
      <c r="AD48" s="1">
        <v>0</v>
      </c>
      <c r="AE48" s="1">
        <v>0</v>
      </c>
      <c r="AF48" s="1">
        <f t="shared" si="0"/>
        <v>4</v>
      </c>
      <c r="AG48" s="1" t="s">
        <v>176</v>
      </c>
      <c r="AH48" s="1">
        <v>1</v>
      </c>
      <c r="AK48" s="1" t="s">
        <v>1320</v>
      </c>
      <c r="AL48" s="1">
        <v>1</v>
      </c>
      <c r="AO48" s="1" t="s">
        <v>1321</v>
      </c>
      <c r="AP48" s="1">
        <v>1</v>
      </c>
      <c r="AT48" s="1" t="s">
        <v>148</v>
      </c>
      <c r="AU48" s="1" t="s">
        <v>1322</v>
      </c>
      <c r="AV48" s="1" t="s">
        <v>670</v>
      </c>
      <c r="AX48" s="1">
        <v>1</v>
      </c>
      <c r="AY48" s="1" t="s">
        <v>1323</v>
      </c>
      <c r="AZ48" s="1">
        <v>7.5</v>
      </c>
      <c r="BA48" s="1">
        <v>16.5</v>
      </c>
      <c r="BB48" s="1">
        <f t="shared" si="3"/>
        <v>9</v>
      </c>
      <c r="BC48" s="1" t="s">
        <v>1324</v>
      </c>
      <c r="BD48" s="1">
        <v>5</v>
      </c>
      <c r="BE48" s="1" t="s">
        <v>148</v>
      </c>
      <c r="BF48" s="1" t="s">
        <v>160</v>
      </c>
      <c r="BG48" s="1">
        <v>1</v>
      </c>
      <c r="BH48" s="1">
        <v>0</v>
      </c>
      <c r="BK48" s="1" t="s">
        <v>439</v>
      </c>
      <c r="BL48" s="1" t="s">
        <v>1325</v>
      </c>
      <c r="BM48" s="1" t="s">
        <v>255</v>
      </c>
      <c r="BN48" s="1" t="s">
        <v>289</v>
      </c>
      <c r="BO48" s="1" t="s">
        <v>1326</v>
      </c>
      <c r="BQ48" s="1" t="s">
        <v>1327</v>
      </c>
      <c r="BS48" s="1" t="s">
        <v>1328</v>
      </c>
      <c r="BT48" s="1">
        <v>1</v>
      </c>
      <c r="BZ48" s="1" t="s">
        <v>69</v>
      </c>
      <c r="CA48" s="1">
        <v>0</v>
      </c>
      <c r="CB48" s="1">
        <v>0</v>
      </c>
      <c r="CC48" s="1">
        <v>1</v>
      </c>
      <c r="CD48" s="1">
        <v>0</v>
      </c>
      <c r="CE48" s="1">
        <v>0</v>
      </c>
      <c r="CG48" s="1" t="s">
        <v>1329</v>
      </c>
      <c r="CJ48" s="1" t="s">
        <v>1330</v>
      </c>
      <c r="CK48" s="1" t="s">
        <v>1331</v>
      </c>
      <c r="CL48" s="1" t="s">
        <v>1332</v>
      </c>
      <c r="CO48" s="1" t="s">
        <v>1333</v>
      </c>
      <c r="CQ48" s="1" t="s">
        <v>647</v>
      </c>
      <c r="CR48" s="1">
        <v>1</v>
      </c>
      <c r="CV48" s="1" t="s">
        <v>1334</v>
      </c>
      <c r="CW48" s="1">
        <v>1</v>
      </c>
      <c r="CX48" s="1">
        <v>1</v>
      </c>
      <c r="DA48" s="1" t="s">
        <v>176</v>
      </c>
      <c r="DB48" s="1">
        <v>0</v>
      </c>
      <c r="DC48" s="1">
        <v>1</v>
      </c>
      <c r="DD48" s="1">
        <v>0</v>
      </c>
      <c r="DF48" s="1" t="s">
        <v>1335</v>
      </c>
      <c r="DG48" s="1" t="s">
        <v>177</v>
      </c>
      <c r="DH48" s="1">
        <v>0</v>
      </c>
      <c r="DI48" s="1">
        <v>0</v>
      </c>
      <c r="DJ48" s="1">
        <v>1</v>
      </c>
      <c r="DK48" s="1">
        <v>0</v>
      </c>
      <c r="DM48" s="1" t="s">
        <v>109</v>
      </c>
      <c r="DN48" s="1" t="s">
        <v>176</v>
      </c>
      <c r="DR48" s="1" t="s">
        <v>1336</v>
      </c>
      <c r="DT48" s="1">
        <v>1</v>
      </c>
      <c r="DW48" s="1" t="s">
        <v>439</v>
      </c>
      <c r="DZ48" s="1">
        <v>1</v>
      </c>
      <c r="EB48" s="1" t="s">
        <v>206</v>
      </c>
      <c r="EC48" s="1" t="s">
        <v>206</v>
      </c>
      <c r="ED48" s="1" t="s">
        <v>1337</v>
      </c>
      <c r="EF48" s="1">
        <v>1</v>
      </c>
      <c r="EI48" s="1" t="s">
        <v>1338</v>
      </c>
      <c r="EN48" s="1" t="s">
        <v>1339</v>
      </c>
      <c r="EO48" s="1">
        <v>1</v>
      </c>
      <c r="EY48" s="1" t="s">
        <v>1340</v>
      </c>
      <c r="EZ48" s="1">
        <v>181300632</v>
      </c>
      <c r="FA48" s="1" t="s">
        <v>1341</v>
      </c>
      <c r="FB48" s="2">
        <v>44808.800335648149</v>
      </c>
      <c r="FE48" s="1" t="s">
        <v>184</v>
      </c>
      <c r="FH48" s="1">
        <v>2</v>
      </c>
      <c r="FI48" s="2">
        <v>44791.457258125003</v>
      </c>
      <c r="FJ48" s="2">
        <v>44791.474641840279</v>
      </c>
      <c r="FK48" s="1" t="s">
        <v>1342</v>
      </c>
      <c r="FL48" s="1">
        <v>12.429607499999999</v>
      </c>
      <c r="FM48" s="1">
        <v>-1.6285343999999999</v>
      </c>
      <c r="FN48" s="1">
        <v>338.2</v>
      </c>
      <c r="FO48" s="1">
        <v>4.96</v>
      </c>
    </row>
    <row r="49" spans="1:171" x14ac:dyDescent="0.25">
      <c r="A49" s="1">
        <v>48</v>
      </c>
      <c r="B49" s="1" t="s">
        <v>1283</v>
      </c>
      <c r="C49" s="1" t="s">
        <v>212</v>
      </c>
      <c r="D49" s="1">
        <v>38</v>
      </c>
      <c r="E49" s="1" t="s">
        <v>1343</v>
      </c>
      <c r="F49" s="1" t="s">
        <v>144</v>
      </c>
      <c r="G49" s="1">
        <v>0</v>
      </c>
      <c r="H49" s="1" t="s">
        <v>145</v>
      </c>
      <c r="J49" s="1" t="s">
        <v>495</v>
      </c>
      <c r="K49" s="1" t="s">
        <v>495</v>
      </c>
      <c r="L49" s="1">
        <v>1</v>
      </c>
      <c r="M49" s="1">
        <v>5</v>
      </c>
      <c r="N49" s="1" t="s">
        <v>1344</v>
      </c>
      <c r="O49" s="1" t="s">
        <v>148</v>
      </c>
      <c r="P49" s="1" t="s">
        <v>1345</v>
      </c>
      <c r="R49" s="1" t="s">
        <v>1346</v>
      </c>
      <c r="T49" s="1" t="s">
        <v>1347</v>
      </c>
      <c r="U49" s="1">
        <v>0</v>
      </c>
      <c r="V49" s="1">
        <v>1</v>
      </c>
      <c r="W49" s="1">
        <v>1</v>
      </c>
      <c r="X49" s="1">
        <v>0</v>
      </c>
      <c r="Y49" s="1">
        <v>0</v>
      </c>
      <c r="Z49" s="1">
        <v>0</v>
      </c>
      <c r="AA49" s="1">
        <v>0</v>
      </c>
      <c r="AB49" s="1">
        <v>0</v>
      </c>
      <c r="AC49" s="1">
        <v>0</v>
      </c>
      <c r="AD49" s="1">
        <v>0</v>
      </c>
      <c r="AE49" s="1">
        <v>0</v>
      </c>
      <c r="AF49" s="1">
        <f t="shared" si="0"/>
        <v>2</v>
      </c>
      <c r="AG49" s="1" t="s">
        <v>176</v>
      </c>
      <c r="AH49" s="1">
        <v>1</v>
      </c>
      <c r="AK49" s="1" t="s">
        <v>1348</v>
      </c>
      <c r="AL49" s="1">
        <v>1</v>
      </c>
      <c r="AO49" s="1" t="s">
        <v>1349</v>
      </c>
      <c r="AQ49" s="1">
        <v>1</v>
      </c>
      <c r="AT49" s="1" t="s">
        <v>148</v>
      </c>
      <c r="AU49" s="1" t="s">
        <v>1350</v>
      </c>
      <c r="AV49" s="1" t="s">
        <v>670</v>
      </c>
      <c r="AX49" s="1">
        <v>1</v>
      </c>
      <c r="AY49" s="1" t="s">
        <v>1351</v>
      </c>
      <c r="AZ49" s="1">
        <v>7.5</v>
      </c>
      <c r="BA49" s="1">
        <v>16.5</v>
      </c>
      <c r="BB49" s="1">
        <f t="shared" si="3"/>
        <v>9</v>
      </c>
      <c r="BC49" s="1" t="s">
        <v>560</v>
      </c>
      <c r="BD49" s="1">
        <v>6</v>
      </c>
      <c r="BE49" s="1" t="s">
        <v>148</v>
      </c>
      <c r="BF49" s="1" t="s">
        <v>160</v>
      </c>
      <c r="BG49" s="1">
        <v>1</v>
      </c>
      <c r="BH49" s="1">
        <v>0</v>
      </c>
      <c r="BK49" s="1" t="s">
        <v>1352</v>
      </c>
      <c r="BL49" s="1" t="s">
        <v>647</v>
      </c>
      <c r="BM49" s="1" t="s">
        <v>255</v>
      </c>
      <c r="BN49" s="1" t="s">
        <v>593</v>
      </c>
      <c r="BO49" s="1" t="s">
        <v>1353</v>
      </c>
      <c r="BQ49" s="1" t="s">
        <v>1354</v>
      </c>
      <c r="BS49" s="1" t="s">
        <v>1355</v>
      </c>
      <c r="BT49" s="1">
        <v>1</v>
      </c>
      <c r="BZ49" s="1" t="s">
        <v>168</v>
      </c>
      <c r="CA49" s="1">
        <v>0</v>
      </c>
      <c r="CB49" s="1">
        <v>1</v>
      </c>
      <c r="CD49" s="1">
        <v>0</v>
      </c>
      <c r="CE49" s="1">
        <v>0</v>
      </c>
      <c r="CG49" s="1" t="s">
        <v>1356</v>
      </c>
      <c r="CJ49" s="1" t="s">
        <v>1357</v>
      </c>
      <c r="CK49" s="1" t="s">
        <v>1358</v>
      </c>
      <c r="CL49" s="1" t="s">
        <v>1359</v>
      </c>
      <c r="CO49" s="1" t="s">
        <v>1360</v>
      </c>
      <c r="CQ49" s="1" t="s">
        <v>1361</v>
      </c>
      <c r="CS49" s="1">
        <v>1</v>
      </c>
      <c r="CV49" s="1" t="s">
        <v>1362</v>
      </c>
      <c r="CZ49" s="1">
        <v>1</v>
      </c>
      <c r="DA49" s="1" t="s">
        <v>176</v>
      </c>
      <c r="DB49" s="1">
        <v>0</v>
      </c>
      <c r="DC49" s="1">
        <v>1</v>
      </c>
      <c r="DD49" s="1">
        <v>0</v>
      </c>
      <c r="DF49" s="1" t="s">
        <v>1363</v>
      </c>
      <c r="DG49" s="1" t="s">
        <v>177</v>
      </c>
      <c r="DH49" s="1">
        <v>0</v>
      </c>
      <c r="DI49" s="1">
        <v>0</v>
      </c>
      <c r="DJ49" s="1">
        <v>1</v>
      </c>
      <c r="DK49" s="1">
        <v>0</v>
      </c>
      <c r="DM49" s="1" t="s">
        <v>109</v>
      </c>
      <c r="DN49" s="1" t="s">
        <v>176</v>
      </c>
      <c r="DR49" s="1" t="s">
        <v>1364</v>
      </c>
      <c r="DT49" s="1">
        <v>1</v>
      </c>
      <c r="DW49" s="1" t="s">
        <v>1365</v>
      </c>
      <c r="DX49" s="1">
        <v>1</v>
      </c>
      <c r="EB49" s="1" t="s">
        <v>206</v>
      </c>
      <c r="EC49" s="1" t="s">
        <v>206</v>
      </c>
      <c r="ED49" s="1" t="s">
        <v>1366</v>
      </c>
      <c r="EH49" s="1">
        <v>1</v>
      </c>
      <c r="EI49" s="1" t="s">
        <v>1367</v>
      </c>
      <c r="EN49" s="1" t="s">
        <v>1368</v>
      </c>
      <c r="EO49" s="1">
        <v>1</v>
      </c>
      <c r="EP49" s="1">
        <v>1</v>
      </c>
      <c r="ET49" s="1">
        <v>1</v>
      </c>
      <c r="EY49" s="1" t="s">
        <v>1369</v>
      </c>
      <c r="EZ49" s="1">
        <v>181300634</v>
      </c>
      <c r="FA49" s="1" t="s">
        <v>1370</v>
      </c>
      <c r="FB49" s="2">
        <v>44808.800347222219</v>
      </c>
      <c r="FE49" s="1" t="s">
        <v>184</v>
      </c>
      <c r="FH49" s="1">
        <v>3</v>
      </c>
      <c r="FI49" s="2">
        <v>44791.475001226849</v>
      </c>
      <c r="FJ49" s="2">
        <v>44791.491095486112</v>
      </c>
      <c r="FK49" s="1" t="s">
        <v>1371</v>
      </c>
      <c r="FL49" s="1">
        <v>12.429634999999999</v>
      </c>
      <c r="FM49" s="1">
        <v>-1.6284133000000001</v>
      </c>
      <c r="FN49" s="1">
        <v>338.2</v>
      </c>
      <c r="FO49" s="1">
        <v>4</v>
      </c>
    </row>
    <row r="50" spans="1:171" x14ac:dyDescent="0.25">
      <c r="A50" s="1">
        <v>49</v>
      </c>
      <c r="B50" s="1" t="s">
        <v>1283</v>
      </c>
      <c r="C50" s="1" t="s">
        <v>212</v>
      </c>
      <c r="D50" s="1">
        <v>46</v>
      </c>
      <c r="E50" s="1" t="s">
        <v>1372</v>
      </c>
      <c r="F50" s="1" t="s">
        <v>144</v>
      </c>
      <c r="G50" s="1">
        <v>0</v>
      </c>
      <c r="H50" s="1" t="s">
        <v>145</v>
      </c>
      <c r="J50" s="1" t="s">
        <v>495</v>
      </c>
      <c r="K50" s="1" t="s">
        <v>495</v>
      </c>
      <c r="L50" s="1">
        <v>6</v>
      </c>
      <c r="M50" s="1">
        <v>2</v>
      </c>
      <c r="N50" s="1" t="s">
        <v>1373</v>
      </c>
      <c r="O50" s="1" t="s">
        <v>148</v>
      </c>
      <c r="P50" s="1" t="s">
        <v>29</v>
      </c>
      <c r="R50" s="1" t="s">
        <v>1374</v>
      </c>
      <c r="T50" s="1" t="s">
        <v>17</v>
      </c>
      <c r="U50" s="1">
        <v>0</v>
      </c>
      <c r="V50" s="1">
        <v>1</v>
      </c>
      <c r="W50" s="1">
        <v>0</v>
      </c>
      <c r="X50" s="1">
        <v>0</v>
      </c>
      <c r="Y50" s="1">
        <v>0</v>
      </c>
      <c r="Z50" s="1">
        <v>0</v>
      </c>
      <c r="AA50" s="1">
        <v>0</v>
      </c>
      <c r="AB50" s="1">
        <v>0</v>
      </c>
      <c r="AC50" s="1">
        <v>0</v>
      </c>
      <c r="AD50" s="1">
        <v>0</v>
      </c>
      <c r="AE50" s="1">
        <v>0</v>
      </c>
      <c r="AF50" s="1">
        <f t="shared" si="0"/>
        <v>1</v>
      </c>
      <c r="AG50" s="1" t="s">
        <v>176</v>
      </c>
      <c r="AH50" s="1">
        <v>1</v>
      </c>
      <c r="AK50" s="1" t="s">
        <v>1375</v>
      </c>
      <c r="AL50" s="1">
        <v>1</v>
      </c>
      <c r="AO50" s="1" t="s">
        <v>1376</v>
      </c>
      <c r="AQ50" s="1">
        <v>1</v>
      </c>
      <c r="AT50" s="1" t="s">
        <v>148</v>
      </c>
      <c r="AU50" s="1" t="s">
        <v>1377</v>
      </c>
      <c r="AV50" s="1" t="s">
        <v>1378</v>
      </c>
      <c r="AW50" s="1">
        <v>1</v>
      </c>
      <c r="AY50" s="1" t="s">
        <v>1379</v>
      </c>
      <c r="AZ50" s="1">
        <v>8</v>
      </c>
      <c r="BA50" s="1">
        <v>16</v>
      </c>
      <c r="BB50" s="1">
        <f t="shared" si="3"/>
        <v>8</v>
      </c>
      <c r="BC50" s="1" t="s">
        <v>560</v>
      </c>
      <c r="BD50" s="1">
        <v>6</v>
      </c>
      <c r="BE50" s="1" t="s">
        <v>148</v>
      </c>
      <c r="BF50" s="1" t="s">
        <v>160</v>
      </c>
      <c r="BG50" s="1">
        <v>1</v>
      </c>
      <c r="BH50" s="1">
        <v>0</v>
      </c>
      <c r="BK50" s="1" t="s">
        <v>1380</v>
      </c>
      <c r="BL50" s="1" t="s">
        <v>1381</v>
      </c>
      <c r="BM50" s="1" t="s">
        <v>255</v>
      </c>
      <c r="BN50" s="1" t="s">
        <v>1382</v>
      </c>
      <c r="BO50" s="1" t="s">
        <v>1383</v>
      </c>
      <c r="BQ50" s="1" t="s">
        <v>1384</v>
      </c>
      <c r="BS50" s="1" t="s">
        <v>1385</v>
      </c>
      <c r="BT50" s="1">
        <v>1</v>
      </c>
      <c r="BZ50" s="1" t="s">
        <v>168</v>
      </c>
      <c r="CA50" s="1">
        <v>0</v>
      </c>
      <c r="CB50" s="1">
        <v>1</v>
      </c>
      <c r="CD50" s="1">
        <v>0</v>
      </c>
      <c r="CE50" s="1">
        <v>0</v>
      </c>
      <c r="CG50" s="1" t="s">
        <v>1386</v>
      </c>
      <c r="CJ50" s="1" t="s">
        <v>1387</v>
      </c>
      <c r="CK50" s="1" t="s">
        <v>1388</v>
      </c>
      <c r="CL50" s="1" t="s">
        <v>1389</v>
      </c>
      <c r="CO50" s="1" t="s">
        <v>1390</v>
      </c>
      <c r="CQ50" s="1" t="s">
        <v>1391</v>
      </c>
      <c r="CT50" s="1">
        <v>1</v>
      </c>
      <c r="CV50" s="1" t="s">
        <v>1392</v>
      </c>
      <c r="CZ50" s="1">
        <v>1</v>
      </c>
      <c r="DA50" s="1" t="s">
        <v>1393</v>
      </c>
      <c r="DB50" s="1">
        <v>0</v>
      </c>
      <c r="DC50" s="1">
        <v>1</v>
      </c>
      <c r="DD50" s="1">
        <v>1</v>
      </c>
      <c r="DE50" s="1" t="s">
        <v>1394</v>
      </c>
      <c r="DF50" s="1" t="s">
        <v>1395</v>
      </c>
      <c r="DG50" s="1" t="s">
        <v>177</v>
      </c>
      <c r="DH50" s="1">
        <v>0</v>
      </c>
      <c r="DI50" s="1">
        <v>0</v>
      </c>
      <c r="DJ50" s="1">
        <v>1</v>
      </c>
      <c r="DK50" s="1">
        <v>0</v>
      </c>
      <c r="DM50" s="1" t="s">
        <v>1396</v>
      </c>
      <c r="DN50" s="1" t="s">
        <v>176</v>
      </c>
      <c r="DR50" s="1" t="s">
        <v>1397</v>
      </c>
      <c r="DS50" s="1">
        <v>1</v>
      </c>
      <c r="DW50" s="1" t="s">
        <v>439</v>
      </c>
      <c r="DZ50" s="1">
        <v>1</v>
      </c>
      <c r="EB50" s="1" t="s">
        <v>206</v>
      </c>
      <c r="EC50" s="1" t="s">
        <v>206</v>
      </c>
      <c r="ED50" s="1" t="s">
        <v>1398</v>
      </c>
      <c r="EH50" s="1">
        <v>1</v>
      </c>
      <c r="EI50" s="1" t="s">
        <v>1399</v>
      </c>
      <c r="EN50" s="1" t="s">
        <v>1400</v>
      </c>
      <c r="EO50" s="1">
        <v>1</v>
      </c>
      <c r="ET50" s="1">
        <v>1</v>
      </c>
      <c r="EY50" s="1" t="s">
        <v>1401</v>
      </c>
      <c r="EZ50" s="1">
        <v>181300635</v>
      </c>
      <c r="FA50" s="1" t="s">
        <v>1402</v>
      </c>
      <c r="FB50" s="2">
        <v>44808.800347222219</v>
      </c>
      <c r="FE50" s="1" t="s">
        <v>184</v>
      </c>
      <c r="FH50" s="1">
        <v>4</v>
      </c>
      <c r="FI50" s="2">
        <v>44791.491875127307</v>
      </c>
      <c r="FJ50" s="2">
        <v>44791.508087569448</v>
      </c>
      <c r="FK50" s="1" t="s">
        <v>1403</v>
      </c>
      <c r="FL50" s="1">
        <v>12.429701700000001</v>
      </c>
      <c r="FM50" s="1">
        <v>-1.628393</v>
      </c>
      <c r="FN50" s="1">
        <v>330.3</v>
      </c>
      <c r="FO50" s="1">
        <v>4.74</v>
      </c>
    </row>
    <row r="51" spans="1:171" x14ac:dyDescent="0.25">
      <c r="A51" s="1">
        <v>50</v>
      </c>
      <c r="B51" s="1" t="s">
        <v>1283</v>
      </c>
      <c r="C51" s="1" t="s">
        <v>143</v>
      </c>
      <c r="D51" s="1">
        <v>27</v>
      </c>
      <c r="E51" s="1" t="s">
        <v>1404</v>
      </c>
      <c r="F51" s="1" t="s">
        <v>830</v>
      </c>
      <c r="G51" s="1">
        <v>6</v>
      </c>
      <c r="H51" s="1" t="s">
        <v>756</v>
      </c>
      <c r="I51" s="1" t="s">
        <v>148</v>
      </c>
      <c r="K51" s="1" t="s">
        <v>148</v>
      </c>
      <c r="L51" s="1">
        <v>2</v>
      </c>
      <c r="M51" s="1">
        <v>1</v>
      </c>
      <c r="N51" s="1" t="s">
        <v>176</v>
      </c>
      <c r="O51" s="1" t="s">
        <v>176</v>
      </c>
      <c r="R51" s="1" t="s">
        <v>643</v>
      </c>
      <c r="T51" s="1" t="s">
        <v>1405</v>
      </c>
      <c r="U51" s="1">
        <v>0</v>
      </c>
      <c r="V51" s="1">
        <v>0</v>
      </c>
      <c r="W51" s="1">
        <v>0</v>
      </c>
      <c r="X51" s="1">
        <v>0</v>
      </c>
      <c r="Y51" s="1">
        <v>1</v>
      </c>
      <c r="Z51" s="1">
        <v>0</v>
      </c>
      <c r="AA51" s="1">
        <v>0</v>
      </c>
      <c r="AB51" s="1">
        <v>0</v>
      </c>
      <c r="AC51" s="1">
        <v>0</v>
      </c>
      <c r="AD51" s="1">
        <v>1</v>
      </c>
      <c r="AE51" s="1">
        <v>0</v>
      </c>
      <c r="AF51" s="1">
        <f t="shared" si="0"/>
        <v>2</v>
      </c>
      <c r="AG51" s="1" t="s">
        <v>176</v>
      </c>
      <c r="AH51" s="1">
        <v>1</v>
      </c>
      <c r="AK51" s="1" t="s">
        <v>1406</v>
      </c>
      <c r="AL51" s="1">
        <v>1</v>
      </c>
      <c r="AO51" s="1" t="s">
        <v>1407</v>
      </c>
      <c r="AQ51" s="1">
        <v>1</v>
      </c>
      <c r="AT51" s="1" t="s">
        <v>148</v>
      </c>
      <c r="AU51" s="1" t="s">
        <v>1408</v>
      </c>
      <c r="AV51" s="1" t="s">
        <v>670</v>
      </c>
      <c r="AX51" s="1">
        <v>1</v>
      </c>
      <c r="AY51" s="1" t="s">
        <v>1049</v>
      </c>
      <c r="AZ51" s="1">
        <v>8</v>
      </c>
      <c r="BA51" s="1">
        <v>17</v>
      </c>
      <c r="BB51" s="1">
        <f t="shared" si="3"/>
        <v>9</v>
      </c>
      <c r="BC51" s="1" t="s">
        <v>1324</v>
      </c>
      <c r="BD51" s="1">
        <v>5</v>
      </c>
      <c r="BE51" s="1" t="s">
        <v>148</v>
      </c>
      <c r="BF51" s="1" t="s">
        <v>160</v>
      </c>
      <c r="BG51" s="1">
        <v>1</v>
      </c>
      <c r="BH51" s="1">
        <v>0</v>
      </c>
      <c r="BK51" s="1" t="s">
        <v>439</v>
      </c>
      <c r="BL51" s="1" t="s">
        <v>1409</v>
      </c>
      <c r="BM51" s="1" t="s">
        <v>255</v>
      </c>
      <c r="BN51" s="1" t="s">
        <v>289</v>
      </c>
      <c r="BO51" s="1" t="s">
        <v>1410</v>
      </c>
      <c r="BQ51" s="1" t="s">
        <v>1411</v>
      </c>
      <c r="BS51" s="1" t="s">
        <v>1412</v>
      </c>
      <c r="BU51" s="1">
        <v>1</v>
      </c>
      <c r="BX51" s="1" t="s">
        <v>1413</v>
      </c>
      <c r="BZ51" s="1" t="s">
        <v>168</v>
      </c>
      <c r="CA51" s="1">
        <v>0</v>
      </c>
      <c r="CB51" s="1">
        <v>1</v>
      </c>
      <c r="CD51" s="1">
        <v>0</v>
      </c>
      <c r="CE51" s="1">
        <v>0</v>
      </c>
      <c r="CG51" s="1" t="s">
        <v>1414</v>
      </c>
      <c r="CJ51" s="1" t="s">
        <v>1330</v>
      </c>
      <c r="CK51" s="1" t="s">
        <v>1330</v>
      </c>
      <c r="CL51" s="1" t="s">
        <v>1415</v>
      </c>
      <c r="CO51" s="1" t="s">
        <v>1416</v>
      </c>
      <c r="CQ51" s="1" t="s">
        <v>1417</v>
      </c>
      <c r="CS51" s="1">
        <v>1</v>
      </c>
      <c r="CV51" s="1" t="s">
        <v>457</v>
      </c>
      <c r="CW51" s="1">
        <v>1</v>
      </c>
      <c r="DA51" s="1" t="s">
        <v>176</v>
      </c>
      <c r="DB51" s="1">
        <v>0</v>
      </c>
      <c r="DC51" s="1">
        <v>1</v>
      </c>
      <c r="DD51" s="1">
        <v>0</v>
      </c>
      <c r="DF51" s="1" t="s">
        <v>1418</v>
      </c>
      <c r="DG51" s="1" t="s">
        <v>177</v>
      </c>
      <c r="DH51" s="1">
        <v>0</v>
      </c>
      <c r="DI51" s="1">
        <v>0</v>
      </c>
      <c r="DJ51" s="1">
        <v>1</v>
      </c>
      <c r="DK51" s="1">
        <v>0</v>
      </c>
      <c r="DM51" s="1" t="s">
        <v>109</v>
      </c>
      <c r="DN51" s="1" t="s">
        <v>176</v>
      </c>
      <c r="DR51" s="1" t="s">
        <v>1419</v>
      </c>
      <c r="DS51" s="1">
        <v>1</v>
      </c>
      <c r="DW51" s="1" t="s">
        <v>439</v>
      </c>
      <c r="DZ51" s="1">
        <v>1</v>
      </c>
      <c r="EB51" s="1" t="s">
        <v>206</v>
      </c>
      <c r="EC51" s="1" t="s">
        <v>206</v>
      </c>
      <c r="ED51" s="1" t="s">
        <v>1420</v>
      </c>
      <c r="EH51" s="1">
        <v>1</v>
      </c>
      <c r="EI51" s="1" t="s">
        <v>1421</v>
      </c>
      <c r="EN51" s="1" t="s">
        <v>1422</v>
      </c>
      <c r="EO51" s="1">
        <v>1</v>
      </c>
      <c r="ES51" s="1">
        <v>1</v>
      </c>
      <c r="EY51" s="1" t="s">
        <v>1313</v>
      </c>
      <c r="EZ51" s="1">
        <v>181300637</v>
      </c>
      <c r="FA51" s="1" t="s">
        <v>1423</v>
      </c>
      <c r="FB51" s="2">
        <v>44808.800358796303</v>
      </c>
      <c r="FE51" s="1" t="s">
        <v>184</v>
      </c>
      <c r="FH51" s="1">
        <v>5</v>
      </c>
      <c r="FI51" s="2">
        <v>44791.510045995368</v>
      </c>
      <c r="FJ51" s="2">
        <v>44791.52499810185</v>
      </c>
      <c r="FK51" s="1" t="s">
        <v>1424</v>
      </c>
      <c r="FL51" s="1">
        <v>12.429640600000001</v>
      </c>
      <c r="FM51" s="1">
        <v>-1.6284978000000001</v>
      </c>
      <c r="FN51" s="1">
        <v>342.8</v>
      </c>
      <c r="FO51" s="1">
        <v>4.88</v>
      </c>
    </row>
    <row r="52" spans="1:171" x14ac:dyDescent="0.25">
      <c r="A52" s="1">
        <v>51</v>
      </c>
      <c r="B52" s="1" t="s">
        <v>1283</v>
      </c>
      <c r="C52" s="1" t="s">
        <v>143</v>
      </c>
      <c r="D52" s="1">
        <v>20</v>
      </c>
      <c r="E52" s="1" t="s">
        <v>1425</v>
      </c>
      <c r="F52" s="1" t="s">
        <v>144</v>
      </c>
      <c r="G52" s="1">
        <v>0</v>
      </c>
      <c r="H52" s="1" t="s">
        <v>145</v>
      </c>
      <c r="I52" s="1" t="s">
        <v>148</v>
      </c>
      <c r="K52" s="1" t="s">
        <v>148</v>
      </c>
      <c r="L52" s="1">
        <v>1</v>
      </c>
      <c r="M52" s="1">
        <v>1</v>
      </c>
      <c r="N52" s="1" t="s">
        <v>176</v>
      </c>
      <c r="O52" s="1" t="s">
        <v>176</v>
      </c>
      <c r="R52" s="1" t="s">
        <v>1426</v>
      </c>
      <c r="T52" s="1" t="s">
        <v>805</v>
      </c>
      <c r="U52" s="1">
        <v>0</v>
      </c>
      <c r="V52" s="1">
        <v>0</v>
      </c>
      <c r="W52" s="1">
        <v>1</v>
      </c>
      <c r="X52" s="1">
        <v>0</v>
      </c>
      <c r="Y52" s="1">
        <v>1</v>
      </c>
      <c r="Z52" s="1">
        <v>0</v>
      </c>
      <c r="AA52" s="1">
        <v>0</v>
      </c>
      <c r="AB52" s="1">
        <v>0</v>
      </c>
      <c r="AC52" s="1">
        <v>0</v>
      </c>
      <c r="AD52" s="1">
        <v>0</v>
      </c>
      <c r="AE52" s="1">
        <v>0</v>
      </c>
      <c r="AF52" s="1">
        <f t="shared" si="0"/>
        <v>2</v>
      </c>
      <c r="AG52" s="1" t="s">
        <v>616</v>
      </c>
      <c r="AH52" s="1">
        <v>1</v>
      </c>
      <c r="AK52" s="1" t="s">
        <v>643</v>
      </c>
      <c r="AL52" s="1">
        <v>1</v>
      </c>
      <c r="AO52" s="1" t="s">
        <v>1117</v>
      </c>
      <c r="AS52" s="1">
        <v>1</v>
      </c>
      <c r="AT52" s="1" t="s">
        <v>176</v>
      </c>
      <c r="AY52" s="1" t="s">
        <v>1155</v>
      </c>
      <c r="AZ52" s="1">
        <v>7</v>
      </c>
      <c r="BA52" s="1">
        <v>16</v>
      </c>
      <c r="BB52" s="1">
        <f t="shared" si="3"/>
        <v>9</v>
      </c>
      <c r="BC52" s="1" t="s">
        <v>560</v>
      </c>
      <c r="BD52" s="1">
        <v>6</v>
      </c>
      <c r="BE52" s="1" t="s">
        <v>148</v>
      </c>
      <c r="BF52" s="1" t="s">
        <v>160</v>
      </c>
      <c r="BG52" s="1">
        <v>1</v>
      </c>
      <c r="BH52" s="1">
        <v>0</v>
      </c>
      <c r="BK52" s="1" t="s">
        <v>439</v>
      </c>
      <c r="BL52" s="1" t="s">
        <v>1427</v>
      </c>
      <c r="BM52" s="1" t="s">
        <v>255</v>
      </c>
      <c r="BN52" s="1" t="s">
        <v>289</v>
      </c>
      <c r="BO52" s="1" t="s">
        <v>1428</v>
      </c>
      <c r="BQ52" s="1" t="s">
        <v>1429</v>
      </c>
      <c r="BS52" s="1" t="s">
        <v>1430</v>
      </c>
      <c r="BU52" s="1">
        <v>1</v>
      </c>
      <c r="BX52" s="1" t="s">
        <v>1431</v>
      </c>
      <c r="BZ52" s="1" t="s">
        <v>168</v>
      </c>
      <c r="CA52" s="1">
        <v>0</v>
      </c>
      <c r="CB52" s="1">
        <v>1</v>
      </c>
      <c r="CD52" s="1">
        <v>0</v>
      </c>
      <c r="CE52" s="1">
        <v>0</v>
      </c>
      <c r="CG52" s="1" t="s">
        <v>1432</v>
      </c>
      <c r="CJ52" s="1" t="s">
        <v>1330</v>
      </c>
      <c r="CK52" s="1" t="s">
        <v>1330</v>
      </c>
      <c r="CL52" s="1" t="s">
        <v>1433</v>
      </c>
      <c r="CO52" s="1" t="s">
        <v>1434</v>
      </c>
      <c r="CQ52" s="1" t="s">
        <v>1435</v>
      </c>
      <c r="CS52" s="1">
        <v>1</v>
      </c>
      <c r="CV52" s="1" t="s">
        <v>457</v>
      </c>
      <c r="CW52" s="1">
        <v>1</v>
      </c>
      <c r="DA52" s="1" t="s">
        <v>176</v>
      </c>
      <c r="DB52" s="1">
        <v>0</v>
      </c>
      <c r="DC52" s="1">
        <v>1</v>
      </c>
      <c r="DD52" s="1">
        <v>0</v>
      </c>
      <c r="DF52" s="1" t="s">
        <v>1436</v>
      </c>
      <c r="DG52" s="1" t="s">
        <v>177</v>
      </c>
      <c r="DH52" s="1">
        <v>0</v>
      </c>
      <c r="DI52" s="1">
        <v>0</v>
      </c>
      <c r="DJ52" s="1">
        <v>1</v>
      </c>
      <c r="DK52" s="1">
        <v>0</v>
      </c>
      <c r="DM52" s="1" t="s">
        <v>109</v>
      </c>
      <c r="DN52" s="1" t="s">
        <v>176</v>
      </c>
      <c r="DR52" s="1" t="s">
        <v>439</v>
      </c>
      <c r="DU52" s="1">
        <v>1</v>
      </c>
      <c r="DW52" s="1" t="s">
        <v>439</v>
      </c>
      <c r="DZ52" s="1">
        <v>1</v>
      </c>
      <c r="EB52" s="1" t="s">
        <v>206</v>
      </c>
      <c r="EC52" s="1" t="s">
        <v>206</v>
      </c>
      <c r="ED52" s="1" t="s">
        <v>1437</v>
      </c>
      <c r="EH52" s="1">
        <v>1</v>
      </c>
      <c r="EI52" s="1" t="s">
        <v>1438</v>
      </c>
      <c r="EN52" s="1" t="s">
        <v>1439</v>
      </c>
      <c r="EO52" s="1">
        <v>1</v>
      </c>
      <c r="EP52" s="1">
        <v>1</v>
      </c>
      <c r="EY52" s="1" t="s">
        <v>1440</v>
      </c>
      <c r="EZ52" s="1">
        <v>181300639</v>
      </c>
      <c r="FA52" s="1" t="s">
        <v>1441</v>
      </c>
      <c r="FB52" s="2">
        <v>44808.800358796303</v>
      </c>
      <c r="FE52" s="1" t="s">
        <v>184</v>
      </c>
      <c r="FH52" s="1">
        <v>6</v>
      </c>
      <c r="FI52" s="2">
        <v>44791.526553657408</v>
      </c>
      <c r="FJ52" s="2">
        <v>44791.538857418978</v>
      </c>
      <c r="FK52" s="1" t="s">
        <v>1442</v>
      </c>
      <c r="FL52" s="1">
        <v>12.429649100000001</v>
      </c>
      <c r="FM52" s="1">
        <v>-1.6283713</v>
      </c>
      <c r="FN52" s="1">
        <v>322.10000000000002</v>
      </c>
      <c r="FO52" s="1">
        <v>4.95</v>
      </c>
    </row>
    <row r="53" spans="1:171" x14ac:dyDescent="0.25">
      <c r="A53" s="1">
        <v>52</v>
      </c>
      <c r="B53" s="1" t="s">
        <v>1283</v>
      </c>
      <c r="C53" s="1" t="s">
        <v>143</v>
      </c>
      <c r="D53" s="1">
        <v>41</v>
      </c>
      <c r="E53" s="1" t="s">
        <v>1425</v>
      </c>
      <c r="F53" s="1" t="s">
        <v>144</v>
      </c>
      <c r="G53" s="1">
        <v>0</v>
      </c>
      <c r="H53" s="1" t="s">
        <v>145</v>
      </c>
      <c r="I53" s="1" t="s">
        <v>148</v>
      </c>
      <c r="K53" s="1" t="s">
        <v>148</v>
      </c>
      <c r="L53" s="1">
        <v>5</v>
      </c>
      <c r="M53" s="1">
        <v>1.5</v>
      </c>
      <c r="N53" s="1" t="s">
        <v>1443</v>
      </c>
      <c r="O53" s="1" t="s">
        <v>148</v>
      </c>
      <c r="P53" s="1" t="s">
        <v>397</v>
      </c>
      <c r="R53" s="1" t="s">
        <v>1444</v>
      </c>
      <c r="T53" s="1" t="s">
        <v>702</v>
      </c>
      <c r="U53" s="1">
        <v>0</v>
      </c>
      <c r="V53" s="1">
        <v>0</v>
      </c>
      <c r="W53" s="1">
        <v>1</v>
      </c>
      <c r="X53" s="1">
        <v>0</v>
      </c>
      <c r="Y53" s="1">
        <v>1</v>
      </c>
      <c r="Z53" s="1">
        <v>0</v>
      </c>
      <c r="AA53" s="1">
        <v>0</v>
      </c>
      <c r="AB53" s="1">
        <v>0</v>
      </c>
      <c r="AC53" s="1">
        <v>0</v>
      </c>
      <c r="AD53" s="1">
        <v>0</v>
      </c>
      <c r="AE53" s="1">
        <v>0</v>
      </c>
      <c r="AF53" s="1">
        <f t="shared" si="0"/>
        <v>2</v>
      </c>
      <c r="AG53" s="1" t="s">
        <v>616</v>
      </c>
      <c r="AH53" s="1">
        <v>1</v>
      </c>
      <c r="AK53" s="1" t="s">
        <v>1445</v>
      </c>
      <c r="AL53" s="1">
        <v>1</v>
      </c>
      <c r="AM53" s="1">
        <v>1</v>
      </c>
      <c r="AO53" s="1" t="s">
        <v>1407</v>
      </c>
      <c r="AQ53" s="1">
        <v>1</v>
      </c>
      <c r="AT53" s="1" t="s">
        <v>148</v>
      </c>
      <c r="AU53" s="1" t="s">
        <v>1446</v>
      </c>
      <c r="AV53" s="1" t="s">
        <v>670</v>
      </c>
      <c r="AX53" s="1">
        <v>1</v>
      </c>
      <c r="AY53" s="1" t="s">
        <v>1379</v>
      </c>
      <c r="AZ53" s="1">
        <v>8</v>
      </c>
      <c r="BA53" s="1">
        <v>16</v>
      </c>
      <c r="BB53" s="1">
        <f t="shared" si="3"/>
        <v>8</v>
      </c>
      <c r="BC53" s="1" t="s">
        <v>1447</v>
      </c>
      <c r="BD53" s="1">
        <v>6</v>
      </c>
      <c r="BE53" s="1" t="s">
        <v>148</v>
      </c>
      <c r="BF53" s="1" t="s">
        <v>160</v>
      </c>
      <c r="BG53" s="1">
        <v>1</v>
      </c>
      <c r="BH53" s="1">
        <v>0</v>
      </c>
      <c r="BK53" s="1" t="s">
        <v>439</v>
      </c>
      <c r="BL53" s="1" t="s">
        <v>1448</v>
      </c>
      <c r="BM53" s="1" t="s">
        <v>255</v>
      </c>
      <c r="BN53" s="1" t="s">
        <v>1449</v>
      </c>
      <c r="BO53" s="1" t="s">
        <v>1450</v>
      </c>
      <c r="BQ53" s="1" t="s">
        <v>1451</v>
      </c>
      <c r="BS53" s="1" t="s">
        <v>1452</v>
      </c>
      <c r="BU53" s="1">
        <v>1</v>
      </c>
      <c r="BX53" s="1" t="s">
        <v>1359</v>
      </c>
      <c r="BZ53" s="1" t="s">
        <v>168</v>
      </c>
      <c r="CA53" s="1">
        <v>0</v>
      </c>
      <c r="CB53" s="1">
        <v>1</v>
      </c>
      <c r="CD53" s="1">
        <v>0</v>
      </c>
      <c r="CE53" s="1">
        <v>0</v>
      </c>
      <c r="CG53" s="1" t="s">
        <v>1453</v>
      </c>
      <c r="CJ53" s="1" t="s">
        <v>1330</v>
      </c>
      <c r="CK53" s="1" t="s">
        <v>1454</v>
      </c>
      <c r="CL53" s="1" t="s">
        <v>1455</v>
      </c>
      <c r="CO53" s="1" t="s">
        <v>1456</v>
      </c>
      <c r="CQ53" s="1" t="s">
        <v>1457</v>
      </c>
      <c r="CS53" s="1">
        <v>1</v>
      </c>
      <c r="CV53" s="1" t="s">
        <v>457</v>
      </c>
      <c r="CW53" s="1">
        <v>1</v>
      </c>
      <c r="DA53" s="1" t="s">
        <v>176</v>
      </c>
      <c r="DB53" s="1">
        <v>0</v>
      </c>
      <c r="DC53" s="1">
        <v>1</v>
      </c>
      <c r="DD53" s="1">
        <v>0</v>
      </c>
      <c r="DF53" s="1" t="s">
        <v>1458</v>
      </c>
      <c r="DG53" s="1" t="s">
        <v>177</v>
      </c>
      <c r="DH53" s="1">
        <v>0</v>
      </c>
      <c r="DI53" s="1">
        <v>0</v>
      </c>
      <c r="DJ53" s="1">
        <v>1</v>
      </c>
      <c r="DK53" s="1">
        <v>0</v>
      </c>
      <c r="DM53" s="1" t="s">
        <v>109</v>
      </c>
      <c r="DN53" s="1" t="s">
        <v>176</v>
      </c>
      <c r="DR53" s="1" t="s">
        <v>439</v>
      </c>
      <c r="DU53" s="1">
        <v>1</v>
      </c>
      <c r="DW53" s="1" t="s">
        <v>439</v>
      </c>
      <c r="DZ53" s="1">
        <v>1</v>
      </c>
      <c r="EB53" s="1" t="s">
        <v>206</v>
      </c>
      <c r="EC53" s="1" t="s">
        <v>206</v>
      </c>
      <c r="ED53" s="1" t="s">
        <v>1459</v>
      </c>
      <c r="EH53" s="1">
        <v>1</v>
      </c>
      <c r="EI53" s="1" t="s">
        <v>1460</v>
      </c>
      <c r="EN53" s="1" t="s">
        <v>1461</v>
      </c>
      <c r="EO53" s="1">
        <v>1</v>
      </c>
      <c r="EY53" s="1" t="s">
        <v>1462</v>
      </c>
      <c r="EZ53" s="1">
        <v>181300642</v>
      </c>
      <c r="FA53" s="1" t="s">
        <v>1463</v>
      </c>
      <c r="FB53" s="2">
        <v>44808.800370370373</v>
      </c>
      <c r="FE53" s="1" t="s">
        <v>184</v>
      </c>
      <c r="FH53" s="1">
        <v>7</v>
      </c>
      <c r="FI53" s="2">
        <v>44791.54048491898</v>
      </c>
      <c r="FJ53" s="2">
        <v>44791.559797569447</v>
      </c>
      <c r="FK53" s="1" t="s">
        <v>1464</v>
      </c>
      <c r="FL53" s="1">
        <v>12.4296325</v>
      </c>
      <c r="FM53" s="1">
        <v>-1.6284103999999999</v>
      </c>
      <c r="FN53" s="1">
        <v>325.39999999999998</v>
      </c>
      <c r="FO53" s="1">
        <v>4.9000000000000004</v>
      </c>
    </row>
    <row r="54" spans="1:171" x14ac:dyDescent="0.25">
      <c r="A54" s="1">
        <v>53</v>
      </c>
      <c r="B54" s="1" t="s">
        <v>1283</v>
      </c>
      <c r="C54" s="1" t="s">
        <v>143</v>
      </c>
      <c r="D54" s="1">
        <v>21</v>
      </c>
      <c r="E54" s="1" t="s">
        <v>1465</v>
      </c>
      <c r="F54" s="1" t="s">
        <v>1466</v>
      </c>
      <c r="G54" s="1">
        <v>8</v>
      </c>
      <c r="H54" s="1" t="s">
        <v>425</v>
      </c>
      <c r="I54" s="1" t="s">
        <v>148</v>
      </c>
      <c r="K54" s="1" t="s">
        <v>148</v>
      </c>
      <c r="L54" s="1">
        <v>2</v>
      </c>
      <c r="M54" s="1">
        <v>0</v>
      </c>
      <c r="N54" s="1" t="s">
        <v>1467</v>
      </c>
      <c r="O54" s="1" t="s">
        <v>148</v>
      </c>
      <c r="P54" s="1" t="s">
        <v>149</v>
      </c>
      <c r="Q54" s="1" t="s">
        <v>246</v>
      </c>
      <c r="R54" s="1" t="s">
        <v>1468</v>
      </c>
      <c r="T54" s="1" t="s">
        <v>805</v>
      </c>
      <c r="U54" s="1">
        <v>0</v>
      </c>
      <c r="V54" s="1">
        <v>0</v>
      </c>
      <c r="W54" s="1">
        <v>1</v>
      </c>
      <c r="X54" s="1">
        <v>0</v>
      </c>
      <c r="Y54" s="1">
        <v>1</v>
      </c>
      <c r="Z54" s="1">
        <v>0</v>
      </c>
      <c r="AA54" s="1">
        <v>0</v>
      </c>
      <c r="AB54" s="1">
        <v>0</v>
      </c>
      <c r="AC54" s="1">
        <v>0</v>
      </c>
      <c r="AD54" s="1">
        <v>0</v>
      </c>
      <c r="AE54" s="1">
        <v>0</v>
      </c>
      <c r="AF54" s="1">
        <f t="shared" si="0"/>
        <v>2</v>
      </c>
      <c r="AG54" s="1" t="s">
        <v>616</v>
      </c>
      <c r="AH54" s="1">
        <v>1</v>
      </c>
      <c r="AK54" s="1" t="s">
        <v>1469</v>
      </c>
      <c r="AL54" s="1">
        <v>1</v>
      </c>
      <c r="AO54" s="1" t="s">
        <v>1470</v>
      </c>
      <c r="AS54" s="1">
        <v>1</v>
      </c>
      <c r="AT54" s="1" t="s">
        <v>176</v>
      </c>
      <c r="AY54" s="1" t="s">
        <v>1471</v>
      </c>
      <c r="AZ54" s="1">
        <v>8.5</v>
      </c>
      <c r="BA54" s="1">
        <v>16.5</v>
      </c>
      <c r="BB54" s="1">
        <f t="shared" si="3"/>
        <v>8</v>
      </c>
      <c r="BC54" s="1" t="s">
        <v>560</v>
      </c>
      <c r="BD54" s="1">
        <v>6</v>
      </c>
      <c r="BE54" s="1" t="s">
        <v>148</v>
      </c>
      <c r="BF54" s="1" t="s">
        <v>160</v>
      </c>
      <c r="BG54" s="1">
        <v>1</v>
      </c>
      <c r="BH54" s="1">
        <v>0</v>
      </c>
      <c r="BK54" s="1" t="s">
        <v>439</v>
      </c>
      <c r="BL54" s="1" t="s">
        <v>1472</v>
      </c>
      <c r="BM54" s="1" t="s">
        <v>255</v>
      </c>
      <c r="BN54" s="1" t="s">
        <v>289</v>
      </c>
      <c r="BO54" s="1" t="s">
        <v>1473</v>
      </c>
      <c r="BQ54" s="1" t="s">
        <v>1474</v>
      </c>
      <c r="BS54" s="1" t="s">
        <v>1475</v>
      </c>
      <c r="BW54" s="1">
        <v>1</v>
      </c>
      <c r="BX54" s="1" t="s">
        <v>1359</v>
      </c>
      <c r="BZ54" s="1" t="s">
        <v>69</v>
      </c>
      <c r="CA54" s="1">
        <v>0</v>
      </c>
      <c r="CB54" s="1">
        <v>0</v>
      </c>
      <c r="CC54" s="1">
        <v>1</v>
      </c>
      <c r="CD54" s="1">
        <v>0</v>
      </c>
      <c r="CE54" s="1">
        <v>0</v>
      </c>
      <c r="CG54" s="1" t="s">
        <v>1476</v>
      </c>
      <c r="CJ54" s="1" t="s">
        <v>1330</v>
      </c>
      <c r="CK54" s="1" t="s">
        <v>1330</v>
      </c>
      <c r="CL54" s="1" t="s">
        <v>1477</v>
      </c>
      <c r="CO54" s="1" t="s">
        <v>1478</v>
      </c>
      <c r="CQ54" s="1" t="s">
        <v>1479</v>
      </c>
      <c r="CT54" s="1">
        <v>1</v>
      </c>
      <c r="CV54" s="1" t="s">
        <v>439</v>
      </c>
      <c r="CY54" s="1">
        <v>1</v>
      </c>
      <c r="DA54" s="1" t="s">
        <v>176</v>
      </c>
      <c r="DB54" s="1">
        <v>0</v>
      </c>
      <c r="DC54" s="1">
        <v>1</v>
      </c>
      <c r="DD54" s="1">
        <v>0</v>
      </c>
      <c r="DF54" s="1" t="s">
        <v>439</v>
      </c>
      <c r="DG54" s="1" t="s">
        <v>177</v>
      </c>
      <c r="DH54" s="1">
        <v>0</v>
      </c>
      <c r="DI54" s="1">
        <v>0</v>
      </c>
      <c r="DJ54" s="1">
        <v>1</v>
      </c>
      <c r="DK54" s="1">
        <v>0</v>
      </c>
      <c r="DM54" s="1" t="s">
        <v>84</v>
      </c>
      <c r="DN54" s="1" t="s">
        <v>176</v>
      </c>
      <c r="DR54" s="1" t="s">
        <v>439</v>
      </c>
      <c r="DU54" s="1">
        <v>1</v>
      </c>
      <c r="DW54" s="1" t="s">
        <v>439</v>
      </c>
      <c r="DZ54" s="1">
        <v>1</v>
      </c>
      <c r="EB54" s="1" t="s">
        <v>206</v>
      </c>
      <c r="EC54" s="1" t="s">
        <v>206</v>
      </c>
      <c r="ED54" s="1" t="s">
        <v>439</v>
      </c>
      <c r="EG54" s="1">
        <v>1</v>
      </c>
      <c r="EI54" s="1" t="s">
        <v>1480</v>
      </c>
      <c r="EN54" s="1" t="s">
        <v>1481</v>
      </c>
      <c r="EO54" s="1">
        <v>1</v>
      </c>
      <c r="EX54" s="1">
        <v>1</v>
      </c>
      <c r="EY54" s="1" t="s">
        <v>1482</v>
      </c>
      <c r="EZ54" s="1">
        <v>181300645</v>
      </c>
      <c r="FA54" s="1" t="s">
        <v>1483</v>
      </c>
      <c r="FB54" s="2">
        <v>44808.800381944442</v>
      </c>
      <c r="FE54" s="1" t="s">
        <v>184</v>
      </c>
      <c r="FH54" s="1">
        <v>8</v>
      </c>
      <c r="FI54" s="2">
        <v>44791.561824236109</v>
      </c>
      <c r="FJ54" s="2">
        <v>44791.579033182868</v>
      </c>
      <c r="FK54" s="1" t="s">
        <v>1484</v>
      </c>
      <c r="FL54" s="1">
        <v>12.429656899999999</v>
      </c>
      <c r="FM54" s="1">
        <v>-1.6283938</v>
      </c>
      <c r="FN54" s="1">
        <v>326.2</v>
      </c>
      <c r="FO54" s="1">
        <v>3.9</v>
      </c>
    </row>
    <row r="55" spans="1:171" x14ac:dyDescent="0.25">
      <c r="A55" s="1">
        <v>54</v>
      </c>
      <c r="B55" s="1" t="s">
        <v>1283</v>
      </c>
      <c r="C55" s="1" t="s">
        <v>143</v>
      </c>
      <c r="D55" s="1">
        <v>57</v>
      </c>
      <c r="E55" s="1" t="s">
        <v>1485</v>
      </c>
      <c r="F55" s="1" t="s">
        <v>144</v>
      </c>
      <c r="G55" s="1">
        <v>0</v>
      </c>
      <c r="H55" s="1" t="s">
        <v>145</v>
      </c>
      <c r="I55" s="1" t="s">
        <v>148</v>
      </c>
      <c r="K55" s="1" t="s">
        <v>148</v>
      </c>
      <c r="L55" s="1">
        <v>6</v>
      </c>
      <c r="M55" s="1">
        <v>0</v>
      </c>
      <c r="N55" s="1" t="s">
        <v>1486</v>
      </c>
      <c r="O55" s="1" t="s">
        <v>148</v>
      </c>
      <c r="P55" s="1" t="s">
        <v>29</v>
      </c>
      <c r="R55" s="1" t="s">
        <v>1487</v>
      </c>
      <c r="T55" s="1" t="s">
        <v>702</v>
      </c>
      <c r="U55" s="1">
        <v>0</v>
      </c>
      <c r="V55" s="1">
        <v>0</v>
      </c>
      <c r="W55" s="1">
        <v>1</v>
      </c>
      <c r="X55" s="1">
        <v>0</v>
      </c>
      <c r="Y55" s="1">
        <v>1</v>
      </c>
      <c r="Z55" s="1">
        <v>0</v>
      </c>
      <c r="AA55" s="1">
        <v>0</v>
      </c>
      <c r="AB55" s="1">
        <v>0</v>
      </c>
      <c r="AC55" s="1">
        <v>0</v>
      </c>
      <c r="AD55" s="1">
        <v>0</v>
      </c>
      <c r="AE55" s="1">
        <v>0</v>
      </c>
      <c r="AF55" s="1">
        <f t="shared" si="0"/>
        <v>2</v>
      </c>
      <c r="AG55" s="1" t="s">
        <v>176</v>
      </c>
      <c r="AH55" s="1">
        <v>1</v>
      </c>
      <c r="AK55" s="1" t="s">
        <v>1488</v>
      </c>
      <c r="AL55" s="1">
        <v>1</v>
      </c>
      <c r="AO55" s="1" t="s">
        <v>1407</v>
      </c>
      <c r="AQ55" s="1">
        <v>1</v>
      </c>
      <c r="AT55" s="1" t="s">
        <v>148</v>
      </c>
      <c r="AU55" s="1" t="s">
        <v>1489</v>
      </c>
      <c r="AV55" s="1" t="s">
        <v>670</v>
      </c>
      <c r="AX55" s="1">
        <v>1</v>
      </c>
      <c r="AY55" s="1" t="s">
        <v>1490</v>
      </c>
      <c r="AZ55" s="1">
        <v>7.5</v>
      </c>
      <c r="BA55" s="1">
        <v>16.5</v>
      </c>
      <c r="BB55" s="1">
        <f t="shared" si="3"/>
        <v>9</v>
      </c>
      <c r="BC55" s="1" t="s">
        <v>560</v>
      </c>
      <c r="BD55" s="1">
        <v>6</v>
      </c>
      <c r="BE55" s="1" t="s">
        <v>148</v>
      </c>
      <c r="BF55" s="1" t="s">
        <v>160</v>
      </c>
      <c r="BG55" s="1">
        <v>1</v>
      </c>
      <c r="BH55" s="1">
        <v>0</v>
      </c>
      <c r="BK55" s="1" t="s">
        <v>439</v>
      </c>
      <c r="BL55" s="1" t="s">
        <v>1491</v>
      </c>
      <c r="BM55" s="1" t="s">
        <v>255</v>
      </c>
      <c r="BN55" s="1" t="s">
        <v>289</v>
      </c>
      <c r="BO55" s="1" t="s">
        <v>1492</v>
      </c>
      <c r="BQ55" s="1" t="s">
        <v>1493</v>
      </c>
      <c r="BS55" s="1" t="s">
        <v>1494</v>
      </c>
      <c r="BW55" s="1">
        <v>1</v>
      </c>
      <c r="BX55" s="1" t="s">
        <v>1495</v>
      </c>
      <c r="BZ55" s="1" t="s">
        <v>168</v>
      </c>
      <c r="CA55" s="1">
        <v>0</v>
      </c>
      <c r="CB55" s="1">
        <v>1</v>
      </c>
      <c r="CD55" s="1">
        <v>0</v>
      </c>
      <c r="CE55" s="1">
        <v>0</v>
      </c>
      <c r="CG55" s="1" t="s">
        <v>1496</v>
      </c>
      <c r="CJ55" s="1" t="s">
        <v>1330</v>
      </c>
      <c r="CK55" s="1" t="s">
        <v>1497</v>
      </c>
      <c r="CL55" s="1" t="s">
        <v>1498</v>
      </c>
      <c r="CO55" s="1" t="s">
        <v>1499</v>
      </c>
      <c r="CQ55" s="1" t="s">
        <v>1500</v>
      </c>
      <c r="CT55" s="1">
        <v>1</v>
      </c>
      <c r="CV55" s="1" t="s">
        <v>439</v>
      </c>
      <c r="CY55" s="1">
        <v>1</v>
      </c>
      <c r="DA55" s="1" t="s">
        <v>176</v>
      </c>
      <c r="DB55" s="1">
        <v>0</v>
      </c>
      <c r="DC55" s="1">
        <v>1</v>
      </c>
      <c r="DD55" s="1">
        <v>0</v>
      </c>
      <c r="DF55" s="1" t="s">
        <v>1418</v>
      </c>
      <c r="DG55" s="1" t="s">
        <v>177</v>
      </c>
      <c r="DH55" s="1">
        <v>0</v>
      </c>
      <c r="DI55" s="1">
        <v>0</v>
      </c>
      <c r="DJ55" s="1">
        <v>1</v>
      </c>
      <c r="DK55" s="1">
        <v>0</v>
      </c>
      <c r="DM55" s="1" t="s">
        <v>84</v>
      </c>
      <c r="DN55" s="1" t="s">
        <v>176</v>
      </c>
      <c r="DR55" s="1" t="s">
        <v>439</v>
      </c>
      <c r="DU55" s="1">
        <v>1</v>
      </c>
      <c r="DW55" s="1" t="s">
        <v>439</v>
      </c>
      <c r="DZ55" s="1">
        <v>1</v>
      </c>
      <c r="EB55" s="1" t="s">
        <v>206</v>
      </c>
      <c r="EC55" s="1" t="s">
        <v>206</v>
      </c>
      <c r="ED55" s="1" t="s">
        <v>1501</v>
      </c>
      <c r="EE55" s="1">
        <v>1</v>
      </c>
      <c r="EI55" s="1" t="s">
        <v>1502</v>
      </c>
      <c r="EN55" s="1" t="s">
        <v>1503</v>
      </c>
      <c r="EO55" s="1">
        <v>1</v>
      </c>
      <c r="EQ55" s="1">
        <v>1</v>
      </c>
      <c r="EY55" s="1" t="s">
        <v>1504</v>
      </c>
      <c r="EZ55" s="1">
        <v>181300648</v>
      </c>
      <c r="FA55" s="1" t="s">
        <v>1505</v>
      </c>
      <c r="FB55" s="2">
        <v>44808.800381944442</v>
      </c>
      <c r="FE55" s="1" t="s">
        <v>184</v>
      </c>
      <c r="FH55" s="1">
        <v>9</v>
      </c>
      <c r="FI55" s="2">
        <v>44791.583167870369</v>
      </c>
      <c r="FJ55" s="2">
        <v>44791.604550335651</v>
      </c>
      <c r="FK55" s="1" t="s">
        <v>1506</v>
      </c>
      <c r="FL55" s="1">
        <v>12.429622999999999</v>
      </c>
      <c r="FM55" s="1">
        <v>-1.6283962000000001</v>
      </c>
      <c r="FN55" s="1">
        <v>326.89999999999998</v>
      </c>
      <c r="FO55" s="1">
        <v>4.84</v>
      </c>
    </row>
    <row r="56" spans="1:171" x14ac:dyDescent="0.25">
      <c r="A56" s="1">
        <v>55</v>
      </c>
      <c r="B56" s="1" t="s">
        <v>1283</v>
      </c>
      <c r="C56" s="1" t="s">
        <v>143</v>
      </c>
      <c r="D56" s="1">
        <v>50</v>
      </c>
      <c r="E56" s="1" t="s">
        <v>1507</v>
      </c>
      <c r="F56" s="1" t="s">
        <v>144</v>
      </c>
      <c r="G56" s="1">
        <v>0</v>
      </c>
      <c r="H56" s="1" t="s">
        <v>145</v>
      </c>
      <c r="I56" s="1" t="s">
        <v>146</v>
      </c>
      <c r="K56" s="1" t="s">
        <v>146</v>
      </c>
      <c r="L56" s="1">
        <v>7</v>
      </c>
      <c r="M56" s="1">
        <v>1</v>
      </c>
      <c r="N56" s="1" t="s">
        <v>176</v>
      </c>
      <c r="O56" s="1" t="s">
        <v>176</v>
      </c>
      <c r="R56" s="1" t="s">
        <v>1508</v>
      </c>
      <c r="T56" s="1" t="s">
        <v>1405</v>
      </c>
      <c r="U56" s="1">
        <v>0</v>
      </c>
      <c r="V56" s="1">
        <v>0</v>
      </c>
      <c r="W56" s="1">
        <v>0</v>
      </c>
      <c r="X56" s="1">
        <v>0</v>
      </c>
      <c r="Y56" s="1">
        <v>1</v>
      </c>
      <c r="Z56" s="1">
        <v>0</v>
      </c>
      <c r="AA56" s="1">
        <v>0</v>
      </c>
      <c r="AB56" s="1">
        <v>0</v>
      </c>
      <c r="AC56" s="1">
        <v>0</v>
      </c>
      <c r="AD56" s="1">
        <v>1</v>
      </c>
      <c r="AE56" s="1">
        <v>0</v>
      </c>
      <c r="AF56" s="1">
        <f t="shared" si="0"/>
        <v>2</v>
      </c>
      <c r="AG56" s="1" t="s">
        <v>176</v>
      </c>
      <c r="AH56" s="1">
        <v>1</v>
      </c>
      <c r="AK56" s="1" t="s">
        <v>1509</v>
      </c>
      <c r="AL56" s="1">
        <v>1</v>
      </c>
      <c r="AO56" s="1" t="s">
        <v>1510</v>
      </c>
      <c r="AQ56" s="1">
        <v>1</v>
      </c>
      <c r="AT56" s="1" t="s">
        <v>148</v>
      </c>
      <c r="AU56" s="1" t="s">
        <v>1511</v>
      </c>
      <c r="AV56" s="1" t="s">
        <v>733</v>
      </c>
      <c r="AX56" s="1">
        <v>1</v>
      </c>
      <c r="AY56" s="1" t="s">
        <v>621</v>
      </c>
      <c r="AZ56" s="1">
        <v>8</v>
      </c>
      <c r="BA56" s="1">
        <v>17</v>
      </c>
      <c r="BB56" s="1">
        <f t="shared" si="3"/>
        <v>9</v>
      </c>
      <c r="BC56" s="1" t="s">
        <v>287</v>
      </c>
      <c r="BD56" s="1">
        <v>6</v>
      </c>
      <c r="BE56" s="1" t="s">
        <v>148</v>
      </c>
      <c r="BF56" s="1" t="s">
        <v>160</v>
      </c>
      <c r="BG56" s="1">
        <v>1</v>
      </c>
      <c r="BH56" s="1">
        <v>0</v>
      </c>
      <c r="BK56" s="1" t="s">
        <v>439</v>
      </c>
      <c r="BL56" s="1" t="s">
        <v>1512</v>
      </c>
      <c r="BM56" s="1" t="s">
        <v>255</v>
      </c>
      <c r="BN56" s="1" t="s">
        <v>289</v>
      </c>
      <c r="BO56" s="1" t="s">
        <v>1513</v>
      </c>
      <c r="BQ56" s="1" t="s">
        <v>1514</v>
      </c>
      <c r="BS56" s="1" t="s">
        <v>1515</v>
      </c>
      <c r="BT56" s="1">
        <v>1</v>
      </c>
      <c r="BX56" s="1" t="s">
        <v>1516</v>
      </c>
      <c r="BZ56" s="1" t="s">
        <v>168</v>
      </c>
      <c r="CA56" s="1">
        <v>0</v>
      </c>
      <c r="CB56" s="1">
        <v>1</v>
      </c>
      <c r="CD56" s="1">
        <v>0</v>
      </c>
      <c r="CE56" s="1">
        <v>0</v>
      </c>
      <c r="CG56" s="1" t="s">
        <v>1517</v>
      </c>
      <c r="CJ56" s="1" t="s">
        <v>1518</v>
      </c>
      <c r="CK56" s="1" t="s">
        <v>1519</v>
      </c>
      <c r="CL56" s="1" t="s">
        <v>1520</v>
      </c>
      <c r="CO56" s="1" t="s">
        <v>1521</v>
      </c>
      <c r="CQ56" s="1" t="s">
        <v>1522</v>
      </c>
      <c r="CS56" s="1">
        <v>1</v>
      </c>
      <c r="CV56" s="1" t="s">
        <v>355</v>
      </c>
      <c r="CW56" s="1">
        <v>1</v>
      </c>
      <c r="DA56" s="1" t="s">
        <v>176</v>
      </c>
      <c r="DB56" s="1">
        <v>0</v>
      </c>
      <c r="DC56" s="1">
        <v>1</v>
      </c>
      <c r="DD56" s="1">
        <v>0</v>
      </c>
      <c r="DF56" s="1" t="s">
        <v>1523</v>
      </c>
      <c r="DG56" s="1" t="s">
        <v>177</v>
      </c>
      <c r="DH56" s="1">
        <v>0</v>
      </c>
      <c r="DI56" s="1">
        <v>0</v>
      </c>
      <c r="DJ56" s="1">
        <v>1</v>
      </c>
      <c r="DK56" s="1">
        <v>0</v>
      </c>
      <c r="DM56" s="1" t="s">
        <v>109</v>
      </c>
      <c r="DN56" s="1" t="s">
        <v>176</v>
      </c>
      <c r="DR56" s="1" t="s">
        <v>1524</v>
      </c>
      <c r="DS56" s="1">
        <v>1</v>
      </c>
      <c r="DW56" s="1" t="s">
        <v>222</v>
      </c>
      <c r="DZ56" s="1">
        <v>1</v>
      </c>
      <c r="EB56" s="1" t="s">
        <v>206</v>
      </c>
      <c r="EC56" s="1" t="s">
        <v>206</v>
      </c>
      <c r="ED56" s="1" t="s">
        <v>1525</v>
      </c>
      <c r="EH56" s="1">
        <v>1</v>
      </c>
      <c r="EI56" s="1" t="s">
        <v>1526</v>
      </c>
      <c r="EN56" s="1" t="s">
        <v>1527</v>
      </c>
      <c r="EO56" s="1">
        <v>1</v>
      </c>
      <c r="ES56" s="1">
        <v>1</v>
      </c>
      <c r="EY56" s="1" t="s">
        <v>1528</v>
      </c>
      <c r="EZ56" s="1">
        <v>181300649</v>
      </c>
      <c r="FA56" s="1" t="s">
        <v>1529</v>
      </c>
      <c r="FB56" s="2">
        <v>44808.800393518519</v>
      </c>
      <c r="FE56" s="1" t="s">
        <v>184</v>
      </c>
      <c r="FH56" s="1">
        <v>10</v>
      </c>
      <c r="FI56" s="2">
        <v>44791.607900347219</v>
      </c>
      <c r="FJ56" s="2">
        <v>44791.627642129628</v>
      </c>
      <c r="FK56" s="1" t="s">
        <v>1530</v>
      </c>
      <c r="FL56" s="1">
        <v>12.4298337</v>
      </c>
      <c r="FM56" s="1">
        <v>-1.6283175000000001</v>
      </c>
      <c r="FN56" s="1">
        <v>327.3</v>
      </c>
      <c r="FO56" s="1">
        <v>4.9660000000000002</v>
      </c>
    </row>
    <row r="57" spans="1:171" x14ac:dyDescent="0.25">
      <c r="A57" s="1">
        <v>56</v>
      </c>
      <c r="B57" s="1" t="s">
        <v>1283</v>
      </c>
      <c r="C57" s="1" t="s">
        <v>143</v>
      </c>
      <c r="D57" s="1">
        <v>46</v>
      </c>
      <c r="E57" s="1" t="s">
        <v>1531</v>
      </c>
      <c r="F57" s="1" t="s">
        <v>144</v>
      </c>
      <c r="G57" s="1">
        <v>0</v>
      </c>
      <c r="H57" s="1" t="s">
        <v>145</v>
      </c>
      <c r="I57" s="1" t="s">
        <v>148</v>
      </c>
      <c r="K57" s="1" t="s">
        <v>148</v>
      </c>
      <c r="L57" s="1">
        <v>3</v>
      </c>
      <c r="M57" s="1">
        <v>1</v>
      </c>
      <c r="N57" s="1" t="s">
        <v>1532</v>
      </c>
      <c r="O57" s="1" t="s">
        <v>148</v>
      </c>
      <c r="P57" s="1" t="s">
        <v>1345</v>
      </c>
      <c r="Q57" s="1" t="s">
        <v>1533</v>
      </c>
      <c r="R57" s="1" t="s">
        <v>1534</v>
      </c>
      <c r="T57" s="1" t="s">
        <v>1535</v>
      </c>
      <c r="U57" s="1">
        <v>0</v>
      </c>
      <c r="V57" s="1">
        <v>0</v>
      </c>
      <c r="W57" s="1">
        <v>1</v>
      </c>
      <c r="X57" s="1">
        <v>1</v>
      </c>
      <c r="Y57" s="1">
        <v>1</v>
      </c>
      <c r="Z57" s="1">
        <v>0</v>
      </c>
      <c r="AA57" s="1">
        <v>0</v>
      </c>
      <c r="AB57" s="1">
        <v>0</v>
      </c>
      <c r="AC57" s="1">
        <v>0</v>
      </c>
      <c r="AD57" s="1">
        <v>0</v>
      </c>
      <c r="AE57" s="1">
        <v>0</v>
      </c>
      <c r="AF57" s="1">
        <f t="shared" si="0"/>
        <v>3</v>
      </c>
      <c r="AG57" s="1" t="s">
        <v>176</v>
      </c>
      <c r="AH57" s="1">
        <v>1</v>
      </c>
      <c r="AK57" s="1" t="s">
        <v>1536</v>
      </c>
      <c r="AL57" s="1">
        <v>1</v>
      </c>
      <c r="AO57" s="1" t="s">
        <v>1537</v>
      </c>
      <c r="AQ57" s="1">
        <v>1</v>
      </c>
      <c r="AT57" s="1" t="s">
        <v>148</v>
      </c>
      <c r="AU57" s="1" t="s">
        <v>1538</v>
      </c>
      <c r="AV57" s="1" t="s">
        <v>670</v>
      </c>
      <c r="AX57" s="1">
        <v>1</v>
      </c>
      <c r="AY57" s="1" t="s">
        <v>1049</v>
      </c>
      <c r="AZ57" s="1">
        <v>8</v>
      </c>
      <c r="BA57" s="1">
        <v>17</v>
      </c>
      <c r="BB57" s="1">
        <f t="shared" si="3"/>
        <v>9</v>
      </c>
      <c r="BC57" s="1" t="s">
        <v>1539</v>
      </c>
      <c r="BD57" s="1">
        <v>6</v>
      </c>
      <c r="BE57" s="1" t="s">
        <v>148</v>
      </c>
      <c r="BF57" s="1" t="s">
        <v>160</v>
      </c>
      <c r="BG57" s="1">
        <v>1</v>
      </c>
      <c r="BH57" s="1">
        <v>0</v>
      </c>
      <c r="BK57" s="1" t="s">
        <v>439</v>
      </c>
      <c r="BL57" s="1" t="s">
        <v>1540</v>
      </c>
      <c r="BM57" s="1" t="s">
        <v>255</v>
      </c>
      <c r="BN57" s="1" t="s">
        <v>1541</v>
      </c>
      <c r="BO57" s="1" t="s">
        <v>1542</v>
      </c>
      <c r="BQ57" s="1" t="s">
        <v>1543</v>
      </c>
      <c r="BS57" s="1" t="s">
        <v>1544</v>
      </c>
      <c r="BU57" s="1">
        <v>1</v>
      </c>
      <c r="BX57" s="1" t="s">
        <v>1545</v>
      </c>
      <c r="BZ57" s="1" t="s">
        <v>681</v>
      </c>
      <c r="CA57" s="1">
        <v>1</v>
      </c>
      <c r="CB57" s="1">
        <v>1</v>
      </c>
      <c r="CD57" s="1">
        <v>0</v>
      </c>
      <c r="CE57" s="1">
        <v>0</v>
      </c>
      <c r="CG57" s="1" t="s">
        <v>1546</v>
      </c>
      <c r="CJ57" s="1" t="s">
        <v>1330</v>
      </c>
      <c r="CK57" s="1" t="s">
        <v>1330</v>
      </c>
      <c r="CL57" s="1" t="s">
        <v>1547</v>
      </c>
      <c r="CO57" s="1" t="s">
        <v>1548</v>
      </c>
      <c r="CQ57" s="1" t="s">
        <v>1549</v>
      </c>
      <c r="CS57" s="1">
        <v>1</v>
      </c>
      <c r="CV57" s="1" t="s">
        <v>457</v>
      </c>
      <c r="CW57" s="1">
        <v>1</v>
      </c>
      <c r="DA57" s="1" t="s">
        <v>176</v>
      </c>
      <c r="DB57" s="1">
        <v>0</v>
      </c>
      <c r="DC57" s="1">
        <v>1</v>
      </c>
      <c r="DD57" s="1">
        <v>0</v>
      </c>
      <c r="DF57" s="1" t="s">
        <v>1458</v>
      </c>
      <c r="DG57" s="1" t="s">
        <v>177</v>
      </c>
      <c r="DH57" s="1">
        <v>0</v>
      </c>
      <c r="DI57" s="1">
        <v>0</v>
      </c>
      <c r="DJ57" s="1">
        <v>1</v>
      </c>
      <c r="DK57" s="1">
        <v>0</v>
      </c>
      <c r="DM57" s="1" t="s">
        <v>109</v>
      </c>
      <c r="DN57" s="1" t="s">
        <v>176</v>
      </c>
      <c r="DR57" s="1" t="s">
        <v>1550</v>
      </c>
      <c r="DS57" s="1">
        <v>1</v>
      </c>
      <c r="DW57" s="1" t="s">
        <v>1551</v>
      </c>
      <c r="DY57" s="1">
        <v>1</v>
      </c>
      <c r="EB57" s="1" t="s">
        <v>206</v>
      </c>
      <c r="EC57" s="1" t="s">
        <v>206</v>
      </c>
      <c r="ED57" s="1" t="s">
        <v>1552</v>
      </c>
      <c r="EH57" s="1">
        <v>1</v>
      </c>
      <c r="EI57" s="1" t="s">
        <v>1553</v>
      </c>
      <c r="EN57" s="1" t="s">
        <v>1554</v>
      </c>
      <c r="EP57" s="1">
        <v>1</v>
      </c>
      <c r="EQ57" s="1">
        <v>1</v>
      </c>
      <c r="ER57" s="1">
        <v>1</v>
      </c>
      <c r="EY57" s="1" t="s">
        <v>1555</v>
      </c>
      <c r="EZ57" s="1">
        <v>192155486</v>
      </c>
      <c r="FA57" s="1" t="s">
        <v>1556</v>
      </c>
      <c r="FB57" s="2">
        <v>44848.587013888893</v>
      </c>
      <c r="FE57" s="1" t="s">
        <v>184</v>
      </c>
      <c r="FH57" s="1">
        <v>11</v>
      </c>
      <c r="FI57" s="2">
        <v>44791.631901875</v>
      </c>
      <c r="FJ57" s="2">
        <v>44791.660711377313</v>
      </c>
      <c r="FK57" s="1" t="s">
        <v>1557</v>
      </c>
      <c r="FL57" s="1">
        <v>12.4299176</v>
      </c>
      <c r="FM57" s="1">
        <v>-1.6283590999999999</v>
      </c>
      <c r="FN57" s="1">
        <v>332.1</v>
      </c>
      <c r="FO57" s="1">
        <v>4.4000000000000004</v>
      </c>
    </row>
    <row r="58" spans="1:171" x14ac:dyDescent="0.25">
      <c r="A58" s="1">
        <v>57</v>
      </c>
      <c r="B58" s="1" t="s">
        <v>1283</v>
      </c>
      <c r="C58" s="1" t="s">
        <v>143</v>
      </c>
      <c r="D58" s="1">
        <v>50</v>
      </c>
      <c r="E58" s="1" t="s">
        <v>1425</v>
      </c>
      <c r="F58" s="1" t="s">
        <v>144</v>
      </c>
      <c r="G58" s="1">
        <v>0</v>
      </c>
      <c r="H58" s="1" t="s">
        <v>145</v>
      </c>
      <c r="I58" s="1" t="s">
        <v>148</v>
      </c>
      <c r="K58" s="1" t="s">
        <v>148</v>
      </c>
      <c r="L58" s="1">
        <v>7</v>
      </c>
      <c r="M58" s="1">
        <v>5</v>
      </c>
      <c r="N58" s="1" t="s">
        <v>1558</v>
      </c>
      <c r="O58" s="1" t="s">
        <v>148</v>
      </c>
      <c r="P58" s="1" t="s">
        <v>149</v>
      </c>
      <c r="Q58" s="1" t="s">
        <v>186</v>
      </c>
      <c r="R58" s="1" t="s">
        <v>1559</v>
      </c>
      <c r="T58" s="1" t="s">
        <v>1405</v>
      </c>
      <c r="U58" s="1">
        <v>0</v>
      </c>
      <c r="V58" s="1">
        <v>0</v>
      </c>
      <c r="W58" s="1">
        <v>0</v>
      </c>
      <c r="X58" s="1">
        <v>0</v>
      </c>
      <c r="Y58" s="1">
        <v>1</v>
      </c>
      <c r="Z58" s="1">
        <v>0</v>
      </c>
      <c r="AA58" s="1">
        <v>0</v>
      </c>
      <c r="AB58" s="1">
        <v>0</v>
      </c>
      <c r="AC58" s="1">
        <v>0</v>
      </c>
      <c r="AD58" s="1">
        <v>1</v>
      </c>
      <c r="AE58" s="1">
        <v>0</v>
      </c>
      <c r="AF58" s="1">
        <f t="shared" si="0"/>
        <v>2</v>
      </c>
      <c r="AG58" s="1" t="s">
        <v>176</v>
      </c>
      <c r="AH58" s="1">
        <v>1</v>
      </c>
      <c r="AK58" s="1" t="s">
        <v>1560</v>
      </c>
      <c r="AL58" s="1">
        <v>1</v>
      </c>
      <c r="AO58" s="1" t="s">
        <v>1561</v>
      </c>
      <c r="AQ58" s="1">
        <v>1</v>
      </c>
      <c r="AT58" s="1" t="s">
        <v>148</v>
      </c>
      <c r="AU58" s="1" t="s">
        <v>1562</v>
      </c>
      <c r="AV58" s="1" t="s">
        <v>1563</v>
      </c>
      <c r="AX58" s="1">
        <v>1</v>
      </c>
      <c r="AY58" s="1" t="s">
        <v>1564</v>
      </c>
      <c r="AZ58" s="1">
        <v>10</v>
      </c>
      <c r="BA58" s="1">
        <v>17</v>
      </c>
      <c r="BB58" s="1">
        <f t="shared" si="3"/>
        <v>7</v>
      </c>
      <c r="BC58" s="1" t="s">
        <v>1565</v>
      </c>
      <c r="BD58" s="1">
        <v>6</v>
      </c>
      <c r="BE58" s="1" t="s">
        <v>148</v>
      </c>
      <c r="BF58" s="1" t="s">
        <v>160</v>
      </c>
      <c r="BG58" s="1">
        <v>1</v>
      </c>
      <c r="BH58" s="1">
        <v>0</v>
      </c>
      <c r="BK58" s="1" t="s">
        <v>439</v>
      </c>
      <c r="BL58" s="1" t="s">
        <v>1566</v>
      </c>
      <c r="BM58" s="1" t="s">
        <v>255</v>
      </c>
      <c r="BN58" s="1" t="s">
        <v>289</v>
      </c>
      <c r="BO58" s="1" t="s">
        <v>1567</v>
      </c>
      <c r="BQ58" s="1" t="s">
        <v>1568</v>
      </c>
      <c r="BS58" s="1" t="s">
        <v>1569</v>
      </c>
      <c r="BU58" s="1">
        <v>1</v>
      </c>
      <c r="BX58" s="1" t="s">
        <v>1570</v>
      </c>
      <c r="BZ58" s="1" t="s">
        <v>168</v>
      </c>
      <c r="CA58" s="1">
        <v>0</v>
      </c>
      <c r="CB58" s="1">
        <v>1</v>
      </c>
      <c r="CD58" s="1">
        <v>0</v>
      </c>
      <c r="CE58" s="1">
        <v>0</v>
      </c>
      <c r="CG58" s="1" t="s">
        <v>1571</v>
      </c>
      <c r="CJ58" s="1" t="s">
        <v>1330</v>
      </c>
      <c r="CK58" s="1" t="s">
        <v>1572</v>
      </c>
      <c r="CL58" s="1" t="s">
        <v>1547</v>
      </c>
      <c r="CO58" s="1" t="s">
        <v>1573</v>
      </c>
      <c r="CQ58" s="1" t="s">
        <v>1574</v>
      </c>
      <c r="CS58" s="1">
        <v>1</v>
      </c>
      <c r="CV58" s="1" t="s">
        <v>457</v>
      </c>
      <c r="CW58" s="1">
        <v>1</v>
      </c>
      <c r="DA58" s="1" t="s">
        <v>176</v>
      </c>
      <c r="DB58" s="1">
        <v>0</v>
      </c>
      <c r="DC58" s="1">
        <v>1</v>
      </c>
      <c r="DD58" s="1">
        <v>0</v>
      </c>
      <c r="DF58" s="1" t="s">
        <v>1418</v>
      </c>
      <c r="DG58" s="1" t="s">
        <v>177</v>
      </c>
      <c r="DH58" s="1">
        <v>0</v>
      </c>
      <c r="DI58" s="1">
        <v>0</v>
      </c>
      <c r="DJ58" s="1">
        <v>1</v>
      </c>
      <c r="DK58" s="1">
        <v>0</v>
      </c>
      <c r="DM58" s="1" t="s">
        <v>109</v>
      </c>
      <c r="DN58" s="1" t="s">
        <v>176</v>
      </c>
      <c r="DR58" s="1" t="s">
        <v>1575</v>
      </c>
      <c r="DT58" s="1">
        <v>1</v>
      </c>
      <c r="DW58" s="1" t="s">
        <v>439</v>
      </c>
      <c r="DZ58" s="1">
        <v>1</v>
      </c>
      <c r="EB58" s="1" t="s">
        <v>206</v>
      </c>
      <c r="EC58" s="1" t="s">
        <v>206</v>
      </c>
      <c r="ED58" s="1" t="s">
        <v>1576</v>
      </c>
      <c r="EH58" s="1">
        <v>1</v>
      </c>
      <c r="EI58" s="1" t="s">
        <v>1577</v>
      </c>
      <c r="EN58" s="1" t="s">
        <v>1578</v>
      </c>
      <c r="EO58" s="1">
        <v>1</v>
      </c>
      <c r="EY58" s="1" t="s">
        <v>1579</v>
      </c>
      <c r="EZ58" s="1">
        <v>192155511</v>
      </c>
      <c r="FA58" s="1" t="s">
        <v>1580</v>
      </c>
      <c r="FB58" s="2">
        <v>44848.587060185193</v>
      </c>
      <c r="FE58" s="1" t="s">
        <v>184</v>
      </c>
      <c r="FH58" s="1">
        <v>12</v>
      </c>
      <c r="FI58" s="2">
        <v>44791.663803518517</v>
      </c>
      <c r="FJ58" s="2">
        <v>44791.679640833332</v>
      </c>
      <c r="FK58" s="1" t="s">
        <v>1581</v>
      </c>
      <c r="FL58" s="1">
        <v>12.429951300000001</v>
      </c>
      <c r="FM58" s="1">
        <v>-1.6281730000000001</v>
      </c>
      <c r="FN58" s="1">
        <v>332.6</v>
      </c>
      <c r="FO58" s="1">
        <v>4.76</v>
      </c>
    </row>
    <row r="59" spans="1:171" x14ac:dyDescent="0.25">
      <c r="A59" s="1">
        <v>58</v>
      </c>
      <c r="B59" s="1" t="s">
        <v>1283</v>
      </c>
      <c r="C59" s="1" t="s">
        <v>143</v>
      </c>
      <c r="D59" s="1">
        <v>58</v>
      </c>
      <c r="E59" s="1" t="s">
        <v>1582</v>
      </c>
      <c r="F59" s="1" t="s">
        <v>144</v>
      </c>
      <c r="G59" s="1">
        <v>0</v>
      </c>
      <c r="H59" s="1" t="s">
        <v>145</v>
      </c>
      <c r="I59" s="1" t="s">
        <v>146</v>
      </c>
      <c r="K59" s="1" t="s">
        <v>146</v>
      </c>
      <c r="L59" s="1">
        <v>6</v>
      </c>
      <c r="M59" s="1">
        <v>5.5</v>
      </c>
      <c r="N59" s="1" t="s">
        <v>616</v>
      </c>
      <c r="O59" s="1" t="s">
        <v>176</v>
      </c>
      <c r="R59" s="1" t="s">
        <v>1583</v>
      </c>
      <c r="T59" s="1" t="s">
        <v>1405</v>
      </c>
      <c r="U59" s="1">
        <v>0</v>
      </c>
      <c r="V59" s="1">
        <v>0</v>
      </c>
      <c r="W59" s="1">
        <v>0</v>
      </c>
      <c r="X59" s="1">
        <v>0</v>
      </c>
      <c r="Y59" s="1">
        <v>1</v>
      </c>
      <c r="Z59" s="1">
        <v>0</v>
      </c>
      <c r="AA59" s="1">
        <v>0</v>
      </c>
      <c r="AB59" s="1">
        <v>0</v>
      </c>
      <c r="AC59" s="1">
        <v>0</v>
      </c>
      <c r="AD59" s="1">
        <v>1</v>
      </c>
      <c r="AE59" s="1">
        <v>0</v>
      </c>
      <c r="AF59" s="1">
        <f t="shared" si="0"/>
        <v>2</v>
      </c>
      <c r="AG59" s="1" t="s">
        <v>176</v>
      </c>
      <c r="AH59" s="1">
        <v>1</v>
      </c>
      <c r="AK59" s="1" t="s">
        <v>1560</v>
      </c>
      <c r="AL59" s="1">
        <v>1</v>
      </c>
      <c r="AO59" s="1" t="s">
        <v>1584</v>
      </c>
      <c r="AP59" s="1">
        <v>1</v>
      </c>
      <c r="AT59" s="1" t="s">
        <v>148</v>
      </c>
      <c r="AU59" s="1" t="s">
        <v>783</v>
      </c>
      <c r="AV59" s="1" t="s">
        <v>670</v>
      </c>
      <c r="AX59" s="1">
        <v>1</v>
      </c>
      <c r="AY59" s="1" t="s">
        <v>252</v>
      </c>
      <c r="AZ59" s="1">
        <v>7</v>
      </c>
      <c r="BA59" s="1">
        <v>17</v>
      </c>
      <c r="BB59" s="1">
        <f t="shared" si="3"/>
        <v>10</v>
      </c>
      <c r="BC59" s="1" t="s">
        <v>560</v>
      </c>
      <c r="BD59" s="1">
        <v>6</v>
      </c>
      <c r="BE59" s="1" t="s">
        <v>148</v>
      </c>
      <c r="BF59" s="1" t="s">
        <v>160</v>
      </c>
      <c r="BG59" s="1">
        <v>1</v>
      </c>
      <c r="BH59" s="1">
        <v>0</v>
      </c>
      <c r="BK59" s="1" t="s">
        <v>439</v>
      </c>
      <c r="BL59" s="1" t="s">
        <v>1448</v>
      </c>
      <c r="BM59" s="1" t="s">
        <v>255</v>
      </c>
      <c r="BN59" s="1" t="s">
        <v>289</v>
      </c>
      <c r="BO59" s="1" t="s">
        <v>1492</v>
      </c>
      <c r="BQ59" s="1" t="s">
        <v>1585</v>
      </c>
      <c r="BS59" s="1" t="s">
        <v>1586</v>
      </c>
      <c r="BU59" s="1">
        <v>1</v>
      </c>
      <c r="BX59" s="1" t="s">
        <v>1587</v>
      </c>
      <c r="BZ59" s="1" t="s">
        <v>168</v>
      </c>
      <c r="CA59" s="1">
        <v>0</v>
      </c>
      <c r="CB59" s="1">
        <v>1</v>
      </c>
      <c r="CD59" s="1">
        <v>0</v>
      </c>
      <c r="CE59" s="1">
        <v>0</v>
      </c>
      <c r="CG59" s="1" t="s">
        <v>651</v>
      </c>
      <c r="CJ59" s="1" t="s">
        <v>1330</v>
      </c>
      <c r="CK59" s="1" t="s">
        <v>1588</v>
      </c>
      <c r="CL59" s="1" t="s">
        <v>1498</v>
      </c>
      <c r="CO59" s="1" t="s">
        <v>1589</v>
      </c>
      <c r="CQ59" s="1" t="s">
        <v>1590</v>
      </c>
      <c r="CS59" s="1">
        <v>1</v>
      </c>
      <c r="CV59" s="1" t="s">
        <v>457</v>
      </c>
      <c r="CW59" s="1">
        <v>1</v>
      </c>
      <c r="DA59" s="1" t="s">
        <v>176</v>
      </c>
      <c r="DB59" s="1">
        <v>0</v>
      </c>
      <c r="DC59" s="1">
        <v>1</v>
      </c>
      <c r="DD59" s="1">
        <v>0</v>
      </c>
      <c r="DF59" s="1" t="s">
        <v>1418</v>
      </c>
      <c r="DG59" s="1" t="s">
        <v>177</v>
      </c>
      <c r="DH59" s="1">
        <v>0</v>
      </c>
      <c r="DI59" s="1">
        <v>0</v>
      </c>
      <c r="DJ59" s="1">
        <v>1</v>
      </c>
      <c r="DK59" s="1">
        <v>0</v>
      </c>
      <c r="DM59" s="1" t="s">
        <v>109</v>
      </c>
      <c r="DN59" s="1" t="s">
        <v>176</v>
      </c>
      <c r="DR59" s="1" t="s">
        <v>1591</v>
      </c>
      <c r="DS59" s="1">
        <v>1</v>
      </c>
      <c r="DW59" s="1" t="s">
        <v>439</v>
      </c>
      <c r="DZ59" s="1">
        <v>1</v>
      </c>
      <c r="EB59" s="1" t="s">
        <v>206</v>
      </c>
      <c r="EC59" s="1" t="s">
        <v>206</v>
      </c>
      <c r="ED59" s="1" t="s">
        <v>439</v>
      </c>
      <c r="EG59" s="1">
        <v>1</v>
      </c>
      <c r="EI59" s="1" t="s">
        <v>1592</v>
      </c>
      <c r="EN59" s="1" t="s">
        <v>1593</v>
      </c>
      <c r="EV59" s="1">
        <v>1</v>
      </c>
      <c r="EY59" s="1" t="s">
        <v>1594</v>
      </c>
      <c r="EZ59" s="1">
        <v>192155514</v>
      </c>
      <c r="FA59" s="1" t="s">
        <v>1595</v>
      </c>
      <c r="FB59" s="2">
        <v>44848.587071759262</v>
      </c>
      <c r="FE59" s="1" t="s">
        <v>184</v>
      </c>
      <c r="FH59" s="1">
        <v>13</v>
      </c>
      <c r="FI59" s="2">
        <v>44791.682113402778</v>
      </c>
      <c r="FJ59" s="2">
        <v>44791.697983252307</v>
      </c>
      <c r="FK59" s="1" t="s">
        <v>1596</v>
      </c>
      <c r="FL59" s="1">
        <v>12.4299999</v>
      </c>
      <c r="FM59" s="1">
        <v>-1.6281791999999999</v>
      </c>
      <c r="FN59" s="1">
        <v>338.7</v>
      </c>
      <c r="FO59" s="1">
        <v>4.84</v>
      </c>
    </row>
    <row r="60" spans="1:171" x14ac:dyDescent="0.25">
      <c r="A60" s="1">
        <v>59</v>
      </c>
      <c r="B60" s="1" t="s">
        <v>1283</v>
      </c>
      <c r="C60" s="1" t="s">
        <v>143</v>
      </c>
      <c r="D60" s="1">
        <v>50</v>
      </c>
      <c r="E60" s="1" t="s">
        <v>1597</v>
      </c>
      <c r="F60" s="1" t="s">
        <v>144</v>
      </c>
      <c r="G60" s="1">
        <v>0</v>
      </c>
      <c r="H60" s="1" t="s">
        <v>145</v>
      </c>
      <c r="I60" s="1" t="s">
        <v>148</v>
      </c>
      <c r="K60" s="1" t="s">
        <v>148</v>
      </c>
      <c r="L60" s="1">
        <v>5</v>
      </c>
      <c r="M60" s="1">
        <v>2</v>
      </c>
      <c r="N60" s="1" t="s">
        <v>1598</v>
      </c>
      <c r="O60" s="1" t="s">
        <v>148</v>
      </c>
      <c r="P60" s="1" t="s">
        <v>1345</v>
      </c>
      <c r="Q60" s="1" t="s">
        <v>1533</v>
      </c>
      <c r="R60" s="1" t="s">
        <v>1599</v>
      </c>
      <c r="T60" s="1" t="s">
        <v>1405</v>
      </c>
      <c r="U60" s="1">
        <v>0</v>
      </c>
      <c r="V60" s="1">
        <v>0</v>
      </c>
      <c r="W60" s="1">
        <v>0</v>
      </c>
      <c r="X60" s="1">
        <v>0</v>
      </c>
      <c r="Y60" s="1">
        <v>1</v>
      </c>
      <c r="Z60" s="1">
        <v>0</v>
      </c>
      <c r="AA60" s="1">
        <v>0</v>
      </c>
      <c r="AB60" s="1">
        <v>0</v>
      </c>
      <c r="AC60" s="1">
        <v>0</v>
      </c>
      <c r="AD60" s="1">
        <v>1</v>
      </c>
      <c r="AE60" s="1">
        <v>0</v>
      </c>
      <c r="AF60" s="1">
        <f t="shared" si="0"/>
        <v>2</v>
      </c>
      <c r="AG60" s="1" t="s">
        <v>176</v>
      </c>
      <c r="AH60" s="1">
        <v>1</v>
      </c>
      <c r="AK60" s="1" t="s">
        <v>1600</v>
      </c>
      <c r="AL60" s="1">
        <v>1</v>
      </c>
      <c r="AM60" s="1">
        <v>1</v>
      </c>
      <c r="AO60" s="1" t="s">
        <v>1601</v>
      </c>
      <c r="AQ60" s="1">
        <v>1</v>
      </c>
      <c r="AT60" s="1" t="s">
        <v>148</v>
      </c>
      <c r="AU60" s="1" t="s">
        <v>1602</v>
      </c>
      <c r="AV60" s="1" t="s">
        <v>670</v>
      </c>
      <c r="AX60" s="1">
        <v>1</v>
      </c>
      <c r="AY60" s="1" t="s">
        <v>1603</v>
      </c>
      <c r="AZ60" s="1">
        <v>7</v>
      </c>
      <c r="BA60" s="1">
        <v>17</v>
      </c>
      <c r="BB60" s="1">
        <f t="shared" si="3"/>
        <v>10</v>
      </c>
      <c r="BC60" s="1" t="s">
        <v>560</v>
      </c>
      <c r="BD60" s="1">
        <v>6</v>
      </c>
      <c r="BE60" s="1" t="s">
        <v>148</v>
      </c>
      <c r="BF60" s="1" t="s">
        <v>160</v>
      </c>
      <c r="BG60" s="1">
        <v>1</v>
      </c>
      <c r="BH60" s="1">
        <v>0</v>
      </c>
      <c r="BK60" s="1" t="s">
        <v>439</v>
      </c>
      <c r="BL60" s="1" t="s">
        <v>1604</v>
      </c>
      <c r="BM60" s="1" t="s">
        <v>255</v>
      </c>
      <c r="BN60" s="1" t="s">
        <v>1605</v>
      </c>
      <c r="BO60" s="1" t="s">
        <v>1606</v>
      </c>
      <c r="BQ60" s="1" t="s">
        <v>1607</v>
      </c>
      <c r="BS60" s="1" t="s">
        <v>1608</v>
      </c>
      <c r="BU60" s="1">
        <v>1</v>
      </c>
      <c r="BX60" s="1" t="s">
        <v>1587</v>
      </c>
      <c r="BZ60" s="1" t="s">
        <v>168</v>
      </c>
      <c r="CA60" s="1">
        <v>0</v>
      </c>
      <c r="CB60" s="1">
        <v>1</v>
      </c>
      <c r="CD60" s="1">
        <v>0</v>
      </c>
      <c r="CE60" s="1">
        <v>0</v>
      </c>
      <c r="CG60" s="1" t="s">
        <v>1609</v>
      </c>
      <c r="CJ60" s="1" t="s">
        <v>1330</v>
      </c>
      <c r="CK60" s="1" t="s">
        <v>1330</v>
      </c>
      <c r="CL60" s="1" t="s">
        <v>1610</v>
      </c>
      <c r="CO60" s="1" t="s">
        <v>1611</v>
      </c>
      <c r="CQ60" s="1" t="s">
        <v>1612</v>
      </c>
      <c r="CS60" s="1">
        <v>1</v>
      </c>
      <c r="CV60" s="1" t="s">
        <v>457</v>
      </c>
      <c r="CW60" s="1">
        <v>1</v>
      </c>
      <c r="DA60" s="1" t="s">
        <v>176</v>
      </c>
      <c r="DB60" s="1">
        <v>0</v>
      </c>
      <c r="DC60" s="1">
        <v>1</v>
      </c>
      <c r="DD60" s="1">
        <v>0</v>
      </c>
      <c r="DF60" s="1" t="s">
        <v>1418</v>
      </c>
      <c r="DG60" s="1" t="s">
        <v>177</v>
      </c>
      <c r="DH60" s="1">
        <v>0</v>
      </c>
      <c r="DI60" s="1">
        <v>0</v>
      </c>
      <c r="DJ60" s="1">
        <v>1</v>
      </c>
      <c r="DK60" s="1">
        <v>0</v>
      </c>
      <c r="DM60" s="1" t="s">
        <v>109</v>
      </c>
      <c r="DN60" s="1" t="s">
        <v>176</v>
      </c>
      <c r="DR60" s="1" t="s">
        <v>1613</v>
      </c>
      <c r="DS60" s="1">
        <v>1</v>
      </c>
      <c r="DT60" s="1">
        <v>1</v>
      </c>
      <c r="DW60" s="1" t="s">
        <v>439</v>
      </c>
      <c r="DZ60" s="1">
        <v>1</v>
      </c>
      <c r="EB60" s="1" t="s">
        <v>206</v>
      </c>
      <c r="EC60" s="1" t="s">
        <v>206</v>
      </c>
      <c r="ED60" s="1" t="s">
        <v>1437</v>
      </c>
      <c r="EH60" s="1">
        <v>1</v>
      </c>
      <c r="EI60" s="1" t="s">
        <v>1614</v>
      </c>
      <c r="EN60" s="1" t="s">
        <v>1615</v>
      </c>
      <c r="ER60" s="1">
        <v>1</v>
      </c>
      <c r="EY60" s="1" t="s">
        <v>1616</v>
      </c>
      <c r="EZ60" s="1">
        <v>192155533</v>
      </c>
      <c r="FA60" s="1" t="s">
        <v>1617</v>
      </c>
      <c r="FB60" s="2">
        <v>44848.587106481478</v>
      </c>
      <c r="FE60" s="1" t="s">
        <v>184</v>
      </c>
      <c r="FH60" s="1">
        <v>14</v>
      </c>
      <c r="FI60" s="2">
        <v>44791.70041341435</v>
      </c>
      <c r="FJ60" s="2">
        <v>44791.719719502318</v>
      </c>
      <c r="FK60" s="1" t="s">
        <v>1618</v>
      </c>
      <c r="FL60" s="1">
        <v>12.429893099999999</v>
      </c>
      <c r="FM60" s="1">
        <v>-1.6281283</v>
      </c>
      <c r="FN60" s="1">
        <v>332.5</v>
      </c>
      <c r="FO60" s="1">
        <v>4.9329999999999998</v>
      </c>
    </row>
    <row r="61" spans="1:171" x14ac:dyDescent="0.25">
      <c r="A61" s="1">
        <v>60</v>
      </c>
      <c r="B61" s="1" t="s">
        <v>1283</v>
      </c>
      <c r="C61" s="1" t="s">
        <v>212</v>
      </c>
      <c r="D61" s="1">
        <v>56</v>
      </c>
      <c r="E61" s="1" t="s">
        <v>1619</v>
      </c>
      <c r="F61" s="1" t="s">
        <v>144</v>
      </c>
      <c r="G61" s="1">
        <v>0</v>
      </c>
      <c r="H61" s="1" t="s">
        <v>145</v>
      </c>
      <c r="J61" s="1" t="s">
        <v>495</v>
      </c>
      <c r="K61" s="1" t="s">
        <v>495</v>
      </c>
      <c r="L61" s="1">
        <v>3</v>
      </c>
      <c r="M61" s="1">
        <v>1</v>
      </c>
      <c r="N61" s="1" t="s">
        <v>1620</v>
      </c>
      <c r="O61" s="1" t="s">
        <v>148</v>
      </c>
      <c r="P61" s="1" t="s">
        <v>29</v>
      </c>
      <c r="R61" s="1" t="s">
        <v>1621</v>
      </c>
      <c r="T61" s="1" t="s">
        <v>430</v>
      </c>
      <c r="U61" s="1">
        <v>1</v>
      </c>
      <c r="V61" s="1">
        <v>1</v>
      </c>
      <c r="W61" s="1">
        <v>0</v>
      </c>
      <c r="X61" s="1">
        <v>0</v>
      </c>
      <c r="Y61" s="1">
        <v>0</v>
      </c>
      <c r="Z61" s="1">
        <v>0</v>
      </c>
      <c r="AA61" s="1">
        <v>0</v>
      </c>
      <c r="AB61" s="1">
        <v>0</v>
      </c>
      <c r="AC61" s="1">
        <v>0</v>
      </c>
      <c r="AD61" s="1">
        <v>0</v>
      </c>
      <c r="AE61" s="1">
        <v>0</v>
      </c>
      <c r="AF61" s="1">
        <f t="shared" si="0"/>
        <v>2</v>
      </c>
      <c r="AG61" s="1" t="s">
        <v>176</v>
      </c>
      <c r="AH61" s="1">
        <v>1</v>
      </c>
      <c r="AK61" s="1" t="s">
        <v>1622</v>
      </c>
      <c r="AN61" s="1">
        <v>1</v>
      </c>
      <c r="AO61" s="1" t="s">
        <v>1623</v>
      </c>
      <c r="AR61" s="1">
        <v>1</v>
      </c>
      <c r="AT61" s="1" t="s">
        <v>148</v>
      </c>
      <c r="AU61" s="1" t="s">
        <v>1624</v>
      </c>
      <c r="AV61" s="1" t="s">
        <v>670</v>
      </c>
      <c r="AX61" s="1">
        <v>1</v>
      </c>
      <c r="AY61" s="1" t="s">
        <v>1625</v>
      </c>
      <c r="AZ61" s="1">
        <v>7</v>
      </c>
      <c r="BA61" s="1">
        <v>17</v>
      </c>
      <c r="BB61" s="1">
        <f t="shared" si="3"/>
        <v>10</v>
      </c>
      <c r="BC61" s="1" t="s">
        <v>560</v>
      </c>
      <c r="BD61" s="1">
        <v>6</v>
      </c>
      <c r="BE61" s="1" t="s">
        <v>148</v>
      </c>
      <c r="BF61" s="1" t="s">
        <v>160</v>
      </c>
      <c r="BG61" s="1">
        <v>1</v>
      </c>
      <c r="BH61" s="1">
        <v>0</v>
      </c>
      <c r="BK61" s="1" t="s">
        <v>439</v>
      </c>
      <c r="BL61" s="1" t="s">
        <v>1626</v>
      </c>
      <c r="BM61" s="1" t="s">
        <v>255</v>
      </c>
      <c r="BN61" s="1" t="s">
        <v>1627</v>
      </c>
      <c r="BO61" s="1" t="s">
        <v>1628</v>
      </c>
      <c r="BP61" s="1" t="s">
        <v>1629</v>
      </c>
      <c r="BQ61" s="1" t="s">
        <v>1630</v>
      </c>
      <c r="BS61" s="1" t="s">
        <v>1631</v>
      </c>
      <c r="BT61" s="1">
        <v>1</v>
      </c>
      <c r="BY61" s="1" t="s">
        <v>1632</v>
      </c>
      <c r="BZ61" s="1" t="s">
        <v>447</v>
      </c>
      <c r="CA61" s="1">
        <v>1</v>
      </c>
      <c r="CB61" s="1">
        <v>0</v>
      </c>
      <c r="CD61" s="1">
        <v>0</v>
      </c>
      <c r="CE61" s="1">
        <v>0</v>
      </c>
      <c r="CG61" s="1" t="s">
        <v>1633</v>
      </c>
      <c r="CJ61" s="1" t="s">
        <v>1330</v>
      </c>
      <c r="CK61" s="1" t="s">
        <v>1634</v>
      </c>
      <c r="CL61" s="1" t="s">
        <v>1635</v>
      </c>
      <c r="CO61" s="1" t="s">
        <v>1636</v>
      </c>
      <c r="CQ61" s="1" t="s">
        <v>1637</v>
      </c>
      <c r="CS61" s="1">
        <v>1</v>
      </c>
      <c r="CV61" s="1" t="s">
        <v>1638</v>
      </c>
      <c r="CW61" s="1">
        <v>1</v>
      </c>
      <c r="CZ61" s="1">
        <v>1</v>
      </c>
      <c r="DA61" s="1" t="s">
        <v>176</v>
      </c>
      <c r="DB61" s="1">
        <v>0</v>
      </c>
      <c r="DC61" s="1">
        <v>1</v>
      </c>
      <c r="DD61" s="1">
        <v>0</v>
      </c>
      <c r="DF61" s="1" t="s">
        <v>1418</v>
      </c>
      <c r="DG61" s="1" t="s">
        <v>177</v>
      </c>
      <c r="DH61" s="1">
        <v>0</v>
      </c>
      <c r="DI61" s="1">
        <v>0</v>
      </c>
      <c r="DJ61" s="1">
        <v>1</v>
      </c>
      <c r="DK61" s="1">
        <v>0</v>
      </c>
      <c r="DM61" s="1" t="s">
        <v>109</v>
      </c>
      <c r="DN61" s="1" t="s">
        <v>148</v>
      </c>
      <c r="DO61" s="1" t="s">
        <v>1639</v>
      </c>
      <c r="DP61" s="1" t="s">
        <v>1640</v>
      </c>
      <c r="DQ61" s="1" t="s">
        <v>457</v>
      </c>
      <c r="DR61" s="1" t="s">
        <v>1641</v>
      </c>
      <c r="DT61" s="1">
        <v>1</v>
      </c>
      <c r="DW61" s="1" t="s">
        <v>1642</v>
      </c>
      <c r="DX61" s="1">
        <v>1</v>
      </c>
      <c r="EB61" s="1" t="s">
        <v>206</v>
      </c>
      <c r="EC61" s="1" t="s">
        <v>206</v>
      </c>
      <c r="ED61" s="1" t="s">
        <v>1643</v>
      </c>
      <c r="EH61" s="1">
        <v>1</v>
      </c>
      <c r="EI61" s="1" t="s">
        <v>1644</v>
      </c>
      <c r="EN61" s="1" t="s">
        <v>1645</v>
      </c>
      <c r="EO61" s="1">
        <v>1</v>
      </c>
      <c r="EW61" s="1">
        <v>1</v>
      </c>
      <c r="EY61" s="1" t="s">
        <v>1646</v>
      </c>
      <c r="EZ61" s="1">
        <v>192155549</v>
      </c>
      <c r="FA61" s="1" t="s">
        <v>1647</v>
      </c>
      <c r="FB61" s="2">
        <v>44848.587129629632</v>
      </c>
      <c r="FE61" s="1" t="s">
        <v>184</v>
      </c>
      <c r="FH61" s="1">
        <v>15</v>
      </c>
      <c r="FI61" s="2">
        <v>44825.441740405091</v>
      </c>
      <c r="FJ61" s="2">
        <v>44825.466978715267</v>
      </c>
      <c r="FK61" s="1" t="s">
        <v>1648</v>
      </c>
      <c r="FL61" s="1">
        <v>12.4289653</v>
      </c>
      <c r="FM61" s="1">
        <v>-1.6276579</v>
      </c>
      <c r="FN61" s="1">
        <v>337</v>
      </c>
      <c r="FO61" s="1">
        <v>4.9000000000000004</v>
      </c>
    </row>
    <row r="62" spans="1:171" x14ac:dyDescent="0.25">
      <c r="A62" s="1">
        <v>61</v>
      </c>
      <c r="B62" s="1" t="s">
        <v>1283</v>
      </c>
      <c r="C62" s="1" t="s">
        <v>212</v>
      </c>
      <c r="D62" s="1">
        <v>50</v>
      </c>
      <c r="E62" s="1" t="s">
        <v>1649</v>
      </c>
      <c r="F62" s="1" t="s">
        <v>144</v>
      </c>
      <c r="G62" s="1">
        <v>0</v>
      </c>
      <c r="H62" s="1" t="s">
        <v>145</v>
      </c>
      <c r="J62" s="1" t="s">
        <v>1650</v>
      </c>
      <c r="K62" s="1" t="s">
        <v>1650</v>
      </c>
      <c r="L62" s="1">
        <v>11</v>
      </c>
      <c r="M62" s="1">
        <v>9</v>
      </c>
      <c r="N62" s="1" t="s">
        <v>1651</v>
      </c>
      <c r="O62" s="1" t="s">
        <v>148</v>
      </c>
      <c r="P62" s="1" t="s">
        <v>149</v>
      </c>
      <c r="Q62" s="1" t="s">
        <v>186</v>
      </c>
      <c r="R62" s="1" t="s">
        <v>1652</v>
      </c>
      <c r="T62" s="1" t="s">
        <v>430</v>
      </c>
      <c r="U62" s="1">
        <v>1</v>
      </c>
      <c r="V62" s="1">
        <v>1</v>
      </c>
      <c r="W62" s="1">
        <v>0</v>
      </c>
      <c r="X62" s="1">
        <v>0</v>
      </c>
      <c r="Y62" s="1">
        <v>0</v>
      </c>
      <c r="Z62" s="1">
        <v>0</v>
      </c>
      <c r="AA62" s="1">
        <v>0</v>
      </c>
      <c r="AB62" s="1">
        <v>0</v>
      </c>
      <c r="AC62" s="1">
        <v>0</v>
      </c>
      <c r="AD62" s="1">
        <v>0</v>
      </c>
      <c r="AE62" s="1">
        <v>0</v>
      </c>
      <c r="AF62" s="1">
        <f t="shared" si="0"/>
        <v>2</v>
      </c>
      <c r="AG62" s="1" t="s">
        <v>176</v>
      </c>
      <c r="AH62" s="1">
        <v>1</v>
      </c>
      <c r="AK62" s="1" t="s">
        <v>1653</v>
      </c>
      <c r="AL62" s="1">
        <v>1</v>
      </c>
      <c r="AO62" s="1" t="s">
        <v>1654</v>
      </c>
      <c r="AQ62" s="1">
        <v>1</v>
      </c>
      <c r="AT62" s="1" t="s">
        <v>148</v>
      </c>
      <c r="AU62" s="1" t="s">
        <v>1655</v>
      </c>
      <c r="AV62" s="1" t="s">
        <v>1656</v>
      </c>
      <c r="AW62" s="1">
        <v>1</v>
      </c>
      <c r="AY62" s="1" t="s">
        <v>252</v>
      </c>
      <c r="AZ62" s="1">
        <v>7</v>
      </c>
      <c r="BA62" s="1">
        <v>17</v>
      </c>
      <c r="BB62" s="1">
        <f t="shared" si="3"/>
        <v>10</v>
      </c>
      <c r="BC62" s="1" t="s">
        <v>1657</v>
      </c>
      <c r="BD62" s="1">
        <v>7</v>
      </c>
      <c r="BE62" s="1" t="s">
        <v>148</v>
      </c>
      <c r="BF62" s="1" t="s">
        <v>160</v>
      </c>
      <c r="BG62" s="1">
        <v>1</v>
      </c>
      <c r="BH62" s="1">
        <v>0</v>
      </c>
      <c r="BK62" s="1" t="s">
        <v>1658</v>
      </c>
      <c r="BL62" s="1" t="s">
        <v>1659</v>
      </c>
      <c r="BM62" s="1" t="s">
        <v>255</v>
      </c>
      <c r="BN62" s="1" t="s">
        <v>1660</v>
      </c>
      <c r="BO62" s="1" t="s">
        <v>1661</v>
      </c>
      <c r="BP62" s="1" t="s">
        <v>1662</v>
      </c>
      <c r="BQ62" s="1" t="s">
        <v>1663</v>
      </c>
      <c r="BS62" s="1" t="s">
        <v>1664</v>
      </c>
      <c r="BT62" s="1">
        <v>1</v>
      </c>
      <c r="BY62" s="1" t="s">
        <v>1665</v>
      </c>
      <c r="BZ62" s="1" t="s">
        <v>168</v>
      </c>
      <c r="CA62" s="1">
        <v>0</v>
      </c>
      <c r="CB62" s="1">
        <v>1</v>
      </c>
      <c r="CD62" s="1">
        <v>0</v>
      </c>
      <c r="CE62" s="1">
        <v>0</v>
      </c>
      <c r="CG62" s="1" t="s">
        <v>1666</v>
      </c>
      <c r="CJ62" s="1" t="s">
        <v>1330</v>
      </c>
      <c r="CK62" s="1" t="s">
        <v>1667</v>
      </c>
      <c r="CL62" s="1" t="s">
        <v>1668</v>
      </c>
      <c r="CO62" s="1" t="s">
        <v>1669</v>
      </c>
      <c r="CQ62" s="1" t="s">
        <v>1670</v>
      </c>
      <c r="CS62" s="1">
        <v>1</v>
      </c>
      <c r="CV62" s="1" t="s">
        <v>1671</v>
      </c>
      <c r="CW62" s="1">
        <v>1</v>
      </c>
      <c r="DA62" s="1" t="s">
        <v>176</v>
      </c>
      <c r="DB62" s="1">
        <v>0</v>
      </c>
      <c r="DC62" s="1">
        <v>1</v>
      </c>
      <c r="DD62" s="1">
        <v>0</v>
      </c>
      <c r="DF62" s="1" t="s">
        <v>1418</v>
      </c>
      <c r="DG62" s="1" t="s">
        <v>177</v>
      </c>
      <c r="DH62" s="1">
        <v>0</v>
      </c>
      <c r="DI62" s="1">
        <v>0</v>
      </c>
      <c r="DJ62" s="1">
        <v>1</v>
      </c>
      <c r="DK62" s="1">
        <v>0</v>
      </c>
      <c r="DM62" s="1" t="s">
        <v>109</v>
      </c>
      <c r="DN62" s="1" t="s">
        <v>176</v>
      </c>
      <c r="DR62" s="1" t="s">
        <v>1672</v>
      </c>
      <c r="DT62" s="1">
        <v>1</v>
      </c>
      <c r="DW62" s="1" t="s">
        <v>439</v>
      </c>
      <c r="DZ62" s="1">
        <v>1</v>
      </c>
      <c r="EB62" s="1" t="s">
        <v>206</v>
      </c>
      <c r="EC62" s="1" t="s">
        <v>206</v>
      </c>
      <c r="ED62" s="1" t="s">
        <v>1673</v>
      </c>
      <c r="EH62" s="1">
        <v>1</v>
      </c>
      <c r="EI62" s="1" t="s">
        <v>1674</v>
      </c>
      <c r="EN62" s="1" t="s">
        <v>1675</v>
      </c>
      <c r="EO62" s="1">
        <v>1</v>
      </c>
      <c r="EY62" s="1" t="s">
        <v>1676</v>
      </c>
      <c r="EZ62" s="1">
        <v>192155554</v>
      </c>
      <c r="FA62" s="1" t="s">
        <v>1677</v>
      </c>
      <c r="FB62" s="2">
        <v>44848.587141203701</v>
      </c>
      <c r="FE62" s="1" t="s">
        <v>184</v>
      </c>
      <c r="FH62" s="1">
        <v>16</v>
      </c>
      <c r="FI62" s="2">
        <v>44825.47118940972</v>
      </c>
      <c r="FJ62" s="2">
        <v>44825.487185393518</v>
      </c>
      <c r="FK62" s="1" t="s">
        <v>1678</v>
      </c>
      <c r="FL62" s="1">
        <v>12.429305100000001</v>
      </c>
      <c r="FM62" s="1">
        <v>-1.6278068999999999</v>
      </c>
      <c r="FN62" s="1">
        <v>329.9</v>
      </c>
      <c r="FO62" s="1">
        <v>4.96</v>
      </c>
    </row>
    <row r="63" spans="1:171" x14ac:dyDescent="0.25">
      <c r="A63" s="1">
        <v>62</v>
      </c>
      <c r="B63" s="1" t="s">
        <v>1283</v>
      </c>
      <c r="C63" s="1" t="s">
        <v>212</v>
      </c>
      <c r="D63" s="1">
        <v>53</v>
      </c>
      <c r="E63" s="1" t="s">
        <v>1649</v>
      </c>
      <c r="F63" s="1" t="s">
        <v>144</v>
      </c>
      <c r="G63" s="1">
        <v>0</v>
      </c>
      <c r="H63" s="1" t="s">
        <v>145</v>
      </c>
      <c r="J63" s="1" t="s">
        <v>1650</v>
      </c>
      <c r="K63" s="1" t="s">
        <v>1650</v>
      </c>
      <c r="L63" s="1">
        <v>10</v>
      </c>
      <c r="M63" s="1">
        <v>3</v>
      </c>
      <c r="N63" s="1" t="s">
        <v>1679</v>
      </c>
      <c r="O63" s="1" t="s">
        <v>148</v>
      </c>
      <c r="P63" s="1" t="s">
        <v>1345</v>
      </c>
      <c r="Q63" s="1" t="s">
        <v>1680</v>
      </c>
      <c r="R63" s="1" t="s">
        <v>1681</v>
      </c>
      <c r="T63" s="1" t="s">
        <v>430</v>
      </c>
      <c r="U63" s="1">
        <v>1</v>
      </c>
      <c r="V63" s="1">
        <v>1</v>
      </c>
      <c r="W63" s="1">
        <v>0</v>
      </c>
      <c r="X63" s="1">
        <v>0</v>
      </c>
      <c r="Y63" s="1">
        <v>0</v>
      </c>
      <c r="Z63" s="1">
        <v>0</v>
      </c>
      <c r="AA63" s="1">
        <v>0</v>
      </c>
      <c r="AB63" s="1">
        <v>0</v>
      </c>
      <c r="AC63" s="1">
        <v>0</v>
      </c>
      <c r="AD63" s="1">
        <v>0</v>
      </c>
      <c r="AE63" s="1">
        <v>0</v>
      </c>
      <c r="AF63" s="1">
        <f t="shared" si="0"/>
        <v>2</v>
      </c>
      <c r="AG63" s="1" t="s">
        <v>176</v>
      </c>
      <c r="AH63" s="1">
        <v>1</v>
      </c>
      <c r="AK63" s="1" t="s">
        <v>1682</v>
      </c>
      <c r="AL63" s="1">
        <v>1</v>
      </c>
      <c r="AO63" s="1" t="s">
        <v>1683</v>
      </c>
      <c r="AP63" s="1">
        <v>1</v>
      </c>
      <c r="AQ63" s="1">
        <v>1</v>
      </c>
      <c r="AT63" s="1" t="s">
        <v>176</v>
      </c>
      <c r="AY63" s="1" t="s">
        <v>1684</v>
      </c>
      <c r="AZ63" s="1">
        <v>7.5</v>
      </c>
      <c r="BA63" s="1">
        <v>17.5</v>
      </c>
      <c r="BB63" s="1">
        <f t="shared" si="3"/>
        <v>10</v>
      </c>
      <c r="BC63" s="1" t="s">
        <v>763</v>
      </c>
      <c r="BD63" s="1">
        <v>7</v>
      </c>
      <c r="BE63" s="1" t="s">
        <v>148</v>
      </c>
      <c r="BF63" s="1" t="s">
        <v>160</v>
      </c>
      <c r="BG63" s="1">
        <v>1</v>
      </c>
      <c r="BH63" s="1">
        <v>0</v>
      </c>
      <c r="BK63" s="1" t="s">
        <v>1685</v>
      </c>
      <c r="BL63" s="1" t="s">
        <v>1686</v>
      </c>
      <c r="BM63" s="1" t="s">
        <v>255</v>
      </c>
      <c r="BN63" s="1" t="s">
        <v>289</v>
      </c>
      <c r="BO63" s="1" t="s">
        <v>1428</v>
      </c>
      <c r="BP63" s="1" t="s">
        <v>1687</v>
      </c>
      <c r="BQ63" s="1" t="s">
        <v>1688</v>
      </c>
      <c r="BS63" s="1" t="s">
        <v>1689</v>
      </c>
      <c r="BT63" s="1">
        <v>1</v>
      </c>
      <c r="BY63" s="1" t="s">
        <v>1665</v>
      </c>
      <c r="BZ63" s="1" t="s">
        <v>168</v>
      </c>
      <c r="CA63" s="1">
        <v>0</v>
      </c>
      <c r="CB63" s="1">
        <v>1</v>
      </c>
      <c r="CD63" s="1">
        <v>0</v>
      </c>
      <c r="CE63" s="1">
        <v>0</v>
      </c>
      <c r="CG63" s="1" t="s">
        <v>912</v>
      </c>
      <c r="CJ63" s="1" t="s">
        <v>1330</v>
      </c>
      <c r="CK63" s="1" t="s">
        <v>1690</v>
      </c>
      <c r="CL63" s="1" t="s">
        <v>1691</v>
      </c>
      <c r="CO63" s="1" t="s">
        <v>1692</v>
      </c>
      <c r="CQ63" s="1" t="s">
        <v>1693</v>
      </c>
      <c r="CS63" s="1">
        <v>1</v>
      </c>
      <c r="CV63" s="1" t="s">
        <v>1694</v>
      </c>
      <c r="CX63" s="1">
        <v>1</v>
      </c>
      <c r="CZ63" s="1">
        <v>1</v>
      </c>
      <c r="DA63" s="1" t="s">
        <v>1695</v>
      </c>
      <c r="DB63" s="1">
        <v>0</v>
      </c>
      <c r="DC63" s="1">
        <v>0</v>
      </c>
      <c r="DD63" s="1">
        <v>1</v>
      </c>
      <c r="DE63" s="1" t="s">
        <v>1696</v>
      </c>
      <c r="DF63" s="1" t="s">
        <v>1697</v>
      </c>
      <c r="DG63" s="1" t="s">
        <v>177</v>
      </c>
      <c r="DH63" s="1">
        <v>0</v>
      </c>
      <c r="DI63" s="1">
        <v>0</v>
      </c>
      <c r="DJ63" s="1">
        <v>1</v>
      </c>
      <c r="DK63" s="1">
        <v>0</v>
      </c>
      <c r="DM63" s="1" t="s">
        <v>109</v>
      </c>
      <c r="DN63" s="1" t="s">
        <v>176</v>
      </c>
      <c r="DR63" s="1" t="s">
        <v>1698</v>
      </c>
      <c r="DS63" s="1">
        <v>1</v>
      </c>
      <c r="DT63" s="1">
        <v>1</v>
      </c>
      <c r="DW63" s="1" t="s">
        <v>1699</v>
      </c>
      <c r="DX63" s="1">
        <v>1</v>
      </c>
      <c r="EB63" s="1" t="s">
        <v>206</v>
      </c>
      <c r="EC63" s="1" t="s">
        <v>206</v>
      </c>
      <c r="ED63" s="1" t="s">
        <v>1700</v>
      </c>
      <c r="EE63" s="1">
        <v>1</v>
      </c>
      <c r="EI63" s="1" t="s">
        <v>1701</v>
      </c>
      <c r="EN63" s="1" t="s">
        <v>1702</v>
      </c>
      <c r="EO63" s="1">
        <v>1</v>
      </c>
      <c r="ES63" s="1">
        <v>1</v>
      </c>
      <c r="EY63" s="1" t="s">
        <v>1703</v>
      </c>
      <c r="EZ63" s="1">
        <v>192155559</v>
      </c>
      <c r="FA63" s="1" t="s">
        <v>1704</v>
      </c>
      <c r="FB63" s="2">
        <v>44848.587164351848</v>
      </c>
      <c r="FE63" s="1" t="s">
        <v>184</v>
      </c>
      <c r="FH63" s="1">
        <v>17</v>
      </c>
      <c r="FI63" s="2">
        <v>44825.489886145842</v>
      </c>
      <c r="FJ63" s="2">
        <v>44825.525365787027</v>
      </c>
      <c r="FK63" s="1" t="s">
        <v>1705</v>
      </c>
      <c r="FL63" s="1">
        <v>12.429369700000001</v>
      </c>
      <c r="FM63" s="1">
        <v>-1.6281555000000001</v>
      </c>
      <c r="FN63" s="1">
        <v>324</v>
      </c>
      <c r="FO63" s="1">
        <v>4.9160000000000004</v>
      </c>
    </row>
    <row r="64" spans="1:171" x14ac:dyDescent="0.25">
      <c r="A64" s="1">
        <v>63</v>
      </c>
      <c r="B64" s="1" t="s">
        <v>1283</v>
      </c>
      <c r="C64" s="1" t="s">
        <v>143</v>
      </c>
      <c r="D64" s="1">
        <v>27</v>
      </c>
      <c r="E64" s="1" t="s">
        <v>1706</v>
      </c>
      <c r="F64" s="1" t="s">
        <v>144</v>
      </c>
      <c r="G64" s="1">
        <v>0</v>
      </c>
      <c r="H64" s="1" t="s">
        <v>145</v>
      </c>
      <c r="I64" s="1" t="s">
        <v>148</v>
      </c>
      <c r="K64" s="1" t="s">
        <v>148</v>
      </c>
      <c r="L64" s="1">
        <v>2</v>
      </c>
      <c r="M64" s="1">
        <v>1</v>
      </c>
      <c r="N64" s="1" t="s">
        <v>176</v>
      </c>
      <c r="O64" s="1" t="s">
        <v>176</v>
      </c>
      <c r="R64" s="1" t="s">
        <v>1707</v>
      </c>
      <c r="T64" s="1" t="s">
        <v>18</v>
      </c>
      <c r="U64" s="1">
        <v>0</v>
      </c>
      <c r="V64" s="1">
        <v>0</v>
      </c>
      <c r="W64" s="1">
        <v>0</v>
      </c>
      <c r="X64" s="1">
        <v>0</v>
      </c>
      <c r="Y64" s="1">
        <v>1</v>
      </c>
      <c r="Z64" s="1">
        <v>0</v>
      </c>
      <c r="AA64" s="1">
        <v>0</v>
      </c>
      <c r="AB64" s="1">
        <v>0</v>
      </c>
      <c r="AC64" s="1">
        <v>0</v>
      </c>
      <c r="AD64" s="1">
        <v>0</v>
      </c>
      <c r="AE64" s="1">
        <v>0</v>
      </c>
      <c r="AF64" s="1">
        <f t="shared" si="0"/>
        <v>1</v>
      </c>
      <c r="AG64" s="1" t="s">
        <v>1708</v>
      </c>
      <c r="AI64" s="1">
        <v>1</v>
      </c>
      <c r="AK64" s="1" t="s">
        <v>1709</v>
      </c>
      <c r="AN64" s="1">
        <v>1</v>
      </c>
      <c r="AO64" s="1" t="s">
        <v>1710</v>
      </c>
      <c r="AS64" s="1">
        <v>1</v>
      </c>
      <c r="AT64" s="1" t="s">
        <v>176</v>
      </c>
      <c r="AY64" s="1" t="s">
        <v>1711</v>
      </c>
      <c r="AZ64" s="1">
        <v>9</v>
      </c>
      <c r="BA64" s="1">
        <v>17</v>
      </c>
      <c r="BB64" s="1">
        <f t="shared" si="3"/>
        <v>8</v>
      </c>
      <c r="BC64" s="1" t="s">
        <v>1712</v>
      </c>
      <c r="BD64" s="1">
        <v>5</v>
      </c>
      <c r="BE64" s="1" t="s">
        <v>148</v>
      </c>
      <c r="BF64" s="1" t="s">
        <v>160</v>
      </c>
      <c r="BG64" s="1">
        <v>1</v>
      </c>
      <c r="BH64" s="1">
        <v>0</v>
      </c>
      <c r="BK64" s="1" t="s">
        <v>439</v>
      </c>
      <c r="BL64" s="1" t="s">
        <v>1693</v>
      </c>
      <c r="BM64" s="1" t="s">
        <v>255</v>
      </c>
      <c r="BN64" s="1" t="s">
        <v>1713</v>
      </c>
      <c r="BO64" s="1" t="s">
        <v>1714</v>
      </c>
      <c r="BQ64" s="1" t="s">
        <v>1715</v>
      </c>
      <c r="BS64" s="1" t="s">
        <v>1689</v>
      </c>
      <c r="BT64" s="1">
        <v>1</v>
      </c>
      <c r="BX64" s="1" t="s">
        <v>1359</v>
      </c>
      <c r="BZ64" s="1" t="s">
        <v>168</v>
      </c>
      <c r="CA64" s="1">
        <v>0</v>
      </c>
      <c r="CB64" s="1">
        <v>1</v>
      </c>
      <c r="CD64" s="1">
        <v>0</v>
      </c>
      <c r="CE64" s="1">
        <v>0</v>
      </c>
      <c r="CG64" s="1" t="s">
        <v>912</v>
      </c>
      <c r="CJ64" s="1" t="s">
        <v>1330</v>
      </c>
      <c r="CK64" s="1" t="s">
        <v>1330</v>
      </c>
      <c r="CL64" s="1" t="s">
        <v>1547</v>
      </c>
      <c r="CO64" s="1" t="s">
        <v>1716</v>
      </c>
      <c r="CQ64" s="1" t="s">
        <v>1717</v>
      </c>
      <c r="CS64" s="1">
        <v>1</v>
      </c>
      <c r="CV64" s="1" t="s">
        <v>457</v>
      </c>
      <c r="CW64" s="1">
        <v>1</v>
      </c>
      <c r="DA64" s="1" t="s">
        <v>176</v>
      </c>
      <c r="DB64" s="1">
        <v>0</v>
      </c>
      <c r="DC64" s="1">
        <v>1</v>
      </c>
      <c r="DD64" s="1">
        <v>0</v>
      </c>
      <c r="DF64" s="1" t="s">
        <v>1418</v>
      </c>
      <c r="DG64" s="1" t="s">
        <v>177</v>
      </c>
      <c r="DH64" s="1">
        <v>0</v>
      </c>
      <c r="DI64" s="1">
        <v>0</v>
      </c>
      <c r="DJ64" s="1">
        <v>1</v>
      </c>
      <c r="DK64" s="1">
        <v>0</v>
      </c>
      <c r="DM64" s="1" t="s">
        <v>109</v>
      </c>
      <c r="DN64" s="1" t="s">
        <v>176</v>
      </c>
      <c r="DR64" s="1" t="s">
        <v>1718</v>
      </c>
      <c r="DT64" s="1">
        <v>1</v>
      </c>
      <c r="DW64" s="1" t="s">
        <v>1642</v>
      </c>
      <c r="DX64" s="1">
        <v>1</v>
      </c>
      <c r="EB64" s="1" t="s">
        <v>206</v>
      </c>
      <c r="EC64" s="1" t="s">
        <v>206</v>
      </c>
      <c r="ED64" s="1" t="s">
        <v>1719</v>
      </c>
      <c r="EH64" s="1">
        <v>1</v>
      </c>
      <c r="EI64" s="1" t="s">
        <v>1720</v>
      </c>
      <c r="EN64" s="1" t="s">
        <v>1721</v>
      </c>
      <c r="EO64" s="1">
        <v>1</v>
      </c>
      <c r="EY64" s="1" t="s">
        <v>1313</v>
      </c>
      <c r="EZ64" s="1">
        <v>192155566</v>
      </c>
      <c r="FA64" s="1" t="s">
        <v>1722</v>
      </c>
      <c r="FB64" s="2">
        <v>44848.587175925917</v>
      </c>
      <c r="FE64" s="1" t="s">
        <v>184</v>
      </c>
      <c r="FH64" s="1">
        <v>18</v>
      </c>
      <c r="FI64" s="2">
        <v>44825.533979502317</v>
      </c>
      <c r="FJ64" s="2">
        <v>44825.548416180558</v>
      </c>
      <c r="FK64" s="1" t="s">
        <v>1723</v>
      </c>
      <c r="FL64" s="1">
        <v>12.429570999999999</v>
      </c>
      <c r="FM64" s="1">
        <v>-1.6278539999999999</v>
      </c>
      <c r="FN64" s="1">
        <v>324</v>
      </c>
      <c r="FO64" s="1">
        <v>4.95</v>
      </c>
    </row>
    <row r="65" spans="1:171" x14ac:dyDescent="0.25">
      <c r="A65" s="1">
        <v>64</v>
      </c>
      <c r="B65" s="1" t="s">
        <v>1283</v>
      </c>
      <c r="C65" s="1" t="s">
        <v>143</v>
      </c>
      <c r="D65" s="1">
        <v>35</v>
      </c>
      <c r="E65" s="1" t="s">
        <v>1724</v>
      </c>
      <c r="F65" s="1" t="s">
        <v>144</v>
      </c>
      <c r="G65" s="1">
        <v>0</v>
      </c>
      <c r="H65" s="1" t="s">
        <v>145</v>
      </c>
      <c r="I65" s="1" t="s">
        <v>148</v>
      </c>
      <c r="K65" s="1" t="s">
        <v>148</v>
      </c>
      <c r="L65" s="1">
        <v>5</v>
      </c>
      <c r="M65" s="1">
        <v>0.5</v>
      </c>
      <c r="N65" s="1" t="s">
        <v>1725</v>
      </c>
      <c r="O65" s="1" t="s">
        <v>148</v>
      </c>
      <c r="P65" s="1" t="s">
        <v>149</v>
      </c>
      <c r="Q65" s="1" t="s">
        <v>246</v>
      </c>
      <c r="R65" s="1" t="s">
        <v>1726</v>
      </c>
      <c r="T65" s="1" t="s">
        <v>1405</v>
      </c>
      <c r="U65" s="1">
        <v>0</v>
      </c>
      <c r="V65" s="1">
        <v>0</v>
      </c>
      <c r="W65" s="1">
        <v>0</v>
      </c>
      <c r="X65" s="1">
        <v>0</v>
      </c>
      <c r="Y65" s="1">
        <v>1</v>
      </c>
      <c r="Z65" s="1">
        <v>0</v>
      </c>
      <c r="AA65" s="1">
        <v>0</v>
      </c>
      <c r="AB65" s="1">
        <v>0</v>
      </c>
      <c r="AC65" s="1">
        <v>0</v>
      </c>
      <c r="AD65" s="1">
        <v>1</v>
      </c>
      <c r="AE65" s="1">
        <v>0</v>
      </c>
      <c r="AF65" s="1">
        <f t="shared" si="0"/>
        <v>2</v>
      </c>
      <c r="AG65" s="1" t="s">
        <v>1727</v>
      </c>
      <c r="AJ65" s="1">
        <v>1</v>
      </c>
      <c r="AK65" s="1" t="s">
        <v>1728</v>
      </c>
      <c r="AL65" s="1">
        <v>1</v>
      </c>
      <c r="AO65" s="1" t="s">
        <v>1407</v>
      </c>
      <c r="AQ65" s="1">
        <v>1</v>
      </c>
      <c r="AT65" s="1" t="s">
        <v>148</v>
      </c>
      <c r="AU65" s="1" t="s">
        <v>1729</v>
      </c>
      <c r="AV65" s="1" t="s">
        <v>670</v>
      </c>
      <c r="AX65" s="1">
        <v>1</v>
      </c>
      <c r="AY65" s="1" t="s">
        <v>1049</v>
      </c>
      <c r="AZ65" s="1">
        <v>8</v>
      </c>
      <c r="BA65" s="1">
        <v>17</v>
      </c>
      <c r="BB65" s="1">
        <f t="shared" si="3"/>
        <v>9</v>
      </c>
      <c r="BC65" s="1" t="s">
        <v>1730</v>
      </c>
      <c r="BD65" s="1">
        <v>6</v>
      </c>
      <c r="BE65" s="1" t="s">
        <v>148</v>
      </c>
      <c r="BF65" s="1" t="s">
        <v>160</v>
      </c>
      <c r="BG65" s="1">
        <v>1</v>
      </c>
      <c r="BH65" s="1">
        <v>0</v>
      </c>
      <c r="BK65" s="1" t="s">
        <v>439</v>
      </c>
      <c r="BL65" s="1" t="s">
        <v>1731</v>
      </c>
      <c r="BM65" s="1" t="s">
        <v>255</v>
      </c>
      <c r="BN65" s="1" t="s">
        <v>289</v>
      </c>
      <c r="BO65" s="1" t="s">
        <v>1428</v>
      </c>
      <c r="BQ65" s="1" t="s">
        <v>1732</v>
      </c>
      <c r="BS65" s="1" t="s">
        <v>1733</v>
      </c>
      <c r="BT65" s="1">
        <v>1</v>
      </c>
      <c r="BX65" s="1" t="s">
        <v>1359</v>
      </c>
      <c r="BZ65" s="1" t="s">
        <v>447</v>
      </c>
      <c r="CA65" s="1">
        <v>1</v>
      </c>
      <c r="CB65" s="1">
        <v>0</v>
      </c>
      <c r="CD65" s="1">
        <v>0</v>
      </c>
      <c r="CE65" s="1">
        <v>0</v>
      </c>
      <c r="CG65" s="1" t="s">
        <v>767</v>
      </c>
      <c r="CJ65" s="1" t="s">
        <v>1330</v>
      </c>
      <c r="CK65" s="1" t="s">
        <v>1330</v>
      </c>
      <c r="CL65" s="1" t="s">
        <v>1734</v>
      </c>
      <c r="CO65" s="1" t="s">
        <v>1735</v>
      </c>
      <c r="CQ65" s="1" t="s">
        <v>1736</v>
      </c>
      <c r="CT65" s="1">
        <v>1</v>
      </c>
      <c r="CV65" s="1" t="s">
        <v>457</v>
      </c>
      <c r="CW65" s="1">
        <v>1</v>
      </c>
      <c r="DA65" s="1" t="s">
        <v>176</v>
      </c>
      <c r="DB65" s="1">
        <v>0</v>
      </c>
      <c r="DC65" s="1">
        <v>1</v>
      </c>
      <c r="DD65" s="1">
        <v>0</v>
      </c>
      <c r="DF65" s="1" t="s">
        <v>1418</v>
      </c>
      <c r="DG65" s="1" t="s">
        <v>177</v>
      </c>
      <c r="DH65" s="1">
        <v>0</v>
      </c>
      <c r="DI65" s="1">
        <v>0</v>
      </c>
      <c r="DJ65" s="1">
        <v>1</v>
      </c>
      <c r="DK65" s="1">
        <v>0</v>
      </c>
      <c r="DM65" s="1" t="s">
        <v>109</v>
      </c>
      <c r="DN65" s="1" t="s">
        <v>176</v>
      </c>
      <c r="DR65" s="1" t="s">
        <v>1718</v>
      </c>
      <c r="DT65" s="1">
        <v>1</v>
      </c>
      <c r="DW65" s="1" t="s">
        <v>439</v>
      </c>
      <c r="DZ65" s="1">
        <v>1</v>
      </c>
      <c r="EB65" s="1" t="s">
        <v>206</v>
      </c>
      <c r="EC65" s="1" t="s">
        <v>206</v>
      </c>
      <c r="ED65" s="1" t="s">
        <v>1719</v>
      </c>
      <c r="EH65" s="1">
        <v>1</v>
      </c>
      <c r="EI65" s="1" t="s">
        <v>1737</v>
      </c>
      <c r="EN65" s="1" t="s">
        <v>1738</v>
      </c>
      <c r="EP65" s="1">
        <v>1</v>
      </c>
      <c r="EW65" s="1">
        <v>1</v>
      </c>
      <c r="EX65" s="1">
        <v>1</v>
      </c>
      <c r="EY65" s="1" t="s">
        <v>1739</v>
      </c>
      <c r="EZ65" s="1">
        <v>192155571</v>
      </c>
      <c r="FA65" s="1" t="s">
        <v>1740</v>
      </c>
      <c r="FB65" s="2">
        <v>44848.587187500001</v>
      </c>
      <c r="FE65" s="1" t="s">
        <v>184</v>
      </c>
      <c r="FH65" s="1">
        <v>19</v>
      </c>
      <c r="FI65" s="2">
        <v>44825.549416354173</v>
      </c>
      <c r="FJ65" s="2">
        <v>44825.558714537037</v>
      </c>
      <c r="FK65" s="1" t="s">
        <v>1741</v>
      </c>
      <c r="FL65" s="1">
        <v>12.429591500000001</v>
      </c>
      <c r="FM65" s="1">
        <v>-1.6279247999999999</v>
      </c>
      <c r="FN65" s="1">
        <v>354.5</v>
      </c>
      <c r="FO65" s="1">
        <v>4.3600000000000003</v>
      </c>
    </row>
    <row r="66" spans="1:171" x14ac:dyDescent="0.25">
      <c r="A66" s="1">
        <v>65</v>
      </c>
      <c r="B66" s="1" t="s">
        <v>1283</v>
      </c>
      <c r="C66" s="1" t="s">
        <v>143</v>
      </c>
      <c r="D66" s="1">
        <v>30</v>
      </c>
      <c r="E66" s="1" t="s">
        <v>1742</v>
      </c>
      <c r="F66" s="1" t="s">
        <v>144</v>
      </c>
      <c r="G66" s="1">
        <v>0</v>
      </c>
      <c r="H66" s="1" t="s">
        <v>145</v>
      </c>
      <c r="I66" s="1" t="s">
        <v>148</v>
      </c>
      <c r="K66" s="1" t="s">
        <v>148</v>
      </c>
      <c r="L66" s="1">
        <v>7</v>
      </c>
      <c r="M66" s="1">
        <v>0.5</v>
      </c>
      <c r="N66" s="1" t="s">
        <v>1651</v>
      </c>
      <c r="O66" s="1" t="s">
        <v>148</v>
      </c>
      <c r="P66" s="1" t="s">
        <v>149</v>
      </c>
      <c r="Q66" s="1" t="s">
        <v>186</v>
      </c>
      <c r="R66" s="1" t="s">
        <v>1743</v>
      </c>
      <c r="T66" s="1" t="s">
        <v>18</v>
      </c>
      <c r="U66" s="1">
        <v>0</v>
      </c>
      <c r="V66" s="1">
        <v>0</v>
      </c>
      <c r="W66" s="1">
        <v>0</v>
      </c>
      <c r="X66" s="1">
        <v>0</v>
      </c>
      <c r="Y66" s="1">
        <v>1</v>
      </c>
      <c r="Z66" s="1">
        <v>0</v>
      </c>
      <c r="AA66" s="1">
        <v>0</v>
      </c>
      <c r="AB66" s="1">
        <v>0</v>
      </c>
      <c r="AC66" s="1">
        <v>0</v>
      </c>
      <c r="AD66" s="1">
        <v>0</v>
      </c>
      <c r="AE66" s="1">
        <v>0</v>
      </c>
      <c r="AF66" s="1">
        <f t="shared" si="0"/>
        <v>1</v>
      </c>
      <c r="AG66" s="1" t="s">
        <v>176</v>
      </c>
      <c r="AH66" s="1">
        <v>1</v>
      </c>
      <c r="AK66" s="1" t="s">
        <v>1744</v>
      </c>
      <c r="AL66" s="1">
        <v>1</v>
      </c>
      <c r="AO66" s="1" t="s">
        <v>1470</v>
      </c>
      <c r="AS66" s="1">
        <v>1</v>
      </c>
      <c r="AT66" s="1" t="s">
        <v>176</v>
      </c>
      <c r="AY66" s="1" t="s">
        <v>1745</v>
      </c>
      <c r="AZ66" s="1">
        <v>9</v>
      </c>
      <c r="BA66" s="1">
        <v>17</v>
      </c>
      <c r="BB66" s="1">
        <f t="shared" si="3"/>
        <v>8</v>
      </c>
      <c r="BC66" s="1" t="s">
        <v>1746</v>
      </c>
      <c r="BD66" s="1">
        <v>7</v>
      </c>
      <c r="BE66" s="1" t="s">
        <v>148</v>
      </c>
      <c r="BF66" s="1" t="s">
        <v>160</v>
      </c>
      <c r="BG66" s="1">
        <v>1</v>
      </c>
      <c r="BH66" s="1">
        <v>0</v>
      </c>
      <c r="BK66" s="1" t="s">
        <v>439</v>
      </c>
      <c r="BL66" s="1" t="s">
        <v>1693</v>
      </c>
      <c r="BM66" s="1" t="s">
        <v>255</v>
      </c>
      <c r="BN66" s="1" t="s">
        <v>289</v>
      </c>
      <c r="BO66" s="1" t="s">
        <v>1747</v>
      </c>
      <c r="BQ66" s="1" t="s">
        <v>1748</v>
      </c>
      <c r="BS66" s="1" t="s">
        <v>1693</v>
      </c>
      <c r="BU66" s="1">
        <v>1</v>
      </c>
      <c r="BX66" s="1" t="s">
        <v>1359</v>
      </c>
      <c r="BZ66" s="1" t="s">
        <v>168</v>
      </c>
      <c r="CA66" s="1">
        <v>0</v>
      </c>
      <c r="CB66" s="1">
        <v>1</v>
      </c>
      <c r="CD66" s="1">
        <v>0</v>
      </c>
      <c r="CE66" s="1">
        <v>0</v>
      </c>
      <c r="CG66" s="1" t="s">
        <v>1749</v>
      </c>
      <c r="CJ66" s="1" t="s">
        <v>1750</v>
      </c>
      <c r="CK66" s="1" t="s">
        <v>1330</v>
      </c>
      <c r="CL66" s="1" t="s">
        <v>1751</v>
      </c>
      <c r="CO66" s="1" t="s">
        <v>1716</v>
      </c>
      <c r="CQ66" s="1" t="s">
        <v>1693</v>
      </c>
      <c r="CS66" s="1">
        <v>1</v>
      </c>
      <c r="CV66" s="1" t="s">
        <v>457</v>
      </c>
      <c r="CW66" s="1">
        <v>1</v>
      </c>
      <c r="DA66" s="1" t="s">
        <v>176</v>
      </c>
      <c r="DB66" s="1">
        <v>0</v>
      </c>
      <c r="DC66" s="1">
        <v>1</v>
      </c>
      <c r="DD66" s="1">
        <v>0</v>
      </c>
      <c r="DF66" s="1" t="s">
        <v>1418</v>
      </c>
      <c r="DG66" s="1" t="s">
        <v>177</v>
      </c>
      <c r="DH66" s="1">
        <v>0</v>
      </c>
      <c r="DI66" s="1">
        <v>0</v>
      </c>
      <c r="DJ66" s="1">
        <v>1</v>
      </c>
      <c r="DK66" s="1">
        <v>0</v>
      </c>
      <c r="DM66" s="1" t="s">
        <v>109</v>
      </c>
      <c r="DN66" s="1" t="s">
        <v>176</v>
      </c>
      <c r="DR66" s="1" t="s">
        <v>439</v>
      </c>
      <c r="DU66" s="1">
        <v>1</v>
      </c>
      <c r="DW66" s="1" t="s">
        <v>439</v>
      </c>
      <c r="DZ66" s="1">
        <v>1</v>
      </c>
      <c r="EB66" s="1" t="s">
        <v>206</v>
      </c>
      <c r="EC66" s="1" t="s">
        <v>206</v>
      </c>
      <c r="ED66" s="1" t="s">
        <v>1719</v>
      </c>
      <c r="EH66" s="1">
        <v>1</v>
      </c>
      <c r="EI66" s="1" t="s">
        <v>1752</v>
      </c>
      <c r="EN66" s="1" t="s">
        <v>1753</v>
      </c>
      <c r="EO66" s="1">
        <v>1</v>
      </c>
      <c r="EP66" s="1">
        <v>1</v>
      </c>
      <c r="ES66" s="1">
        <v>1</v>
      </c>
      <c r="EY66" s="1" t="s">
        <v>1313</v>
      </c>
      <c r="EZ66" s="1">
        <v>192155582</v>
      </c>
      <c r="FA66" s="1" t="s">
        <v>1754</v>
      </c>
      <c r="FB66" s="2">
        <v>44848.587210648147</v>
      </c>
      <c r="FE66" s="1" t="s">
        <v>184</v>
      </c>
      <c r="FH66" s="1">
        <v>20</v>
      </c>
      <c r="FI66" s="2">
        <v>44825.558809340277</v>
      </c>
      <c r="FJ66" s="2">
        <v>44825.567629976853</v>
      </c>
      <c r="FK66" s="1" t="s">
        <v>1755</v>
      </c>
      <c r="FL66" s="1">
        <v>12.429667</v>
      </c>
      <c r="FM66" s="1">
        <v>-1.6279366</v>
      </c>
      <c r="FN66" s="1">
        <v>337.9</v>
      </c>
      <c r="FO66" s="1">
        <v>4.76</v>
      </c>
    </row>
    <row r="67" spans="1:171" x14ac:dyDescent="0.25">
      <c r="A67" s="1">
        <v>66</v>
      </c>
      <c r="B67" s="1" t="s">
        <v>1283</v>
      </c>
      <c r="C67" s="1" t="s">
        <v>143</v>
      </c>
      <c r="D67" s="1">
        <v>39</v>
      </c>
      <c r="E67" s="1" t="s">
        <v>1756</v>
      </c>
      <c r="F67" s="1" t="s">
        <v>144</v>
      </c>
      <c r="G67" s="1">
        <v>0</v>
      </c>
      <c r="H67" s="1" t="s">
        <v>145</v>
      </c>
      <c r="I67" s="1" t="s">
        <v>148</v>
      </c>
      <c r="K67" s="1" t="s">
        <v>148</v>
      </c>
      <c r="L67" s="1">
        <v>4</v>
      </c>
      <c r="M67" s="1">
        <v>0.25</v>
      </c>
      <c r="N67" s="1" t="s">
        <v>176</v>
      </c>
      <c r="O67" s="1" t="s">
        <v>176</v>
      </c>
      <c r="R67" s="1" t="s">
        <v>1757</v>
      </c>
      <c r="T67" s="1" t="s">
        <v>18</v>
      </c>
      <c r="U67" s="1">
        <v>0</v>
      </c>
      <c r="V67" s="1">
        <v>0</v>
      </c>
      <c r="W67" s="1">
        <v>0</v>
      </c>
      <c r="X67" s="1">
        <v>0</v>
      </c>
      <c r="Y67" s="1">
        <v>1</v>
      </c>
      <c r="Z67" s="1">
        <v>0</v>
      </c>
      <c r="AA67" s="1">
        <v>0</v>
      </c>
      <c r="AB67" s="1">
        <v>0</v>
      </c>
      <c r="AC67" s="1">
        <v>0</v>
      </c>
      <c r="AD67" s="1">
        <v>0</v>
      </c>
      <c r="AE67" s="1">
        <v>0</v>
      </c>
      <c r="AF67" s="1">
        <f t="shared" ref="AF67:AF124" si="5">SUM(U67:AE67)</f>
        <v>1</v>
      </c>
      <c r="AG67" s="1" t="s">
        <v>176</v>
      </c>
      <c r="AH67" s="1">
        <v>1</v>
      </c>
      <c r="AK67" s="1" t="s">
        <v>1744</v>
      </c>
      <c r="AL67" s="1">
        <v>1</v>
      </c>
      <c r="AO67" s="1" t="s">
        <v>1470</v>
      </c>
      <c r="AS67" s="1">
        <v>1</v>
      </c>
      <c r="AT67" s="1" t="s">
        <v>176</v>
      </c>
      <c r="AY67" s="1" t="s">
        <v>252</v>
      </c>
      <c r="AZ67" s="1">
        <v>7</v>
      </c>
      <c r="BA67" s="1">
        <v>17</v>
      </c>
      <c r="BB67" s="1">
        <f t="shared" si="3"/>
        <v>10</v>
      </c>
      <c r="BC67" s="1" t="s">
        <v>1758</v>
      </c>
      <c r="BD67" s="1">
        <v>7</v>
      </c>
      <c r="BE67" s="1" t="s">
        <v>148</v>
      </c>
      <c r="BF67" s="1" t="s">
        <v>160</v>
      </c>
      <c r="BG67" s="1">
        <v>1</v>
      </c>
      <c r="BH67" s="1">
        <v>0</v>
      </c>
      <c r="BK67" s="1" t="s">
        <v>439</v>
      </c>
      <c r="BL67" s="1" t="s">
        <v>1717</v>
      </c>
      <c r="BM67" s="1" t="s">
        <v>255</v>
      </c>
      <c r="BN67" s="1" t="s">
        <v>289</v>
      </c>
      <c r="BO67" s="1" t="s">
        <v>1759</v>
      </c>
      <c r="BQ67" s="1" t="s">
        <v>1760</v>
      </c>
      <c r="BS67" s="1" t="s">
        <v>1761</v>
      </c>
      <c r="BW67" s="1">
        <v>1</v>
      </c>
      <c r="BX67" s="1" t="s">
        <v>1359</v>
      </c>
      <c r="BZ67" s="1" t="s">
        <v>168</v>
      </c>
      <c r="CA67" s="1">
        <v>0</v>
      </c>
      <c r="CB67" s="1">
        <v>1</v>
      </c>
      <c r="CD67" s="1">
        <v>0</v>
      </c>
      <c r="CE67" s="1">
        <v>0</v>
      </c>
      <c r="CG67" s="1" t="s">
        <v>912</v>
      </c>
      <c r="CJ67" s="1" t="s">
        <v>1330</v>
      </c>
      <c r="CK67" s="1" t="s">
        <v>1330</v>
      </c>
      <c r="CL67" s="1" t="s">
        <v>1547</v>
      </c>
      <c r="CO67" s="1" t="s">
        <v>1762</v>
      </c>
      <c r="CQ67" s="1" t="s">
        <v>1763</v>
      </c>
      <c r="CS67" s="1">
        <v>1</v>
      </c>
      <c r="CV67" s="1" t="s">
        <v>457</v>
      </c>
      <c r="CW67" s="1">
        <v>1</v>
      </c>
      <c r="DA67" s="1" t="s">
        <v>176</v>
      </c>
      <c r="DB67" s="1">
        <v>0</v>
      </c>
      <c r="DC67" s="1">
        <v>1</v>
      </c>
      <c r="DD67" s="1">
        <v>0</v>
      </c>
      <c r="DF67" s="1" t="s">
        <v>1418</v>
      </c>
      <c r="DG67" s="1" t="s">
        <v>177</v>
      </c>
      <c r="DH67" s="1">
        <v>0</v>
      </c>
      <c r="DI67" s="1">
        <v>0</v>
      </c>
      <c r="DJ67" s="1">
        <v>1</v>
      </c>
      <c r="DK67" s="1">
        <v>0</v>
      </c>
      <c r="DM67" s="1" t="s">
        <v>109</v>
      </c>
      <c r="DN67" s="1" t="s">
        <v>176</v>
      </c>
      <c r="DR67" s="1" t="s">
        <v>1764</v>
      </c>
      <c r="DT67" s="1">
        <v>1</v>
      </c>
      <c r="DW67" s="1" t="s">
        <v>457</v>
      </c>
      <c r="EA67" s="1">
        <v>1</v>
      </c>
      <c r="EB67" s="1" t="s">
        <v>206</v>
      </c>
      <c r="EC67" s="1" t="s">
        <v>206</v>
      </c>
      <c r="ED67" s="1" t="s">
        <v>1765</v>
      </c>
      <c r="EH67" s="1">
        <v>1</v>
      </c>
      <c r="EI67" s="1" t="s">
        <v>1766</v>
      </c>
      <c r="EN67" s="1" t="s">
        <v>1767</v>
      </c>
      <c r="EP67" s="1">
        <v>1</v>
      </c>
      <c r="EX67" s="1">
        <v>1</v>
      </c>
      <c r="EY67" s="1" t="s">
        <v>1768</v>
      </c>
      <c r="EZ67" s="1">
        <v>192155587</v>
      </c>
      <c r="FA67" s="1" t="s">
        <v>1769</v>
      </c>
      <c r="FB67" s="2">
        <v>44848.587222222217</v>
      </c>
      <c r="FE67" s="1" t="s">
        <v>184</v>
      </c>
      <c r="FH67" s="1">
        <v>21</v>
      </c>
      <c r="FI67" s="2">
        <v>44825.567713923607</v>
      </c>
      <c r="FJ67" s="2">
        <v>44825.599071342593</v>
      </c>
      <c r="FK67" s="1" t="s">
        <v>1770</v>
      </c>
      <c r="FL67" s="1">
        <v>12.4296436</v>
      </c>
      <c r="FM67" s="1">
        <v>-1.6279163000000001</v>
      </c>
      <c r="FN67" s="1">
        <v>335.3</v>
      </c>
      <c r="FO67" s="1">
        <v>4.9400000000000004</v>
      </c>
    </row>
    <row r="68" spans="1:171" x14ac:dyDescent="0.25">
      <c r="A68" s="1">
        <v>67</v>
      </c>
      <c r="B68" s="1" t="s">
        <v>1283</v>
      </c>
      <c r="C68" s="1" t="s">
        <v>143</v>
      </c>
      <c r="D68" s="1">
        <v>25</v>
      </c>
      <c r="E68" s="1" t="s">
        <v>1284</v>
      </c>
      <c r="F68" s="1" t="s">
        <v>144</v>
      </c>
      <c r="G68" s="1">
        <v>0</v>
      </c>
      <c r="H68" s="1" t="s">
        <v>145</v>
      </c>
      <c r="I68" s="1" t="s">
        <v>176</v>
      </c>
      <c r="K68" s="1" t="s">
        <v>176</v>
      </c>
      <c r="L68" s="1">
        <v>1</v>
      </c>
      <c r="M68" s="1">
        <v>0</v>
      </c>
      <c r="N68" s="1" t="s">
        <v>176</v>
      </c>
      <c r="O68" s="1" t="s">
        <v>176</v>
      </c>
      <c r="R68" s="1" t="s">
        <v>1771</v>
      </c>
      <c r="T68" s="1" t="s">
        <v>18</v>
      </c>
      <c r="U68" s="1">
        <v>0</v>
      </c>
      <c r="V68" s="1">
        <v>0</v>
      </c>
      <c r="W68" s="1">
        <v>0</v>
      </c>
      <c r="X68" s="1">
        <v>0</v>
      </c>
      <c r="Y68" s="1">
        <v>1</v>
      </c>
      <c r="Z68" s="1">
        <v>0</v>
      </c>
      <c r="AA68" s="1">
        <v>0</v>
      </c>
      <c r="AB68" s="1">
        <v>0</v>
      </c>
      <c r="AC68" s="1">
        <v>0</v>
      </c>
      <c r="AD68" s="1">
        <v>0</v>
      </c>
      <c r="AE68" s="1">
        <v>0</v>
      </c>
      <c r="AF68" s="1">
        <f t="shared" si="5"/>
        <v>1</v>
      </c>
      <c r="AG68" s="1" t="s">
        <v>176</v>
      </c>
      <c r="AH68" s="1">
        <v>1</v>
      </c>
      <c r="AK68" s="1" t="s">
        <v>1772</v>
      </c>
      <c r="AL68" s="1">
        <v>1</v>
      </c>
      <c r="AO68" s="1" t="s">
        <v>1407</v>
      </c>
      <c r="AQ68" s="1">
        <v>1</v>
      </c>
      <c r="AT68" s="1" t="s">
        <v>148</v>
      </c>
      <c r="AU68" s="1" t="s">
        <v>1773</v>
      </c>
      <c r="AV68" s="1" t="s">
        <v>670</v>
      </c>
      <c r="AX68" s="1">
        <v>1</v>
      </c>
      <c r="AY68" s="1" t="s">
        <v>252</v>
      </c>
      <c r="AZ68" s="1">
        <v>7</v>
      </c>
      <c r="BA68" s="1">
        <v>17</v>
      </c>
      <c r="BB68" s="1">
        <f t="shared" si="3"/>
        <v>10</v>
      </c>
      <c r="BC68" s="1" t="s">
        <v>560</v>
      </c>
      <c r="BD68" s="1">
        <v>6</v>
      </c>
      <c r="BE68" s="1" t="s">
        <v>148</v>
      </c>
      <c r="BF68" s="1" t="s">
        <v>160</v>
      </c>
      <c r="BG68" s="1">
        <v>1</v>
      </c>
      <c r="BH68" s="1">
        <v>0</v>
      </c>
      <c r="BK68" s="1" t="s">
        <v>439</v>
      </c>
      <c r="BL68" s="1" t="s">
        <v>1774</v>
      </c>
      <c r="BM68" s="1" t="s">
        <v>255</v>
      </c>
      <c r="BN68" s="1" t="s">
        <v>1775</v>
      </c>
      <c r="BO68" s="1" t="s">
        <v>1606</v>
      </c>
      <c r="BQ68" s="1" t="s">
        <v>1776</v>
      </c>
      <c r="BS68" s="1" t="s">
        <v>1777</v>
      </c>
      <c r="BW68" s="1">
        <v>1</v>
      </c>
      <c r="BX68" s="1" t="s">
        <v>1778</v>
      </c>
      <c r="BZ68" s="1" t="s">
        <v>69</v>
      </c>
      <c r="CA68" s="1">
        <v>0</v>
      </c>
      <c r="CB68" s="1">
        <v>0</v>
      </c>
      <c r="CC68" s="1">
        <v>1</v>
      </c>
      <c r="CD68" s="1">
        <v>0</v>
      </c>
      <c r="CE68" s="1">
        <v>0</v>
      </c>
      <c r="CG68" s="1" t="s">
        <v>1779</v>
      </c>
      <c r="CJ68" s="1" t="s">
        <v>1330</v>
      </c>
      <c r="CK68" s="1" t="s">
        <v>1780</v>
      </c>
      <c r="CL68" s="1" t="s">
        <v>1547</v>
      </c>
      <c r="CO68" s="1" t="s">
        <v>1781</v>
      </c>
      <c r="CQ68" s="1" t="s">
        <v>1782</v>
      </c>
      <c r="CT68" s="1">
        <v>1</v>
      </c>
      <c r="CV68" s="1" t="s">
        <v>457</v>
      </c>
      <c r="CW68" s="1">
        <v>1</v>
      </c>
      <c r="DA68" s="1" t="s">
        <v>176</v>
      </c>
      <c r="DB68" s="1">
        <v>0</v>
      </c>
      <c r="DC68" s="1">
        <v>1</v>
      </c>
      <c r="DD68" s="1">
        <v>0</v>
      </c>
      <c r="DF68" s="1" t="s">
        <v>1418</v>
      </c>
      <c r="DG68" s="1" t="s">
        <v>177</v>
      </c>
      <c r="DH68" s="1">
        <v>0</v>
      </c>
      <c r="DI68" s="1">
        <v>0</v>
      </c>
      <c r="DJ68" s="1">
        <v>1</v>
      </c>
      <c r="DK68" s="1">
        <v>0</v>
      </c>
      <c r="DM68" s="1" t="s">
        <v>109</v>
      </c>
      <c r="DN68" s="1" t="s">
        <v>176</v>
      </c>
      <c r="DR68" s="1" t="s">
        <v>1783</v>
      </c>
      <c r="DT68" s="1">
        <v>1</v>
      </c>
      <c r="DW68" s="1" t="s">
        <v>1784</v>
      </c>
      <c r="DZ68" s="1">
        <v>1</v>
      </c>
      <c r="EB68" s="1" t="s">
        <v>206</v>
      </c>
      <c r="EC68" s="1" t="s">
        <v>206</v>
      </c>
      <c r="ED68" s="1" t="s">
        <v>1785</v>
      </c>
      <c r="EH68" s="1">
        <v>1</v>
      </c>
      <c r="EI68" s="1" t="s">
        <v>1786</v>
      </c>
      <c r="EN68" s="1" t="s">
        <v>1787</v>
      </c>
      <c r="EO68" s="1">
        <v>1</v>
      </c>
      <c r="EY68" s="1" t="s">
        <v>1788</v>
      </c>
      <c r="EZ68" s="1">
        <v>192155593</v>
      </c>
      <c r="FA68" s="1" t="s">
        <v>1789</v>
      </c>
      <c r="FB68" s="2">
        <v>44848.587233796286</v>
      </c>
      <c r="FE68" s="1" t="s">
        <v>184</v>
      </c>
      <c r="FH68" s="1">
        <v>22</v>
      </c>
      <c r="FI68" s="2">
        <v>44825.599232534732</v>
      </c>
      <c r="FJ68" s="2">
        <v>44825.609986226853</v>
      </c>
      <c r="FK68" s="1" t="s">
        <v>1790</v>
      </c>
      <c r="FL68" s="1">
        <v>12.4296141</v>
      </c>
      <c r="FM68" s="1">
        <v>-1.6284694</v>
      </c>
      <c r="FN68" s="1">
        <v>341.6</v>
      </c>
      <c r="FO68" s="1">
        <v>4.12</v>
      </c>
    </row>
    <row r="69" spans="1:171" x14ac:dyDescent="0.25">
      <c r="A69" s="1">
        <v>68</v>
      </c>
      <c r="B69" s="1" t="s">
        <v>1283</v>
      </c>
      <c r="C69" s="1" t="s">
        <v>143</v>
      </c>
      <c r="D69" s="1">
        <v>31</v>
      </c>
      <c r="E69" s="1" t="s">
        <v>1284</v>
      </c>
      <c r="F69" s="1" t="s">
        <v>144</v>
      </c>
      <c r="G69" s="1">
        <v>0</v>
      </c>
      <c r="H69" s="1" t="s">
        <v>145</v>
      </c>
      <c r="I69" s="1" t="s">
        <v>148</v>
      </c>
      <c r="K69" s="1" t="s">
        <v>148</v>
      </c>
      <c r="L69" s="1">
        <v>4</v>
      </c>
      <c r="M69" s="1">
        <v>3</v>
      </c>
      <c r="N69" s="1" t="s">
        <v>176</v>
      </c>
      <c r="O69" s="1" t="s">
        <v>176</v>
      </c>
      <c r="R69" s="1" t="s">
        <v>1791</v>
      </c>
      <c r="T69" s="1" t="s">
        <v>18</v>
      </c>
      <c r="U69" s="1">
        <v>0</v>
      </c>
      <c r="V69" s="1">
        <v>0</v>
      </c>
      <c r="W69" s="1">
        <v>0</v>
      </c>
      <c r="X69" s="1">
        <v>0</v>
      </c>
      <c r="Y69" s="1">
        <v>1</v>
      </c>
      <c r="Z69" s="1">
        <v>0</v>
      </c>
      <c r="AA69" s="1">
        <v>0</v>
      </c>
      <c r="AB69" s="1">
        <v>0</v>
      </c>
      <c r="AC69" s="1">
        <v>0</v>
      </c>
      <c r="AD69" s="1">
        <v>0</v>
      </c>
      <c r="AE69" s="1">
        <v>0</v>
      </c>
      <c r="AF69" s="1">
        <f t="shared" si="5"/>
        <v>1</v>
      </c>
      <c r="AG69" s="1" t="s">
        <v>176</v>
      </c>
      <c r="AH69" s="1">
        <v>1</v>
      </c>
      <c r="AK69" s="1" t="s">
        <v>1792</v>
      </c>
      <c r="AL69" s="1">
        <v>1</v>
      </c>
      <c r="AO69" s="1" t="s">
        <v>1470</v>
      </c>
      <c r="AS69" s="1">
        <v>1</v>
      </c>
      <c r="AT69" s="1" t="s">
        <v>176</v>
      </c>
      <c r="AY69" s="1" t="s">
        <v>1379</v>
      </c>
      <c r="AZ69" s="1">
        <v>8</v>
      </c>
      <c r="BA69" s="1">
        <v>16</v>
      </c>
      <c r="BB69" s="1">
        <f t="shared" si="3"/>
        <v>8</v>
      </c>
      <c r="BC69" s="1" t="s">
        <v>560</v>
      </c>
      <c r="BD69" s="1">
        <v>6</v>
      </c>
      <c r="BE69" s="1" t="s">
        <v>148</v>
      </c>
      <c r="BF69" s="1" t="s">
        <v>160</v>
      </c>
      <c r="BG69" s="1">
        <v>1</v>
      </c>
      <c r="BH69" s="1">
        <v>0</v>
      </c>
      <c r="BK69" s="1" t="s">
        <v>439</v>
      </c>
      <c r="BL69" s="1" t="s">
        <v>1693</v>
      </c>
      <c r="BM69" s="1" t="s">
        <v>255</v>
      </c>
      <c r="BN69" s="1" t="s">
        <v>289</v>
      </c>
      <c r="BO69" s="1" t="s">
        <v>1606</v>
      </c>
      <c r="BQ69" s="1" t="s">
        <v>1732</v>
      </c>
      <c r="BS69" s="1" t="s">
        <v>1194</v>
      </c>
      <c r="BT69" s="1">
        <v>1</v>
      </c>
      <c r="BX69" s="1" t="s">
        <v>1793</v>
      </c>
      <c r="BZ69" s="1" t="s">
        <v>69</v>
      </c>
      <c r="CA69" s="1">
        <v>0</v>
      </c>
      <c r="CB69" s="1">
        <v>0</v>
      </c>
      <c r="CC69" s="1">
        <v>1</v>
      </c>
      <c r="CD69" s="1">
        <v>0</v>
      </c>
      <c r="CE69" s="1">
        <v>0</v>
      </c>
      <c r="CG69" s="1" t="s">
        <v>1794</v>
      </c>
      <c r="CJ69" s="1" t="s">
        <v>1330</v>
      </c>
      <c r="CK69" s="1" t="s">
        <v>1330</v>
      </c>
      <c r="CL69" s="1" t="s">
        <v>1520</v>
      </c>
      <c r="CO69" s="1" t="s">
        <v>1795</v>
      </c>
      <c r="CQ69" s="1" t="s">
        <v>1693</v>
      </c>
      <c r="CS69" s="1">
        <v>1</v>
      </c>
      <c r="CV69" s="1" t="s">
        <v>457</v>
      </c>
      <c r="CW69" s="1">
        <v>1</v>
      </c>
      <c r="DA69" s="1" t="s">
        <v>176</v>
      </c>
      <c r="DB69" s="1">
        <v>0</v>
      </c>
      <c r="DC69" s="1">
        <v>1</v>
      </c>
      <c r="DD69" s="1">
        <v>0</v>
      </c>
      <c r="DF69" s="1" t="s">
        <v>1418</v>
      </c>
      <c r="DG69" s="1" t="s">
        <v>177</v>
      </c>
      <c r="DH69" s="1">
        <v>0</v>
      </c>
      <c r="DI69" s="1">
        <v>0</v>
      </c>
      <c r="DJ69" s="1">
        <v>1</v>
      </c>
      <c r="DK69" s="1">
        <v>0</v>
      </c>
      <c r="DM69" s="1" t="s">
        <v>109</v>
      </c>
      <c r="DN69" s="1" t="s">
        <v>176</v>
      </c>
      <c r="DR69" s="1" t="s">
        <v>1796</v>
      </c>
      <c r="DT69" s="1">
        <v>1</v>
      </c>
      <c r="DW69" s="1" t="s">
        <v>439</v>
      </c>
      <c r="DZ69" s="1">
        <v>1</v>
      </c>
      <c r="EB69" s="1" t="s">
        <v>206</v>
      </c>
      <c r="EC69" s="1" t="s">
        <v>206</v>
      </c>
      <c r="ED69" s="1" t="s">
        <v>1719</v>
      </c>
      <c r="EH69" s="1">
        <v>1</v>
      </c>
      <c r="EI69" s="1" t="s">
        <v>1797</v>
      </c>
      <c r="EN69" s="1" t="s">
        <v>1798</v>
      </c>
      <c r="EO69" s="1">
        <v>1</v>
      </c>
      <c r="EY69" s="1" t="s">
        <v>1799</v>
      </c>
      <c r="EZ69" s="1">
        <v>192155601</v>
      </c>
      <c r="FA69" s="1" t="s">
        <v>1800</v>
      </c>
      <c r="FB69" s="2">
        <v>44848.587256944447</v>
      </c>
      <c r="FE69" s="1" t="s">
        <v>184</v>
      </c>
      <c r="FH69" s="1">
        <v>23</v>
      </c>
      <c r="FI69" s="2">
        <v>44825.610112951392</v>
      </c>
      <c r="FJ69" s="2">
        <v>44825.618162939812</v>
      </c>
      <c r="FK69" s="1" t="s">
        <v>1801</v>
      </c>
      <c r="FL69" s="1">
        <v>12.429645600000001</v>
      </c>
      <c r="FM69" s="1">
        <v>-1.6285006</v>
      </c>
      <c r="FN69" s="1">
        <v>337.8</v>
      </c>
      <c r="FO69" s="1">
        <v>4.9000000000000004</v>
      </c>
    </row>
    <row r="70" spans="1:171" x14ac:dyDescent="0.25">
      <c r="A70" s="1">
        <v>69</v>
      </c>
      <c r="B70" s="1" t="s">
        <v>1283</v>
      </c>
      <c r="C70" s="1" t="s">
        <v>143</v>
      </c>
      <c r="D70" s="1">
        <v>44</v>
      </c>
      <c r="E70" s="1" t="s">
        <v>1802</v>
      </c>
      <c r="F70" s="1" t="s">
        <v>144</v>
      </c>
      <c r="G70" s="1">
        <v>0</v>
      </c>
      <c r="H70" s="1" t="s">
        <v>145</v>
      </c>
      <c r="I70" s="1" t="s">
        <v>148</v>
      </c>
      <c r="K70" s="1" t="s">
        <v>148</v>
      </c>
      <c r="L70" s="1">
        <v>5</v>
      </c>
      <c r="M70" s="1">
        <v>11</v>
      </c>
      <c r="N70" s="1" t="s">
        <v>176</v>
      </c>
      <c r="O70" s="1" t="s">
        <v>176</v>
      </c>
      <c r="R70" s="1" t="s">
        <v>1803</v>
      </c>
      <c r="T70" s="1" t="s">
        <v>18</v>
      </c>
      <c r="U70" s="1">
        <v>0</v>
      </c>
      <c r="V70" s="1">
        <v>0</v>
      </c>
      <c r="W70" s="1">
        <v>0</v>
      </c>
      <c r="X70" s="1">
        <v>0</v>
      </c>
      <c r="Y70" s="1">
        <v>1</v>
      </c>
      <c r="Z70" s="1">
        <v>0</v>
      </c>
      <c r="AA70" s="1">
        <v>0</v>
      </c>
      <c r="AB70" s="1">
        <v>0</v>
      </c>
      <c r="AC70" s="1">
        <v>0</v>
      </c>
      <c r="AD70" s="1">
        <v>0</v>
      </c>
      <c r="AE70" s="1">
        <v>0</v>
      </c>
      <c r="AF70" s="1">
        <f t="shared" si="5"/>
        <v>1</v>
      </c>
      <c r="AG70" s="1" t="s">
        <v>176</v>
      </c>
      <c r="AH70" s="1">
        <v>1</v>
      </c>
      <c r="AK70" s="1" t="s">
        <v>1804</v>
      </c>
      <c r="AL70" s="1">
        <v>1</v>
      </c>
      <c r="AM70" s="1">
        <v>1</v>
      </c>
      <c r="AO70" s="1" t="s">
        <v>1805</v>
      </c>
      <c r="AP70" s="1">
        <v>1</v>
      </c>
      <c r="AQ70" s="1">
        <v>1</v>
      </c>
      <c r="AT70" s="1" t="s">
        <v>148</v>
      </c>
      <c r="AU70" s="1" t="s">
        <v>1806</v>
      </c>
      <c r="AV70" s="1" t="s">
        <v>670</v>
      </c>
      <c r="AX70" s="1">
        <v>1</v>
      </c>
      <c r="AY70" s="1" t="s">
        <v>1049</v>
      </c>
      <c r="AZ70" s="1">
        <v>8</v>
      </c>
      <c r="BA70" s="1">
        <v>17</v>
      </c>
      <c r="BB70" s="1">
        <f t="shared" si="3"/>
        <v>9</v>
      </c>
      <c r="BC70" s="1" t="s">
        <v>560</v>
      </c>
      <c r="BD70" s="1">
        <v>6</v>
      </c>
      <c r="BE70" s="1" t="s">
        <v>148</v>
      </c>
      <c r="BF70" s="1" t="s">
        <v>160</v>
      </c>
      <c r="BG70" s="1">
        <v>1</v>
      </c>
      <c r="BH70" s="1">
        <v>0</v>
      </c>
      <c r="BK70" s="1" t="s">
        <v>439</v>
      </c>
      <c r="BL70" s="1" t="s">
        <v>1693</v>
      </c>
      <c r="BM70" s="1" t="s">
        <v>255</v>
      </c>
      <c r="BN70" s="1" t="s">
        <v>289</v>
      </c>
      <c r="BO70" s="1" t="s">
        <v>1807</v>
      </c>
      <c r="BQ70" s="1" t="s">
        <v>1808</v>
      </c>
      <c r="BS70" s="1" t="s">
        <v>1194</v>
      </c>
      <c r="BT70" s="1">
        <v>1</v>
      </c>
      <c r="BX70" s="1" t="s">
        <v>1547</v>
      </c>
      <c r="BZ70" s="1" t="s">
        <v>69</v>
      </c>
      <c r="CA70" s="1">
        <v>0</v>
      </c>
      <c r="CB70" s="1">
        <v>0</v>
      </c>
      <c r="CC70" s="1">
        <v>1</v>
      </c>
      <c r="CD70" s="1">
        <v>0</v>
      </c>
      <c r="CE70" s="1">
        <v>0</v>
      </c>
      <c r="CG70" s="1" t="s">
        <v>1809</v>
      </c>
      <c r="CJ70" s="1" t="s">
        <v>1330</v>
      </c>
      <c r="CK70" s="1" t="s">
        <v>1330</v>
      </c>
      <c r="CL70" s="1" t="s">
        <v>1547</v>
      </c>
      <c r="CO70" s="1" t="s">
        <v>1810</v>
      </c>
      <c r="CQ70" s="1" t="s">
        <v>1693</v>
      </c>
      <c r="CS70" s="1">
        <v>1</v>
      </c>
      <c r="CV70" s="1" t="s">
        <v>457</v>
      </c>
      <c r="CW70" s="1">
        <v>1</v>
      </c>
      <c r="DA70" s="1" t="s">
        <v>176</v>
      </c>
      <c r="DB70" s="1">
        <v>0</v>
      </c>
      <c r="DC70" s="1">
        <v>1</v>
      </c>
      <c r="DD70" s="1">
        <v>0</v>
      </c>
      <c r="DF70" s="1" t="s">
        <v>1418</v>
      </c>
      <c r="DG70" s="1" t="s">
        <v>177</v>
      </c>
      <c r="DH70" s="1">
        <v>0</v>
      </c>
      <c r="DI70" s="1">
        <v>0</v>
      </c>
      <c r="DJ70" s="1">
        <v>1</v>
      </c>
      <c r="DK70" s="1">
        <v>0</v>
      </c>
      <c r="DM70" s="1" t="s">
        <v>109</v>
      </c>
      <c r="DN70" s="1" t="s">
        <v>176</v>
      </c>
      <c r="DR70" s="1" t="s">
        <v>1811</v>
      </c>
      <c r="DT70" s="1">
        <v>1</v>
      </c>
      <c r="DW70" s="1" t="s">
        <v>439</v>
      </c>
      <c r="DZ70" s="1">
        <v>1</v>
      </c>
      <c r="EB70" s="1" t="s">
        <v>206</v>
      </c>
      <c r="EC70" s="1" t="s">
        <v>206</v>
      </c>
      <c r="ED70" s="1" t="s">
        <v>1719</v>
      </c>
      <c r="EH70" s="1">
        <v>1</v>
      </c>
      <c r="EI70" s="1" t="s">
        <v>1812</v>
      </c>
      <c r="EN70" s="1" t="s">
        <v>1813</v>
      </c>
      <c r="EO70" s="1">
        <v>1</v>
      </c>
      <c r="ER70" s="1">
        <v>1</v>
      </c>
      <c r="EY70" s="1" t="s">
        <v>1313</v>
      </c>
      <c r="EZ70" s="1">
        <v>192155606</v>
      </c>
      <c r="FA70" s="1" t="s">
        <v>1814</v>
      </c>
      <c r="FB70" s="2">
        <v>44848.587268518517</v>
      </c>
      <c r="FE70" s="1" t="s">
        <v>184</v>
      </c>
      <c r="FH70" s="1">
        <v>24</v>
      </c>
      <c r="FI70" s="2">
        <v>44825.619219884262</v>
      </c>
      <c r="FJ70" s="2">
        <v>44825.629672303243</v>
      </c>
      <c r="FK70" s="1" t="s">
        <v>1815</v>
      </c>
      <c r="FL70" s="1">
        <v>12.429634800000001</v>
      </c>
      <c r="FM70" s="1">
        <v>-1.6285225000000001</v>
      </c>
      <c r="FN70" s="1">
        <v>337.9</v>
      </c>
      <c r="FO70" s="1">
        <v>4.84</v>
      </c>
    </row>
    <row r="71" spans="1:171" x14ac:dyDescent="0.25">
      <c r="A71" s="1">
        <v>70</v>
      </c>
      <c r="B71" s="1" t="s">
        <v>1283</v>
      </c>
      <c r="C71" s="1" t="s">
        <v>143</v>
      </c>
      <c r="D71" s="1">
        <v>45</v>
      </c>
      <c r="E71" s="1" t="s">
        <v>1816</v>
      </c>
      <c r="F71" s="1" t="s">
        <v>1817</v>
      </c>
      <c r="G71" s="1">
        <v>10</v>
      </c>
      <c r="H71" s="1" t="s">
        <v>425</v>
      </c>
      <c r="I71" s="1" t="s">
        <v>148</v>
      </c>
      <c r="K71" s="1" t="s">
        <v>148</v>
      </c>
      <c r="L71" s="1">
        <v>5</v>
      </c>
      <c r="M71" s="1">
        <v>2</v>
      </c>
      <c r="N71" s="1" t="s">
        <v>1818</v>
      </c>
      <c r="O71" s="1" t="s">
        <v>148</v>
      </c>
      <c r="P71" s="1" t="s">
        <v>466</v>
      </c>
      <c r="R71" s="1" t="s">
        <v>1819</v>
      </c>
      <c r="T71" s="1" t="s">
        <v>18</v>
      </c>
      <c r="U71" s="1">
        <v>0</v>
      </c>
      <c r="V71" s="1">
        <v>0</v>
      </c>
      <c r="W71" s="1">
        <v>0</v>
      </c>
      <c r="X71" s="1">
        <v>0</v>
      </c>
      <c r="Y71" s="1">
        <v>1</v>
      </c>
      <c r="Z71" s="1">
        <v>0</v>
      </c>
      <c r="AA71" s="1">
        <v>0</v>
      </c>
      <c r="AB71" s="1">
        <v>0</v>
      </c>
      <c r="AC71" s="1">
        <v>0</v>
      </c>
      <c r="AD71" s="1">
        <v>0</v>
      </c>
      <c r="AE71" s="1">
        <v>0</v>
      </c>
      <c r="AF71" s="1">
        <f t="shared" si="5"/>
        <v>1</v>
      </c>
      <c r="AG71" s="1" t="s">
        <v>616</v>
      </c>
      <c r="AH71" s="1">
        <v>1</v>
      </c>
      <c r="AK71" s="1" t="s">
        <v>1820</v>
      </c>
      <c r="AL71" s="1">
        <v>1</v>
      </c>
      <c r="AN71" s="1">
        <v>1</v>
      </c>
      <c r="AO71" s="1" t="s">
        <v>668</v>
      </c>
      <c r="AP71" s="1">
        <v>1</v>
      </c>
      <c r="AQ71" s="1">
        <v>1</v>
      </c>
      <c r="AT71" s="1" t="s">
        <v>148</v>
      </c>
      <c r="AU71" s="1" t="s">
        <v>1821</v>
      </c>
      <c r="AV71" s="1" t="s">
        <v>1822</v>
      </c>
      <c r="AW71" s="1">
        <v>1</v>
      </c>
      <c r="AX71" s="1">
        <v>1</v>
      </c>
      <c r="AY71" s="1" t="s">
        <v>1823</v>
      </c>
      <c r="AZ71" s="1">
        <v>7</v>
      </c>
      <c r="BA71" s="1">
        <v>17</v>
      </c>
      <c r="BB71" s="1">
        <f t="shared" si="3"/>
        <v>10</v>
      </c>
      <c r="BC71" s="1" t="s">
        <v>1746</v>
      </c>
      <c r="BD71" s="1">
        <v>7</v>
      </c>
      <c r="BE71" s="1" t="s">
        <v>148</v>
      </c>
      <c r="BF71" s="1" t="s">
        <v>160</v>
      </c>
      <c r="BG71" s="1">
        <v>1</v>
      </c>
      <c r="BH71" s="1">
        <v>0</v>
      </c>
      <c r="BK71" s="1" t="s">
        <v>439</v>
      </c>
      <c r="BL71" s="1" t="s">
        <v>1670</v>
      </c>
      <c r="BM71" s="1" t="s">
        <v>255</v>
      </c>
      <c r="BN71" s="1" t="s">
        <v>289</v>
      </c>
      <c r="BO71" s="1" t="s">
        <v>1824</v>
      </c>
      <c r="BQ71" s="1" t="s">
        <v>1451</v>
      </c>
      <c r="BS71" s="1" t="s">
        <v>1194</v>
      </c>
      <c r="BT71" s="1">
        <v>1</v>
      </c>
      <c r="BX71" s="1" t="s">
        <v>1825</v>
      </c>
      <c r="BZ71" s="1" t="s">
        <v>168</v>
      </c>
      <c r="CA71" s="1">
        <v>0</v>
      </c>
      <c r="CB71" s="1">
        <v>1</v>
      </c>
      <c r="CD71" s="1">
        <v>0</v>
      </c>
      <c r="CE71" s="1">
        <v>0</v>
      </c>
      <c r="CG71" s="1" t="s">
        <v>1826</v>
      </c>
      <c r="CJ71" s="1" t="s">
        <v>1330</v>
      </c>
      <c r="CK71" s="1" t="s">
        <v>1330</v>
      </c>
      <c r="CL71" s="1" t="s">
        <v>1455</v>
      </c>
      <c r="CO71" s="1" t="s">
        <v>1827</v>
      </c>
      <c r="CQ71" s="1" t="s">
        <v>1828</v>
      </c>
      <c r="CS71" s="1">
        <v>1</v>
      </c>
      <c r="CV71" s="1" t="s">
        <v>457</v>
      </c>
      <c r="CW71" s="1">
        <v>1</v>
      </c>
      <c r="DA71" s="1" t="s">
        <v>176</v>
      </c>
      <c r="DB71" s="1">
        <v>0</v>
      </c>
      <c r="DC71" s="1">
        <v>1</v>
      </c>
      <c r="DD71" s="1">
        <v>0</v>
      </c>
      <c r="DF71" s="1" t="s">
        <v>1418</v>
      </c>
      <c r="DG71" s="1" t="s">
        <v>177</v>
      </c>
      <c r="DH71" s="1">
        <v>0</v>
      </c>
      <c r="DI71" s="1">
        <v>0</v>
      </c>
      <c r="DJ71" s="1">
        <v>1</v>
      </c>
      <c r="DK71" s="1">
        <v>0</v>
      </c>
      <c r="DM71" s="1" t="s">
        <v>109</v>
      </c>
      <c r="DN71" s="1" t="s">
        <v>176</v>
      </c>
      <c r="DR71" s="1" t="s">
        <v>1829</v>
      </c>
      <c r="DT71" s="1">
        <v>1</v>
      </c>
      <c r="DW71" s="1" t="s">
        <v>439</v>
      </c>
      <c r="DZ71" s="1">
        <v>1</v>
      </c>
      <c r="EB71" s="1" t="s">
        <v>206</v>
      </c>
      <c r="EC71" s="1" t="s">
        <v>206</v>
      </c>
      <c r="ED71" s="1" t="s">
        <v>1719</v>
      </c>
      <c r="EH71" s="1">
        <v>1</v>
      </c>
      <c r="EI71" s="1" t="s">
        <v>1830</v>
      </c>
      <c r="EN71" s="1" t="s">
        <v>1831</v>
      </c>
      <c r="ER71" s="1">
        <v>1</v>
      </c>
      <c r="EY71" s="1" t="s">
        <v>1313</v>
      </c>
      <c r="EZ71" s="1">
        <v>192155610</v>
      </c>
      <c r="FA71" s="1" t="s">
        <v>1832</v>
      </c>
      <c r="FB71" s="2">
        <v>44848.587280092594</v>
      </c>
      <c r="FE71" s="1" t="s">
        <v>184</v>
      </c>
      <c r="FH71" s="1">
        <v>25</v>
      </c>
      <c r="FI71" s="2">
        <v>44825.631805439807</v>
      </c>
      <c r="FJ71" s="2">
        <v>44825.641502094913</v>
      </c>
      <c r="FK71" s="1" t="s">
        <v>1833</v>
      </c>
      <c r="FL71" s="1">
        <v>12.429634200000001</v>
      </c>
      <c r="FM71" s="1">
        <v>-1.6284715000000001</v>
      </c>
      <c r="FN71" s="1">
        <v>351.4</v>
      </c>
      <c r="FO71" s="1">
        <v>4.6399999999999997</v>
      </c>
    </row>
    <row r="72" spans="1:171" x14ac:dyDescent="0.25">
      <c r="A72" s="1">
        <v>71</v>
      </c>
      <c r="B72" s="1" t="s">
        <v>142</v>
      </c>
      <c r="C72" s="1" t="s">
        <v>212</v>
      </c>
      <c r="D72" s="1">
        <v>47</v>
      </c>
      <c r="E72" s="1" t="s">
        <v>1284</v>
      </c>
      <c r="F72" s="1" t="s">
        <v>144</v>
      </c>
      <c r="G72" s="1">
        <v>0</v>
      </c>
      <c r="H72" s="1" t="s">
        <v>145</v>
      </c>
      <c r="J72" s="1" t="s">
        <v>495</v>
      </c>
      <c r="K72" s="1" t="s">
        <v>495</v>
      </c>
      <c r="L72" s="1">
        <v>5</v>
      </c>
      <c r="M72" s="1">
        <v>30</v>
      </c>
      <c r="N72" s="1" t="s">
        <v>1834</v>
      </c>
      <c r="O72" s="1" t="s">
        <v>148</v>
      </c>
      <c r="P72" s="1" t="s">
        <v>149</v>
      </c>
      <c r="Q72" s="1" t="s">
        <v>186</v>
      </c>
      <c r="R72" s="1" t="s">
        <v>1835</v>
      </c>
      <c r="T72" s="1" t="s">
        <v>365</v>
      </c>
      <c r="U72" s="1">
        <v>1</v>
      </c>
      <c r="V72" s="1">
        <v>1</v>
      </c>
      <c r="W72" s="1">
        <v>0</v>
      </c>
      <c r="X72" s="1">
        <v>0</v>
      </c>
      <c r="Y72" s="1">
        <v>0</v>
      </c>
      <c r="Z72" s="1">
        <v>0</v>
      </c>
      <c r="AA72" s="1">
        <v>0</v>
      </c>
      <c r="AB72" s="1">
        <v>0</v>
      </c>
      <c r="AC72" s="1">
        <v>0</v>
      </c>
      <c r="AD72" s="1">
        <v>0</v>
      </c>
      <c r="AE72" s="1">
        <v>0</v>
      </c>
      <c r="AF72" s="1">
        <f t="shared" si="5"/>
        <v>2</v>
      </c>
      <c r="AG72" s="1" t="s">
        <v>176</v>
      </c>
      <c r="AH72" s="1">
        <v>1</v>
      </c>
      <c r="AK72" s="1" t="s">
        <v>1836</v>
      </c>
      <c r="AL72" s="1">
        <v>1</v>
      </c>
      <c r="AM72" s="1">
        <v>1</v>
      </c>
      <c r="AN72" s="1">
        <v>1</v>
      </c>
      <c r="AO72" s="1" t="s">
        <v>1837</v>
      </c>
      <c r="AP72" s="1">
        <v>1</v>
      </c>
      <c r="AT72" s="1" t="s">
        <v>148</v>
      </c>
      <c r="AU72" s="1" t="s">
        <v>1838</v>
      </c>
      <c r="AV72" s="1" t="s">
        <v>670</v>
      </c>
      <c r="AX72" s="1">
        <v>1</v>
      </c>
      <c r="AY72" s="1" t="s">
        <v>1839</v>
      </c>
      <c r="BB72" s="1">
        <f>6+1.5</f>
        <v>7.5</v>
      </c>
      <c r="BC72" s="1" t="s">
        <v>560</v>
      </c>
      <c r="BD72" s="1">
        <v>6</v>
      </c>
      <c r="BE72" s="1" t="s">
        <v>1840</v>
      </c>
      <c r="BF72" s="1" t="s">
        <v>623</v>
      </c>
      <c r="BG72" s="1">
        <v>0</v>
      </c>
      <c r="BH72" s="1">
        <v>1</v>
      </c>
      <c r="BI72" s="1" t="s">
        <v>1841</v>
      </c>
      <c r="BK72" s="1" t="s">
        <v>439</v>
      </c>
      <c r="BL72" s="1" t="s">
        <v>1842</v>
      </c>
      <c r="BM72" s="1" t="s">
        <v>1843</v>
      </c>
      <c r="BN72" s="1" t="s">
        <v>1844</v>
      </c>
      <c r="BO72" s="1" t="s">
        <v>535</v>
      </c>
      <c r="BP72" s="1" t="s">
        <v>1845</v>
      </c>
      <c r="BQ72" s="1" t="s">
        <v>1846</v>
      </c>
      <c r="BS72" s="1" t="s">
        <v>1847</v>
      </c>
      <c r="BT72" s="1">
        <v>1</v>
      </c>
      <c r="BY72" s="1" t="s">
        <v>1848</v>
      </c>
      <c r="BZ72" s="1" t="s">
        <v>447</v>
      </c>
      <c r="CA72" s="1">
        <v>1</v>
      </c>
      <c r="CB72" s="1">
        <v>0</v>
      </c>
      <c r="CD72" s="1">
        <v>0</v>
      </c>
      <c r="CE72" s="1">
        <v>0</v>
      </c>
      <c r="CG72" s="1" t="s">
        <v>1849</v>
      </c>
      <c r="CJ72" s="1" t="s">
        <v>1850</v>
      </c>
      <c r="CK72" s="1" t="s">
        <v>509</v>
      </c>
      <c r="CL72" s="1" t="s">
        <v>628</v>
      </c>
      <c r="CO72" s="1" t="s">
        <v>1851</v>
      </c>
      <c r="CQ72" s="1" t="s">
        <v>1852</v>
      </c>
      <c r="CR72" s="1">
        <v>1</v>
      </c>
      <c r="CV72" s="1" t="s">
        <v>1853</v>
      </c>
      <c r="CW72" s="1">
        <v>1</v>
      </c>
      <c r="CZ72" s="1">
        <v>1</v>
      </c>
      <c r="DA72" s="1" t="s">
        <v>176</v>
      </c>
      <c r="DB72" s="1">
        <v>0</v>
      </c>
      <c r="DC72" s="1">
        <v>1</v>
      </c>
      <c r="DD72" s="1">
        <v>0</v>
      </c>
      <c r="DF72" s="1" t="s">
        <v>1458</v>
      </c>
      <c r="DG72" s="1" t="s">
        <v>177</v>
      </c>
      <c r="DH72" s="1">
        <v>0</v>
      </c>
      <c r="DI72" s="1">
        <v>0</v>
      </c>
      <c r="DJ72" s="1">
        <v>1</v>
      </c>
      <c r="DK72" s="1">
        <v>0</v>
      </c>
      <c r="DM72" s="1" t="s">
        <v>109</v>
      </c>
      <c r="DN72" s="1" t="s">
        <v>176</v>
      </c>
      <c r="DR72" s="1" t="s">
        <v>1854</v>
      </c>
      <c r="DT72" s="1">
        <v>1</v>
      </c>
      <c r="DW72" s="1" t="s">
        <v>1855</v>
      </c>
      <c r="DX72" s="1">
        <v>1</v>
      </c>
      <c r="EB72" s="1" t="s">
        <v>206</v>
      </c>
      <c r="EC72" s="1" t="s">
        <v>206</v>
      </c>
      <c r="ED72" s="1" t="s">
        <v>1856</v>
      </c>
      <c r="EF72" s="1">
        <v>1</v>
      </c>
      <c r="EI72" s="1" t="s">
        <v>1857</v>
      </c>
      <c r="EN72" s="1" t="s">
        <v>1858</v>
      </c>
      <c r="EO72" s="1">
        <v>1</v>
      </c>
      <c r="EY72" s="1" t="s">
        <v>1859</v>
      </c>
      <c r="EZ72" s="1">
        <v>192155840</v>
      </c>
      <c r="FA72" s="1" t="s">
        <v>1860</v>
      </c>
      <c r="FB72" s="2">
        <v>44848.587951388887</v>
      </c>
      <c r="FE72" s="1" t="s">
        <v>184</v>
      </c>
      <c r="FH72" s="1">
        <v>26</v>
      </c>
      <c r="FI72" s="2">
        <v>44818.429932118059</v>
      </c>
      <c r="FJ72" s="2">
        <v>44818.461565439808</v>
      </c>
      <c r="FK72" s="1" t="s">
        <v>1861</v>
      </c>
      <c r="FL72" s="1">
        <v>12.347094800000001</v>
      </c>
      <c r="FM72" s="1">
        <v>-1.567402</v>
      </c>
      <c r="FN72" s="1">
        <v>312.8</v>
      </c>
      <c r="FO72" s="1">
        <v>4.8</v>
      </c>
    </row>
    <row r="73" spans="1:171" x14ac:dyDescent="0.25">
      <c r="A73" s="1">
        <v>72</v>
      </c>
      <c r="B73" s="1" t="s">
        <v>142</v>
      </c>
      <c r="C73" s="1" t="s">
        <v>143</v>
      </c>
      <c r="D73" s="1">
        <v>39</v>
      </c>
      <c r="E73" s="1" t="s">
        <v>1862</v>
      </c>
      <c r="F73" s="1" t="s">
        <v>144</v>
      </c>
      <c r="G73" s="1">
        <v>0</v>
      </c>
      <c r="H73" s="1" t="s">
        <v>145</v>
      </c>
      <c r="I73" s="1" t="s">
        <v>148</v>
      </c>
      <c r="K73" s="1" t="s">
        <v>148</v>
      </c>
      <c r="L73" s="1">
        <v>4</v>
      </c>
      <c r="M73" s="1">
        <v>15</v>
      </c>
      <c r="N73" s="1" t="s">
        <v>1470</v>
      </c>
      <c r="O73" s="1" t="s">
        <v>176</v>
      </c>
      <c r="R73" s="1" t="s">
        <v>1863</v>
      </c>
      <c r="T73" s="1" t="s">
        <v>18</v>
      </c>
      <c r="U73" s="1">
        <v>0</v>
      </c>
      <c r="V73" s="1">
        <v>0</v>
      </c>
      <c r="W73" s="1">
        <v>0</v>
      </c>
      <c r="X73" s="1">
        <v>0</v>
      </c>
      <c r="Y73" s="1">
        <v>1</v>
      </c>
      <c r="Z73" s="1">
        <v>0</v>
      </c>
      <c r="AA73" s="1">
        <v>0</v>
      </c>
      <c r="AB73" s="1">
        <v>0</v>
      </c>
      <c r="AC73" s="1">
        <v>0</v>
      </c>
      <c r="AD73" s="1">
        <v>0</v>
      </c>
      <c r="AE73" s="1">
        <v>0</v>
      </c>
      <c r="AF73" s="1">
        <f t="shared" si="5"/>
        <v>1</v>
      </c>
      <c r="AG73" s="1" t="s">
        <v>1864</v>
      </c>
      <c r="AI73" s="1">
        <v>1</v>
      </c>
      <c r="AK73" s="1" t="s">
        <v>1865</v>
      </c>
      <c r="AM73" s="1">
        <v>1</v>
      </c>
      <c r="AO73" s="1" t="s">
        <v>1407</v>
      </c>
      <c r="AQ73" s="1">
        <v>1</v>
      </c>
      <c r="AT73" s="1" t="s">
        <v>148</v>
      </c>
      <c r="AU73" s="1" t="s">
        <v>1866</v>
      </c>
      <c r="AV73" s="1" t="s">
        <v>670</v>
      </c>
      <c r="AX73" s="1">
        <v>1</v>
      </c>
      <c r="AY73" s="1" t="s">
        <v>1049</v>
      </c>
      <c r="AZ73" s="1">
        <v>8</v>
      </c>
      <c r="BA73" s="1">
        <v>17</v>
      </c>
      <c r="BB73" s="1">
        <f t="shared" si="3"/>
        <v>9</v>
      </c>
      <c r="BC73" s="1" t="s">
        <v>560</v>
      </c>
      <c r="BD73" s="1">
        <v>6</v>
      </c>
      <c r="BE73" s="1" t="s">
        <v>148</v>
      </c>
      <c r="BF73" s="1" t="s">
        <v>160</v>
      </c>
      <c r="BG73" s="1">
        <v>1</v>
      </c>
      <c r="BH73" s="1">
        <v>0</v>
      </c>
      <c r="BK73" s="1" t="s">
        <v>439</v>
      </c>
      <c r="BL73" s="1" t="s">
        <v>1867</v>
      </c>
      <c r="BM73" s="1" t="s">
        <v>255</v>
      </c>
      <c r="BN73" s="1" t="s">
        <v>289</v>
      </c>
      <c r="BO73" s="1" t="s">
        <v>735</v>
      </c>
      <c r="BQ73" s="1" t="s">
        <v>1868</v>
      </c>
      <c r="BS73" s="1" t="s">
        <v>1869</v>
      </c>
      <c r="BT73" s="1">
        <v>1</v>
      </c>
      <c r="BX73" s="1" t="s">
        <v>1870</v>
      </c>
      <c r="BZ73" s="1" t="s">
        <v>168</v>
      </c>
      <c r="CA73" s="1">
        <v>0</v>
      </c>
      <c r="CB73" s="1">
        <v>1</v>
      </c>
      <c r="CD73" s="1">
        <v>0</v>
      </c>
      <c r="CE73" s="1">
        <v>0</v>
      </c>
      <c r="CG73" s="1" t="s">
        <v>1871</v>
      </c>
      <c r="CH73" s="1">
        <v>2500</v>
      </c>
      <c r="CJ73" s="1" t="s">
        <v>1872</v>
      </c>
      <c r="CK73" s="1" t="s">
        <v>1873</v>
      </c>
      <c r="CL73" s="1" t="s">
        <v>1874</v>
      </c>
      <c r="CM73" s="1">
        <f t="shared" ref="CM73:CM74" si="6">1250/3</f>
        <v>416.66666666666669</v>
      </c>
      <c r="CO73" s="1" t="s">
        <v>1875</v>
      </c>
      <c r="CQ73" s="1" t="s">
        <v>1876</v>
      </c>
      <c r="CR73" s="1">
        <v>1</v>
      </c>
      <c r="CV73" s="1" t="s">
        <v>457</v>
      </c>
      <c r="CW73" s="1">
        <v>1</v>
      </c>
      <c r="DA73" s="1" t="s">
        <v>176</v>
      </c>
      <c r="DB73" s="1">
        <v>0</v>
      </c>
      <c r="DC73" s="1">
        <v>1</v>
      </c>
      <c r="DD73" s="1">
        <v>0</v>
      </c>
      <c r="DF73" s="1" t="s">
        <v>1458</v>
      </c>
      <c r="DG73" s="1" t="s">
        <v>177</v>
      </c>
      <c r="DH73" s="1">
        <v>0</v>
      </c>
      <c r="DI73" s="1">
        <v>0</v>
      </c>
      <c r="DJ73" s="1">
        <v>1</v>
      </c>
      <c r="DK73" s="1">
        <v>0</v>
      </c>
      <c r="DM73" s="1" t="s">
        <v>109</v>
      </c>
      <c r="DN73" s="1" t="s">
        <v>176</v>
      </c>
      <c r="DR73" s="1" t="s">
        <v>1877</v>
      </c>
      <c r="DS73" s="1">
        <v>1</v>
      </c>
      <c r="DW73" s="1" t="s">
        <v>1878</v>
      </c>
      <c r="DX73" s="1">
        <v>1</v>
      </c>
      <c r="EB73" s="1" t="s">
        <v>206</v>
      </c>
      <c r="EC73" s="1" t="s">
        <v>206</v>
      </c>
      <c r="ED73" s="1" t="s">
        <v>1879</v>
      </c>
      <c r="EH73" s="1">
        <v>1</v>
      </c>
      <c r="EI73" s="1" t="s">
        <v>1880</v>
      </c>
      <c r="EN73" s="1" t="s">
        <v>1881</v>
      </c>
      <c r="EO73" s="1">
        <v>1</v>
      </c>
      <c r="ER73" s="1">
        <v>1</v>
      </c>
      <c r="EY73" s="1" t="s">
        <v>1882</v>
      </c>
      <c r="EZ73" s="1">
        <v>192155851</v>
      </c>
      <c r="FA73" s="1" t="s">
        <v>1883</v>
      </c>
      <c r="FB73" s="2">
        <v>44848.58797453704</v>
      </c>
      <c r="FE73" s="1" t="s">
        <v>184</v>
      </c>
      <c r="FH73" s="1">
        <v>27</v>
      </c>
      <c r="FI73" s="2">
        <v>44818.462277893523</v>
      </c>
      <c r="FJ73" s="2">
        <v>44818.487585127317</v>
      </c>
      <c r="FK73" s="1" t="s">
        <v>1884</v>
      </c>
      <c r="FL73" s="1">
        <v>12.347109400000001</v>
      </c>
      <c r="FM73" s="1">
        <v>-1.5674222</v>
      </c>
      <c r="FN73" s="1">
        <v>336.8</v>
      </c>
      <c r="FO73" s="1">
        <v>4.42</v>
      </c>
    </row>
    <row r="74" spans="1:171" x14ac:dyDescent="0.25">
      <c r="A74" s="1">
        <v>73</v>
      </c>
      <c r="B74" s="1" t="s">
        <v>142</v>
      </c>
      <c r="C74" s="1" t="s">
        <v>143</v>
      </c>
      <c r="D74" s="1">
        <v>36</v>
      </c>
      <c r="E74" s="1" t="s">
        <v>1885</v>
      </c>
      <c r="F74" s="1" t="s">
        <v>144</v>
      </c>
      <c r="G74" s="1">
        <v>0</v>
      </c>
      <c r="H74" s="1" t="s">
        <v>145</v>
      </c>
      <c r="I74" s="1" t="s">
        <v>148</v>
      </c>
      <c r="K74" s="1" t="s">
        <v>148</v>
      </c>
      <c r="L74" s="1">
        <v>6</v>
      </c>
      <c r="M74" s="1">
        <v>16</v>
      </c>
      <c r="N74" s="1" t="s">
        <v>176</v>
      </c>
      <c r="O74" s="1" t="s">
        <v>176</v>
      </c>
      <c r="R74" s="1" t="s">
        <v>1886</v>
      </c>
      <c r="T74" s="1" t="s">
        <v>18</v>
      </c>
      <c r="U74" s="1">
        <v>0</v>
      </c>
      <c r="V74" s="1">
        <v>0</v>
      </c>
      <c r="W74" s="1">
        <v>0</v>
      </c>
      <c r="X74" s="1">
        <v>0</v>
      </c>
      <c r="Y74" s="1">
        <v>1</v>
      </c>
      <c r="Z74" s="1">
        <v>0</v>
      </c>
      <c r="AA74" s="1">
        <v>0</v>
      </c>
      <c r="AB74" s="1">
        <v>0</v>
      </c>
      <c r="AC74" s="1">
        <v>0</v>
      </c>
      <c r="AD74" s="1">
        <v>0</v>
      </c>
      <c r="AE74" s="1">
        <v>0</v>
      </c>
      <c r="AF74" s="1">
        <f t="shared" si="5"/>
        <v>1</v>
      </c>
      <c r="AG74" s="1" t="s">
        <v>1887</v>
      </c>
      <c r="AI74" s="1">
        <v>1</v>
      </c>
      <c r="AK74" s="1" t="s">
        <v>1888</v>
      </c>
      <c r="AL74" s="1">
        <v>1</v>
      </c>
      <c r="AM74" s="1">
        <v>1</v>
      </c>
      <c r="AO74" s="1" t="s">
        <v>1407</v>
      </c>
      <c r="AQ74" s="1">
        <v>1</v>
      </c>
      <c r="AT74" s="1" t="s">
        <v>148</v>
      </c>
      <c r="AU74" s="1" t="s">
        <v>1889</v>
      </c>
      <c r="AV74" s="1" t="s">
        <v>1890</v>
      </c>
      <c r="AW74" s="1">
        <v>1</v>
      </c>
      <c r="AY74" s="1" t="s">
        <v>1891</v>
      </c>
      <c r="AZ74" s="1">
        <v>8</v>
      </c>
      <c r="BA74" s="1">
        <v>18.5</v>
      </c>
      <c r="BB74" s="1">
        <f t="shared" si="3"/>
        <v>10.5</v>
      </c>
      <c r="BC74" s="1" t="s">
        <v>560</v>
      </c>
      <c r="BD74" s="1">
        <v>6</v>
      </c>
      <c r="BE74" s="1" t="s">
        <v>148</v>
      </c>
      <c r="BF74" s="1" t="s">
        <v>160</v>
      </c>
      <c r="BG74" s="1">
        <v>1</v>
      </c>
      <c r="BH74" s="1">
        <v>0</v>
      </c>
      <c r="BK74" s="1" t="s">
        <v>439</v>
      </c>
      <c r="BL74" s="1" t="s">
        <v>1892</v>
      </c>
      <c r="BM74" s="1" t="s">
        <v>255</v>
      </c>
      <c r="BN74" s="1" t="s">
        <v>289</v>
      </c>
      <c r="BO74" s="1" t="s">
        <v>735</v>
      </c>
      <c r="BQ74" s="1" t="s">
        <v>1893</v>
      </c>
      <c r="BS74" s="1" t="s">
        <v>1894</v>
      </c>
      <c r="BT74" s="1">
        <v>1</v>
      </c>
      <c r="BX74" s="1" t="s">
        <v>1895</v>
      </c>
      <c r="BZ74" s="1" t="s">
        <v>168</v>
      </c>
      <c r="CA74" s="1">
        <v>0</v>
      </c>
      <c r="CB74" s="1">
        <v>1</v>
      </c>
      <c r="CD74" s="1">
        <v>0</v>
      </c>
      <c r="CE74" s="1">
        <v>0</v>
      </c>
      <c r="CG74" s="1" t="s">
        <v>1896</v>
      </c>
      <c r="CH74" s="1">
        <v>2500</v>
      </c>
      <c r="CI74" s="1">
        <v>1250</v>
      </c>
      <c r="CJ74" s="1" t="s">
        <v>1897</v>
      </c>
      <c r="CK74" s="1" t="s">
        <v>1898</v>
      </c>
      <c r="CL74" s="1" t="s">
        <v>1899</v>
      </c>
      <c r="CM74" s="1">
        <f t="shared" si="6"/>
        <v>416.66666666666669</v>
      </c>
      <c r="CO74" s="1" t="s">
        <v>1900</v>
      </c>
      <c r="CQ74" s="1" t="s">
        <v>1901</v>
      </c>
      <c r="CT74" s="1">
        <v>1</v>
      </c>
      <c r="CV74" s="1" t="s">
        <v>1902</v>
      </c>
      <c r="CZ74" s="1">
        <v>1</v>
      </c>
      <c r="DA74" s="1" t="s">
        <v>176</v>
      </c>
      <c r="DB74" s="1">
        <v>0</v>
      </c>
      <c r="DC74" s="1">
        <v>1</v>
      </c>
      <c r="DD74" s="1">
        <v>0</v>
      </c>
      <c r="DF74" s="1" t="s">
        <v>1458</v>
      </c>
      <c r="DG74" s="1" t="s">
        <v>177</v>
      </c>
      <c r="DH74" s="1">
        <v>0</v>
      </c>
      <c r="DI74" s="1">
        <v>0</v>
      </c>
      <c r="DJ74" s="1">
        <v>1</v>
      </c>
      <c r="DK74" s="1">
        <v>0</v>
      </c>
      <c r="DM74" s="1" t="s">
        <v>109</v>
      </c>
      <c r="DN74" s="1" t="s">
        <v>176</v>
      </c>
      <c r="DR74" s="1" t="s">
        <v>1903</v>
      </c>
      <c r="DV74" s="1">
        <v>1</v>
      </c>
      <c r="DW74" s="1" t="s">
        <v>1904</v>
      </c>
      <c r="DX74" s="1">
        <v>1</v>
      </c>
      <c r="EB74" s="1" t="s">
        <v>206</v>
      </c>
      <c r="EC74" s="1" t="s">
        <v>206</v>
      </c>
      <c r="ED74" s="1" t="s">
        <v>1905</v>
      </c>
      <c r="EF74" s="1">
        <v>1</v>
      </c>
      <c r="EI74" s="1" t="s">
        <v>1906</v>
      </c>
      <c r="EN74" s="1" t="s">
        <v>1907</v>
      </c>
      <c r="EO74" s="1">
        <v>1</v>
      </c>
      <c r="EQ74" s="1">
        <v>1</v>
      </c>
      <c r="ER74" s="1">
        <v>1</v>
      </c>
      <c r="EY74" s="1" t="s">
        <v>1908</v>
      </c>
      <c r="EZ74" s="1">
        <v>192155861</v>
      </c>
      <c r="FA74" s="1" t="s">
        <v>1909</v>
      </c>
      <c r="FB74" s="2">
        <v>44848.58798611111</v>
      </c>
      <c r="FE74" s="1" t="s">
        <v>184</v>
      </c>
      <c r="FH74" s="1">
        <v>28</v>
      </c>
      <c r="FI74" s="2">
        <v>44818.488250231479</v>
      </c>
      <c r="FJ74" s="2">
        <v>44818.512534074071</v>
      </c>
      <c r="FK74" s="1" t="s">
        <v>1910</v>
      </c>
      <c r="FL74" s="1">
        <v>12.347025800000001</v>
      </c>
      <c r="FM74" s="1">
        <v>-1.5674587</v>
      </c>
      <c r="FN74" s="1">
        <v>301.8</v>
      </c>
      <c r="FO74" s="1">
        <v>4.7</v>
      </c>
    </row>
    <row r="75" spans="1:171" x14ac:dyDescent="0.25">
      <c r="A75" s="1">
        <v>74</v>
      </c>
      <c r="B75" s="1" t="s">
        <v>142</v>
      </c>
      <c r="C75" s="1" t="s">
        <v>143</v>
      </c>
      <c r="D75" s="1">
        <v>44</v>
      </c>
      <c r="E75" s="1" t="s">
        <v>1284</v>
      </c>
      <c r="F75" s="1" t="s">
        <v>144</v>
      </c>
      <c r="G75" s="1">
        <v>0</v>
      </c>
      <c r="H75" s="1" t="s">
        <v>145</v>
      </c>
      <c r="I75" s="1" t="s">
        <v>148</v>
      </c>
      <c r="K75" s="1" t="s">
        <v>148</v>
      </c>
      <c r="L75" s="1">
        <v>4</v>
      </c>
      <c r="M75" s="1">
        <v>19</v>
      </c>
      <c r="N75" s="1" t="s">
        <v>1911</v>
      </c>
      <c r="O75" s="1" t="s">
        <v>148</v>
      </c>
      <c r="P75" s="1" t="s">
        <v>397</v>
      </c>
      <c r="R75" s="1" t="s">
        <v>1912</v>
      </c>
      <c r="T75" s="1" t="s">
        <v>18</v>
      </c>
      <c r="U75" s="1">
        <v>0</v>
      </c>
      <c r="V75" s="1">
        <v>0</v>
      </c>
      <c r="W75" s="1">
        <v>0</v>
      </c>
      <c r="X75" s="1">
        <v>0</v>
      </c>
      <c r="Y75" s="1">
        <v>1</v>
      </c>
      <c r="Z75" s="1">
        <v>0</v>
      </c>
      <c r="AA75" s="1">
        <v>0</v>
      </c>
      <c r="AB75" s="1">
        <v>0</v>
      </c>
      <c r="AC75" s="1">
        <v>0</v>
      </c>
      <c r="AD75" s="1">
        <v>0</v>
      </c>
      <c r="AE75" s="1">
        <v>0</v>
      </c>
      <c r="AF75" s="1">
        <f t="shared" si="5"/>
        <v>1</v>
      </c>
      <c r="AG75" s="1" t="s">
        <v>616</v>
      </c>
      <c r="AH75" s="1">
        <v>1</v>
      </c>
      <c r="AK75" s="1" t="s">
        <v>1913</v>
      </c>
      <c r="AL75" s="1">
        <v>1</v>
      </c>
      <c r="AM75" s="1">
        <v>1</v>
      </c>
      <c r="AO75" s="1" t="s">
        <v>1407</v>
      </c>
      <c r="AQ75" s="1">
        <v>1</v>
      </c>
      <c r="AT75" s="1" t="s">
        <v>148</v>
      </c>
      <c r="AU75" s="1" t="s">
        <v>1914</v>
      </c>
      <c r="AV75" s="1" t="s">
        <v>1890</v>
      </c>
      <c r="AW75" s="1">
        <v>1</v>
      </c>
      <c r="AY75" s="1" t="s">
        <v>1915</v>
      </c>
      <c r="BC75" s="1" t="s">
        <v>560</v>
      </c>
      <c r="BD75" s="1">
        <v>6</v>
      </c>
      <c r="BE75" s="1" t="s">
        <v>148</v>
      </c>
      <c r="BF75" s="1" t="s">
        <v>160</v>
      </c>
      <c r="BG75" s="1">
        <v>1</v>
      </c>
      <c r="BH75" s="1">
        <v>0</v>
      </c>
      <c r="BK75" s="1" t="s">
        <v>439</v>
      </c>
      <c r="BL75" s="1" t="s">
        <v>647</v>
      </c>
      <c r="BM75" s="1" t="s">
        <v>255</v>
      </c>
      <c r="BN75" s="1" t="s">
        <v>289</v>
      </c>
      <c r="BO75" s="1" t="s">
        <v>628</v>
      </c>
      <c r="BQ75" s="1" t="s">
        <v>1916</v>
      </c>
      <c r="BR75" s="1">
        <v>6</v>
      </c>
      <c r="BS75" s="1" t="s">
        <v>1917</v>
      </c>
      <c r="BT75" s="1">
        <v>1</v>
      </c>
      <c r="BX75" s="1" t="s">
        <v>628</v>
      </c>
      <c r="BZ75" s="1" t="s">
        <v>168</v>
      </c>
      <c r="CA75" s="1">
        <v>0</v>
      </c>
      <c r="CB75" s="1">
        <v>1</v>
      </c>
      <c r="CD75" s="1">
        <v>0</v>
      </c>
      <c r="CE75" s="1">
        <v>0</v>
      </c>
      <c r="CG75" s="1" t="s">
        <v>1918</v>
      </c>
      <c r="CH75" s="1">
        <v>2500</v>
      </c>
      <c r="CJ75" s="1" t="s">
        <v>1330</v>
      </c>
      <c r="CK75" s="1" t="s">
        <v>1919</v>
      </c>
      <c r="CL75" s="1" t="s">
        <v>1920</v>
      </c>
      <c r="CM75" s="1">
        <f>1250/3</f>
        <v>416.66666666666669</v>
      </c>
      <c r="CN75" s="1">
        <f>CM75*BR75</f>
        <v>2500</v>
      </c>
      <c r="CO75" s="1" t="s">
        <v>1921</v>
      </c>
      <c r="CQ75" s="1" t="s">
        <v>1922</v>
      </c>
      <c r="CR75" s="1">
        <v>1</v>
      </c>
      <c r="CV75" s="1" t="s">
        <v>457</v>
      </c>
      <c r="CW75" s="1">
        <v>1</v>
      </c>
      <c r="DA75" s="1" t="s">
        <v>176</v>
      </c>
      <c r="DB75" s="1">
        <v>0</v>
      </c>
      <c r="DC75" s="1">
        <v>1</v>
      </c>
      <c r="DD75" s="1">
        <v>0</v>
      </c>
      <c r="DF75" s="1" t="s">
        <v>1458</v>
      </c>
      <c r="DG75" s="1" t="s">
        <v>177</v>
      </c>
      <c r="DH75" s="1">
        <v>0</v>
      </c>
      <c r="DI75" s="1">
        <v>0</v>
      </c>
      <c r="DJ75" s="1">
        <v>1</v>
      </c>
      <c r="DK75" s="1">
        <v>0</v>
      </c>
      <c r="DM75" s="1" t="s">
        <v>109</v>
      </c>
      <c r="DN75" s="1" t="s">
        <v>176</v>
      </c>
      <c r="DR75" s="1" t="s">
        <v>1923</v>
      </c>
      <c r="DV75" s="1">
        <v>1</v>
      </c>
      <c r="DW75" s="1" t="s">
        <v>1924</v>
      </c>
      <c r="DX75" s="1">
        <v>1</v>
      </c>
      <c r="EB75" s="1" t="s">
        <v>206</v>
      </c>
      <c r="EC75" s="1" t="s">
        <v>206</v>
      </c>
      <c r="ED75" s="1" t="s">
        <v>1925</v>
      </c>
      <c r="EH75" s="1">
        <v>1</v>
      </c>
      <c r="EI75" s="1" t="s">
        <v>1926</v>
      </c>
      <c r="EN75" s="1" t="s">
        <v>1927</v>
      </c>
      <c r="ER75" s="1">
        <v>1</v>
      </c>
      <c r="ET75" s="1">
        <v>1</v>
      </c>
      <c r="EY75" s="1" t="s">
        <v>1928</v>
      </c>
      <c r="EZ75" s="1">
        <v>192155957</v>
      </c>
      <c r="FA75" s="1" t="s">
        <v>1929</v>
      </c>
      <c r="FB75" s="2">
        <v>44848.588136574072</v>
      </c>
      <c r="FE75" s="1" t="s">
        <v>184</v>
      </c>
      <c r="FH75" s="1">
        <v>29</v>
      </c>
      <c r="FI75" s="2">
        <v>44818.517629722221</v>
      </c>
      <c r="FJ75" s="2">
        <v>44818.541103668977</v>
      </c>
      <c r="FK75" s="1" t="s">
        <v>1930</v>
      </c>
      <c r="FL75" s="1">
        <v>12.3470031</v>
      </c>
      <c r="FM75" s="1">
        <v>-1.5673604999999999</v>
      </c>
      <c r="FN75" s="1">
        <v>323</v>
      </c>
      <c r="FO75" s="1">
        <v>3.9</v>
      </c>
    </row>
    <row r="76" spans="1:171" x14ac:dyDescent="0.25">
      <c r="A76" s="1">
        <v>75</v>
      </c>
      <c r="B76" s="1" t="s">
        <v>142</v>
      </c>
      <c r="C76" s="1" t="s">
        <v>143</v>
      </c>
      <c r="D76" s="1">
        <v>28</v>
      </c>
      <c r="E76" s="1" t="s">
        <v>1931</v>
      </c>
      <c r="F76" s="1" t="s">
        <v>144</v>
      </c>
      <c r="G76" s="1">
        <v>0</v>
      </c>
      <c r="H76" s="1" t="s">
        <v>145</v>
      </c>
      <c r="I76" s="1" t="s">
        <v>148</v>
      </c>
      <c r="K76" s="1" t="s">
        <v>148</v>
      </c>
      <c r="L76" s="1">
        <v>2</v>
      </c>
      <c r="M76" s="1">
        <v>8</v>
      </c>
      <c r="N76" s="1" t="s">
        <v>176</v>
      </c>
      <c r="O76" s="1" t="s">
        <v>176</v>
      </c>
      <c r="R76" s="1" t="s">
        <v>1932</v>
      </c>
      <c r="T76" s="1" t="s">
        <v>18</v>
      </c>
      <c r="U76" s="1">
        <v>0</v>
      </c>
      <c r="V76" s="1">
        <v>0</v>
      </c>
      <c r="W76" s="1">
        <v>0</v>
      </c>
      <c r="X76" s="1">
        <v>0</v>
      </c>
      <c r="Y76" s="1">
        <v>1</v>
      </c>
      <c r="Z76" s="1">
        <v>0</v>
      </c>
      <c r="AA76" s="1">
        <v>0</v>
      </c>
      <c r="AB76" s="1">
        <v>0</v>
      </c>
      <c r="AC76" s="1">
        <v>0</v>
      </c>
      <c r="AD76" s="1">
        <v>0</v>
      </c>
      <c r="AE76" s="1">
        <v>0</v>
      </c>
      <c r="AF76" s="1">
        <f t="shared" si="5"/>
        <v>1</v>
      </c>
      <c r="AG76" s="1" t="s">
        <v>176</v>
      </c>
      <c r="AH76" s="1">
        <v>1</v>
      </c>
      <c r="AK76" s="1" t="s">
        <v>1933</v>
      </c>
      <c r="AL76" s="1">
        <v>1</v>
      </c>
      <c r="AO76" s="1" t="s">
        <v>1934</v>
      </c>
      <c r="AQ76" s="1">
        <v>1</v>
      </c>
      <c r="AT76" s="1" t="s">
        <v>148</v>
      </c>
      <c r="AU76" s="1" t="s">
        <v>1935</v>
      </c>
      <c r="AV76" s="1" t="s">
        <v>1936</v>
      </c>
      <c r="AW76" s="1">
        <v>1</v>
      </c>
      <c r="AX76" s="1">
        <v>1</v>
      </c>
      <c r="AY76" s="1" t="s">
        <v>1268</v>
      </c>
      <c r="AZ76" s="1">
        <v>7</v>
      </c>
      <c r="BA76" s="1">
        <v>18</v>
      </c>
      <c r="BB76" s="1">
        <f t="shared" si="3"/>
        <v>11</v>
      </c>
      <c r="BC76" s="1" t="s">
        <v>1937</v>
      </c>
      <c r="BD76" s="1">
        <v>6.5</v>
      </c>
      <c r="BE76" s="1" t="s">
        <v>148</v>
      </c>
      <c r="BF76" s="1" t="s">
        <v>160</v>
      </c>
      <c r="BG76" s="1">
        <v>1</v>
      </c>
      <c r="BH76" s="1">
        <v>0</v>
      </c>
      <c r="BK76" s="1" t="s">
        <v>439</v>
      </c>
      <c r="BL76" s="1" t="s">
        <v>647</v>
      </c>
      <c r="BM76" s="1" t="s">
        <v>255</v>
      </c>
      <c r="BN76" s="1" t="s">
        <v>289</v>
      </c>
      <c r="BO76" s="1" t="s">
        <v>735</v>
      </c>
      <c r="BQ76" s="1" t="s">
        <v>1938</v>
      </c>
      <c r="BR76" s="1">
        <v>6</v>
      </c>
      <c r="BS76" s="1" t="s">
        <v>1939</v>
      </c>
      <c r="BT76" s="1">
        <v>1</v>
      </c>
      <c r="BX76" s="1" t="s">
        <v>1940</v>
      </c>
      <c r="BZ76" s="1" t="s">
        <v>168</v>
      </c>
      <c r="CA76" s="1">
        <v>0</v>
      </c>
      <c r="CB76" s="1">
        <v>1</v>
      </c>
      <c r="CD76" s="1">
        <v>0</v>
      </c>
      <c r="CE76" s="1">
        <v>0</v>
      </c>
      <c r="CG76" s="1" t="s">
        <v>1941</v>
      </c>
      <c r="CH76" s="1">
        <v>1500</v>
      </c>
      <c r="CI76" s="1">
        <v>1250</v>
      </c>
      <c r="CJ76" s="1" t="s">
        <v>1942</v>
      </c>
      <c r="CK76" s="1" t="s">
        <v>1943</v>
      </c>
      <c r="CL76" s="1" t="s">
        <v>1944</v>
      </c>
      <c r="CO76" s="1" t="s">
        <v>1945</v>
      </c>
      <c r="CQ76" s="1" t="s">
        <v>1946</v>
      </c>
      <c r="CR76" s="1">
        <v>1</v>
      </c>
      <c r="CV76" s="1" t="s">
        <v>457</v>
      </c>
      <c r="CW76" s="1">
        <v>1</v>
      </c>
      <c r="DA76" s="1" t="s">
        <v>176</v>
      </c>
      <c r="DB76" s="1">
        <v>0</v>
      </c>
      <c r="DC76" s="1">
        <v>1</v>
      </c>
      <c r="DD76" s="1">
        <v>0</v>
      </c>
      <c r="DF76" s="1" t="s">
        <v>1418</v>
      </c>
      <c r="DG76" s="1" t="s">
        <v>177</v>
      </c>
      <c r="DH76" s="1">
        <v>0</v>
      </c>
      <c r="DI76" s="1">
        <v>0</v>
      </c>
      <c r="DJ76" s="1">
        <v>1</v>
      </c>
      <c r="DK76" s="1">
        <v>0</v>
      </c>
      <c r="DM76" s="1" t="s">
        <v>84</v>
      </c>
      <c r="DN76" s="1" t="s">
        <v>176</v>
      </c>
      <c r="DR76" s="1" t="s">
        <v>1947</v>
      </c>
      <c r="DT76" s="1">
        <v>1</v>
      </c>
      <c r="DW76" s="1" t="s">
        <v>1948</v>
      </c>
      <c r="DX76" s="1">
        <v>1</v>
      </c>
      <c r="EB76" s="1" t="s">
        <v>206</v>
      </c>
      <c r="EC76" s="1" t="s">
        <v>206</v>
      </c>
      <c r="ED76" s="1" t="s">
        <v>1925</v>
      </c>
      <c r="EH76" s="1">
        <v>1</v>
      </c>
      <c r="EI76" s="1" t="s">
        <v>1949</v>
      </c>
      <c r="EN76" s="1" t="s">
        <v>1950</v>
      </c>
      <c r="EO76" s="1">
        <v>1</v>
      </c>
      <c r="EQ76" s="1">
        <v>1</v>
      </c>
      <c r="ER76" s="1">
        <v>1</v>
      </c>
      <c r="EY76" s="1" t="s">
        <v>1951</v>
      </c>
      <c r="EZ76" s="1">
        <v>192155978</v>
      </c>
      <c r="FA76" s="1" t="s">
        <v>1952</v>
      </c>
      <c r="FB76" s="2">
        <v>44848.588171296287</v>
      </c>
      <c r="FE76" s="1" t="s">
        <v>184</v>
      </c>
      <c r="FH76" s="1">
        <v>30</v>
      </c>
      <c r="FI76" s="2">
        <v>44818.544140543978</v>
      </c>
      <c r="FJ76" s="2">
        <v>44818.56080107639</v>
      </c>
      <c r="FK76" s="1" t="s">
        <v>1953</v>
      </c>
      <c r="FL76" s="1">
        <v>12.346812</v>
      </c>
      <c r="FM76" s="1">
        <v>-1.5673763000000001</v>
      </c>
      <c r="FN76" s="1">
        <v>320.5</v>
      </c>
      <c r="FO76" s="1">
        <v>4.7830000000000004</v>
      </c>
    </row>
    <row r="77" spans="1:171" x14ac:dyDescent="0.25">
      <c r="A77" s="1">
        <v>76</v>
      </c>
      <c r="B77" s="1" t="s">
        <v>1283</v>
      </c>
      <c r="C77" s="1" t="s">
        <v>143</v>
      </c>
      <c r="D77" s="1">
        <v>27</v>
      </c>
      <c r="E77" s="1" t="s">
        <v>1649</v>
      </c>
      <c r="F77" s="1" t="s">
        <v>830</v>
      </c>
      <c r="G77" s="1">
        <v>6</v>
      </c>
      <c r="H77" s="1" t="s">
        <v>756</v>
      </c>
      <c r="I77" s="1" t="s">
        <v>148</v>
      </c>
      <c r="K77" s="1" t="s">
        <v>148</v>
      </c>
      <c r="L77" s="1">
        <v>2</v>
      </c>
      <c r="M77" s="1">
        <v>2</v>
      </c>
      <c r="N77" s="1" t="s">
        <v>176</v>
      </c>
      <c r="O77" s="1" t="s">
        <v>176</v>
      </c>
      <c r="R77" s="1" t="s">
        <v>1954</v>
      </c>
      <c r="T77" s="1" t="s">
        <v>18</v>
      </c>
      <c r="U77" s="1">
        <v>0</v>
      </c>
      <c r="V77" s="1">
        <v>0</v>
      </c>
      <c r="W77" s="1">
        <v>0</v>
      </c>
      <c r="X77" s="1">
        <v>0</v>
      </c>
      <c r="Y77" s="1">
        <v>1</v>
      </c>
      <c r="Z77" s="1">
        <v>0</v>
      </c>
      <c r="AA77" s="1">
        <v>0</v>
      </c>
      <c r="AB77" s="1">
        <v>0</v>
      </c>
      <c r="AC77" s="1">
        <v>0</v>
      </c>
      <c r="AD77" s="1">
        <v>0</v>
      </c>
      <c r="AE77" s="1">
        <v>0</v>
      </c>
      <c r="AF77" s="1">
        <f t="shared" si="5"/>
        <v>1</v>
      </c>
      <c r="AG77" s="1" t="s">
        <v>176</v>
      </c>
      <c r="AH77" s="1">
        <v>1</v>
      </c>
      <c r="AK77" s="1" t="s">
        <v>1955</v>
      </c>
      <c r="AL77" s="1">
        <v>1</v>
      </c>
      <c r="AO77" s="1" t="s">
        <v>1956</v>
      </c>
      <c r="AQ77" s="1">
        <v>1</v>
      </c>
      <c r="AT77" s="1" t="s">
        <v>148</v>
      </c>
      <c r="AU77" s="1" t="s">
        <v>1957</v>
      </c>
      <c r="AV77" s="1" t="s">
        <v>670</v>
      </c>
      <c r="AX77" s="1">
        <v>1</v>
      </c>
      <c r="AY77" s="1" t="s">
        <v>1323</v>
      </c>
      <c r="AZ77" s="1">
        <v>7.5</v>
      </c>
      <c r="BA77" s="1">
        <v>16.5</v>
      </c>
      <c r="BB77" s="1">
        <f t="shared" si="3"/>
        <v>9</v>
      </c>
      <c r="BC77" s="1" t="s">
        <v>560</v>
      </c>
      <c r="BD77" s="1">
        <v>6</v>
      </c>
      <c r="BE77" s="1" t="s">
        <v>148</v>
      </c>
      <c r="BF77" s="1" t="s">
        <v>160</v>
      </c>
      <c r="BG77" s="1">
        <v>1</v>
      </c>
      <c r="BH77" s="1">
        <v>0</v>
      </c>
      <c r="BK77" s="1" t="s">
        <v>439</v>
      </c>
      <c r="BL77" s="1" t="s">
        <v>1448</v>
      </c>
      <c r="BM77" s="1" t="s">
        <v>255</v>
      </c>
      <c r="BN77" s="1" t="s">
        <v>289</v>
      </c>
      <c r="BO77" s="1" t="s">
        <v>1958</v>
      </c>
      <c r="BQ77" s="1" t="s">
        <v>1959</v>
      </c>
      <c r="BS77" s="1" t="s">
        <v>1194</v>
      </c>
      <c r="BT77" s="1">
        <v>1</v>
      </c>
      <c r="BX77" s="1" t="s">
        <v>1793</v>
      </c>
      <c r="BZ77" s="1" t="s">
        <v>1960</v>
      </c>
      <c r="CA77" s="1">
        <v>0</v>
      </c>
      <c r="CB77" s="1">
        <v>1</v>
      </c>
      <c r="CC77" s="1">
        <v>1</v>
      </c>
      <c r="CD77" s="1">
        <v>0</v>
      </c>
      <c r="CE77" s="1">
        <v>0</v>
      </c>
      <c r="CG77" s="1" t="s">
        <v>1779</v>
      </c>
      <c r="CJ77" s="1" t="s">
        <v>1330</v>
      </c>
      <c r="CK77" s="1" t="s">
        <v>1961</v>
      </c>
      <c r="CL77" s="1" t="s">
        <v>1520</v>
      </c>
      <c r="CO77" s="1" t="s">
        <v>1962</v>
      </c>
      <c r="CQ77" s="1" t="s">
        <v>1963</v>
      </c>
      <c r="CT77" s="1">
        <v>1</v>
      </c>
      <c r="CV77" s="1" t="s">
        <v>457</v>
      </c>
      <c r="CW77" s="1">
        <v>1</v>
      </c>
      <c r="DA77" s="1" t="s">
        <v>176</v>
      </c>
      <c r="DB77" s="1">
        <v>0</v>
      </c>
      <c r="DC77" s="1">
        <v>1</v>
      </c>
      <c r="DD77" s="1">
        <v>0</v>
      </c>
      <c r="DF77" s="1" t="s">
        <v>1418</v>
      </c>
      <c r="DG77" s="1" t="s">
        <v>177</v>
      </c>
      <c r="DH77" s="1">
        <v>0</v>
      </c>
      <c r="DI77" s="1">
        <v>0</v>
      </c>
      <c r="DJ77" s="1">
        <v>1</v>
      </c>
      <c r="DK77" s="1">
        <v>0</v>
      </c>
      <c r="DM77" s="1" t="s">
        <v>109</v>
      </c>
      <c r="DN77" s="1" t="s">
        <v>176</v>
      </c>
      <c r="DR77" s="1" t="s">
        <v>1964</v>
      </c>
      <c r="DT77" s="1">
        <v>1</v>
      </c>
      <c r="DW77" s="1" t="s">
        <v>1642</v>
      </c>
      <c r="DX77" s="1">
        <v>1</v>
      </c>
      <c r="EB77" s="1" t="s">
        <v>206</v>
      </c>
      <c r="EC77" s="1" t="s">
        <v>206</v>
      </c>
      <c r="ED77" s="1" t="s">
        <v>1965</v>
      </c>
      <c r="EH77" s="1">
        <v>1</v>
      </c>
      <c r="EI77" s="1" t="s">
        <v>1966</v>
      </c>
      <c r="EN77" s="1" t="s">
        <v>1967</v>
      </c>
      <c r="EO77" s="1">
        <v>1</v>
      </c>
      <c r="ES77" s="1">
        <v>1</v>
      </c>
      <c r="EY77" s="1" t="s">
        <v>1968</v>
      </c>
      <c r="EZ77" s="1">
        <v>206591504</v>
      </c>
      <c r="FA77" s="1" t="s">
        <v>1969</v>
      </c>
      <c r="FB77" s="2">
        <v>44901.660671296297</v>
      </c>
      <c r="FE77" s="1" t="s">
        <v>184</v>
      </c>
      <c r="FH77" s="1">
        <v>31</v>
      </c>
      <c r="FI77" s="2">
        <v>44825.641554236106</v>
      </c>
      <c r="FJ77" s="2">
        <v>44825.650947789349</v>
      </c>
      <c r="FK77" s="1" t="s">
        <v>1970</v>
      </c>
      <c r="FL77" s="1">
        <v>12.4296065</v>
      </c>
      <c r="FM77" s="1">
        <v>-1.6284947000000001</v>
      </c>
      <c r="FN77" s="1">
        <v>346</v>
      </c>
      <c r="FO77" s="1">
        <v>5</v>
      </c>
    </row>
    <row r="78" spans="1:171" x14ac:dyDescent="0.25">
      <c r="A78" s="1">
        <v>77</v>
      </c>
      <c r="B78" s="1" t="s">
        <v>1283</v>
      </c>
      <c r="C78" s="1" t="s">
        <v>143</v>
      </c>
      <c r="D78" s="1">
        <v>28</v>
      </c>
      <c r="E78" s="1" t="s">
        <v>1649</v>
      </c>
      <c r="F78" s="1" t="s">
        <v>144</v>
      </c>
      <c r="G78" s="1">
        <v>0</v>
      </c>
      <c r="H78" s="1" t="s">
        <v>145</v>
      </c>
      <c r="I78" s="1" t="s">
        <v>148</v>
      </c>
      <c r="K78" s="1" t="s">
        <v>148</v>
      </c>
      <c r="L78" s="1">
        <v>3</v>
      </c>
      <c r="M78" s="1">
        <v>2</v>
      </c>
      <c r="N78" s="1" t="s">
        <v>176</v>
      </c>
      <c r="O78" s="1" t="s">
        <v>176</v>
      </c>
      <c r="R78" s="1" t="s">
        <v>1971</v>
      </c>
      <c r="T78" s="1" t="s">
        <v>1405</v>
      </c>
      <c r="U78" s="1">
        <v>0</v>
      </c>
      <c r="V78" s="1">
        <v>0</v>
      </c>
      <c r="W78" s="1">
        <v>0</v>
      </c>
      <c r="X78" s="1">
        <v>0</v>
      </c>
      <c r="Y78" s="1">
        <v>1</v>
      </c>
      <c r="Z78" s="1">
        <v>0</v>
      </c>
      <c r="AA78" s="1">
        <v>0</v>
      </c>
      <c r="AB78" s="1">
        <v>0</v>
      </c>
      <c r="AC78" s="1">
        <v>0</v>
      </c>
      <c r="AD78" s="1">
        <v>1</v>
      </c>
      <c r="AE78" s="1">
        <v>0</v>
      </c>
      <c r="AF78" s="1">
        <f t="shared" si="5"/>
        <v>2</v>
      </c>
      <c r="AG78" s="1" t="s">
        <v>176</v>
      </c>
      <c r="AH78" s="1">
        <v>1</v>
      </c>
      <c r="AK78" s="1" t="s">
        <v>1972</v>
      </c>
      <c r="AL78" s="1">
        <v>1</v>
      </c>
      <c r="AO78" s="1" t="s">
        <v>1973</v>
      </c>
      <c r="AR78" s="1">
        <v>1</v>
      </c>
      <c r="AT78" s="1" t="s">
        <v>176</v>
      </c>
      <c r="AY78" s="1" t="s">
        <v>252</v>
      </c>
      <c r="AZ78" s="1">
        <v>7</v>
      </c>
      <c r="BA78" s="1">
        <v>17</v>
      </c>
      <c r="BB78" s="1">
        <f t="shared" si="3"/>
        <v>10</v>
      </c>
      <c r="BC78" s="1" t="s">
        <v>560</v>
      </c>
      <c r="BD78" s="1">
        <v>6</v>
      </c>
      <c r="BE78" s="1" t="s">
        <v>148</v>
      </c>
      <c r="BF78" s="1" t="s">
        <v>160</v>
      </c>
      <c r="BG78" s="1">
        <v>1</v>
      </c>
      <c r="BH78" s="1">
        <v>0</v>
      </c>
      <c r="BK78" s="1" t="s">
        <v>439</v>
      </c>
      <c r="BL78" s="1" t="s">
        <v>1448</v>
      </c>
      <c r="BM78" s="1" t="s">
        <v>255</v>
      </c>
      <c r="BN78" s="1" t="s">
        <v>289</v>
      </c>
      <c r="BO78" s="1" t="s">
        <v>1974</v>
      </c>
      <c r="BQ78" s="1" t="s">
        <v>1975</v>
      </c>
      <c r="BS78" s="1" t="s">
        <v>1976</v>
      </c>
      <c r="BU78" s="1">
        <v>1</v>
      </c>
      <c r="BX78" s="1" t="s">
        <v>1977</v>
      </c>
      <c r="BZ78" s="1" t="s">
        <v>1960</v>
      </c>
      <c r="CA78" s="1">
        <v>0</v>
      </c>
      <c r="CB78" s="1">
        <v>1</v>
      </c>
      <c r="CC78" s="1">
        <v>1</v>
      </c>
      <c r="CD78" s="1">
        <v>0</v>
      </c>
      <c r="CE78" s="1">
        <v>0</v>
      </c>
      <c r="CG78" s="1" t="s">
        <v>1779</v>
      </c>
      <c r="CJ78" s="1" t="s">
        <v>1330</v>
      </c>
      <c r="CK78" s="1" t="s">
        <v>1330</v>
      </c>
      <c r="CL78" s="1" t="s">
        <v>1520</v>
      </c>
      <c r="CO78" s="1" t="s">
        <v>1716</v>
      </c>
      <c r="CQ78" s="1" t="s">
        <v>1693</v>
      </c>
      <c r="CS78" s="1">
        <v>1</v>
      </c>
      <c r="CV78" s="1" t="s">
        <v>457</v>
      </c>
      <c r="CW78" s="1">
        <v>1</v>
      </c>
      <c r="DA78" s="1" t="s">
        <v>176</v>
      </c>
      <c r="DB78" s="1">
        <v>0</v>
      </c>
      <c r="DC78" s="1">
        <v>1</v>
      </c>
      <c r="DD78" s="1">
        <v>0</v>
      </c>
      <c r="DF78" s="1" t="s">
        <v>1978</v>
      </c>
      <c r="DG78" s="1" t="s">
        <v>177</v>
      </c>
      <c r="DH78" s="1">
        <v>0</v>
      </c>
      <c r="DI78" s="1">
        <v>0</v>
      </c>
      <c r="DJ78" s="1">
        <v>1</v>
      </c>
      <c r="DK78" s="1">
        <v>0</v>
      </c>
      <c r="DM78" s="1" t="s">
        <v>109</v>
      </c>
      <c r="DN78" s="1" t="s">
        <v>176</v>
      </c>
      <c r="DR78" s="1" t="s">
        <v>1829</v>
      </c>
      <c r="DT78" s="1">
        <v>1</v>
      </c>
      <c r="DW78" s="1" t="s">
        <v>439</v>
      </c>
      <c r="DZ78" s="1">
        <v>1</v>
      </c>
      <c r="EB78" s="1" t="s">
        <v>206</v>
      </c>
      <c r="EC78" s="1" t="s">
        <v>206</v>
      </c>
      <c r="ED78" s="1" t="s">
        <v>1719</v>
      </c>
      <c r="EH78" s="1">
        <v>1</v>
      </c>
      <c r="EI78" s="1" t="s">
        <v>1979</v>
      </c>
      <c r="EN78" s="1" t="s">
        <v>1980</v>
      </c>
      <c r="EO78" s="1">
        <v>1</v>
      </c>
      <c r="EY78" s="1" t="s">
        <v>1313</v>
      </c>
      <c r="EZ78" s="1">
        <v>206591505</v>
      </c>
      <c r="FA78" s="1" t="s">
        <v>1981</v>
      </c>
      <c r="FB78" s="2">
        <v>44901.660682870373</v>
      </c>
      <c r="FE78" s="1" t="s">
        <v>184</v>
      </c>
      <c r="FH78" s="1">
        <v>32</v>
      </c>
      <c r="FI78" s="2">
        <v>44825.65108048611</v>
      </c>
      <c r="FJ78" s="2">
        <v>44825.659204780102</v>
      </c>
      <c r="FK78" s="1" t="s">
        <v>1982</v>
      </c>
      <c r="FL78" s="1">
        <v>12.429594700000001</v>
      </c>
      <c r="FM78" s="1">
        <v>-1.6285174</v>
      </c>
      <c r="FN78" s="1">
        <v>336</v>
      </c>
      <c r="FO78" s="1">
        <v>5</v>
      </c>
    </row>
    <row r="79" spans="1:171" x14ac:dyDescent="0.25">
      <c r="A79" s="1">
        <v>78</v>
      </c>
      <c r="B79" s="1" t="s">
        <v>1283</v>
      </c>
      <c r="C79" s="1" t="s">
        <v>143</v>
      </c>
      <c r="D79" s="1">
        <v>32</v>
      </c>
      <c r="E79" s="1" t="s">
        <v>1649</v>
      </c>
      <c r="F79" s="1" t="s">
        <v>1983</v>
      </c>
      <c r="G79" s="1">
        <v>6</v>
      </c>
      <c r="H79" s="1" t="s">
        <v>756</v>
      </c>
      <c r="I79" s="1" t="s">
        <v>148</v>
      </c>
      <c r="K79" s="1" t="s">
        <v>148</v>
      </c>
      <c r="L79" s="1">
        <v>5</v>
      </c>
      <c r="M79" s="1">
        <v>2</v>
      </c>
      <c r="N79" s="1" t="s">
        <v>1984</v>
      </c>
      <c r="O79" s="1" t="s">
        <v>148</v>
      </c>
      <c r="P79" s="1" t="s">
        <v>149</v>
      </c>
      <c r="Q79" s="1" t="s">
        <v>186</v>
      </c>
      <c r="R79" s="1" t="s">
        <v>1028</v>
      </c>
      <c r="T79" s="1" t="s">
        <v>1405</v>
      </c>
      <c r="U79" s="1">
        <v>0</v>
      </c>
      <c r="V79" s="1">
        <v>0</v>
      </c>
      <c r="W79" s="1">
        <v>0</v>
      </c>
      <c r="X79" s="1">
        <v>0</v>
      </c>
      <c r="Y79" s="1">
        <v>1</v>
      </c>
      <c r="Z79" s="1">
        <v>0</v>
      </c>
      <c r="AA79" s="1">
        <v>0</v>
      </c>
      <c r="AB79" s="1">
        <v>0</v>
      </c>
      <c r="AC79" s="1">
        <v>0</v>
      </c>
      <c r="AD79" s="1">
        <v>1</v>
      </c>
      <c r="AE79" s="1">
        <v>0</v>
      </c>
      <c r="AF79" s="1">
        <f t="shared" si="5"/>
        <v>2</v>
      </c>
      <c r="AG79" s="1" t="s">
        <v>176</v>
      </c>
      <c r="AH79" s="1">
        <v>1</v>
      </c>
      <c r="AK79" s="1" t="s">
        <v>1985</v>
      </c>
      <c r="AL79" s="1">
        <v>1</v>
      </c>
      <c r="AO79" s="1" t="s">
        <v>1986</v>
      </c>
      <c r="AR79" s="1">
        <v>1</v>
      </c>
      <c r="AT79" s="1" t="s">
        <v>176</v>
      </c>
      <c r="AY79" s="1" t="s">
        <v>252</v>
      </c>
      <c r="AZ79" s="1">
        <v>7</v>
      </c>
      <c r="BA79" s="1">
        <v>17</v>
      </c>
      <c r="BB79" s="1">
        <f t="shared" si="3"/>
        <v>10</v>
      </c>
      <c r="BC79" s="1" t="s">
        <v>560</v>
      </c>
      <c r="BD79" s="1">
        <v>6</v>
      </c>
      <c r="BE79" s="1" t="s">
        <v>148</v>
      </c>
      <c r="BF79" s="1" t="s">
        <v>160</v>
      </c>
      <c r="BG79" s="1">
        <v>1</v>
      </c>
      <c r="BH79" s="1">
        <v>0</v>
      </c>
      <c r="BK79" s="1" t="s">
        <v>439</v>
      </c>
      <c r="BL79" s="1" t="s">
        <v>673</v>
      </c>
      <c r="BM79" s="1" t="s">
        <v>255</v>
      </c>
      <c r="BN79" s="1" t="s">
        <v>289</v>
      </c>
      <c r="BO79" s="1" t="s">
        <v>1759</v>
      </c>
      <c r="BQ79" s="1" t="s">
        <v>1987</v>
      </c>
      <c r="BS79" s="1" t="s">
        <v>1976</v>
      </c>
      <c r="BU79" s="1">
        <v>1</v>
      </c>
      <c r="BX79" s="1" t="s">
        <v>1988</v>
      </c>
      <c r="BZ79" s="1" t="s">
        <v>69</v>
      </c>
      <c r="CA79" s="1">
        <v>0</v>
      </c>
      <c r="CB79" s="1">
        <v>0</v>
      </c>
      <c r="CC79" s="1">
        <v>1</v>
      </c>
      <c r="CD79" s="1">
        <v>0</v>
      </c>
      <c r="CE79" s="1">
        <v>0</v>
      </c>
      <c r="CG79" s="1" t="s">
        <v>1779</v>
      </c>
      <c r="CJ79" s="1" t="s">
        <v>1330</v>
      </c>
      <c r="CK79" s="1" t="s">
        <v>1330</v>
      </c>
      <c r="CL79" s="1" t="s">
        <v>1989</v>
      </c>
      <c r="CO79" s="1" t="s">
        <v>1990</v>
      </c>
      <c r="CQ79" s="1" t="s">
        <v>1693</v>
      </c>
      <c r="CS79" s="1">
        <v>1</v>
      </c>
      <c r="CV79" s="1" t="s">
        <v>457</v>
      </c>
      <c r="CW79" s="1">
        <v>1</v>
      </c>
      <c r="DA79" s="1" t="s">
        <v>176</v>
      </c>
      <c r="DB79" s="1">
        <v>0</v>
      </c>
      <c r="DC79" s="1">
        <v>1</v>
      </c>
      <c r="DD79" s="1">
        <v>0</v>
      </c>
      <c r="DF79" s="1" t="s">
        <v>1418</v>
      </c>
      <c r="DG79" s="1" t="s">
        <v>177</v>
      </c>
      <c r="DH79" s="1">
        <v>0</v>
      </c>
      <c r="DI79" s="1">
        <v>0</v>
      </c>
      <c r="DJ79" s="1">
        <v>1</v>
      </c>
      <c r="DK79" s="1">
        <v>0</v>
      </c>
      <c r="DM79" s="1" t="s">
        <v>109</v>
      </c>
      <c r="DN79" s="1" t="s">
        <v>176</v>
      </c>
      <c r="DR79" s="1" t="s">
        <v>1991</v>
      </c>
      <c r="DT79" s="1">
        <v>1</v>
      </c>
      <c r="DW79" s="1" t="s">
        <v>439</v>
      </c>
      <c r="DZ79" s="1">
        <v>1</v>
      </c>
      <c r="EB79" s="1" t="s">
        <v>206</v>
      </c>
      <c r="EC79" s="1" t="s">
        <v>206</v>
      </c>
      <c r="ED79" s="1" t="s">
        <v>1719</v>
      </c>
      <c r="EH79" s="1">
        <v>1</v>
      </c>
      <c r="EI79" s="1" t="s">
        <v>1992</v>
      </c>
      <c r="EN79" s="1" t="s">
        <v>1993</v>
      </c>
      <c r="EO79" s="1">
        <v>1</v>
      </c>
      <c r="ER79" s="1">
        <v>1</v>
      </c>
      <c r="ES79" s="1">
        <v>1</v>
      </c>
      <c r="EY79" s="1" t="s">
        <v>1994</v>
      </c>
      <c r="EZ79" s="1">
        <v>206591509</v>
      </c>
      <c r="FA79" s="1" t="s">
        <v>1995</v>
      </c>
      <c r="FB79" s="2">
        <v>44901.660694444443</v>
      </c>
      <c r="FE79" s="1" t="s">
        <v>184</v>
      </c>
      <c r="FH79" s="1">
        <v>33</v>
      </c>
      <c r="FI79" s="2">
        <v>44825.659858749998</v>
      </c>
      <c r="FJ79" s="2">
        <v>44825.670572233787</v>
      </c>
      <c r="FK79" s="1" t="s">
        <v>1996</v>
      </c>
      <c r="FL79" s="1">
        <v>12.4295916</v>
      </c>
      <c r="FM79" s="1">
        <v>-1.6284432</v>
      </c>
      <c r="FN79" s="1">
        <v>355.9</v>
      </c>
      <c r="FO79" s="1">
        <v>4.78</v>
      </c>
    </row>
    <row r="80" spans="1:171" x14ac:dyDescent="0.25">
      <c r="A80" s="1">
        <v>79</v>
      </c>
      <c r="B80" s="1" t="s">
        <v>1283</v>
      </c>
      <c r="C80" s="1" t="s">
        <v>143</v>
      </c>
      <c r="D80" s="1">
        <v>33</v>
      </c>
      <c r="E80" s="1" t="s">
        <v>1649</v>
      </c>
      <c r="F80" s="1" t="s">
        <v>144</v>
      </c>
      <c r="G80" s="1">
        <v>0</v>
      </c>
      <c r="H80" s="1" t="s">
        <v>145</v>
      </c>
      <c r="I80" s="1" t="s">
        <v>148</v>
      </c>
      <c r="K80" s="1" t="s">
        <v>148</v>
      </c>
      <c r="L80" s="1">
        <v>7</v>
      </c>
      <c r="M80" s="1">
        <v>7</v>
      </c>
      <c r="N80" s="1" t="s">
        <v>176</v>
      </c>
      <c r="O80" s="1" t="s">
        <v>176</v>
      </c>
      <c r="R80" s="1" t="s">
        <v>1997</v>
      </c>
      <c r="T80" s="1" t="s">
        <v>1405</v>
      </c>
      <c r="U80" s="1">
        <v>0</v>
      </c>
      <c r="V80" s="1">
        <v>0</v>
      </c>
      <c r="W80" s="1">
        <v>0</v>
      </c>
      <c r="X80" s="1">
        <v>0</v>
      </c>
      <c r="Y80" s="1">
        <v>1</v>
      </c>
      <c r="Z80" s="1">
        <v>0</v>
      </c>
      <c r="AA80" s="1">
        <v>0</v>
      </c>
      <c r="AB80" s="1">
        <v>0</v>
      </c>
      <c r="AC80" s="1">
        <v>0</v>
      </c>
      <c r="AD80" s="1">
        <v>1</v>
      </c>
      <c r="AE80" s="1">
        <v>0</v>
      </c>
      <c r="AF80" s="1">
        <f t="shared" si="5"/>
        <v>2</v>
      </c>
      <c r="AG80" s="1" t="s">
        <v>176</v>
      </c>
      <c r="AH80" s="1">
        <v>1</v>
      </c>
      <c r="AK80" s="1" t="s">
        <v>1998</v>
      </c>
      <c r="AL80" s="1">
        <v>1</v>
      </c>
      <c r="AT80" s="1" t="s">
        <v>176</v>
      </c>
      <c r="AY80" s="1" t="s">
        <v>1049</v>
      </c>
      <c r="AZ80" s="1">
        <v>8</v>
      </c>
      <c r="BA80" s="1">
        <v>17</v>
      </c>
      <c r="BB80" s="1">
        <f t="shared" si="3"/>
        <v>9</v>
      </c>
      <c r="BC80" s="1" t="s">
        <v>560</v>
      </c>
      <c r="BD80" s="1">
        <v>6</v>
      </c>
      <c r="BE80" s="1" t="s">
        <v>148</v>
      </c>
      <c r="BF80" s="1" t="s">
        <v>160</v>
      </c>
      <c r="BG80" s="1">
        <v>1</v>
      </c>
      <c r="BH80" s="1">
        <v>0</v>
      </c>
      <c r="BK80" s="1" t="s">
        <v>439</v>
      </c>
      <c r="BL80" s="1" t="s">
        <v>1999</v>
      </c>
      <c r="BM80" s="1" t="s">
        <v>255</v>
      </c>
      <c r="BN80" s="1" t="s">
        <v>289</v>
      </c>
      <c r="BO80" s="1" t="s">
        <v>1759</v>
      </c>
      <c r="BQ80" s="1" t="s">
        <v>2000</v>
      </c>
      <c r="BS80" s="1" t="s">
        <v>2001</v>
      </c>
      <c r="BU80" s="1">
        <v>1</v>
      </c>
      <c r="BX80" s="1" t="s">
        <v>1359</v>
      </c>
      <c r="BZ80" s="1" t="s">
        <v>1960</v>
      </c>
      <c r="CA80" s="1">
        <v>0</v>
      </c>
      <c r="CB80" s="1">
        <v>1</v>
      </c>
      <c r="CC80" s="1">
        <v>1</v>
      </c>
      <c r="CD80" s="1">
        <v>0</v>
      </c>
      <c r="CE80" s="1">
        <v>0</v>
      </c>
      <c r="CG80" s="1" t="s">
        <v>2002</v>
      </c>
      <c r="CJ80" s="1" t="s">
        <v>1330</v>
      </c>
      <c r="CK80" s="1" t="s">
        <v>2003</v>
      </c>
      <c r="CL80" s="1" t="s">
        <v>1547</v>
      </c>
      <c r="CO80" s="1" t="s">
        <v>1990</v>
      </c>
      <c r="CQ80" s="1" t="s">
        <v>1693</v>
      </c>
      <c r="CS80" s="1">
        <v>1</v>
      </c>
      <c r="CV80" s="1" t="s">
        <v>457</v>
      </c>
      <c r="CW80" s="1">
        <v>1</v>
      </c>
      <c r="DA80" s="1" t="s">
        <v>176</v>
      </c>
      <c r="DB80" s="1">
        <v>0</v>
      </c>
      <c r="DC80" s="1">
        <v>1</v>
      </c>
      <c r="DD80" s="1">
        <v>0</v>
      </c>
      <c r="DF80" s="1" t="s">
        <v>1418</v>
      </c>
      <c r="DG80" s="1" t="s">
        <v>177</v>
      </c>
      <c r="DH80" s="1">
        <v>0</v>
      </c>
      <c r="DI80" s="1">
        <v>0</v>
      </c>
      <c r="DJ80" s="1">
        <v>1</v>
      </c>
      <c r="DK80" s="1">
        <v>0</v>
      </c>
      <c r="DM80" s="1" t="s">
        <v>109</v>
      </c>
      <c r="DN80" s="1" t="s">
        <v>176</v>
      </c>
      <c r="DR80" s="1" t="s">
        <v>1964</v>
      </c>
      <c r="DT80" s="1">
        <v>1</v>
      </c>
      <c r="DW80" s="1" t="s">
        <v>439</v>
      </c>
      <c r="DZ80" s="1">
        <v>1</v>
      </c>
      <c r="EB80" s="1" t="s">
        <v>206</v>
      </c>
      <c r="EC80" s="1" t="s">
        <v>206</v>
      </c>
      <c r="ED80" s="1" t="s">
        <v>1719</v>
      </c>
      <c r="EH80" s="1">
        <v>1</v>
      </c>
      <c r="EI80" s="1" t="s">
        <v>2004</v>
      </c>
      <c r="EN80" s="1" t="s">
        <v>2005</v>
      </c>
      <c r="EP80" s="1">
        <v>1</v>
      </c>
      <c r="ER80" s="1">
        <v>1</v>
      </c>
      <c r="ES80" s="1">
        <v>1</v>
      </c>
      <c r="EY80" s="1" t="s">
        <v>2006</v>
      </c>
      <c r="EZ80" s="1">
        <v>206591511</v>
      </c>
      <c r="FA80" s="1" t="s">
        <v>2007</v>
      </c>
      <c r="FB80" s="2">
        <v>44901.66070601852</v>
      </c>
      <c r="FE80" s="1" t="s">
        <v>184</v>
      </c>
      <c r="FH80" s="1">
        <v>34</v>
      </c>
      <c r="FI80" s="2">
        <v>44825.671560057868</v>
      </c>
      <c r="FJ80" s="2">
        <v>44825.684506712962</v>
      </c>
      <c r="FK80" s="1" t="s">
        <v>2008</v>
      </c>
      <c r="FL80" s="1">
        <v>12.429631199999999</v>
      </c>
      <c r="FM80" s="1">
        <v>-1.6284577</v>
      </c>
      <c r="FN80" s="1">
        <v>337.5</v>
      </c>
      <c r="FO80" s="1">
        <v>3.9</v>
      </c>
    </row>
    <row r="81" spans="1:171" x14ac:dyDescent="0.25">
      <c r="A81" s="1">
        <v>80</v>
      </c>
      <c r="B81" s="1" t="s">
        <v>1283</v>
      </c>
      <c r="C81" s="1" t="s">
        <v>143</v>
      </c>
      <c r="D81" s="1">
        <v>38</v>
      </c>
      <c r="E81" s="1" t="s">
        <v>1425</v>
      </c>
      <c r="F81" s="1" t="s">
        <v>144</v>
      </c>
      <c r="G81" s="1">
        <v>0</v>
      </c>
      <c r="H81" s="1" t="s">
        <v>145</v>
      </c>
      <c r="I81" s="1" t="s">
        <v>148</v>
      </c>
      <c r="K81" s="1" t="s">
        <v>148</v>
      </c>
      <c r="L81" s="1">
        <v>6</v>
      </c>
      <c r="M81" s="1">
        <v>2</v>
      </c>
      <c r="N81" s="1" t="s">
        <v>2009</v>
      </c>
      <c r="O81" s="1" t="s">
        <v>148</v>
      </c>
      <c r="P81" s="1" t="s">
        <v>1345</v>
      </c>
      <c r="Q81" s="1" t="s">
        <v>1533</v>
      </c>
      <c r="R81" s="1" t="s">
        <v>2010</v>
      </c>
      <c r="T81" s="1" t="s">
        <v>805</v>
      </c>
      <c r="U81" s="1">
        <v>0</v>
      </c>
      <c r="V81" s="1">
        <v>0</v>
      </c>
      <c r="W81" s="1">
        <v>1</v>
      </c>
      <c r="X81" s="1">
        <v>0</v>
      </c>
      <c r="Y81" s="1">
        <v>1</v>
      </c>
      <c r="Z81" s="1">
        <v>0</v>
      </c>
      <c r="AA81" s="1">
        <v>0</v>
      </c>
      <c r="AB81" s="1">
        <v>0</v>
      </c>
      <c r="AC81" s="1">
        <v>0</v>
      </c>
      <c r="AD81" s="1">
        <v>0</v>
      </c>
      <c r="AE81" s="1">
        <v>0</v>
      </c>
      <c r="AF81" s="1">
        <f t="shared" si="5"/>
        <v>2</v>
      </c>
      <c r="AG81" s="1" t="s">
        <v>176</v>
      </c>
      <c r="AH81" s="1">
        <v>1</v>
      </c>
      <c r="AK81" s="1" t="s">
        <v>2011</v>
      </c>
      <c r="AL81" s="1">
        <v>1</v>
      </c>
      <c r="AO81" s="1" t="s">
        <v>2012</v>
      </c>
      <c r="AQ81" s="1">
        <v>1</v>
      </c>
      <c r="AT81" s="1" t="s">
        <v>148</v>
      </c>
      <c r="AU81" s="1" t="s">
        <v>2013</v>
      </c>
      <c r="AV81" s="1" t="s">
        <v>2014</v>
      </c>
      <c r="AX81" s="1">
        <v>1</v>
      </c>
      <c r="AY81" s="1" t="s">
        <v>2015</v>
      </c>
      <c r="AZ81" s="1">
        <v>9</v>
      </c>
      <c r="BA81" s="1">
        <v>16</v>
      </c>
      <c r="BB81" s="1">
        <f t="shared" si="3"/>
        <v>7</v>
      </c>
      <c r="BC81" s="1" t="s">
        <v>560</v>
      </c>
      <c r="BD81" s="1">
        <v>6</v>
      </c>
      <c r="BE81" s="1" t="s">
        <v>148</v>
      </c>
      <c r="BF81" s="1" t="s">
        <v>160</v>
      </c>
      <c r="BG81" s="1">
        <v>1</v>
      </c>
      <c r="BH81" s="1">
        <v>0</v>
      </c>
      <c r="BK81" s="1" t="s">
        <v>439</v>
      </c>
      <c r="BL81" s="1" t="s">
        <v>2016</v>
      </c>
      <c r="BM81" s="1" t="s">
        <v>255</v>
      </c>
      <c r="BN81" s="1" t="s">
        <v>289</v>
      </c>
      <c r="BO81" s="1" t="s">
        <v>2017</v>
      </c>
      <c r="BQ81" s="1" t="s">
        <v>2018</v>
      </c>
      <c r="BS81" s="1" t="s">
        <v>1733</v>
      </c>
      <c r="BT81" s="1">
        <v>1</v>
      </c>
      <c r="BX81" s="1" t="s">
        <v>2019</v>
      </c>
      <c r="BZ81" s="1" t="s">
        <v>168</v>
      </c>
      <c r="CA81" s="1">
        <v>0</v>
      </c>
      <c r="CB81" s="1">
        <v>1</v>
      </c>
      <c r="CD81" s="1">
        <v>0</v>
      </c>
      <c r="CE81" s="1">
        <v>0</v>
      </c>
      <c r="CG81" s="1" t="s">
        <v>2020</v>
      </c>
      <c r="CJ81" s="1" t="s">
        <v>1330</v>
      </c>
      <c r="CK81" s="1" t="s">
        <v>2021</v>
      </c>
      <c r="CL81" s="1" t="s">
        <v>2022</v>
      </c>
      <c r="CO81" s="1" t="s">
        <v>2023</v>
      </c>
      <c r="CQ81" s="1" t="s">
        <v>2024</v>
      </c>
      <c r="CV81" s="1" t="s">
        <v>457</v>
      </c>
      <c r="CW81" s="1">
        <v>1</v>
      </c>
      <c r="DA81" s="1" t="s">
        <v>176</v>
      </c>
      <c r="DB81" s="1">
        <v>0</v>
      </c>
      <c r="DC81" s="1">
        <v>1</v>
      </c>
      <c r="DD81" s="1">
        <v>0</v>
      </c>
      <c r="DF81" s="1" t="s">
        <v>574</v>
      </c>
      <c r="DG81" s="1" t="s">
        <v>177</v>
      </c>
      <c r="DH81" s="1">
        <v>0</v>
      </c>
      <c r="DI81" s="1">
        <v>0</v>
      </c>
      <c r="DJ81" s="1">
        <v>1</v>
      </c>
      <c r="DK81" s="1">
        <v>0</v>
      </c>
      <c r="DM81" s="1" t="s">
        <v>109</v>
      </c>
      <c r="DN81" s="1" t="s">
        <v>176</v>
      </c>
      <c r="DR81" s="1" t="s">
        <v>2025</v>
      </c>
      <c r="DT81" s="1">
        <v>1</v>
      </c>
      <c r="DW81" s="1" t="s">
        <v>2026</v>
      </c>
      <c r="DX81" s="1">
        <v>1</v>
      </c>
      <c r="EB81" s="1" t="s">
        <v>206</v>
      </c>
      <c r="EC81" s="1" t="s">
        <v>206</v>
      </c>
      <c r="ED81" s="1" t="s">
        <v>2027</v>
      </c>
      <c r="EE81" s="1">
        <v>1</v>
      </c>
      <c r="EI81" s="1" t="s">
        <v>2028</v>
      </c>
      <c r="EN81" s="1" t="s">
        <v>2029</v>
      </c>
      <c r="EO81" s="1">
        <v>1</v>
      </c>
      <c r="ER81" s="1">
        <v>1</v>
      </c>
      <c r="ET81" s="1">
        <v>1</v>
      </c>
      <c r="EY81" s="1" t="s">
        <v>2030</v>
      </c>
      <c r="EZ81" s="1">
        <v>206591512</v>
      </c>
      <c r="FA81" s="1" t="s">
        <v>2031</v>
      </c>
      <c r="FB81" s="2">
        <v>44901.66070601852</v>
      </c>
      <c r="FE81" s="1" t="s">
        <v>184</v>
      </c>
      <c r="FH81" s="1">
        <v>35</v>
      </c>
      <c r="FI81" s="2">
        <v>44898.438621203713</v>
      </c>
      <c r="FJ81" s="2">
        <v>44898.456779224543</v>
      </c>
      <c r="FK81" s="1" t="s">
        <v>2032</v>
      </c>
      <c r="FL81" s="1">
        <v>12.4296209</v>
      </c>
      <c r="FM81" s="1">
        <v>-1.6284548000000001</v>
      </c>
      <c r="FN81" s="1">
        <v>324.7</v>
      </c>
      <c r="FO81" s="1">
        <v>4.8499999999999996</v>
      </c>
    </row>
    <row r="82" spans="1:171" x14ac:dyDescent="0.25">
      <c r="A82" s="1">
        <v>81</v>
      </c>
      <c r="B82" s="1" t="s">
        <v>1283</v>
      </c>
      <c r="C82" s="1" t="s">
        <v>143</v>
      </c>
      <c r="D82" s="1">
        <v>23</v>
      </c>
      <c r="E82" s="1" t="s">
        <v>2033</v>
      </c>
      <c r="F82" s="1" t="s">
        <v>2034</v>
      </c>
      <c r="G82" s="1">
        <v>10</v>
      </c>
      <c r="H82" s="1" t="s">
        <v>425</v>
      </c>
      <c r="I82" s="1" t="s">
        <v>176</v>
      </c>
      <c r="K82" s="1" t="s">
        <v>176</v>
      </c>
      <c r="L82" s="1">
        <v>2</v>
      </c>
      <c r="M82" s="1">
        <v>1</v>
      </c>
      <c r="N82" s="1" t="s">
        <v>616</v>
      </c>
      <c r="O82" s="1" t="s">
        <v>176</v>
      </c>
      <c r="R82" s="1" t="s">
        <v>2035</v>
      </c>
      <c r="T82" s="1" t="s">
        <v>805</v>
      </c>
      <c r="U82" s="1">
        <v>0</v>
      </c>
      <c r="V82" s="1">
        <v>0</v>
      </c>
      <c r="W82" s="1">
        <v>1</v>
      </c>
      <c r="X82" s="1">
        <v>0</v>
      </c>
      <c r="Y82" s="1">
        <v>1</v>
      </c>
      <c r="Z82" s="1">
        <v>0</v>
      </c>
      <c r="AA82" s="1">
        <v>0</v>
      </c>
      <c r="AB82" s="1">
        <v>0</v>
      </c>
      <c r="AC82" s="1">
        <v>0</v>
      </c>
      <c r="AD82" s="1">
        <v>0</v>
      </c>
      <c r="AE82" s="1">
        <v>0</v>
      </c>
      <c r="AF82" s="1">
        <f t="shared" si="5"/>
        <v>2</v>
      </c>
      <c r="AG82" s="1" t="s">
        <v>176</v>
      </c>
      <c r="AH82" s="1">
        <v>1</v>
      </c>
      <c r="AK82" s="1" t="s">
        <v>2036</v>
      </c>
      <c r="AL82" s="1">
        <v>1</v>
      </c>
      <c r="AO82" s="1" t="s">
        <v>2037</v>
      </c>
      <c r="AQ82" s="1">
        <v>1</v>
      </c>
      <c r="AT82" s="1" t="s">
        <v>148</v>
      </c>
      <c r="AU82" s="1" t="s">
        <v>2038</v>
      </c>
      <c r="AV82" s="1" t="s">
        <v>2039</v>
      </c>
      <c r="AX82" s="1">
        <v>1</v>
      </c>
      <c r="AY82" s="1" t="s">
        <v>2040</v>
      </c>
      <c r="AZ82" s="1">
        <v>8</v>
      </c>
      <c r="BA82" s="1">
        <v>16</v>
      </c>
      <c r="BB82" s="1">
        <f t="shared" si="3"/>
        <v>8</v>
      </c>
      <c r="BC82" s="1" t="s">
        <v>560</v>
      </c>
      <c r="BD82" s="1">
        <v>6</v>
      </c>
      <c r="BE82" s="1" t="s">
        <v>148</v>
      </c>
      <c r="BF82" s="1" t="s">
        <v>160</v>
      </c>
      <c r="BG82" s="1">
        <v>1</v>
      </c>
      <c r="BH82" s="1">
        <v>0</v>
      </c>
      <c r="BK82" s="1" t="s">
        <v>439</v>
      </c>
      <c r="BL82" s="1" t="s">
        <v>2041</v>
      </c>
      <c r="BM82" s="1" t="s">
        <v>255</v>
      </c>
      <c r="BN82" s="1" t="s">
        <v>289</v>
      </c>
      <c r="BO82" s="1" t="s">
        <v>2042</v>
      </c>
      <c r="BQ82" s="1" t="s">
        <v>2043</v>
      </c>
      <c r="BS82" s="1" t="s">
        <v>1194</v>
      </c>
      <c r="BT82" s="1">
        <v>1</v>
      </c>
      <c r="BX82" s="1" t="s">
        <v>2044</v>
      </c>
      <c r="BZ82" s="1" t="s">
        <v>168</v>
      </c>
      <c r="CA82" s="1">
        <v>0</v>
      </c>
      <c r="CB82" s="1">
        <v>1</v>
      </c>
      <c r="CD82" s="1">
        <v>0</v>
      </c>
      <c r="CE82" s="1">
        <v>0</v>
      </c>
      <c r="CG82" s="1" t="s">
        <v>2045</v>
      </c>
      <c r="CJ82" s="1" t="s">
        <v>1330</v>
      </c>
      <c r="CK82" s="1" t="s">
        <v>2046</v>
      </c>
      <c r="CL82" s="1" t="s">
        <v>2047</v>
      </c>
      <c r="CO82" s="1" t="s">
        <v>2048</v>
      </c>
      <c r="CQ82" s="1" t="s">
        <v>1693</v>
      </c>
      <c r="CS82" s="1">
        <v>1</v>
      </c>
      <c r="CV82" s="1" t="s">
        <v>457</v>
      </c>
      <c r="CW82" s="1">
        <v>1</v>
      </c>
      <c r="DA82" s="1" t="s">
        <v>176</v>
      </c>
      <c r="DB82" s="1">
        <v>0</v>
      </c>
      <c r="DC82" s="1">
        <v>1</v>
      </c>
      <c r="DD82" s="1">
        <v>0</v>
      </c>
      <c r="DF82" s="1" t="s">
        <v>1418</v>
      </c>
      <c r="DG82" s="1" t="s">
        <v>177</v>
      </c>
      <c r="DH82" s="1">
        <v>0</v>
      </c>
      <c r="DI82" s="1">
        <v>0</v>
      </c>
      <c r="DJ82" s="1">
        <v>1</v>
      </c>
      <c r="DK82" s="1">
        <v>0</v>
      </c>
      <c r="DM82" s="1" t="s">
        <v>84</v>
      </c>
      <c r="DN82" s="1" t="s">
        <v>176</v>
      </c>
      <c r="DR82" s="1" t="s">
        <v>2049</v>
      </c>
      <c r="DT82" s="1">
        <v>1</v>
      </c>
      <c r="DW82" s="1" t="s">
        <v>2026</v>
      </c>
      <c r="DX82" s="1">
        <v>1</v>
      </c>
      <c r="EB82" s="1" t="s">
        <v>206</v>
      </c>
      <c r="EC82" s="1" t="s">
        <v>206</v>
      </c>
      <c r="ED82" s="1" t="s">
        <v>1746</v>
      </c>
      <c r="EE82" s="1">
        <v>1</v>
      </c>
      <c r="EI82" s="1" t="s">
        <v>2050</v>
      </c>
      <c r="EN82" s="1" t="s">
        <v>2051</v>
      </c>
      <c r="EO82" s="1">
        <v>1</v>
      </c>
      <c r="EY82" s="1" t="s">
        <v>2052</v>
      </c>
      <c r="EZ82" s="1">
        <v>206591513</v>
      </c>
      <c r="FA82" s="1" t="s">
        <v>2053</v>
      </c>
      <c r="FB82" s="2">
        <v>44901.660717592589</v>
      </c>
      <c r="FE82" s="1" t="s">
        <v>184</v>
      </c>
      <c r="FH82" s="1">
        <v>36</v>
      </c>
      <c r="FI82" s="2">
        <v>44898.457539340277</v>
      </c>
      <c r="FJ82" s="2">
        <v>44898.467137060194</v>
      </c>
      <c r="FK82" s="1" t="s">
        <v>2054</v>
      </c>
      <c r="FL82" s="1">
        <v>12.429683300000001</v>
      </c>
      <c r="FM82" s="1">
        <v>-1.6284767</v>
      </c>
      <c r="FN82" s="1">
        <v>323.10000000000002</v>
      </c>
      <c r="FO82" s="1">
        <v>4.4000000000000004</v>
      </c>
    </row>
    <row r="83" spans="1:171" x14ac:dyDescent="0.25">
      <c r="A83" s="1">
        <v>82</v>
      </c>
      <c r="B83" s="1" t="s">
        <v>1283</v>
      </c>
      <c r="C83" s="1" t="s">
        <v>143</v>
      </c>
      <c r="D83" s="1">
        <v>50</v>
      </c>
      <c r="E83" s="1" t="s">
        <v>2055</v>
      </c>
      <c r="F83" s="1" t="s">
        <v>144</v>
      </c>
      <c r="G83" s="1">
        <v>0</v>
      </c>
      <c r="H83" s="1" t="s">
        <v>145</v>
      </c>
      <c r="I83" s="1" t="s">
        <v>176</v>
      </c>
      <c r="K83" s="1" t="s">
        <v>176</v>
      </c>
      <c r="L83" s="1">
        <v>7</v>
      </c>
      <c r="M83" s="1">
        <v>1</v>
      </c>
      <c r="N83" s="1" t="s">
        <v>2056</v>
      </c>
      <c r="O83" s="1" t="s">
        <v>148</v>
      </c>
      <c r="P83" s="1" t="s">
        <v>149</v>
      </c>
      <c r="Q83" s="1" t="s">
        <v>246</v>
      </c>
      <c r="R83" s="1" t="s">
        <v>2057</v>
      </c>
      <c r="T83" s="1" t="s">
        <v>18</v>
      </c>
      <c r="U83" s="1">
        <v>0</v>
      </c>
      <c r="V83" s="1">
        <v>0</v>
      </c>
      <c r="W83" s="1">
        <v>0</v>
      </c>
      <c r="X83" s="1">
        <v>0</v>
      </c>
      <c r="Y83" s="1">
        <v>1</v>
      </c>
      <c r="Z83" s="1">
        <v>0</v>
      </c>
      <c r="AA83" s="1">
        <v>0</v>
      </c>
      <c r="AB83" s="1">
        <v>0</v>
      </c>
      <c r="AC83" s="1">
        <v>0</v>
      </c>
      <c r="AD83" s="1">
        <v>0</v>
      </c>
      <c r="AE83" s="1">
        <v>0</v>
      </c>
      <c r="AF83" s="1">
        <f t="shared" si="5"/>
        <v>1</v>
      </c>
      <c r="AG83" s="1" t="s">
        <v>176</v>
      </c>
      <c r="AH83" s="1">
        <v>1</v>
      </c>
      <c r="AK83" s="1" t="s">
        <v>2058</v>
      </c>
      <c r="AL83" s="1">
        <v>1</v>
      </c>
      <c r="AO83" s="1" t="s">
        <v>2012</v>
      </c>
      <c r="AQ83" s="1">
        <v>1</v>
      </c>
      <c r="AT83" s="1" t="s">
        <v>148</v>
      </c>
      <c r="AU83" s="1" t="s">
        <v>2059</v>
      </c>
      <c r="AV83" s="1" t="s">
        <v>2060</v>
      </c>
      <c r="AX83" s="1">
        <v>1</v>
      </c>
      <c r="AY83" s="1" t="s">
        <v>2061</v>
      </c>
      <c r="AZ83" s="1">
        <v>8</v>
      </c>
      <c r="BA83" s="1">
        <v>17</v>
      </c>
      <c r="BB83" s="1">
        <f t="shared" si="3"/>
        <v>9</v>
      </c>
      <c r="BC83" s="1" t="s">
        <v>560</v>
      </c>
      <c r="BD83" s="1">
        <v>6</v>
      </c>
      <c r="BE83" s="1" t="s">
        <v>148</v>
      </c>
      <c r="BF83" s="1" t="s">
        <v>160</v>
      </c>
      <c r="BG83" s="1">
        <v>1</v>
      </c>
      <c r="BH83" s="1">
        <v>0</v>
      </c>
      <c r="BK83" s="1" t="s">
        <v>439</v>
      </c>
      <c r="BL83" s="1" t="s">
        <v>1693</v>
      </c>
      <c r="BM83" s="1" t="s">
        <v>255</v>
      </c>
      <c r="BN83" s="1" t="s">
        <v>505</v>
      </c>
      <c r="BO83" s="1" t="s">
        <v>2062</v>
      </c>
      <c r="BQ83" s="1" t="s">
        <v>2063</v>
      </c>
      <c r="BS83" s="1" t="s">
        <v>2064</v>
      </c>
      <c r="BT83" s="1">
        <v>1</v>
      </c>
      <c r="BX83" s="1" t="s">
        <v>2065</v>
      </c>
      <c r="BZ83" s="1" t="s">
        <v>1960</v>
      </c>
      <c r="CA83" s="1">
        <v>0</v>
      </c>
      <c r="CB83" s="1">
        <v>1</v>
      </c>
      <c r="CD83" s="1">
        <v>0</v>
      </c>
      <c r="CE83" s="1">
        <v>1</v>
      </c>
      <c r="CF83" s="1" t="s">
        <v>2066</v>
      </c>
      <c r="CG83" s="1" t="s">
        <v>2067</v>
      </c>
      <c r="CJ83" s="1" t="s">
        <v>1330</v>
      </c>
      <c r="CK83" s="1" t="s">
        <v>1330</v>
      </c>
      <c r="CL83" s="1" t="s">
        <v>2068</v>
      </c>
      <c r="CO83" s="1" t="s">
        <v>2069</v>
      </c>
      <c r="CQ83" s="1" t="s">
        <v>1693</v>
      </c>
      <c r="CS83" s="1">
        <v>1</v>
      </c>
      <c r="CV83" s="1" t="s">
        <v>457</v>
      </c>
      <c r="CW83" s="1">
        <v>1</v>
      </c>
      <c r="DA83" s="1" t="s">
        <v>176</v>
      </c>
      <c r="DB83" s="1">
        <v>0</v>
      </c>
      <c r="DC83" s="1">
        <v>1</v>
      </c>
      <c r="DD83" s="1">
        <v>0</v>
      </c>
      <c r="DF83" s="1" t="s">
        <v>574</v>
      </c>
      <c r="DG83" s="1" t="s">
        <v>177</v>
      </c>
      <c r="DH83" s="1">
        <v>0</v>
      </c>
      <c r="DI83" s="1">
        <v>0</v>
      </c>
      <c r="DJ83" s="1">
        <v>1</v>
      </c>
      <c r="DK83" s="1">
        <v>0</v>
      </c>
      <c r="DM83" s="1" t="s">
        <v>109</v>
      </c>
      <c r="DN83" s="1" t="s">
        <v>176</v>
      </c>
      <c r="DR83" s="1" t="s">
        <v>2025</v>
      </c>
      <c r="DT83" s="1">
        <v>1</v>
      </c>
      <c r="DW83" s="1" t="s">
        <v>2070</v>
      </c>
      <c r="DX83" s="1">
        <v>1</v>
      </c>
      <c r="EB83" s="1" t="s">
        <v>206</v>
      </c>
      <c r="EC83" s="1" t="s">
        <v>206</v>
      </c>
      <c r="ED83" s="1" t="s">
        <v>1746</v>
      </c>
      <c r="EE83" s="1">
        <v>1</v>
      </c>
      <c r="EI83" s="1" t="s">
        <v>2071</v>
      </c>
      <c r="EN83" s="1" t="s">
        <v>2072</v>
      </c>
      <c r="EP83" s="1">
        <v>1</v>
      </c>
      <c r="EQ83" s="1">
        <v>1</v>
      </c>
      <c r="ER83" s="1">
        <v>1</v>
      </c>
      <c r="EY83" s="1" t="s">
        <v>2073</v>
      </c>
      <c r="EZ83" s="1">
        <v>206591515</v>
      </c>
      <c r="FA83" s="1" t="s">
        <v>2074</v>
      </c>
      <c r="FB83" s="2">
        <v>44901.660717592589</v>
      </c>
      <c r="FE83" s="1" t="s">
        <v>184</v>
      </c>
      <c r="FH83" s="1">
        <v>37</v>
      </c>
      <c r="FI83" s="2">
        <v>44898.46718472222</v>
      </c>
      <c r="FJ83" s="2">
        <v>44898.480538622687</v>
      </c>
      <c r="FK83" s="1" t="s">
        <v>2075</v>
      </c>
      <c r="FL83" s="1">
        <v>12.429644</v>
      </c>
      <c r="FM83" s="1">
        <v>-1.6284540999999999</v>
      </c>
      <c r="FN83" s="1">
        <v>333.7</v>
      </c>
      <c r="FO83" s="1">
        <v>3.54</v>
      </c>
    </row>
    <row r="84" spans="1:171" x14ac:dyDescent="0.25">
      <c r="A84" s="1">
        <v>83</v>
      </c>
      <c r="B84" s="1" t="s">
        <v>1283</v>
      </c>
      <c r="C84" s="1" t="s">
        <v>143</v>
      </c>
      <c r="D84" s="1">
        <v>29</v>
      </c>
      <c r="E84" s="1" t="s">
        <v>2076</v>
      </c>
      <c r="F84" s="1" t="s">
        <v>144</v>
      </c>
      <c r="G84" s="1">
        <v>0</v>
      </c>
      <c r="H84" s="1" t="s">
        <v>145</v>
      </c>
      <c r="I84" s="1" t="s">
        <v>148</v>
      </c>
      <c r="K84" s="1" t="s">
        <v>148</v>
      </c>
      <c r="L84" s="1">
        <v>4</v>
      </c>
      <c r="M84" s="1">
        <v>1</v>
      </c>
      <c r="N84" s="1" t="s">
        <v>2077</v>
      </c>
      <c r="O84" s="1" t="s">
        <v>148</v>
      </c>
      <c r="P84" s="1" t="s">
        <v>397</v>
      </c>
      <c r="R84" s="1" t="s">
        <v>2078</v>
      </c>
      <c r="T84" s="1" t="s">
        <v>18</v>
      </c>
      <c r="U84" s="1">
        <v>0</v>
      </c>
      <c r="V84" s="1">
        <v>0</v>
      </c>
      <c r="W84" s="1">
        <v>0</v>
      </c>
      <c r="X84" s="1">
        <v>0</v>
      </c>
      <c r="Y84" s="1">
        <v>1</v>
      </c>
      <c r="Z84" s="1">
        <v>0</v>
      </c>
      <c r="AA84" s="1">
        <v>0</v>
      </c>
      <c r="AB84" s="1">
        <v>0</v>
      </c>
      <c r="AC84" s="1">
        <v>0</v>
      </c>
      <c r="AD84" s="1">
        <v>0</v>
      </c>
      <c r="AE84" s="1">
        <v>0</v>
      </c>
      <c r="AF84" s="1">
        <f t="shared" si="5"/>
        <v>1</v>
      </c>
      <c r="AG84" s="1" t="s">
        <v>176</v>
      </c>
      <c r="AH84" s="1">
        <v>1</v>
      </c>
      <c r="AK84" s="1" t="s">
        <v>2079</v>
      </c>
      <c r="AL84" s="1">
        <v>1</v>
      </c>
      <c r="AO84" s="1" t="s">
        <v>1470</v>
      </c>
      <c r="AS84" s="1">
        <v>1</v>
      </c>
      <c r="AT84" s="1" t="s">
        <v>176</v>
      </c>
      <c r="AY84" s="1" t="s">
        <v>1049</v>
      </c>
      <c r="AZ84" s="1">
        <v>8</v>
      </c>
      <c r="BA84" s="1">
        <v>17</v>
      </c>
      <c r="BB84" s="1">
        <f t="shared" si="3"/>
        <v>9</v>
      </c>
      <c r="BC84" s="1" t="s">
        <v>2080</v>
      </c>
      <c r="BD84" s="1">
        <v>6.25</v>
      </c>
      <c r="BE84" s="1" t="s">
        <v>148</v>
      </c>
      <c r="BF84" s="1" t="s">
        <v>160</v>
      </c>
      <c r="BG84" s="1">
        <v>1</v>
      </c>
      <c r="BH84" s="1">
        <v>0</v>
      </c>
      <c r="BK84" s="1" t="s">
        <v>439</v>
      </c>
      <c r="BL84" s="1" t="s">
        <v>1693</v>
      </c>
      <c r="BM84" s="1" t="s">
        <v>255</v>
      </c>
      <c r="BN84" s="1" t="s">
        <v>505</v>
      </c>
      <c r="BO84" s="1" t="s">
        <v>1824</v>
      </c>
      <c r="BQ84" s="1" t="s">
        <v>2081</v>
      </c>
      <c r="BS84" s="1" t="s">
        <v>2082</v>
      </c>
      <c r="BU84" s="1">
        <v>1</v>
      </c>
      <c r="BX84" s="1" t="s">
        <v>2083</v>
      </c>
      <c r="BZ84" s="1" t="s">
        <v>69</v>
      </c>
      <c r="CA84" s="1">
        <v>0</v>
      </c>
      <c r="CB84" s="1">
        <v>0</v>
      </c>
      <c r="CC84" s="1">
        <v>1</v>
      </c>
      <c r="CD84" s="1">
        <v>0</v>
      </c>
      <c r="CE84" s="1">
        <v>0</v>
      </c>
      <c r="CG84" s="1" t="s">
        <v>1117</v>
      </c>
      <c r="CJ84" s="1" t="s">
        <v>1330</v>
      </c>
      <c r="CK84" s="1" t="s">
        <v>1330</v>
      </c>
      <c r="CL84" s="1" t="s">
        <v>2047</v>
      </c>
      <c r="CO84" s="1" t="s">
        <v>2084</v>
      </c>
      <c r="CQ84" s="1" t="s">
        <v>2085</v>
      </c>
      <c r="CS84" s="1">
        <v>1</v>
      </c>
      <c r="CV84" s="1" t="s">
        <v>457</v>
      </c>
      <c r="CW84" s="1">
        <v>1</v>
      </c>
      <c r="DA84" s="1" t="s">
        <v>176</v>
      </c>
      <c r="DB84" s="1">
        <v>0</v>
      </c>
      <c r="DC84" s="1">
        <v>1</v>
      </c>
      <c r="DD84" s="1">
        <v>0</v>
      </c>
      <c r="DF84" s="1" t="s">
        <v>574</v>
      </c>
      <c r="DG84" s="1" t="s">
        <v>177</v>
      </c>
      <c r="DH84" s="1">
        <v>0</v>
      </c>
      <c r="DI84" s="1">
        <v>0</v>
      </c>
      <c r="DJ84" s="1">
        <v>1</v>
      </c>
      <c r="DK84" s="1">
        <v>0</v>
      </c>
      <c r="DM84" s="1" t="s">
        <v>109</v>
      </c>
      <c r="DN84" s="1" t="s">
        <v>176</v>
      </c>
      <c r="DR84" s="1" t="s">
        <v>2025</v>
      </c>
      <c r="DT84" s="1">
        <v>1</v>
      </c>
      <c r="DW84" s="1" t="s">
        <v>2026</v>
      </c>
      <c r="DX84" s="1">
        <v>1</v>
      </c>
      <c r="EB84" s="1" t="s">
        <v>206</v>
      </c>
      <c r="EC84" s="1" t="s">
        <v>206</v>
      </c>
      <c r="ED84" s="1" t="s">
        <v>1746</v>
      </c>
      <c r="EE84" s="1">
        <v>1</v>
      </c>
      <c r="EI84" s="1" t="s">
        <v>2086</v>
      </c>
      <c r="EN84" s="1" t="s">
        <v>2087</v>
      </c>
      <c r="EO84" s="1">
        <v>1</v>
      </c>
      <c r="EY84" s="1" t="s">
        <v>2088</v>
      </c>
      <c r="EZ84" s="1">
        <v>206591517</v>
      </c>
      <c r="FA84" s="1" t="s">
        <v>2089</v>
      </c>
      <c r="FB84" s="2">
        <v>44901.660729166673</v>
      </c>
      <c r="FE84" s="1" t="s">
        <v>184</v>
      </c>
      <c r="FH84" s="1">
        <v>38</v>
      </c>
      <c r="FI84" s="2">
        <v>44898.481061168983</v>
      </c>
      <c r="FJ84" s="2">
        <v>44898.494498148153</v>
      </c>
      <c r="FK84" s="1" t="s">
        <v>2090</v>
      </c>
      <c r="FL84" s="1">
        <v>12.4296335</v>
      </c>
      <c r="FM84" s="1">
        <v>-1.6284177</v>
      </c>
      <c r="FN84" s="1">
        <v>336.9</v>
      </c>
      <c r="FO84" s="1">
        <v>3.9</v>
      </c>
    </row>
    <row r="85" spans="1:171" x14ac:dyDescent="0.25">
      <c r="A85" s="1">
        <v>84</v>
      </c>
      <c r="B85" s="1" t="s">
        <v>1283</v>
      </c>
      <c r="C85" s="1" t="s">
        <v>143</v>
      </c>
      <c r="D85" s="1">
        <v>61</v>
      </c>
      <c r="E85" s="1" t="s">
        <v>1425</v>
      </c>
      <c r="F85" s="1" t="s">
        <v>144</v>
      </c>
      <c r="G85" s="1">
        <v>0</v>
      </c>
      <c r="H85" s="1" t="s">
        <v>145</v>
      </c>
      <c r="I85" s="1" t="s">
        <v>148</v>
      </c>
      <c r="K85" s="1" t="s">
        <v>148</v>
      </c>
      <c r="L85" s="1">
        <v>2</v>
      </c>
      <c r="M85" s="1">
        <v>4</v>
      </c>
      <c r="N85" s="1" t="s">
        <v>2091</v>
      </c>
      <c r="O85" s="1" t="s">
        <v>148</v>
      </c>
      <c r="P85" s="1" t="s">
        <v>1345</v>
      </c>
      <c r="Q85" s="1" t="s">
        <v>1680</v>
      </c>
      <c r="R85" s="1" t="s">
        <v>2092</v>
      </c>
      <c r="T85" s="1" t="s">
        <v>18</v>
      </c>
      <c r="U85" s="1">
        <v>0</v>
      </c>
      <c r="V85" s="1">
        <v>0</v>
      </c>
      <c r="W85" s="1">
        <v>0</v>
      </c>
      <c r="X85" s="1">
        <v>0</v>
      </c>
      <c r="Y85" s="1">
        <v>1</v>
      </c>
      <c r="Z85" s="1">
        <v>0</v>
      </c>
      <c r="AA85" s="1">
        <v>0</v>
      </c>
      <c r="AB85" s="1">
        <v>0</v>
      </c>
      <c r="AC85" s="1">
        <v>0</v>
      </c>
      <c r="AD85" s="1">
        <v>0</v>
      </c>
      <c r="AE85" s="1">
        <v>0</v>
      </c>
      <c r="AF85" s="1">
        <f t="shared" si="5"/>
        <v>1</v>
      </c>
      <c r="AG85" s="1" t="s">
        <v>176</v>
      </c>
      <c r="AH85" s="1">
        <v>1</v>
      </c>
      <c r="AK85" s="1" t="s">
        <v>2093</v>
      </c>
      <c r="AL85" s="1">
        <v>1</v>
      </c>
      <c r="AO85" s="1" t="s">
        <v>2012</v>
      </c>
      <c r="AQ85" s="1">
        <v>1</v>
      </c>
      <c r="AT85" s="1" t="s">
        <v>148</v>
      </c>
      <c r="AU85" s="1" t="s">
        <v>2094</v>
      </c>
      <c r="AV85" s="1" t="s">
        <v>2095</v>
      </c>
      <c r="AX85" s="1">
        <v>1</v>
      </c>
      <c r="AY85" s="1" t="s">
        <v>1049</v>
      </c>
      <c r="AZ85" s="1">
        <v>8</v>
      </c>
      <c r="BA85" s="1">
        <v>17</v>
      </c>
      <c r="BB85" s="1">
        <f t="shared" si="3"/>
        <v>9</v>
      </c>
      <c r="BC85" s="1" t="s">
        <v>560</v>
      </c>
      <c r="BD85" s="1">
        <v>6</v>
      </c>
      <c r="BE85" s="1" t="s">
        <v>148</v>
      </c>
      <c r="BF85" s="1" t="s">
        <v>160</v>
      </c>
      <c r="BG85" s="1">
        <v>1</v>
      </c>
      <c r="BH85" s="1">
        <v>0</v>
      </c>
      <c r="BK85" s="1" t="s">
        <v>439</v>
      </c>
      <c r="BL85" s="1" t="s">
        <v>2096</v>
      </c>
      <c r="BM85" s="1" t="s">
        <v>255</v>
      </c>
      <c r="BN85" s="1" t="s">
        <v>289</v>
      </c>
      <c r="BO85" s="1" t="s">
        <v>2097</v>
      </c>
      <c r="BQ85" s="1" t="s">
        <v>2098</v>
      </c>
      <c r="BS85" s="1" t="s">
        <v>2001</v>
      </c>
      <c r="BU85" s="1">
        <v>1</v>
      </c>
      <c r="BX85" s="1" t="s">
        <v>2099</v>
      </c>
      <c r="BZ85" s="1" t="s">
        <v>168</v>
      </c>
      <c r="CA85" s="1">
        <v>0</v>
      </c>
      <c r="CB85" s="1">
        <v>1</v>
      </c>
      <c r="CD85" s="1">
        <v>0</v>
      </c>
      <c r="CE85" s="1">
        <v>0</v>
      </c>
      <c r="CG85" s="1" t="s">
        <v>1470</v>
      </c>
      <c r="CJ85" s="1" t="s">
        <v>1330</v>
      </c>
      <c r="CK85" s="1" t="s">
        <v>2100</v>
      </c>
      <c r="CL85" s="1" t="s">
        <v>1547</v>
      </c>
      <c r="CO85" s="1" t="s">
        <v>2084</v>
      </c>
      <c r="CQ85" s="1" t="s">
        <v>1693</v>
      </c>
      <c r="CS85" s="1">
        <v>1</v>
      </c>
      <c r="CV85" s="1" t="s">
        <v>457</v>
      </c>
      <c r="CW85" s="1">
        <v>1</v>
      </c>
      <c r="DA85" s="1" t="s">
        <v>176</v>
      </c>
      <c r="DB85" s="1">
        <v>0</v>
      </c>
      <c r="DC85" s="1">
        <v>1</v>
      </c>
      <c r="DD85" s="1">
        <v>0</v>
      </c>
      <c r="DF85" s="1" t="s">
        <v>574</v>
      </c>
      <c r="DG85" s="1" t="s">
        <v>177</v>
      </c>
      <c r="DH85" s="1">
        <v>0</v>
      </c>
      <c r="DI85" s="1">
        <v>0</v>
      </c>
      <c r="DJ85" s="1">
        <v>1</v>
      </c>
      <c r="DK85" s="1">
        <v>0</v>
      </c>
      <c r="DM85" s="1" t="s">
        <v>109</v>
      </c>
      <c r="DN85" s="1" t="s">
        <v>176</v>
      </c>
      <c r="DR85" s="1" t="s">
        <v>2101</v>
      </c>
      <c r="DT85" s="1">
        <v>1</v>
      </c>
      <c r="DW85" s="1" t="s">
        <v>2102</v>
      </c>
      <c r="DX85" s="1">
        <v>1</v>
      </c>
      <c r="EB85" s="1" t="s">
        <v>206</v>
      </c>
      <c r="EC85" s="1" t="s">
        <v>206</v>
      </c>
      <c r="ED85" s="1" t="s">
        <v>1746</v>
      </c>
      <c r="EE85" s="1">
        <v>1</v>
      </c>
      <c r="EI85" s="1" t="s">
        <v>2103</v>
      </c>
      <c r="EN85" s="1" t="s">
        <v>2104</v>
      </c>
      <c r="EQ85" s="1">
        <v>1</v>
      </c>
      <c r="EY85" s="1" t="s">
        <v>2105</v>
      </c>
      <c r="EZ85" s="1">
        <v>206591519</v>
      </c>
      <c r="FA85" s="1" t="s">
        <v>2106</v>
      </c>
      <c r="FB85" s="2">
        <v>44901.660729166673</v>
      </c>
      <c r="FE85" s="1" t="s">
        <v>184</v>
      </c>
      <c r="FH85" s="1">
        <v>39</v>
      </c>
      <c r="FI85" s="2">
        <v>44898.494807175928</v>
      </c>
      <c r="FJ85" s="2">
        <v>44898.509336446761</v>
      </c>
      <c r="FK85" s="1" t="s">
        <v>2107</v>
      </c>
      <c r="FL85" s="1">
        <v>12.429653699999999</v>
      </c>
      <c r="FM85" s="1">
        <v>-1.6283981999999999</v>
      </c>
      <c r="FN85" s="1">
        <v>326.5</v>
      </c>
      <c r="FO85" s="1">
        <v>3.98</v>
      </c>
    </row>
    <row r="86" spans="1:171" x14ac:dyDescent="0.25">
      <c r="A86" s="1">
        <v>85</v>
      </c>
      <c r="B86" s="1" t="s">
        <v>1283</v>
      </c>
      <c r="C86" s="1" t="s">
        <v>143</v>
      </c>
      <c r="D86" s="1">
        <v>50</v>
      </c>
      <c r="E86" s="1" t="s">
        <v>1425</v>
      </c>
      <c r="F86" s="1" t="s">
        <v>144</v>
      </c>
      <c r="G86" s="1">
        <v>0</v>
      </c>
      <c r="H86" s="1" t="s">
        <v>145</v>
      </c>
      <c r="I86" s="1" t="s">
        <v>176</v>
      </c>
      <c r="K86" s="1" t="s">
        <v>176</v>
      </c>
      <c r="L86" s="1">
        <v>4</v>
      </c>
      <c r="M86" s="1">
        <v>3</v>
      </c>
      <c r="N86" s="1" t="s">
        <v>1651</v>
      </c>
      <c r="O86" s="1" t="s">
        <v>148</v>
      </c>
      <c r="P86" s="1" t="s">
        <v>149</v>
      </c>
      <c r="Q86" s="1" t="s">
        <v>186</v>
      </c>
      <c r="R86" s="1" t="s">
        <v>2108</v>
      </c>
      <c r="T86" s="1" t="s">
        <v>18</v>
      </c>
      <c r="U86" s="1">
        <v>0</v>
      </c>
      <c r="V86" s="1">
        <v>0</v>
      </c>
      <c r="W86" s="1">
        <v>0</v>
      </c>
      <c r="X86" s="1">
        <v>0</v>
      </c>
      <c r="Y86" s="1">
        <v>1</v>
      </c>
      <c r="Z86" s="1">
        <v>0</v>
      </c>
      <c r="AA86" s="1">
        <v>0</v>
      </c>
      <c r="AB86" s="1">
        <v>0</v>
      </c>
      <c r="AC86" s="1">
        <v>0</v>
      </c>
      <c r="AD86" s="1">
        <v>0</v>
      </c>
      <c r="AE86" s="1">
        <v>0</v>
      </c>
      <c r="AF86" s="1">
        <f t="shared" si="5"/>
        <v>1</v>
      </c>
      <c r="AG86" s="1" t="s">
        <v>176</v>
      </c>
      <c r="AH86" s="1">
        <v>1</v>
      </c>
      <c r="AK86" s="1" t="s">
        <v>2109</v>
      </c>
      <c r="AL86" s="1">
        <v>1</v>
      </c>
      <c r="AO86" s="1" t="s">
        <v>1028</v>
      </c>
      <c r="AP86" s="1">
        <v>1</v>
      </c>
      <c r="AT86" s="1" t="s">
        <v>148</v>
      </c>
      <c r="AU86" s="1" t="s">
        <v>859</v>
      </c>
      <c r="AV86" s="1" t="s">
        <v>2110</v>
      </c>
      <c r="AW86" s="1">
        <v>1</v>
      </c>
      <c r="AY86" s="1" t="s">
        <v>252</v>
      </c>
      <c r="AZ86" s="1">
        <v>7</v>
      </c>
      <c r="BA86" s="1">
        <v>17</v>
      </c>
      <c r="BB86" s="1">
        <f t="shared" si="3"/>
        <v>10</v>
      </c>
      <c r="BC86" s="1" t="s">
        <v>560</v>
      </c>
      <c r="BD86" s="1">
        <v>6</v>
      </c>
      <c r="BE86" s="1" t="s">
        <v>148</v>
      </c>
      <c r="BF86" s="1" t="s">
        <v>160</v>
      </c>
      <c r="BG86" s="1">
        <v>1</v>
      </c>
      <c r="BH86" s="1">
        <v>0</v>
      </c>
      <c r="BK86" s="1" t="s">
        <v>439</v>
      </c>
      <c r="BL86" s="1" t="s">
        <v>2111</v>
      </c>
      <c r="BM86" s="1" t="s">
        <v>255</v>
      </c>
      <c r="BN86" s="1" t="s">
        <v>289</v>
      </c>
      <c r="BO86" s="1" t="s">
        <v>2097</v>
      </c>
      <c r="BQ86" s="1" t="s">
        <v>2112</v>
      </c>
      <c r="BS86" s="1" t="s">
        <v>2113</v>
      </c>
      <c r="BV86" s="1">
        <v>1</v>
      </c>
      <c r="BX86" s="1" t="s">
        <v>2114</v>
      </c>
      <c r="BZ86" s="1" t="s">
        <v>168</v>
      </c>
      <c r="CA86" s="1">
        <v>0</v>
      </c>
      <c r="CB86" s="1">
        <v>1</v>
      </c>
      <c r="CD86" s="1">
        <v>0</v>
      </c>
      <c r="CE86" s="1">
        <v>0</v>
      </c>
      <c r="CG86" s="1" t="s">
        <v>1470</v>
      </c>
      <c r="CJ86" s="1" t="s">
        <v>1330</v>
      </c>
      <c r="CK86" s="1" t="s">
        <v>1330</v>
      </c>
      <c r="CL86" s="1" t="s">
        <v>2115</v>
      </c>
      <c r="CO86" s="1" t="s">
        <v>2084</v>
      </c>
      <c r="CQ86" s="1" t="s">
        <v>1693</v>
      </c>
      <c r="CS86" s="1">
        <v>1</v>
      </c>
      <c r="CV86" s="1" t="s">
        <v>457</v>
      </c>
      <c r="CW86" s="1">
        <v>1</v>
      </c>
      <c r="DA86" s="1" t="s">
        <v>176</v>
      </c>
      <c r="DB86" s="1">
        <v>0</v>
      </c>
      <c r="DC86" s="1">
        <v>1</v>
      </c>
      <c r="DD86" s="1">
        <v>0</v>
      </c>
      <c r="DF86" s="1" t="s">
        <v>574</v>
      </c>
      <c r="DG86" s="1" t="s">
        <v>177</v>
      </c>
      <c r="DH86" s="1">
        <v>0</v>
      </c>
      <c r="DI86" s="1">
        <v>0</v>
      </c>
      <c r="DJ86" s="1">
        <v>1</v>
      </c>
      <c r="DK86" s="1">
        <v>0</v>
      </c>
      <c r="DM86" s="1" t="s">
        <v>109</v>
      </c>
      <c r="DN86" s="1" t="s">
        <v>176</v>
      </c>
      <c r="DR86" s="1" t="s">
        <v>2025</v>
      </c>
      <c r="DT86" s="1">
        <v>1</v>
      </c>
      <c r="DW86" s="1" t="s">
        <v>2116</v>
      </c>
      <c r="DX86" s="1">
        <v>1</v>
      </c>
      <c r="EB86" s="1" t="s">
        <v>206</v>
      </c>
      <c r="EC86" s="1" t="s">
        <v>206</v>
      </c>
      <c r="ED86" s="1" t="s">
        <v>1746</v>
      </c>
      <c r="EE86" s="1">
        <v>1</v>
      </c>
      <c r="EI86" s="1" t="s">
        <v>2117</v>
      </c>
      <c r="EN86" s="1" t="s">
        <v>2118</v>
      </c>
      <c r="EP86" s="1">
        <v>1</v>
      </c>
      <c r="EQ86" s="1">
        <v>1</v>
      </c>
      <c r="EY86" s="1" t="s">
        <v>2119</v>
      </c>
      <c r="EZ86" s="1">
        <v>206591522</v>
      </c>
      <c r="FA86" s="1" t="s">
        <v>2120</v>
      </c>
      <c r="FB86" s="2">
        <v>44901.660740740743</v>
      </c>
      <c r="FE86" s="1" t="s">
        <v>184</v>
      </c>
      <c r="FH86" s="1">
        <v>40</v>
      </c>
      <c r="FI86" s="2">
        <v>44898.509758136577</v>
      </c>
      <c r="FJ86" s="2">
        <v>44898.522094282409</v>
      </c>
      <c r="FK86" s="1" t="s">
        <v>2121</v>
      </c>
      <c r="FL86" s="1">
        <v>12.4296033</v>
      </c>
      <c r="FM86" s="1">
        <v>-1.6284354999999999</v>
      </c>
      <c r="FN86" s="1">
        <v>316.8</v>
      </c>
      <c r="FO86" s="1">
        <v>3.25</v>
      </c>
    </row>
    <row r="87" spans="1:171" x14ac:dyDescent="0.25">
      <c r="A87" s="1">
        <v>86</v>
      </c>
      <c r="B87" s="1" t="s">
        <v>1283</v>
      </c>
      <c r="C87" s="1" t="s">
        <v>143</v>
      </c>
      <c r="D87" s="1">
        <v>56</v>
      </c>
      <c r="E87" s="1" t="s">
        <v>2122</v>
      </c>
      <c r="F87" s="1" t="s">
        <v>144</v>
      </c>
      <c r="G87" s="1">
        <v>0</v>
      </c>
      <c r="H87" s="1" t="s">
        <v>145</v>
      </c>
      <c r="I87" s="1" t="s">
        <v>148</v>
      </c>
      <c r="K87" s="1" t="s">
        <v>148</v>
      </c>
      <c r="L87" s="1">
        <v>4</v>
      </c>
      <c r="M87" s="1">
        <v>3</v>
      </c>
      <c r="N87" s="1" t="s">
        <v>176</v>
      </c>
      <c r="O87" s="1" t="s">
        <v>176</v>
      </c>
      <c r="R87" s="1" t="s">
        <v>2123</v>
      </c>
      <c r="T87" s="1" t="s">
        <v>18</v>
      </c>
      <c r="U87" s="1">
        <v>0</v>
      </c>
      <c r="V87" s="1">
        <v>0</v>
      </c>
      <c r="W87" s="1">
        <v>0</v>
      </c>
      <c r="X87" s="1">
        <v>0</v>
      </c>
      <c r="Y87" s="1">
        <v>1</v>
      </c>
      <c r="Z87" s="1">
        <v>0</v>
      </c>
      <c r="AA87" s="1">
        <v>0</v>
      </c>
      <c r="AB87" s="1">
        <v>0</v>
      </c>
      <c r="AC87" s="1">
        <v>0</v>
      </c>
      <c r="AD87" s="1">
        <v>0</v>
      </c>
      <c r="AE87" s="1">
        <v>0</v>
      </c>
      <c r="AF87" s="1">
        <f t="shared" si="5"/>
        <v>1</v>
      </c>
      <c r="AG87" s="1" t="s">
        <v>176</v>
      </c>
      <c r="AH87" s="1">
        <v>1</v>
      </c>
      <c r="AK87" s="1" t="s">
        <v>2124</v>
      </c>
      <c r="AL87" s="1">
        <v>1</v>
      </c>
      <c r="AO87" s="1" t="s">
        <v>2012</v>
      </c>
      <c r="AQ87" s="1">
        <v>1</v>
      </c>
      <c r="AT87" s="1" t="s">
        <v>148</v>
      </c>
      <c r="AU87" s="1" t="s">
        <v>2125</v>
      </c>
      <c r="AV87" s="1" t="s">
        <v>705</v>
      </c>
      <c r="AX87" s="1">
        <v>1</v>
      </c>
      <c r="AY87" s="1" t="s">
        <v>1049</v>
      </c>
      <c r="AZ87" s="1">
        <v>8</v>
      </c>
      <c r="BA87" s="1">
        <v>17</v>
      </c>
      <c r="BB87" s="1">
        <f t="shared" si="3"/>
        <v>9</v>
      </c>
      <c r="BC87" s="1" t="s">
        <v>560</v>
      </c>
      <c r="BD87" s="1">
        <v>6</v>
      </c>
      <c r="BE87" s="1" t="s">
        <v>148</v>
      </c>
      <c r="BF87" s="1" t="s">
        <v>160</v>
      </c>
      <c r="BG87" s="1">
        <v>1</v>
      </c>
      <c r="BH87" s="1">
        <v>0</v>
      </c>
      <c r="BK87" s="1" t="s">
        <v>439</v>
      </c>
      <c r="BL87" s="1" t="s">
        <v>1693</v>
      </c>
      <c r="BM87" s="1" t="s">
        <v>255</v>
      </c>
      <c r="BN87" s="1" t="s">
        <v>289</v>
      </c>
      <c r="BO87" s="1" t="s">
        <v>2126</v>
      </c>
      <c r="BQ87" s="1" t="s">
        <v>2127</v>
      </c>
      <c r="BS87" s="1" t="s">
        <v>2128</v>
      </c>
      <c r="BV87" s="1">
        <v>1</v>
      </c>
      <c r="BX87" s="1" t="s">
        <v>2083</v>
      </c>
      <c r="BZ87" s="1" t="s">
        <v>168</v>
      </c>
      <c r="CA87" s="1">
        <v>0</v>
      </c>
      <c r="CB87" s="1">
        <v>1</v>
      </c>
      <c r="CD87" s="1">
        <v>0</v>
      </c>
      <c r="CE87" s="1">
        <v>0</v>
      </c>
      <c r="CG87" s="1" t="s">
        <v>1470</v>
      </c>
      <c r="CJ87" s="1" t="s">
        <v>1330</v>
      </c>
      <c r="CK87" s="1" t="s">
        <v>1330</v>
      </c>
      <c r="CL87" s="1" t="s">
        <v>2129</v>
      </c>
      <c r="CO87" s="1" t="s">
        <v>2130</v>
      </c>
      <c r="CQ87" s="1" t="s">
        <v>1693</v>
      </c>
      <c r="CS87" s="1">
        <v>1</v>
      </c>
      <c r="CV87" s="1" t="s">
        <v>457</v>
      </c>
      <c r="CW87" s="1">
        <v>1</v>
      </c>
      <c r="DA87" s="1" t="s">
        <v>176</v>
      </c>
      <c r="DB87" s="1">
        <v>0</v>
      </c>
      <c r="DC87" s="1">
        <v>1</v>
      </c>
      <c r="DD87" s="1">
        <v>0</v>
      </c>
      <c r="DF87" s="1" t="s">
        <v>574</v>
      </c>
      <c r="DG87" s="1" t="s">
        <v>177</v>
      </c>
      <c r="DH87" s="1">
        <v>0</v>
      </c>
      <c r="DI87" s="1">
        <v>0</v>
      </c>
      <c r="DJ87" s="1">
        <v>1</v>
      </c>
      <c r="DK87" s="1">
        <v>0</v>
      </c>
      <c r="DM87" s="1" t="s">
        <v>109</v>
      </c>
      <c r="DN87" s="1" t="s">
        <v>176</v>
      </c>
      <c r="DR87" s="1" t="s">
        <v>2131</v>
      </c>
      <c r="DT87" s="1">
        <v>1</v>
      </c>
      <c r="DW87" s="1" t="s">
        <v>2102</v>
      </c>
      <c r="DX87" s="1">
        <v>1</v>
      </c>
      <c r="EB87" s="1" t="s">
        <v>206</v>
      </c>
      <c r="EC87" s="1" t="s">
        <v>206</v>
      </c>
      <c r="ED87" s="1" t="s">
        <v>1746</v>
      </c>
      <c r="EE87" s="1">
        <v>1</v>
      </c>
      <c r="EI87" s="1" t="s">
        <v>722</v>
      </c>
      <c r="EN87" s="1" t="s">
        <v>2132</v>
      </c>
      <c r="EP87" s="1">
        <v>1</v>
      </c>
      <c r="EY87" s="1" t="s">
        <v>1313</v>
      </c>
      <c r="EZ87" s="1">
        <v>206591525</v>
      </c>
      <c r="FA87" s="1" t="s">
        <v>2133</v>
      </c>
      <c r="FB87" s="2">
        <v>44901.660740740743</v>
      </c>
      <c r="FE87" s="1" t="s">
        <v>184</v>
      </c>
      <c r="FH87" s="1">
        <v>41</v>
      </c>
      <c r="FI87" s="2">
        <v>44898.524237673613</v>
      </c>
      <c r="FJ87" s="2">
        <v>44898.534569722222</v>
      </c>
      <c r="FK87" s="1" t="s">
        <v>2134</v>
      </c>
      <c r="FL87" s="1">
        <v>12.429619199999999</v>
      </c>
      <c r="FM87" s="1">
        <v>-1.6283671</v>
      </c>
      <c r="FN87" s="1">
        <v>331.8</v>
      </c>
      <c r="FO87" s="1">
        <v>3.56</v>
      </c>
    </row>
    <row r="88" spans="1:171" x14ac:dyDescent="0.25">
      <c r="A88" s="1">
        <v>87</v>
      </c>
      <c r="B88" s="1" t="s">
        <v>1283</v>
      </c>
      <c r="C88" s="1" t="s">
        <v>143</v>
      </c>
      <c r="D88" s="1">
        <v>22</v>
      </c>
      <c r="E88" s="1" t="s">
        <v>2135</v>
      </c>
      <c r="F88" s="1" t="s">
        <v>1129</v>
      </c>
      <c r="G88" s="1">
        <v>2</v>
      </c>
      <c r="H88" s="1" t="s">
        <v>756</v>
      </c>
      <c r="I88" s="1" t="s">
        <v>148</v>
      </c>
      <c r="K88" s="1" t="s">
        <v>148</v>
      </c>
      <c r="L88" s="1">
        <v>2</v>
      </c>
      <c r="M88" s="1">
        <v>2</v>
      </c>
      <c r="N88" s="1" t="s">
        <v>176</v>
      </c>
      <c r="O88" s="1" t="s">
        <v>176</v>
      </c>
      <c r="R88" s="1" t="s">
        <v>1583</v>
      </c>
      <c r="T88" s="1" t="s">
        <v>805</v>
      </c>
      <c r="U88" s="1">
        <v>0</v>
      </c>
      <c r="V88" s="1">
        <v>0</v>
      </c>
      <c r="W88" s="1">
        <v>1</v>
      </c>
      <c r="X88" s="1">
        <v>0</v>
      </c>
      <c r="Y88" s="1">
        <v>1</v>
      </c>
      <c r="Z88" s="1">
        <v>0</v>
      </c>
      <c r="AA88" s="1">
        <v>0</v>
      </c>
      <c r="AB88" s="1">
        <v>0</v>
      </c>
      <c r="AC88" s="1">
        <v>0</v>
      </c>
      <c r="AD88" s="1">
        <v>0</v>
      </c>
      <c r="AE88" s="1">
        <v>0</v>
      </c>
      <c r="AF88" s="1">
        <f t="shared" si="5"/>
        <v>2</v>
      </c>
      <c r="AG88" s="1" t="s">
        <v>176</v>
      </c>
      <c r="AH88" s="1">
        <v>1</v>
      </c>
      <c r="AK88" s="1" t="s">
        <v>2136</v>
      </c>
      <c r="AL88" s="1">
        <v>1</v>
      </c>
      <c r="AN88" s="1">
        <v>1</v>
      </c>
      <c r="AO88" s="1" t="s">
        <v>1407</v>
      </c>
      <c r="AQ88" s="1">
        <v>1</v>
      </c>
      <c r="AT88" s="1" t="s">
        <v>148</v>
      </c>
      <c r="AU88" s="1" t="s">
        <v>2137</v>
      </c>
      <c r="AV88" s="1" t="s">
        <v>670</v>
      </c>
      <c r="AX88" s="1">
        <v>1</v>
      </c>
      <c r="AY88" s="1" t="s">
        <v>1049</v>
      </c>
      <c r="AZ88" s="1">
        <v>8</v>
      </c>
      <c r="BA88" s="1">
        <v>17</v>
      </c>
      <c r="BB88" s="1">
        <f t="shared" si="3"/>
        <v>9</v>
      </c>
      <c r="BC88" s="1" t="s">
        <v>560</v>
      </c>
      <c r="BD88" s="1">
        <v>6</v>
      </c>
      <c r="BE88" s="1" t="s">
        <v>148</v>
      </c>
      <c r="BF88" s="1" t="s">
        <v>160</v>
      </c>
      <c r="BG88" s="1">
        <v>1</v>
      </c>
      <c r="BH88" s="1">
        <v>0</v>
      </c>
      <c r="BK88" s="1" t="s">
        <v>439</v>
      </c>
      <c r="BL88" s="1" t="s">
        <v>2111</v>
      </c>
      <c r="BM88" s="1" t="s">
        <v>255</v>
      </c>
      <c r="BN88" s="1" t="s">
        <v>289</v>
      </c>
      <c r="BO88" s="1" t="s">
        <v>2097</v>
      </c>
      <c r="BQ88" s="1" t="s">
        <v>2138</v>
      </c>
      <c r="BS88" s="1" t="s">
        <v>1733</v>
      </c>
      <c r="BT88" s="1">
        <v>1</v>
      </c>
      <c r="BX88" s="1" t="s">
        <v>2139</v>
      </c>
      <c r="BZ88" s="1" t="s">
        <v>168</v>
      </c>
      <c r="CA88" s="1">
        <v>0</v>
      </c>
      <c r="CB88" s="1">
        <v>1</v>
      </c>
      <c r="CD88" s="1">
        <v>0</v>
      </c>
      <c r="CE88" s="1">
        <v>0</v>
      </c>
      <c r="CG88" s="1" t="s">
        <v>1470</v>
      </c>
      <c r="CJ88" s="1" t="s">
        <v>1330</v>
      </c>
      <c r="CK88" s="1" t="s">
        <v>1330</v>
      </c>
      <c r="CL88" s="1" t="s">
        <v>2140</v>
      </c>
      <c r="CO88" s="1" t="s">
        <v>2084</v>
      </c>
      <c r="CQ88" s="1" t="s">
        <v>1693</v>
      </c>
      <c r="CS88" s="1">
        <v>1</v>
      </c>
      <c r="CV88" s="1" t="s">
        <v>457</v>
      </c>
      <c r="CW88" s="1">
        <v>1</v>
      </c>
      <c r="DA88" s="1" t="s">
        <v>176</v>
      </c>
      <c r="DB88" s="1">
        <v>0</v>
      </c>
      <c r="DC88" s="1">
        <v>1</v>
      </c>
      <c r="DD88" s="1">
        <v>0</v>
      </c>
      <c r="DF88" s="1" t="s">
        <v>1470</v>
      </c>
      <c r="DG88" s="1" t="s">
        <v>177</v>
      </c>
      <c r="DH88" s="1">
        <v>0</v>
      </c>
      <c r="DI88" s="1">
        <v>0</v>
      </c>
      <c r="DJ88" s="1">
        <v>1</v>
      </c>
      <c r="DK88" s="1">
        <v>0</v>
      </c>
      <c r="DM88" s="1" t="s">
        <v>109</v>
      </c>
      <c r="DN88" s="1" t="s">
        <v>176</v>
      </c>
      <c r="DR88" s="1" t="s">
        <v>2141</v>
      </c>
      <c r="DT88" s="1">
        <v>1</v>
      </c>
      <c r="DW88" s="1" t="s">
        <v>2142</v>
      </c>
      <c r="DX88" s="1">
        <v>1</v>
      </c>
      <c r="EB88" s="1" t="s">
        <v>206</v>
      </c>
      <c r="EC88" s="1" t="s">
        <v>206</v>
      </c>
      <c r="ED88" s="1" t="s">
        <v>2143</v>
      </c>
      <c r="EE88" s="1">
        <v>1</v>
      </c>
      <c r="EI88" s="1" t="s">
        <v>2144</v>
      </c>
      <c r="EN88" s="1" t="s">
        <v>2145</v>
      </c>
      <c r="EP88" s="1">
        <v>1</v>
      </c>
      <c r="EX88" s="1">
        <v>1</v>
      </c>
      <c r="EY88" s="1" t="s">
        <v>1768</v>
      </c>
      <c r="EZ88" s="1">
        <v>206591528</v>
      </c>
      <c r="FA88" s="1" t="s">
        <v>2146</v>
      </c>
      <c r="FB88" s="2">
        <v>44901.660740740743</v>
      </c>
      <c r="FE88" s="1" t="s">
        <v>184</v>
      </c>
      <c r="FH88" s="1">
        <v>42</v>
      </c>
      <c r="FI88" s="2">
        <v>44898.534772951389</v>
      </c>
      <c r="FJ88" s="2">
        <v>44898.545079884258</v>
      </c>
      <c r="FK88" s="1" t="s">
        <v>2147</v>
      </c>
      <c r="FL88" s="1">
        <v>12.429584699999999</v>
      </c>
      <c r="FM88" s="1">
        <v>-1.6283643000000001</v>
      </c>
      <c r="FN88" s="1">
        <v>349.1</v>
      </c>
      <c r="FO88" s="1">
        <v>4.54</v>
      </c>
    </row>
    <row r="89" spans="1:171" x14ac:dyDescent="0.25">
      <c r="A89" s="1">
        <v>88</v>
      </c>
      <c r="B89" s="1" t="s">
        <v>1283</v>
      </c>
      <c r="C89" s="1" t="s">
        <v>143</v>
      </c>
      <c r="D89" s="1">
        <v>42</v>
      </c>
      <c r="E89" s="1" t="s">
        <v>2148</v>
      </c>
      <c r="F89" s="1" t="s">
        <v>144</v>
      </c>
      <c r="G89" s="1">
        <v>0</v>
      </c>
      <c r="H89" s="1" t="s">
        <v>145</v>
      </c>
      <c r="I89" s="1" t="s">
        <v>148</v>
      </c>
      <c r="K89" s="1" t="s">
        <v>148</v>
      </c>
      <c r="L89" s="1">
        <v>5</v>
      </c>
      <c r="M89" s="1">
        <v>2</v>
      </c>
      <c r="N89" s="1" t="s">
        <v>1470</v>
      </c>
      <c r="O89" s="1" t="s">
        <v>176</v>
      </c>
      <c r="R89" s="1" t="s">
        <v>2149</v>
      </c>
      <c r="T89" s="1" t="s">
        <v>18</v>
      </c>
      <c r="U89" s="1">
        <v>0</v>
      </c>
      <c r="V89" s="1">
        <v>0</v>
      </c>
      <c r="W89" s="1">
        <v>0</v>
      </c>
      <c r="X89" s="1">
        <v>0</v>
      </c>
      <c r="Y89" s="1">
        <v>1</v>
      </c>
      <c r="Z89" s="1">
        <v>0</v>
      </c>
      <c r="AA89" s="1">
        <v>0</v>
      </c>
      <c r="AB89" s="1">
        <v>0</v>
      </c>
      <c r="AC89" s="1">
        <v>0</v>
      </c>
      <c r="AD89" s="1">
        <v>0</v>
      </c>
      <c r="AE89" s="1">
        <v>0</v>
      </c>
      <c r="AF89" s="1">
        <f t="shared" si="5"/>
        <v>1</v>
      </c>
      <c r="AG89" s="1" t="s">
        <v>616</v>
      </c>
      <c r="AH89" s="1">
        <v>1</v>
      </c>
      <c r="AK89" s="1" t="s">
        <v>2150</v>
      </c>
      <c r="AL89" s="1">
        <v>1</v>
      </c>
      <c r="AO89" s="1" t="s">
        <v>2151</v>
      </c>
      <c r="AS89" s="1">
        <v>1</v>
      </c>
      <c r="AT89" s="1" t="s">
        <v>176</v>
      </c>
      <c r="AY89" s="1" t="s">
        <v>2152</v>
      </c>
      <c r="AZ89" s="1">
        <v>10</v>
      </c>
      <c r="BA89" s="1">
        <v>17</v>
      </c>
      <c r="BB89" s="1">
        <f t="shared" si="3"/>
        <v>7</v>
      </c>
      <c r="BC89" s="1" t="s">
        <v>560</v>
      </c>
      <c r="BD89" s="1">
        <v>6</v>
      </c>
      <c r="BE89" s="1" t="s">
        <v>148</v>
      </c>
      <c r="BF89" s="1" t="s">
        <v>160</v>
      </c>
      <c r="BG89" s="1">
        <v>1</v>
      </c>
      <c r="BH89" s="1">
        <v>0</v>
      </c>
      <c r="BK89" s="1" t="s">
        <v>439</v>
      </c>
      <c r="BL89" s="1" t="s">
        <v>1693</v>
      </c>
      <c r="BM89" s="1" t="s">
        <v>255</v>
      </c>
      <c r="BN89" s="1" t="s">
        <v>289</v>
      </c>
      <c r="BO89" s="1" t="s">
        <v>2097</v>
      </c>
      <c r="BQ89" s="1" t="s">
        <v>2153</v>
      </c>
      <c r="BS89" s="1" t="s">
        <v>2154</v>
      </c>
      <c r="BU89" s="1">
        <v>1</v>
      </c>
      <c r="BX89" s="1" t="s">
        <v>2155</v>
      </c>
      <c r="BZ89" s="1" t="s">
        <v>168</v>
      </c>
      <c r="CA89" s="1">
        <v>0</v>
      </c>
      <c r="CB89" s="1">
        <v>1</v>
      </c>
      <c r="CD89" s="1">
        <v>0</v>
      </c>
      <c r="CE89" s="1">
        <v>0</v>
      </c>
      <c r="CG89" s="1" t="s">
        <v>2067</v>
      </c>
      <c r="CJ89" s="1" t="s">
        <v>1330</v>
      </c>
      <c r="CK89" s="1" t="s">
        <v>1330</v>
      </c>
      <c r="CL89" s="1" t="s">
        <v>2156</v>
      </c>
      <c r="CO89" s="1" t="s">
        <v>2157</v>
      </c>
      <c r="CQ89" s="1" t="s">
        <v>2158</v>
      </c>
      <c r="CS89" s="1">
        <v>1</v>
      </c>
      <c r="CV89" s="1" t="s">
        <v>457</v>
      </c>
      <c r="CW89" s="1">
        <v>1</v>
      </c>
      <c r="DA89" s="1" t="s">
        <v>176</v>
      </c>
      <c r="DB89" s="1">
        <v>0</v>
      </c>
      <c r="DC89" s="1">
        <v>1</v>
      </c>
      <c r="DD89" s="1">
        <v>0</v>
      </c>
      <c r="DF89" s="1" t="s">
        <v>574</v>
      </c>
      <c r="DG89" s="1" t="s">
        <v>177</v>
      </c>
      <c r="DH89" s="1">
        <v>0</v>
      </c>
      <c r="DI89" s="1">
        <v>0</v>
      </c>
      <c r="DJ89" s="1">
        <v>1</v>
      </c>
      <c r="DK89" s="1">
        <v>0</v>
      </c>
      <c r="DM89" s="1" t="s">
        <v>109</v>
      </c>
      <c r="DN89" s="1" t="s">
        <v>176</v>
      </c>
      <c r="DR89" s="1" t="s">
        <v>2025</v>
      </c>
      <c r="DT89" s="1">
        <v>1</v>
      </c>
      <c r="DW89" s="1" t="s">
        <v>2159</v>
      </c>
      <c r="DX89" s="1">
        <v>1</v>
      </c>
      <c r="EB89" s="1" t="s">
        <v>206</v>
      </c>
      <c r="EC89" s="1" t="s">
        <v>206</v>
      </c>
      <c r="ED89" s="1" t="s">
        <v>1746</v>
      </c>
      <c r="EE89" s="1">
        <v>1</v>
      </c>
      <c r="EI89" s="1" t="s">
        <v>2160</v>
      </c>
      <c r="EN89" s="1" t="s">
        <v>2161</v>
      </c>
      <c r="EP89" s="1">
        <v>1</v>
      </c>
      <c r="EW89" s="1">
        <v>1</v>
      </c>
      <c r="EY89" s="1" t="s">
        <v>2162</v>
      </c>
      <c r="EZ89" s="1">
        <v>206591531</v>
      </c>
      <c r="FA89" s="1" t="s">
        <v>2163</v>
      </c>
      <c r="FB89" s="2">
        <v>44901.660752314812</v>
      </c>
      <c r="FE89" s="1" t="s">
        <v>184</v>
      </c>
      <c r="FH89" s="1">
        <v>43</v>
      </c>
      <c r="FI89" s="2">
        <v>44898.545191874997</v>
      </c>
      <c r="FJ89" s="2">
        <v>44898.556565810177</v>
      </c>
      <c r="FK89" s="1" t="s">
        <v>2164</v>
      </c>
      <c r="FL89" s="1">
        <v>12.4297214</v>
      </c>
      <c r="FM89" s="1">
        <v>-1.6283616999999999</v>
      </c>
      <c r="FN89" s="1">
        <v>296.10000000000002</v>
      </c>
      <c r="FO89" s="1">
        <v>4.5</v>
      </c>
    </row>
    <row r="90" spans="1:171" x14ac:dyDescent="0.25">
      <c r="A90" s="1">
        <v>89</v>
      </c>
      <c r="B90" s="1" t="s">
        <v>1283</v>
      </c>
      <c r="C90" s="1" t="s">
        <v>143</v>
      </c>
      <c r="D90" s="1">
        <v>60</v>
      </c>
      <c r="E90" s="1" t="s">
        <v>1223</v>
      </c>
      <c r="F90" s="1" t="s">
        <v>144</v>
      </c>
      <c r="G90" s="1">
        <v>0</v>
      </c>
      <c r="H90" s="1" t="s">
        <v>145</v>
      </c>
      <c r="I90" s="1" t="s">
        <v>148</v>
      </c>
      <c r="K90" s="1" t="s">
        <v>148</v>
      </c>
      <c r="L90" s="1">
        <v>3</v>
      </c>
      <c r="M90" s="1">
        <v>1</v>
      </c>
      <c r="N90" s="1" t="s">
        <v>176</v>
      </c>
      <c r="O90" s="1" t="s">
        <v>176</v>
      </c>
      <c r="R90" s="1" t="s">
        <v>2165</v>
      </c>
      <c r="T90" s="1" t="s">
        <v>18</v>
      </c>
      <c r="U90" s="1">
        <v>0</v>
      </c>
      <c r="V90" s="1">
        <v>0</v>
      </c>
      <c r="W90" s="1">
        <v>0</v>
      </c>
      <c r="X90" s="1">
        <v>0</v>
      </c>
      <c r="Y90" s="1">
        <v>1</v>
      </c>
      <c r="Z90" s="1">
        <v>0</v>
      </c>
      <c r="AA90" s="1">
        <v>0</v>
      </c>
      <c r="AB90" s="1">
        <v>0</v>
      </c>
      <c r="AC90" s="1">
        <v>0</v>
      </c>
      <c r="AD90" s="1">
        <v>0</v>
      </c>
      <c r="AE90" s="1">
        <v>0</v>
      </c>
      <c r="AF90" s="1">
        <f t="shared" si="5"/>
        <v>1</v>
      </c>
      <c r="AG90" s="1" t="s">
        <v>176</v>
      </c>
      <c r="AH90" s="1">
        <v>1</v>
      </c>
      <c r="AK90" s="1" t="s">
        <v>2166</v>
      </c>
      <c r="AL90" s="1">
        <v>1</v>
      </c>
      <c r="AO90" s="1" t="s">
        <v>2167</v>
      </c>
      <c r="AQ90" s="1">
        <v>1</v>
      </c>
      <c r="AT90" s="1" t="s">
        <v>148</v>
      </c>
      <c r="AU90" s="1" t="s">
        <v>2168</v>
      </c>
      <c r="AV90" s="1" t="s">
        <v>2169</v>
      </c>
      <c r="AY90" s="1" t="s">
        <v>1711</v>
      </c>
      <c r="AZ90" s="1">
        <v>9</v>
      </c>
      <c r="BA90" s="1">
        <v>17</v>
      </c>
      <c r="BB90" s="1">
        <f t="shared" si="3"/>
        <v>8</v>
      </c>
      <c r="BC90" s="1" t="s">
        <v>2170</v>
      </c>
      <c r="BD90" s="1">
        <v>6</v>
      </c>
      <c r="BE90" s="1" t="s">
        <v>148</v>
      </c>
      <c r="BF90" s="1" t="s">
        <v>160</v>
      </c>
      <c r="BG90" s="1">
        <v>1</v>
      </c>
      <c r="BH90" s="1">
        <v>0</v>
      </c>
      <c r="BK90" s="1" t="s">
        <v>439</v>
      </c>
      <c r="BL90" s="1" t="s">
        <v>2111</v>
      </c>
      <c r="BM90" s="1" t="s">
        <v>255</v>
      </c>
      <c r="BN90" s="1" t="s">
        <v>289</v>
      </c>
      <c r="BO90" s="1" t="s">
        <v>2097</v>
      </c>
      <c r="BQ90" s="1" t="s">
        <v>2171</v>
      </c>
      <c r="BS90" s="1" t="s">
        <v>2001</v>
      </c>
      <c r="BU90" s="1">
        <v>1</v>
      </c>
      <c r="BX90" s="1" t="s">
        <v>2083</v>
      </c>
      <c r="BZ90" s="1" t="s">
        <v>168</v>
      </c>
      <c r="CA90" s="1">
        <v>0</v>
      </c>
      <c r="CB90" s="1">
        <v>1</v>
      </c>
      <c r="CD90" s="1">
        <v>0</v>
      </c>
      <c r="CE90" s="1">
        <v>0</v>
      </c>
      <c r="CG90" s="1" t="s">
        <v>1470</v>
      </c>
      <c r="CJ90" s="1" t="s">
        <v>1330</v>
      </c>
      <c r="CK90" s="1" t="s">
        <v>2172</v>
      </c>
      <c r="CL90" s="1" t="s">
        <v>1547</v>
      </c>
      <c r="CO90" s="1" t="s">
        <v>2173</v>
      </c>
      <c r="CQ90" s="1" t="s">
        <v>2174</v>
      </c>
      <c r="CR90" s="1">
        <v>1</v>
      </c>
      <c r="CV90" s="1" t="s">
        <v>457</v>
      </c>
      <c r="CW90" s="1">
        <v>1</v>
      </c>
      <c r="DA90" s="1" t="s">
        <v>176</v>
      </c>
      <c r="DB90" s="1">
        <v>0</v>
      </c>
      <c r="DC90" s="1">
        <v>1</v>
      </c>
      <c r="DD90" s="1">
        <v>0</v>
      </c>
      <c r="DF90" s="1" t="s">
        <v>574</v>
      </c>
      <c r="DG90" s="1" t="s">
        <v>177</v>
      </c>
      <c r="DH90" s="1">
        <v>0</v>
      </c>
      <c r="DI90" s="1">
        <v>0</v>
      </c>
      <c r="DJ90" s="1">
        <v>1</v>
      </c>
      <c r="DK90" s="1">
        <v>0</v>
      </c>
      <c r="DM90" s="1" t="s">
        <v>109</v>
      </c>
      <c r="DN90" s="1" t="s">
        <v>176</v>
      </c>
      <c r="DR90" s="1" t="s">
        <v>1101</v>
      </c>
      <c r="DT90" s="1">
        <v>1</v>
      </c>
      <c r="DW90" s="1" t="s">
        <v>2175</v>
      </c>
      <c r="DX90" s="1">
        <v>1</v>
      </c>
      <c r="EB90" s="1" t="s">
        <v>206</v>
      </c>
      <c r="EC90" s="1" t="s">
        <v>206</v>
      </c>
      <c r="ED90" s="1" t="s">
        <v>1746</v>
      </c>
      <c r="EE90" s="1">
        <v>1</v>
      </c>
      <c r="EI90" s="1" t="s">
        <v>2176</v>
      </c>
      <c r="EN90" s="1" t="s">
        <v>2177</v>
      </c>
      <c r="EP90" s="1">
        <v>1</v>
      </c>
      <c r="ER90" s="1">
        <v>1</v>
      </c>
      <c r="EY90" s="1" t="s">
        <v>2178</v>
      </c>
      <c r="EZ90" s="1">
        <v>206591534</v>
      </c>
      <c r="FA90" s="1" t="s">
        <v>2179</v>
      </c>
      <c r="FB90" s="2">
        <v>44901.660752314812</v>
      </c>
      <c r="FE90" s="1" t="s">
        <v>184</v>
      </c>
      <c r="FH90" s="1">
        <v>44</v>
      </c>
      <c r="FI90" s="2">
        <v>44898.556949999998</v>
      </c>
      <c r="FJ90" s="2">
        <v>44898.577479618063</v>
      </c>
      <c r="FK90" s="1" t="s">
        <v>2180</v>
      </c>
      <c r="FL90" s="1">
        <v>12.4296416</v>
      </c>
      <c r="FM90" s="1">
        <v>-1.6283943000000001</v>
      </c>
      <c r="FN90" s="1">
        <v>327.10000000000002</v>
      </c>
      <c r="FO90" s="1">
        <v>3.34</v>
      </c>
    </row>
    <row r="91" spans="1:171" x14ac:dyDescent="0.25">
      <c r="A91" s="1">
        <v>90</v>
      </c>
      <c r="B91" s="1" t="s">
        <v>1283</v>
      </c>
      <c r="C91" s="1" t="s">
        <v>143</v>
      </c>
      <c r="D91" s="1">
        <v>47</v>
      </c>
      <c r="E91" s="1" t="s">
        <v>1649</v>
      </c>
      <c r="F91" s="1" t="s">
        <v>144</v>
      </c>
      <c r="G91" s="1">
        <v>0</v>
      </c>
      <c r="H91" s="1" t="s">
        <v>145</v>
      </c>
      <c r="I91" s="1" t="s">
        <v>176</v>
      </c>
      <c r="K91" s="1" t="s">
        <v>176</v>
      </c>
      <c r="L91" s="1">
        <v>5</v>
      </c>
      <c r="M91" s="1">
        <v>1</v>
      </c>
      <c r="N91" s="1" t="s">
        <v>2181</v>
      </c>
      <c r="O91" s="1" t="s">
        <v>148</v>
      </c>
      <c r="P91" s="1" t="s">
        <v>149</v>
      </c>
      <c r="Q91" s="1" t="s">
        <v>246</v>
      </c>
      <c r="R91" s="1" t="s">
        <v>2182</v>
      </c>
      <c r="T91" s="1" t="s">
        <v>18</v>
      </c>
      <c r="U91" s="1">
        <v>0</v>
      </c>
      <c r="V91" s="1">
        <v>0</v>
      </c>
      <c r="W91" s="1">
        <v>0</v>
      </c>
      <c r="X91" s="1">
        <v>0</v>
      </c>
      <c r="Y91" s="1">
        <v>1</v>
      </c>
      <c r="Z91" s="1">
        <v>0</v>
      </c>
      <c r="AA91" s="1">
        <v>0</v>
      </c>
      <c r="AB91" s="1">
        <v>0</v>
      </c>
      <c r="AC91" s="1">
        <v>0</v>
      </c>
      <c r="AD91" s="1">
        <v>0</v>
      </c>
      <c r="AE91" s="1">
        <v>0</v>
      </c>
      <c r="AF91" s="1">
        <f t="shared" si="5"/>
        <v>1</v>
      </c>
      <c r="AG91" s="1" t="s">
        <v>176</v>
      </c>
      <c r="AH91" s="1">
        <v>1</v>
      </c>
      <c r="AK91" s="1" t="s">
        <v>2183</v>
      </c>
      <c r="AL91" s="1">
        <v>1</v>
      </c>
      <c r="AO91" s="1" t="s">
        <v>2012</v>
      </c>
      <c r="AQ91" s="1">
        <v>1</v>
      </c>
      <c r="AT91" s="1" t="s">
        <v>148</v>
      </c>
      <c r="AU91" s="1" t="s">
        <v>2184</v>
      </c>
      <c r="AV91" s="1" t="s">
        <v>2185</v>
      </c>
      <c r="AW91" s="1">
        <v>1</v>
      </c>
      <c r="AY91" s="1" t="s">
        <v>252</v>
      </c>
      <c r="AZ91" s="1">
        <v>7</v>
      </c>
      <c r="BA91" s="1">
        <v>17</v>
      </c>
      <c r="BB91" s="1">
        <f t="shared" si="3"/>
        <v>10</v>
      </c>
      <c r="BC91" s="1" t="s">
        <v>560</v>
      </c>
      <c r="BD91" s="1">
        <v>6</v>
      </c>
      <c r="BE91" s="1" t="s">
        <v>148</v>
      </c>
      <c r="BF91" s="1" t="s">
        <v>160</v>
      </c>
      <c r="BG91" s="1">
        <v>1</v>
      </c>
      <c r="BH91" s="1">
        <v>0</v>
      </c>
      <c r="BK91" s="1" t="s">
        <v>439</v>
      </c>
      <c r="BL91" s="1" t="s">
        <v>2111</v>
      </c>
      <c r="BM91" s="1" t="s">
        <v>255</v>
      </c>
      <c r="BN91" s="1" t="s">
        <v>289</v>
      </c>
      <c r="BO91" s="1" t="s">
        <v>2097</v>
      </c>
      <c r="BQ91" s="1" t="s">
        <v>2127</v>
      </c>
      <c r="BS91" s="1" t="s">
        <v>2186</v>
      </c>
      <c r="BU91" s="1">
        <v>1</v>
      </c>
      <c r="BX91" s="1" t="s">
        <v>1570</v>
      </c>
      <c r="BZ91" s="1" t="s">
        <v>168</v>
      </c>
      <c r="CA91" s="1">
        <v>0</v>
      </c>
      <c r="CB91" s="1">
        <v>1</v>
      </c>
      <c r="CD91" s="1">
        <v>0</v>
      </c>
      <c r="CE91" s="1">
        <v>0</v>
      </c>
      <c r="CG91" s="1" t="s">
        <v>1470</v>
      </c>
      <c r="CJ91" s="1" t="s">
        <v>1330</v>
      </c>
      <c r="CK91" s="1" t="s">
        <v>1330</v>
      </c>
      <c r="CL91" s="1" t="s">
        <v>1520</v>
      </c>
      <c r="CO91" s="1" t="s">
        <v>2084</v>
      </c>
      <c r="CQ91" s="1" t="s">
        <v>1693</v>
      </c>
      <c r="CS91" s="1">
        <v>1</v>
      </c>
      <c r="CV91" s="1" t="s">
        <v>457</v>
      </c>
      <c r="CW91" s="1">
        <v>1</v>
      </c>
      <c r="DA91" s="1" t="s">
        <v>176</v>
      </c>
      <c r="DB91" s="1">
        <v>0</v>
      </c>
      <c r="DC91" s="1">
        <v>1</v>
      </c>
      <c r="DD91" s="1">
        <v>0</v>
      </c>
      <c r="DF91" s="1" t="s">
        <v>574</v>
      </c>
      <c r="DG91" s="1" t="s">
        <v>177</v>
      </c>
      <c r="DH91" s="1">
        <v>0</v>
      </c>
      <c r="DI91" s="1">
        <v>0</v>
      </c>
      <c r="DJ91" s="1">
        <v>1</v>
      </c>
      <c r="DK91" s="1">
        <v>0</v>
      </c>
      <c r="DM91" s="1" t="s">
        <v>109</v>
      </c>
      <c r="DN91" s="1" t="s">
        <v>176</v>
      </c>
      <c r="DR91" s="1" t="s">
        <v>2187</v>
      </c>
      <c r="DT91" s="1">
        <v>1</v>
      </c>
      <c r="DW91" s="1" t="s">
        <v>2188</v>
      </c>
      <c r="DX91" s="1">
        <v>1</v>
      </c>
      <c r="EB91" s="1" t="s">
        <v>206</v>
      </c>
      <c r="EC91" s="1" t="s">
        <v>206</v>
      </c>
      <c r="ED91" s="1" t="s">
        <v>1746</v>
      </c>
      <c r="EE91" s="1">
        <v>1</v>
      </c>
      <c r="EI91" s="1" t="s">
        <v>722</v>
      </c>
      <c r="EN91" s="1" t="s">
        <v>2189</v>
      </c>
      <c r="EP91" s="1">
        <v>1</v>
      </c>
      <c r="EV91" s="1">
        <v>1</v>
      </c>
      <c r="EY91" s="1" t="s">
        <v>1313</v>
      </c>
      <c r="EZ91" s="1">
        <v>206591538</v>
      </c>
      <c r="FA91" s="1" t="s">
        <v>2190</v>
      </c>
      <c r="FB91" s="2">
        <v>44901.660763888889</v>
      </c>
      <c r="FE91" s="1" t="s">
        <v>184</v>
      </c>
      <c r="FH91" s="1">
        <v>45</v>
      </c>
      <c r="FI91" s="2">
        <v>44898.577580810183</v>
      </c>
      <c r="FJ91" s="2">
        <v>44898.586602881936</v>
      </c>
      <c r="FK91" s="1" t="s">
        <v>2191</v>
      </c>
      <c r="FL91" s="1">
        <v>12.4296442</v>
      </c>
      <c r="FM91" s="1">
        <v>-1.6284829000000001</v>
      </c>
      <c r="FN91" s="1">
        <v>309.3</v>
      </c>
      <c r="FO91" s="1">
        <v>3.68</v>
      </c>
    </row>
    <row r="92" spans="1:171" x14ac:dyDescent="0.25">
      <c r="A92" s="1">
        <v>91</v>
      </c>
      <c r="B92" s="1" t="s">
        <v>1283</v>
      </c>
      <c r="C92" s="1" t="s">
        <v>143</v>
      </c>
      <c r="D92" s="1">
        <v>27</v>
      </c>
      <c r="E92" s="1" t="s">
        <v>2192</v>
      </c>
      <c r="F92" s="1" t="s">
        <v>830</v>
      </c>
      <c r="G92" s="1">
        <v>6</v>
      </c>
      <c r="H92" s="1" t="s">
        <v>756</v>
      </c>
      <c r="I92" s="1" t="s">
        <v>148</v>
      </c>
      <c r="K92" s="1" t="s">
        <v>148</v>
      </c>
      <c r="L92" s="1">
        <v>3</v>
      </c>
      <c r="M92" s="1">
        <v>5</v>
      </c>
      <c r="N92" s="1" t="s">
        <v>2193</v>
      </c>
      <c r="O92" s="1" t="s">
        <v>148</v>
      </c>
      <c r="P92" s="1" t="s">
        <v>29</v>
      </c>
      <c r="R92" s="1" t="s">
        <v>2194</v>
      </c>
      <c r="T92" s="1" t="s">
        <v>18</v>
      </c>
      <c r="U92" s="1">
        <v>0</v>
      </c>
      <c r="V92" s="1">
        <v>0</v>
      </c>
      <c r="W92" s="1">
        <v>0</v>
      </c>
      <c r="X92" s="1">
        <v>0</v>
      </c>
      <c r="Y92" s="1">
        <v>1</v>
      </c>
      <c r="Z92" s="1">
        <v>0</v>
      </c>
      <c r="AA92" s="1">
        <v>0</v>
      </c>
      <c r="AB92" s="1">
        <v>0</v>
      </c>
      <c r="AC92" s="1">
        <v>0</v>
      </c>
      <c r="AD92" s="1">
        <v>0</v>
      </c>
      <c r="AE92" s="1">
        <v>0</v>
      </c>
      <c r="AF92" s="1">
        <f t="shared" si="5"/>
        <v>1</v>
      </c>
      <c r="AG92" s="1" t="s">
        <v>176</v>
      </c>
      <c r="AH92" s="1">
        <v>1</v>
      </c>
      <c r="AK92" s="1" t="s">
        <v>2195</v>
      </c>
      <c r="AL92" s="1">
        <v>1</v>
      </c>
      <c r="AO92" s="1" t="s">
        <v>1470</v>
      </c>
      <c r="AS92" s="1">
        <v>1</v>
      </c>
      <c r="AT92" s="1" t="s">
        <v>176</v>
      </c>
      <c r="AY92" s="1" t="s">
        <v>1379</v>
      </c>
      <c r="AZ92" s="1">
        <v>8</v>
      </c>
      <c r="BA92" s="1">
        <v>16</v>
      </c>
      <c r="BB92" s="1">
        <f t="shared" si="3"/>
        <v>8</v>
      </c>
      <c r="BC92" s="1" t="s">
        <v>2170</v>
      </c>
      <c r="BD92" s="1">
        <v>6</v>
      </c>
      <c r="BE92" s="1" t="s">
        <v>148</v>
      </c>
      <c r="BF92" s="1" t="s">
        <v>160</v>
      </c>
      <c r="BG92" s="1">
        <v>1</v>
      </c>
      <c r="BH92" s="1">
        <v>0</v>
      </c>
      <c r="BK92" s="1" t="s">
        <v>439</v>
      </c>
      <c r="BL92" s="1" t="s">
        <v>2111</v>
      </c>
      <c r="BM92" s="1" t="s">
        <v>255</v>
      </c>
      <c r="BN92" s="1" t="s">
        <v>289</v>
      </c>
      <c r="BO92" s="1" t="s">
        <v>2097</v>
      </c>
      <c r="BQ92" s="1" t="s">
        <v>2196</v>
      </c>
      <c r="BS92" s="1" t="s">
        <v>1194</v>
      </c>
      <c r="BT92" s="1">
        <v>1</v>
      </c>
      <c r="BX92" s="1" t="s">
        <v>2197</v>
      </c>
      <c r="BZ92" s="1" t="s">
        <v>168</v>
      </c>
      <c r="CA92" s="1">
        <v>0</v>
      </c>
      <c r="CB92" s="1">
        <v>1</v>
      </c>
      <c r="CD92" s="1">
        <v>0</v>
      </c>
      <c r="CE92" s="1">
        <v>0</v>
      </c>
      <c r="CG92" s="1" t="s">
        <v>1470</v>
      </c>
      <c r="CJ92" s="1" t="s">
        <v>1330</v>
      </c>
      <c r="CK92" s="1" t="s">
        <v>1330</v>
      </c>
      <c r="CL92" s="1" t="s">
        <v>2198</v>
      </c>
      <c r="CO92" s="1" t="s">
        <v>2084</v>
      </c>
      <c r="CQ92" s="1" t="s">
        <v>1693</v>
      </c>
      <c r="CS92" s="1">
        <v>1</v>
      </c>
      <c r="CV92" s="1" t="s">
        <v>457</v>
      </c>
      <c r="CW92" s="1">
        <v>1</v>
      </c>
      <c r="DA92" s="1" t="s">
        <v>176</v>
      </c>
      <c r="DB92" s="1">
        <v>0</v>
      </c>
      <c r="DC92" s="1">
        <v>1</v>
      </c>
      <c r="DD92" s="1">
        <v>0</v>
      </c>
      <c r="DF92" s="1" t="s">
        <v>574</v>
      </c>
      <c r="DG92" s="1" t="s">
        <v>177</v>
      </c>
      <c r="DH92" s="1">
        <v>0</v>
      </c>
      <c r="DI92" s="1">
        <v>0</v>
      </c>
      <c r="DJ92" s="1">
        <v>1</v>
      </c>
      <c r="DK92" s="1">
        <v>0</v>
      </c>
      <c r="DM92" s="1" t="s">
        <v>109</v>
      </c>
      <c r="DN92" s="1" t="s">
        <v>176</v>
      </c>
      <c r="DR92" s="1" t="s">
        <v>2025</v>
      </c>
      <c r="DT92" s="1">
        <v>1</v>
      </c>
      <c r="DW92" s="1" t="s">
        <v>2199</v>
      </c>
      <c r="DX92" s="1">
        <v>1</v>
      </c>
      <c r="EB92" s="1" t="s">
        <v>206</v>
      </c>
      <c r="EC92" s="1" t="s">
        <v>206</v>
      </c>
      <c r="ED92" s="1" t="s">
        <v>1746</v>
      </c>
      <c r="EE92" s="1">
        <v>1</v>
      </c>
      <c r="EI92" s="1" t="s">
        <v>2200</v>
      </c>
      <c r="EN92" s="1" t="s">
        <v>2201</v>
      </c>
      <c r="EO92" s="1">
        <v>1</v>
      </c>
      <c r="ER92" s="1">
        <v>1</v>
      </c>
      <c r="EY92" s="1" t="s">
        <v>2202</v>
      </c>
      <c r="EZ92" s="1">
        <v>206591742</v>
      </c>
      <c r="FA92" s="1" t="s">
        <v>2203</v>
      </c>
      <c r="FB92" s="2">
        <v>44901.661215277767</v>
      </c>
      <c r="FE92" s="1" t="s">
        <v>184</v>
      </c>
      <c r="FH92" s="1">
        <v>46</v>
      </c>
      <c r="FI92" s="2">
        <v>44898.586907384262</v>
      </c>
      <c r="FJ92" s="2">
        <v>44898.59475744213</v>
      </c>
      <c r="FK92" s="1" t="s">
        <v>2204</v>
      </c>
      <c r="FL92" s="1">
        <v>12.4295732</v>
      </c>
      <c r="FM92" s="1">
        <v>-1.6284049</v>
      </c>
      <c r="FN92" s="1">
        <v>340.2</v>
      </c>
      <c r="FO92" s="1">
        <v>4.95</v>
      </c>
    </row>
    <row r="93" spans="1:171" x14ac:dyDescent="0.25">
      <c r="A93" s="1">
        <v>92</v>
      </c>
      <c r="B93" s="1" t="s">
        <v>1283</v>
      </c>
      <c r="C93" s="1" t="s">
        <v>143</v>
      </c>
      <c r="D93" s="1">
        <v>42</v>
      </c>
      <c r="E93" s="1" t="s">
        <v>2205</v>
      </c>
      <c r="F93" s="1" t="s">
        <v>144</v>
      </c>
      <c r="G93" s="1">
        <v>0</v>
      </c>
      <c r="H93" s="1" t="s">
        <v>145</v>
      </c>
      <c r="I93" s="1" t="s">
        <v>176</v>
      </c>
      <c r="K93" s="1" t="s">
        <v>176</v>
      </c>
      <c r="L93" s="1">
        <v>2</v>
      </c>
      <c r="M93" s="1">
        <v>2</v>
      </c>
      <c r="N93" s="1" t="s">
        <v>2206</v>
      </c>
      <c r="O93" s="1" t="s">
        <v>148</v>
      </c>
      <c r="P93" s="1" t="s">
        <v>466</v>
      </c>
      <c r="R93" s="1" t="s">
        <v>2207</v>
      </c>
      <c r="T93" s="1" t="s">
        <v>2208</v>
      </c>
      <c r="U93" s="1">
        <v>1</v>
      </c>
      <c r="V93" s="1">
        <v>1</v>
      </c>
      <c r="W93" s="1">
        <v>1</v>
      </c>
      <c r="X93" s="1">
        <v>0</v>
      </c>
      <c r="Y93" s="1">
        <v>1</v>
      </c>
      <c r="Z93" s="1">
        <v>0</v>
      </c>
      <c r="AA93" s="1">
        <v>0</v>
      </c>
      <c r="AB93" s="1">
        <v>0</v>
      </c>
      <c r="AC93" s="1">
        <v>0</v>
      </c>
      <c r="AD93" s="1">
        <v>0</v>
      </c>
      <c r="AE93" s="1">
        <v>0</v>
      </c>
      <c r="AF93" s="1">
        <f t="shared" si="5"/>
        <v>4</v>
      </c>
      <c r="AG93" s="1" t="s">
        <v>176</v>
      </c>
      <c r="AH93" s="1">
        <v>1</v>
      </c>
      <c r="AK93" s="1" t="s">
        <v>2209</v>
      </c>
      <c r="AL93" s="1">
        <v>1</v>
      </c>
      <c r="AM93" s="1">
        <v>1</v>
      </c>
      <c r="AO93" s="1" t="s">
        <v>2210</v>
      </c>
      <c r="AQ93" s="1">
        <v>1</v>
      </c>
      <c r="AT93" s="1" t="s">
        <v>148</v>
      </c>
      <c r="AU93" s="1" t="s">
        <v>2211</v>
      </c>
      <c r="AV93" s="1" t="s">
        <v>670</v>
      </c>
      <c r="AX93" s="1">
        <v>1</v>
      </c>
      <c r="AY93" s="1" t="s">
        <v>252</v>
      </c>
      <c r="AZ93" s="1">
        <v>7</v>
      </c>
      <c r="BA93" s="1">
        <v>17</v>
      </c>
      <c r="BB93" s="1">
        <f t="shared" si="3"/>
        <v>10</v>
      </c>
      <c r="BC93" s="1" t="s">
        <v>2212</v>
      </c>
      <c r="BD93" s="1">
        <v>7</v>
      </c>
      <c r="BE93" s="1" t="s">
        <v>148</v>
      </c>
      <c r="BF93" s="1" t="s">
        <v>160</v>
      </c>
      <c r="BG93" s="1">
        <v>1</v>
      </c>
      <c r="BH93" s="1">
        <v>0</v>
      </c>
      <c r="BK93" s="1" t="s">
        <v>439</v>
      </c>
      <c r="BL93" s="1" t="s">
        <v>505</v>
      </c>
      <c r="BM93" s="1" t="s">
        <v>255</v>
      </c>
      <c r="BN93" s="1" t="s">
        <v>289</v>
      </c>
      <c r="BO93" s="1" t="s">
        <v>2047</v>
      </c>
      <c r="BP93" s="1" t="s">
        <v>2213</v>
      </c>
      <c r="BQ93" s="1" t="s">
        <v>2214</v>
      </c>
      <c r="BS93" s="1" t="s">
        <v>1194</v>
      </c>
      <c r="BT93" s="1">
        <v>1</v>
      </c>
      <c r="BY93" s="1" t="s">
        <v>2215</v>
      </c>
      <c r="BZ93" s="1" t="s">
        <v>168</v>
      </c>
      <c r="CA93" s="1">
        <v>0</v>
      </c>
      <c r="CB93" s="1">
        <v>1</v>
      </c>
      <c r="CD93" s="1">
        <v>0</v>
      </c>
      <c r="CE93" s="1">
        <v>0</v>
      </c>
      <c r="CG93" s="1" t="s">
        <v>1470</v>
      </c>
      <c r="CJ93" s="1" t="s">
        <v>1330</v>
      </c>
      <c r="CK93" s="1" t="s">
        <v>1330</v>
      </c>
      <c r="CL93" s="1" t="s">
        <v>1455</v>
      </c>
      <c r="CO93" s="1" t="s">
        <v>2216</v>
      </c>
      <c r="CQ93" s="1" t="s">
        <v>1693</v>
      </c>
      <c r="CS93" s="1">
        <v>1</v>
      </c>
      <c r="CV93" s="1" t="s">
        <v>457</v>
      </c>
      <c r="CW93" s="1">
        <v>1</v>
      </c>
      <c r="DA93" s="1" t="s">
        <v>176</v>
      </c>
      <c r="DB93" s="1">
        <v>0</v>
      </c>
      <c r="DC93" s="1">
        <v>1</v>
      </c>
      <c r="DD93" s="1">
        <v>0</v>
      </c>
      <c r="DF93" s="1" t="s">
        <v>574</v>
      </c>
      <c r="DG93" s="1" t="s">
        <v>177</v>
      </c>
      <c r="DH93" s="1">
        <v>0</v>
      </c>
      <c r="DI93" s="1">
        <v>0</v>
      </c>
      <c r="DJ93" s="1">
        <v>1</v>
      </c>
      <c r="DK93" s="1">
        <v>0</v>
      </c>
      <c r="DM93" s="1" t="s">
        <v>109</v>
      </c>
      <c r="DN93" s="1" t="s">
        <v>176</v>
      </c>
      <c r="DR93" s="1" t="s">
        <v>2131</v>
      </c>
      <c r="DT93" s="1">
        <v>1</v>
      </c>
      <c r="DW93" s="1" t="s">
        <v>2217</v>
      </c>
      <c r="DX93" s="1">
        <v>1</v>
      </c>
      <c r="EB93" s="1" t="s">
        <v>206</v>
      </c>
      <c r="EC93" s="1" t="s">
        <v>206</v>
      </c>
      <c r="ED93" s="1" t="s">
        <v>1746</v>
      </c>
      <c r="EE93" s="1">
        <v>1</v>
      </c>
      <c r="EI93" s="1" t="s">
        <v>2218</v>
      </c>
      <c r="EN93" s="1" t="s">
        <v>2219</v>
      </c>
      <c r="EQ93" s="1">
        <v>1</v>
      </c>
      <c r="ER93" s="1">
        <v>1</v>
      </c>
      <c r="EV93" s="1">
        <v>1</v>
      </c>
      <c r="EY93" s="1" t="s">
        <v>2220</v>
      </c>
      <c r="EZ93" s="1">
        <v>206591743</v>
      </c>
      <c r="FA93" s="1" t="s">
        <v>2221</v>
      </c>
      <c r="FB93" s="2">
        <v>44901.661226851851</v>
      </c>
      <c r="FE93" s="1" t="s">
        <v>184</v>
      </c>
      <c r="FH93" s="1">
        <v>47</v>
      </c>
      <c r="FI93" s="2">
        <v>44898.595396180557</v>
      </c>
      <c r="FJ93" s="2">
        <v>44898.623603831024</v>
      </c>
      <c r="FK93" s="1" t="s">
        <v>2222</v>
      </c>
      <c r="FL93" s="1">
        <v>12.4296427</v>
      </c>
      <c r="FM93" s="1">
        <v>-1.6284155</v>
      </c>
      <c r="FN93" s="1">
        <v>341.2</v>
      </c>
      <c r="FO93" s="1">
        <v>4</v>
      </c>
    </row>
    <row r="94" spans="1:171" x14ac:dyDescent="0.25">
      <c r="A94" s="1">
        <v>93</v>
      </c>
      <c r="B94" s="1" t="s">
        <v>1283</v>
      </c>
      <c r="C94" s="1" t="s">
        <v>143</v>
      </c>
      <c r="D94" s="1">
        <v>35</v>
      </c>
      <c r="E94" s="1" t="s">
        <v>1284</v>
      </c>
      <c r="F94" s="1" t="s">
        <v>144</v>
      </c>
      <c r="G94" s="1">
        <v>0</v>
      </c>
      <c r="H94" s="1" t="s">
        <v>145</v>
      </c>
      <c r="I94" s="1" t="s">
        <v>148</v>
      </c>
      <c r="K94" s="1" t="s">
        <v>148</v>
      </c>
      <c r="L94" s="1">
        <v>3</v>
      </c>
      <c r="M94" s="1">
        <v>0.5</v>
      </c>
      <c r="N94" s="1" t="s">
        <v>2223</v>
      </c>
      <c r="O94" s="1" t="s">
        <v>148</v>
      </c>
      <c r="P94" s="1" t="s">
        <v>1345</v>
      </c>
      <c r="Q94" s="1" t="s">
        <v>1680</v>
      </c>
      <c r="R94" s="1" t="s">
        <v>2224</v>
      </c>
      <c r="T94" s="1" t="s">
        <v>18</v>
      </c>
      <c r="U94" s="1">
        <v>0</v>
      </c>
      <c r="V94" s="1">
        <v>0</v>
      </c>
      <c r="W94" s="1">
        <v>0</v>
      </c>
      <c r="X94" s="1">
        <v>0</v>
      </c>
      <c r="Y94" s="1">
        <v>1</v>
      </c>
      <c r="Z94" s="1">
        <v>0</v>
      </c>
      <c r="AA94" s="1">
        <v>0</v>
      </c>
      <c r="AB94" s="1">
        <v>0</v>
      </c>
      <c r="AC94" s="1">
        <v>0</v>
      </c>
      <c r="AD94" s="1">
        <v>0</v>
      </c>
      <c r="AE94" s="1">
        <v>0</v>
      </c>
      <c r="AF94" s="1">
        <f t="shared" si="5"/>
        <v>1</v>
      </c>
      <c r="AG94" s="1" t="s">
        <v>176</v>
      </c>
      <c r="AH94" s="1">
        <v>1</v>
      </c>
      <c r="AK94" s="1" t="s">
        <v>2225</v>
      </c>
      <c r="AM94" s="1">
        <v>1</v>
      </c>
      <c r="AO94" s="1" t="s">
        <v>2226</v>
      </c>
      <c r="AQ94" s="1">
        <v>1</v>
      </c>
      <c r="AT94" s="1" t="s">
        <v>176</v>
      </c>
      <c r="AY94" s="1" t="s">
        <v>1049</v>
      </c>
      <c r="AZ94" s="1">
        <v>8</v>
      </c>
      <c r="BA94" s="1">
        <v>17</v>
      </c>
      <c r="BB94" s="1">
        <f t="shared" si="3"/>
        <v>9</v>
      </c>
      <c r="BC94" s="1" t="s">
        <v>560</v>
      </c>
      <c r="BD94" s="1">
        <v>6</v>
      </c>
      <c r="BE94" s="1" t="s">
        <v>148</v>
      </c>
      <c r="BF94" s="1" t="s">
        <v>160</v>
      </c>
      <c r="BG94" s="1">
        <v>1</v>
      </c>
      <c r="BH94" s="1">
        <v>0</v>
      </c>
      <c r="BK94" s="1" t="s">
        <v>439</v>
      </c>
      <c r="BL94" s="1" t="s">
        <v>673</v>
      </c>
      <c r="BM94" s="1" t="s">
        <v>255</v>
      </c>
      <c r="BN94" s="1" t="s">
        <v>289</v>
      </c>
      <c r="BO94" s="1" t="s">
        <v>2126</v>
      </c>
      <c r="BQ94" s="1" t="s">
        <v>2227</v>
      </c>
      <c r="BS94" s="1" t="s">
        <v>2001</v>
      </c>
      <c r="BU94" s="1">
        <v>1</v>
      </c>
      <c r="BX94" s="1" t="s">
        <v>2228</v>
      </c>
      <c r="BZ94" s="1" t="s">
        <v>69</v>
      </c>
      <c r="CA94" s="1">
        <v>0</v>
      </c>
      <c r="CB94" s="1">
        <v>0</v>
      </c>
      <c r="CC94" s="1">
        <v>1</v>
      </c>
      <c r="CD94" s="1">
        <v>0</v>
      </c>
      <c r="CE94" s="1">
        <v>0</v>
      </c>
      <c r="CG94" s="1" t="s">
        <v>2229</v>
      </c>
      <c r="CJ94" s="1" t="s">
        <v>1330</v>
      </c>
      <c r="CK94" s="1" t="s">
        <v>1330</v>
      </c>
      <c r="CL94" s="1" t="s">
        <v>2230</v>
      </c>
      <c r="CO94" s="1" t="s">
        <v>2231</v>
      </c>
      <c r="CQ94" s="1" t="s">
        <v>2232</v>
      </c>
      <c r="CS94" s="1">
        <v>1</v>
      </c>
      <c r="CV94" s="1" t="s">
        <v>457</v>
      </c>
      <c r="CW94" s="1">
        <v>1</v>
      </c>
      <c r="DA94" s="1" t="s">
        <v>176</v>
      </c>
      <c r="DB94" s="1">
        <v>0</v>
      </c>
      <c r="DC94" s="1">
        <v>1</v>
      </c>
      <c r="DD94" s="1">
        <v>0</v>
      </c>
      <c r="DF94" s="1" t="s">
        <v>574</v>
      </c>
      <c r="DG94" s="1" t="s">
        <v>177</v>
      </c>
      <c r="DH94" s="1">
        <v>0</v>
      </c>
      <c r="DI94" s="1">
        <v>0</v>
      </c>
      <c r="DJ94" s="1">
        <v>1</v>
      </c>
      <c r="DK94" s="1">
        <v>0</v>
      </c>
      <c r="DM94" s="1" t="s">
        <v>109</v>
      </c>
      <c r="DN94" s="1" t="s">
        <v>176</v>
      </c>
      <c r="DR94" s="1" t="s">
        <v>2233</v>
      </c>
      <c r="DT94" s="1">
        <v>1</v>
      </c>
      <c r="DW94" s="1" t="s">
        <v>2188</v>
      </c>
      <c r="DX94" s="1">
        <v>1</v>
      </c>
      <c r="EB94" s="1" t="s">
        <v>206</v>
      </c>
      <c r="EC94" s="1" t="s">
        <v>206</v>
      </c>
      <c r="ED94" s="1" t="s">
        <v>1746</v>
      </c>
      <c r="EE94" s="1">
        <v>1</v>
      </c>
      <c r="EI94" s="1" t="s">
        <v>2234</v>
      </c>
      <c r="EN94" s="1" t="s">
        <v>2235</v>
      </c>
      <c r="ER94" s="1">
        <v>1</v>
      </c>
      <c r="EY94" s="1" t="s">
        <v>2236</v>
      </c>
      <c r="EZ94" s="1">
        <v>206591746</v>
      </c>
      <c r="FA94" s="1" t="s">
        <v>2237</v>
      </c>
      <c r="FB94" s="2">
        <v>44901.661226851851</v>
      </c>
      <c r="FE94" s="1" t="s">
        <v>184</v>
      </c>
      <c r="FH94" s="1">
        <v>48</v>
      </c>
      <c r="FI94" s="2">
        <v>44898.623703680547</v>
      </c>
      <c r="FJ94" s="2">
        <v>44898.636109340281</v>
      </c>
      <c r="FK94" s="1" t="s">
        <v>2238</v>
      </c>
      <c r="FL94" s="1">
        <v>12.429652300000001</v>
      </c>
      <c r="FM94" s="1">
        <v>-1.6284240999999999</v>
      </c>
      <c r="FN94" s="1">
        <v>333.5</v>
      </c>
      <c r="FO94" s="1">
        <v>4.4400000000000004</v>
      </c>
    </row>
    <row r="95" spans="1:171" x14ac:dyDescent="0.25">
      <c r="A95" s="1">
        <v>94</v>
      </c>
      <c r="B95" s="1" t="s">
        <v>1283</v>
      </c>
      <c r="C95" s="1" t="s">
        <v>143</v>
      </c>
      <c r="D95" s="1">
        <v>25</v>
      </c>
      <c r="E95" s="1" t="s">
        <v>2122</v>
      </c>
      <c r="F95" s="1" t="s">
        <v>2239</v>
      </c>
      <c r="G95" s="1">
        <v>11</v>
      </c>
      <c r="H95" s="1" t="s">
        <v>425</v>
      </c>
      <c r="I95" s="1" t="s">
        <v>176</v>
      </c>
      <c r="K95" s="1" t="s">
        <v>176</v>
      </c>
      <c r="L95" s="1">
        <v>2</v>
      </c>
      <c r="M95" s="1">
        <v>1</v>
      </c>
      <c r="N95" s="1" t="s">
        <v>2240</v>
      </c>
      <c r="O95" s="1" t="s">
        <v>148</v>
      </c>
      <c r="P95" s="1" t="s">
        <v>1345</v>
      </c>
      <c r="Q95" s="1" t="s">
        <v>1533</v>
      </c>
      <c r="R95" s="1" t="s">
        <v>2241</v>
      </c>
      <c r="T95" s="1" t="s">
        <v>805</v>
      </c>
      <c r="U95" s="1">
        <v>0</v>
      </c>
      <c r="V95" s="1">
        <v>0</v>
      </c>
      <c r="W95" s="1">
        <v>1</v>
      </c>
      <c r="X95" s="1">
        <v>0</v>
      </c>
      <c r="Y95" s="1">
        <v>1</v>
      </c>
      <c r="Z95" s="1">
        <v>0</v>
      </c>
      <c r="AA95" s="1">
        <v>0</v>
      </c>
      <c r="AB95" s="1">
        <v>0</v>
      </c>
      <c r="AC95" s="1">
        <v>0</v>
      </c>
      <c r="AD95" s="1">
        <v>0</v>
      </c>
      <c r="AE95" s="1">
        <v>0</v>
      </c>
      <c r="AF95" s="1">
        <f t="shared" si="5"/>
        <v>2</v>
      </c>
      <c r="AG95" s="1" t="s">
        <v>176</v>
      </c>
      <c r="AH95" s="1">
        <v>1</v>
      </c>
      <c r="AK95" s="1" t="s">
        <v>2242</v>
      </c>
      <c r="AL95" s="1">
        <v>1</v>
      </c>
      <c r="AO95" s="1" t="s">
        <v>2243</v>
      </c>
      <c r="AR95" s="1">
        <v>1</v>
      </c>
      <c r="AT95" s="1" t="s">
        <v>148</v>
      </c>
      <c r="AU95" s="1" t="s">
        <v>2038</v>
      </c>
      <c r="AV95" s="1" t="s">
        <v>670</v>
      </c>
      <c r="AX95" s="1">
        <v>1</v>
      </c>
      <c r="AY95" s="1" t="s">
        <v>1049</v>
      </c>
      <c r="AZ95" s="1">
        <v>8</v>
      </c>
      <c r="BA95" s="1">
        <v>17</v>
      </c>
      <c r="BB95" s="1">
        <f t="shared" si="3"/>
        <v>9</v>
      </c>
      <c r="BC95" s="1" t="s">
        <v>560</v>
      </c>
      <c r="BD95" s="1">
        <v>6</v>
      </c>
      <c r="BE95" s="1" t="s">
        <v>148</v>
      </c>
      <c r="BF95" s="1" t="s">
        <v>160</v>
      </c>
      <c r="BG95" s="1">
        <v>1</v>
      </c>
      <c r="BH95" s="1">
        <v>0</v>
      </c>
      <c r="BK95" s="1" t="s">
        <v>439</v>
      </c>
      <c r="BL95" s="1" t="s">
        <v>2111</v>
      </c>
      <c r="BM95" s="1" t="s">
        <v>255</v>
      </c>
      <c r="BN95" s="1" t="s">
        <v>289</v>
      </c>
      <c r="BO95" s="1" t="s">
        <v>2097</v>
      </c>
      <c r="BQ95" s="1" t="s">
        <v>2244</v>
      </c>
      <c r="BS95" s="1" t="s">
        <v>2001</v>
      </c>
      <c r="BU95" s="1">
        <v>1</v>
      </c>
      <c r="BX95" s="1" t="s">
        <v>2083</v>
      </c>
      <c r="BZ95" s="1" t="s">
        <v>69</v>
      </c>
      <c r="CA95" s="1">
        <v>0</v>
      </c>
      <c r="CB95" s="1">
        <v>0</v>
      </c>
      <c r="CC95" s="1">
        <v>1</v>
      </c>
      <c r="CD95" s="1">
        <v>0</v>
      </c>
      <c r="CE95" s="1">
        <v>0</v>
      </c>
      <c r="CG95" s="1" t="s">
        <v>2229</v>
      </c>
      <c r="CJ95" s="1" t="s">
        <v>1330</v>
      </c>
      <c r="CK95" s="1" t="s">
        <v>2245</v>
      </c>
      <c r="CL95" s="1" t="s">
        <v>2230</v>
      </c>
      <c r="CO95" s="1" t="s">
        <v>2246</v>
      </c>
      <c r="CQ95" s="1" t="s">
        <v>1693</v>
      </c>
      <c r="CS95" s="1">
        <v>1</v>
      </c>
      <c r="CV95" s="1" t="s">
        <v>457</v>
      </c>
      <c r="CW95" s="1">
        <v>1</v>
      </c>
      <c r="DA95" s="1" t="s">
        <v>176</v>
      </c>
      <c r="DB95" s="1">
        <v>0</v>
      </c>
      <c r="DC95" s="1">
        <v>1</v>
      </c>
      <c r="DD95" s="1">
        <v>0</v>
      </c>
      <c r="DF95" s="1" t="s">
        <v>574</v>
      </c>
      <c r="DG95" s="1" t="s">
        <v>177</v>
      </c>
      <c r="DH95" s="1">
        <v>0</v>
      </c>
      <c r="DI95" s="1">
        <v>0</v>
      </c>
      <c r="DJ95" s="1">
        <v>1</v>
      </c>
      <c r="DK95" s="1">
        <v>0</v>
      </c>
      <c r="DM95" s="1" t="s">
        <v>109</v>
      </c>
      <c r="DN95" s="1" t="s">
        <v>176</v>
      </c>
      <c r="DR95" s="1" t="s">
        <v>2025</v>
      </c>
      <c r="DT95" s="1">
        <v>1</v>
      </c>
      <c r="DW95" s="1" t="s">
        <v>2188</v>
      </c>
      <c r="DX95" s="1">
        <v>1</v>
      </c>
      <c r="EB95" s="1" t="s">
        <v>206</v>
      </c>
      <c r="EC95" s="1" t="s">
        <v>206</v>
      </c>
      <c r="ED95" s="1" t="s">
        <v>1746</v>
      </c>
      <c r="EE95" s="1">
        <v>1</v>
      </c>
      <c r="EI95" s="1" t="s">
        <v>2247</v>
      </c>
      <c r="EN95" s="1" t="s">
        <v>2248</v>
      </c>
      <c r="EO95" s="1">
        <v>1</v>
      </c>
      <c r="ET95" s="1">
        <v>1</v>
      </c>
      <c r="EY95" s="1" t="s">
        <v>1313</v>
      </c>
      <c r="EZ95" s="1">
        <v>206591748</v>
      </c>
      <c r="FA95" s="1" t="s">
        <v>2249</v>
      </c>
      <c r="FB95" s="2">
        <v>44901.661238425928</v>
      </c>
      <c r="FE95" s="1" t="s">
        <v>184</v>
      </c>
      <c r="FH95" s="1">
        <v>49</v>
      </c>
      <c r="FI95" s="2">
        <v>44898.636828252318</v>
      </c>
      <c r="FJ95" s="2">
        <v>44898.646635127312</v>
      </c>
      <c r="FK95" s="1" t="s">
        <v>2250</v>
      </c>
      <c r="FL95" s="1">
        <v>12.42963</v>
      </c>
      <c r="FM95" s="1">
        <v>-1.6284282999999999</v>
      </c>
      <c r="FN95" s="1">
        <v>327.5</v>
      </c>
      <c r="FO95" s="1">
        <v>4.3</v>
      </c>
    </row>
    <row r="96" spans="1:171" x14ac:dyDescent="0.25">
      <c r="A96" s="1">
        <v>95</v>
      </c>
      <c r="B96" s="1" t="s">
        <v>1283</v>
      </c>
      <c r="C96" s="1" t="s">
        <v>143</v>
      </c>
      <c r="D96" s="1">
        <v>22</v>
      </c>
      <c r="E96" s="1" t="s">
        <v>2251</v>
      </c>
      <c r="F96" s="1" t="s">
        <v>144</v>
      </c>
      <c r="G96" s="1">
        <v>0</v>
      </c>
      <c r="H96" s="1" t="s">
        <v>145</v>
      </c>
      <c r="I96" s="1" t="s">
        <v>148</v>
      </c>
      <c r="K96" s="1" t="s">
        <v>148</v>
      </c>
      <c r="L96" s="1">
        <v>3</v>
      </c>
      <c r="M96" s="1">
        <v>2</v>
      </c>
      <c r="N96" s="1" t="s">
        <v>176</v>
      </c>
      <c r="O96" s="1" t="s">
        <v>176</v>
      </c>
      <c r="R96" s="1" t="s">
        <v>2252</v>
      </c>
      <c r="T96" s="1" t="s">
        <v>2253</v>
      </c>
      <c r="U96" s="1">
        <v>0</v>
      </c>
      <c r="V96" s="1">
        <v>0</v>
      </c>
      <c r="W96" s="1">
        <v>0</v>
      </c>
      <c r="X96" s="1">
        <v>0</v>
      </c>
      <c r="Y96" s="1">
        <v>1</v>
      </c>
      <c r="Z96" s="1">
        <v>1</v>
      </c>
      <c r="AA96" s="1">
        <v>0</v>
      </c>
      <c r="AB96" s="1">
        <v>0</v>
      </c>
      <c r="AC96" s="1">
        <v>0</v>
      </c>
      <c r="AD96" s="1">
        <v>1</v>
      </c>
      <c r="AE96" s="1">
        <v>0</v>
      </c>
      <c r="AF96" s="1">
        <f t="shared" si="5"/>
        <v>3</v>
      </c>
      <c r="AG96" s="1" t="s">
        <v>176</v>
      </c>
      <c r="AH96" s="1">
        <v>1</v>
      </c>
      <c r="AK96" s="1" t="s">
        <v>2254</v>
      </c>
      <c r="AL96" s="1">
        <v>1</v>
      </c>
      <c r="AO96" s="1" t="s">
        <v>1470</v>
      </c>
      <c r="AS96" s="1">
        <v>1</v>
      </c>
      <c r="AT96" s="1" t="s">
        <v>176</v>
      </c>
      <c r="AY96" s="1" t="s">
        <v>1049</v>
      </c>
      <c r="AZ96" s="1">
        <v>8</v>
      </c>
      <c r="BA96" s="1">
        <v>17</v>
      </c>
      <c r="BB96" s="1">
        <f t="shared" si="3"/>
        <v>9</v>
      </c>
      <c r="BC96" s="1" t="s">
        <v>2255</v>
      </c>
      <c r="BD96" s="1">
        <v>7</v>
      </c>
      <c r="BE96" s="1" t="s">
        <v>148</v>
      </c>
      <c r="BF96" s="1" t="s">
        <v>160</v>
      </c>
      <c r="BG96" s="1">
        <v>1</v>
      </c>
      <c r="BH96" s="1">
        <v>0</v>
      </c>
      <c r="BK96" s="1" t="s">
        <v>439</v>
      </c>
      <c r="BL96" s="1" t="s">
        <v>2256</v>
      </c>
      <c r="BM96" s="1" t="s">
        <v>255</v>
      </c>
      <c r="BN96" s="1" t="s">
        <v>289</v>
      </c>
      <c r="BO96" s="1" t="s">
        <v>1428</v>
      </c>
      <c r="BQ96" s="1" t="s">
        <v>2257</v>
      </c>
      <c r="BS96" s="1" t="s">
        <v>1194</v>
      </c>
      <c r="BT96" s="1">
        <v>1</v>
      </c>
      <c r="BX96" s="1" t="s">
        <v>2258</v>
      </c>
      <c r="BZ96" s="1" t="s">
        <v>168</v>
      </c>
      <c r="CA96" s="1">
        <v>0</v>
      </c>
      <c r="CB96" s="1">
        <v>1</v>
      </c>
      <c r="CD96" s="1">
        <v>0</v>
      </c>
      <c r="CE96" s="1">
        <v>0</v>
      </c>
      <c r="CG96" s="1" t="s">
        <v>1470</v>
      </c>
      <c r="CJ96" s="1" t="s">
        <v>1330</v>
      </c>
      <c r="CK96" s="1" t="s">
        <v>1330</v>
      </c>
      <c r="CL96" s="1" t="s">
        <v>2259</v>
      </c>
      <c r="CO96" s="1" t="s">
        <v>2260</v>
      </c>
      <c r="CQ96" s="1" t="s">
        <v>1693</v>
      </c>
      <c r="CS96" s="1">
        <v>1</v>
      </c>
      <c r="CV96" s="1" t="s">
        <v>457</v>
      </c>
      <c r="CW96" s="1">
        <v>1</v>
      </c>
      <c r="DA96" s="1" t="s">
        <v>176</v>
      </c>
      <c r="DB96" s="1">
        <v>0</v>
      </c>
      <c r="DC96" s="1">
        <v>1</v>
      </c>
      <c r="DD96" s="1">
        <v>0</v>
      </c>
      <c r="DF96" s="1" t="s">
        <v>574</v>
      </c>
      <c r="DG96" s="1" t="s">
        <v>177</v>
      </c>
      <c r="DH96" s="1">
        <v>0</v>
      </c>
      <c r="DI96" s="1">
        <v>0</v>
      </c>
      <c r="DJ96" s="1">
        <v>1</v>
      </c>
      <c r="DK96" s="1">
        <v>0</v>
      </c>
      <c r="DM96" s="1" t="s">
        <v>109</v>
      </c>
      <c r="DN96" s="1" t="s">
        <v>176</v>
      </c>
      <c r="DR96" s="1" t="s">
        <v>2261</v>
      </c>
      <c r="DT96" s="1">
        <v>1</v>
      </c>
      <c r="DW96" s="1" t="s">
        <v>1365</v>
      </c>
      <c r="DX96" s="1">
        <v>1</v>
      </c>
      <c r="EB96" s="1" t="s">
        <v>206</v>
      </c>
      <c r="EC96" s="1" t="s">
        <v>206</v>
      </c>
      <c r="ED96" s="1" t="s">
        <v>1746</v>
      </c>
      <c r="EE96" s="1">
        <v>1</v>
      </c>
      <c r="EI96" s="1" t="s">
        <v>2262</v>
      </c>
      <c r="EN96" s="1" t="s">
        <v>2263</v>
      </c>
      <c r="EO96" s="1">
        <v>1</v>
      </c>
      <c r="EY96" s="1" t="s">
        <v>2264</v>
      </c>
      <c r="EZ96" s="1">
        <v>206591750</v>
      </c>
      <c r="FA96" s="1" t="s">
        <v>2265</v>
      </c>
      <c r="FB96" s="2">
        <v>44901.661238425928</v>
      </c>
      <c r="FE96" s="1" t="s">
        <v>184</v>
      </c>
      <c r="FH96" s="1">
        <v>50</v>
      </c>
      <c r="FI96" s="2">
        <v>44898.667472060188</v>
      </c>
      <c r="FJ96" s="2">
        <v>44898.678696574083</v>
      </c>
      <c r="FK96" s="1" t="s">
        <v>2266</v>
      </c>
      <c r="FL96" s="1">
        <v>12.429457299999999</v>
      </c>
      <c r="FM96" s="1">
        <v>-1.6292177999999999</v>
      </c>
      <c r="FN96" s="1">
        <v>332.7</v>
      </c>
      <c r="FO96" s="1">
        <v>5</v>
      </c>
    </row>
    <row r="97" spans="1:171" x14ac:dyDescent="0.25">
      <c r="A97" s="1">
        <v>96</v>
      </c>
      <c r="B97" s="1" t="s">
        <v>1283</v>
      </c>
      <c r="C97" s="1" t="s">
        <v>143</v>
      </c>
      <c r="D97" s="1">
        <v>37</v>
      </c>
      <c r="E97" s="1" t="s">
        <v>2267</v>
      </c>
      <c r="F97" s="1" t="s">
        <v>144</v>
      </c>
      <c r="G97" s="1">
        <v>0</v>
      </c>
      <c r="H97" s="1" t="s">
        <v>145</v>
      </c>
      <c r="I97" s="1" t="s">
        <v>148</v>
      </c>
      <c r="K97" s="1" t="s">
        <v>148</v>
      </c>
      <c r="L97" s="1">
        <v>4</v>
      </c>
      <c r="M97" s="1">
        <v>1</v>
      </c>
      <c r="N97" s="1" t="s">
        <v>2268</v>
      </c>
      <c r="O97" s="1" t="s">
        <v>148</v>
      </c>
      <c r="P97" s="1" t="s">
        <v>397</v>
      </c>
      <c r="R97" s="1" t="s">
        <v>2269</v>
      </c>
      <c r="T97" s="1" t="s">
        <v>18</v>
      </c>
      <c r="U97" s="1">
        <v>0</v>
      </c>
      <c r="V97" s="1">
        <v>0</v>
      </c>
      <c r="W97" s="1">
        <v>0</v>
      </c>
      <c r="X97" s="1">
        <v>0</v>
      </c>
      <c r="Y97" s="1">
        <v>1</v>
      </c>
      <c r="Z97" s="1">
        <v>0</v>
      </c>
      <c r="AA97" s="1">
        <v>0</v>
      </c>
      <c r="AB97" s="1">
        <v>0</v>
      </c>
      <c r="AC97" s="1">
        <v>0</v>
      </c>
      <c r="AD97" s="1">
        <v>0</v>
      </c>
      <c r="AE97" s="1">
        <v>0</v>
      </c>
      <c r="AF97" s="1">
        <f t="shared" si="5"/>
        <v>1</v>
      </c>
      <c r="AG97" s="1" t="s">
        <v>176</v>
      </c>
      <c r="AH97" s="1">
        <v>1</v>
      </c>
      <c r="AK97" s="1" t="s">
        <v>2270</v>
      </c>
      <c r="AL97" s="1">
        <v>1</v>
      </c>
      <c r="AO97" s="1" t="s">
        <v>2012</v>
      </c>
      <c r="AQ97" s="1">
        <v>1</v>
      </c>
      <c r="AT97" s="1" t="s">
        <v>148</v>
      </c>
      <c r="AU97" s="1" t="s">
        <v>2271</v>
      </c>
      <c r="AV97" s="1" t="s">
        <v>2272</v>
      </c>
      <c r="AW97" s="1">
        <v>1</v>
      </c>
      <c r="AY97" s="1" t="s">
        <v>927</v>
      </c>
      <c r="AZ97" s="1">
        <v>6</v>
      </c>
      <c r="BA97" s="1">
        <v>17</v>
      </c>
      <c r="BB97" s="1">
        <f t="shared" si="3"/>
        <v>11</v>
      </c>
      <c r="BC97" s="1" t="s">
        <v>560</v>
      </c>
      <c r="BD97" s="1">
        <v>6</v>
      </c>
      <c r="BE97" s="1" t="s">
        <v>148</v>
      </c>
      <c r="BF97" s="1" t="s">
        <v>160</v>
      </c>
      <c r="BG97" s="1">
        <v>1</v>
      </c>
      <c r="BH97" s="1">
        <v>0</v>
      </c>
      <c r="BK97" s="1" t="s">
        <v>439</v>
      </c>
      <c r="BL97" s="1" t="s">
        <v>1693</v>
      </c>
      <c r="BM97" s="1" t="s">
        <v>255</v>
      </c>
      <c r="BN97" s="1" t="s">
        <v>289</v>
      </c>
      <c r="BO97" s="1" t="s">
        <v>1428</v>
      </c>
      <c r="BQ97" s="1" t="s">
        <v>2273</v>
      </c>
      <c r="BS97" s="1" t="s">
        <v>2274</v>
      </c>
      <c r="BV97" s="1">
        <v>1</v>
      </c>
      <c r="BX97" s="1" t="s">
        <v>2083</v>
      </c>
      <c r="BZ97" s="1" t="s">
        <v>69</v>
      </c>
      <c r="CA97" s="1">
        <v>0</v>
      </c>
      <c r="CB97" s="1">
        <v>0</v>
      </c>
      <c r="CC97" s="1">
        <v>1</v>
      </c>
      <c r="CD97" s="1">
        <v>0</v>
      </c>
      <c r="CE97" s="1">
        <v>0</v>
      </c>
      <c r="CG97" s="1" t="s">
        <v>2067</v>
      </c>
      <c r="CJ97" s="1" t="s">
        <v>1330</v>
      </c>
      <c r="CK97" s="1" t="s">
        <v>1518</v>
      </c>
      <c r="CL97" s="1" t="s">
        <v>2275</v>
      </c>
      <c r="CO97" s="1" t="s">
        <v>2084</v>
      </c>
      <c r="CQ97" s="1" t="s">
        <v>453</v>
      </c>
      <c r="CR97" s="1">
        <v>1</v>
      </c>
      <c r="CV97" s="1" t="s">
        <v>457</v>
      </c>
      <c r="CW97" s="1">
        <v>1</v>
      </c>
      <c r="DA97" s="1" t="s">
        <v>176</v>
      </c>
      <c r="DB97" s="1">
        <v>0</v>
      </c>
      <c r="DC97" s="1">
        <v>1</v>
      </c>
      <c r="DD97" s="1">
        <v>0</v>
      </c>
      <c r="DF97" s="1" t="s">
        <v>574</v>
      </c>
      <c r="DG97" s="1" t="s">
        <v>177</v>
      </c>
      <c r="DH97" s="1">
        <v>0</v>
      </c>
      <c r="DI97" s="1">
        <v>0</v>
      </c>
      <c r="DJ97" s="1">
        <v>1</v>
      </c>
      <c r="DK97" s="1">
        <v>0</v>
      </c>
      <c r="DM97" s="1" t="s">
        <v>109</v>
      </c>
      <c r="DN97" s="1" t="s">
        <v>176</v>
      </c>
      <c r="DR97" s="1" t="s">
        <v>2276</v>
      </c>
      <c r="DT97" s="1">
        <v>1</v>
      </c>
      <c r="DW97" s="1" t="s">
        <v>2188</v>
      </c>
      <c r="DX97" s="1">
        <v>1</v>
      </c>
      <c r="EB97" s="1" t="s">
        <v>206</v>
      </c>
      <c r="EC97" s="1" t="s">
        <v>206</v>
      </c>
      <c r="ED97" s="1" t="s">
        <v>1746</v>
      </c>
      <c r="EE97" s="1">
        <v>1</v>
      </c>
      <c r="EI97" s="1" t="s">
        <v>2277</v>
      </c>
      <c r="EN97" s="1" t="s">
        <v>2278</v>
      </c>
      <c r="EO97" s="1">
        <v>1</v>
      </c>
      <c r="EQ97" s="1">
        <v>1</v>
      </c>
      <c r="EY97" s="1" t="s">
        <v>2279</v>
      </c>
      <c r="EZ97" s="1">
        <v>206591752</v>
      </c>
      <c r="FA97" s="1" t="s">
        <v>2280</v>
      </c>
      <c r="FB97" s="2">
        <v>44901.661249999997</v>
      </c>
      <c r="FE97" s="1" t="s">
        <v>184</v>
      </c>
      <c r="FH97" s="1">
        <v>51</v>
      </c>
      <c r="FI97" s="2">
        <v>44898.704666319441</v>
      </c>
      <c r="FJ97" s="2">
        <v>44898.720430254631</v>
      </c>
      <c r="FK97" s="1" t="s">
        <v>2281</v>
      </c>
      <c r="FL97" s="1">
        <v>12.42839</v>
      </c>
      <c r="FM97" s="1">
        <v>-1.6297999999999999</v>
      </c>
      <c r="FN97" s="1">
        <v>328.4</v>
      </c>
      <c r="FO97" s="1">
        <v>4.2</v>
      </c>
    </row>
    <row r="98" spans="1:171" x14ac:dyDescent="0.25">
      <c r="A98" s="1">
        <v>97</v>
      </c>
      <c r="B98" s="1" t="s">
        <v>1283</v>
      </c>
      <c r="C98" s="1" t="s">
        <v>143</v>
      </c>
      <c r="D98" s="1">
        <v>25</v>
      </c>
      <c r="E98" s="1" t="s">
        <v>2282</v>
      </c>
      <c r="F98" s="1" t="s">
        <v>830</v>
      </c>
      <c r="G98" s="1">
        <v>6</v>
      </c>
      <c r="H98" s="1" t="s">
        <v>756</v>
      </c>
      <c r="I98" s="1" t="s">
        <v>148</v>
      </c>
      <c r="K98" s="1" t="s">
        <v>148</v>
      </c>
      <c r="L98" s="1">
        <v>3</v>
      </c>
      <c r="M98" s="1">
        <v>3</v>
      </c>
      <c r="N98" s="1" t="s">
        <v>176</v>
      </c>
      <c r="O98" s="1" t="s">
        <v>176</v>
      </c>
      <c r="R98" s="1" t="s">
        <v>2283</v>
      </c>
      <c r="T98" s="1" t="s">
        <v>20</v>
      </c>
      <c r="U98" s="1">
        <v>0</v>
      </c>
      <c r="V98" s="1">
        <v>0</v>
      </c>
      <c r="W98" s="1">
        <v>0</v>
      </c>
      <c r="X98" s="1">
        <v>0</v>
      </c>
      <c r="Y98" s="1">
        <v>0</v>
      </c>
      <c r="Z98" s="1">
        <v>0</v>
      </c>
      <c r="AA98" s="1">
        <v>0</v>
      </c>
      <c r="AB98" s="1">
        <v>0</v>
      </c>
      <c r="AC98" s="1">
        <v>0</v>
      </c>
      <c r="AD98" s="1">
        <v>1</v>
      </c>
      <c r="AE98" s="1">
        <v>0</v>
      </c>
      <c r="AF98" s="1">
        <f t="shared" si="5"/>
        <v>1</v>
      </c>
      <c r="AG98" s="1" t="s">
        <v>176</v>
      </c>
      <c r="AH98" s="1">
        <v>1</v>
      </c>
      <c r="AK98" s="1" t="s">
        <v>1972</v>
      </c>
      <c r="AL98" s="1">
        <v>1</v>
      </c>
      <c r="AO98" s="1" t="s">
        <v>1028</v>
      </c>
      <c r="AP98" s="1">
        <v>1</v>
      </c>
      <c r="AT98" s="1" t="s">
        <v>176</v>
      </c>
      <c r="AY98" s="1" t="s">
        <v>252</v>
      </c>
      <c r="AZ98" s="1">
        <v>7</v>
      </c>
      <c r="BA98" s="1">
        <v>17</v>
      </c>
      <c r="BB98" s="1">
        <f t="shared" si="3"/>
        <v>10</v>
      </c>
      <c r="BC98" s="1" t="s">
        <v>560</v>
      </c>
      <c r="BD98" s="1">
        <v>6</v>
      </c>
      <c r="BE98" s="1" t="s">
        <v>148</v>
      </c>
      <c r="BF98" s="1" t="s">
        <v>160</v>
      </c>
      <c r="BG98" s="1">
        <v>1</v>
      </c>
      <c r="BH98" s="1">
        <v>0</v>
      </c>
      <c r="BK98" s="1" t="s">
        <v>439</v>
      </c>
      <c r="BL98" s="1" t="s">
        <v>1693</v>
      </c>
      <c r="BM98" s="1" t="s">
        <v>255</v>
      </c>
      <c r="BN98" s="1" t="s">
        <v>2284</v>
      </c>
      <c r="BO98" s="1" t="s">
        <v>2285</v>
      </c>
      <c r="BQ98" s="1" t="s">
        <v>2286</v>
      </c>
      <c r="BS98" s="1" t="s">
        <v>2001</v>
      </c>
      <c r="BU98" s="1">
        <v>1</v>
      </c>
      <c r="BX98" s="1" t="s">
        <v>2287</v>
      </c>
      <c r="BZ98" s="1" t="s">
        <v>168</v>
      </c>
      <c r="CA98" s="1">
        <v>0</v>
      </c>
      <c r="CB98" s="1">
        <v>1</v>
      </c>
      <c r="CD98" s="1">
        <v>0</v>
      </c>
      <c r="CE98" s="1">
        <v>0</v>
      </c>
      <c r="CG98" s="1" t="s">
        <v>1470</v>
      </c>
      <c r="CJ98" s="1" t="s">
        <v>1330</v>
      </c>
      <c r="CK98" s="1" t="s">
        <v>1330</v>
      </c>
      <c r="CL98" s="1" t="s">
        <v>2288</v>
      </c>
      <c r="CO98" s="1" t="s">
        <v>2084</v>
      </c>
      <c r="CQ98" s="1" t="s">
        <v>2289</v>
      </c>
      <c r="CV98" s="1" t="s">
        <v>457</v>
      </c>
      <c r="CW98" s="1">
        <v>1</v>
      </c>
      <c r="DA98" s="1" t="s">
        <v>176</v>
      </c>
      <c r="DB98" s="1">
        <v>0</v>
      </c>
      <c r="DC98" s="1">
        <v>1</v>
      </c>
      <c r="DD98" s="1">
        <v>0</v>
      </c>
      <c r="DF98" s="1" t="s">
        <v>1470</v>
      </c>
      <c r="DG98" s="1" t="s">
        <v>177</v>
      </c>
      <c r="DH98" s="1">
        <v>0</v>
      </c>
      <c r="DI98" s="1">
        <v>0</v>
      </c>
      <c r="DJ98" s="1">
        <v>1</v>
      </c>
      <c r="DK98" s="1">
        <v>0</v>
      </c>
      <c r="DM98" s="1" t="s">
        <v>109</v>
      </c>
      <c r="DN98" s="1" t="s">
        <v>176</v>
      </c>
      <c r="DR98" s="1" t="s">
        <v>2290</v>
      </c>
      <c r="DT98" s="1">
        <v>1</v>
      </c>
      <c r="DW98" s="1" t="s">
        <v>439</v>
      </c>
      <c r="DZ98" s="1">
        <v>1</v>
      </c>
      <c r="EB98" s="1" t="s">
        <v>206</v>
      </c>
      <c r="EC98" s="1" t="s">
        <v>206</v>
      </c>
      <c r="ED98" s="1" t="s">
        <v>1746</v>
      </c>
      <c r="EE98" s="1">
        <v>1</v>
      </c>
      <c r="EI98" s="1" t="s">
        <v>2291</v>
      </c>
      <c r="EN98" s="1" t="s">
        <v>2292</v>
      </c>
      <c r="ER98" s="1">
        <v>1</v>
      </c>
      <c r="EU98" s="1">
        <v>1</v>
      </c>
      <c r="EY98" s="1" t="s">
        <v>2293</v>
      </c>
      <c r="EZ98" s="1">
        <v>206591755</v>
      </c>
      <c r="FA98" s="1" t="s">
        <v>2294</v>
      </c>
      <c r="FB98" s="2">
        <v>44901.661261574067</v>
      </c>
      <c r="FE98" s="1" t="s">
        <v>184</v>
      </c>
      <c r="FH98" s="1">
        <v>52</v>
      </c>
      <c r="FI98" s="2">
        <v>44898.722328263888</v>
      </c>
      <c r="FJ98" s="2">
        <v>44898.732037037043</v>
      </c>
      <c r="FK98" s="1" t="s">
        <v>2295</v>
      </c>
      <c r="FL98" s="1">
        <v>12.428363299999999</v>
      </c>
      <c r="FM98" s="1">
        <v>-1.6298900000000001</v>
      </c>
      <c r="FN98" s="1">
        <v>329.4</v>
      </c>
      <c r="FO98" s="1">
        <v>4.2</v>
      </c>
    </row>
    <row r="99" spans="1:171" x14ac:dyDescent="0.25">
      <c r="A99" s="1">
        <v>98</v>
      </c>
      <c r="B99" s="1" t="s">
        <v>142</v>
      </c>
      <c r="C99" s="1" t="s">
        <v>143</v>
      </c>
      <c r="D99" s="1">
        <v>28</v>
      </c>
      <c r="E99" s="1" t="s">
        <v>2296</v>
      </c>
      <c r="F99" s="1" t="s">
        <v>144</v>
      </c>
      <c r="G99" s="1">
        <v>0</v>
      </c>
      <c r="H99" s="1" t="s">
        <v>145</v>
      </c>
      <c r="I99" s="1" t="s">
        <v>176</v>
      </c>
      <c r="K99" s="1" t="s">
        <v>176</v>
      </c>
      <c r="M99" s="1">
        <v>6</v>
      </c>
      <c r="N99" s="1" t="s">
        <v>2297</v>
      </c>
      <c r="O99" s="1" t="s">
        <v>148</v>
      </c>
      <c r="P99" s="1" t="s">
        <v>29</v>
      </c>
      <c r="R99" s="1" t="s">
        <v>2298</v>
      </c>
      <c r="T99" s="1" t="s">
        <v>18</v>
      </c>
      <c r="U99" s="1">
        <v>0</v>
      </c>
      <c r="V99" s="1">
        <v>0</v>
      </c>
      <c r="W99" s="1">
        <v>0</v>
      </c>
      <c r="X99" s="1">
        <v>0</v>
      </c>
      <c r="Y99" s="1">
        <v>1</v>
      </c>
      <c r="Z99" s="1">
        <v>0</v>
      </c>
      <c r="AA99" s="1">
        <v>0</v>
      </c>
      <c r="AB99" s="1">
        <v>0</v>
      </c>
      <c r="AC99" s="1">
        <v>0</v>
      </c>
      <c r="AD99" s="1">
        <v>0</v>
      </c>
      <c r="AE99" s="1">
        <v>0</v>
      </c>
      <c r="AF99" s="1">
        <f t="shared" si="5"/>
        <v>1</v>
      </c>
      <c r="AG99" s="1" t="s">
        <v>176</v>
      </c>
      <c r="AH99" s="1">
        <v>1</v>
      </c>
      <c r="AK99" s="1" t="s">
        <v>2299</v>
      </c>
      <c r="AL99" s="1">
        <v>1</v>
      </c>
      <c r="AO99" s="1" t="s">
        <v>1117</v>
      </c>
      <c r="AS99" s="1">
        <v>1</v>
      </c>
      <c r="AT99" s="1" t="s">
        <v>176</v>
      </c>
      <c r="AY99" s="1" t="s">
        <v>2300</v>
      </c>
      <c r="AZ99" s="1">
        <v>7.5</v>
      </c>
      <c r="BA99" s="1">
        <v>17.5</v>
      </c>
      <c r="BB99" s="1">
        <f t="shared" si="3"/>
        <v>10</v>
      </c>
      <c r="BC99" s="1" t="s">
        <v>763</v>
      </c>
      <c r="BD99" s="1">
        <v>7</v>
      </c>
      <c r="BE99" s="1" t="s">
        <v>148</v>
      </c>
      <c r="BF99" s="1" t="s">
        <v>160</v>
      </c>
      <c r="BG99" s="1">
        <v>1</v>
      </c>
      <c r="BH99" s="1">
        <v>0</v>
      </c>
      <c r="BK99" s="1" t="s">
        <v>439</v>
      </c>
      <c r="BL99" s="1" t="s">
        <v>1946</v>
      </c>
      <c r="BM99" s="1" t="s">
        <v>2301</v>
      </c>
      <c r="BN99" s="1" t="s">
        <v>289</v>
      </c>
      <c r="BO99" s="1" t="s">
        <v>735</v>
      </c>
      <c r="BQ99" s="1" t="s">
        <v>2302</v>
      </c>
      <c r="BR99" s="1">
        <v>15</v>
      </c>
      <c r="BS99" s="1" t="s">
        <v>1733</v>
      </c>
      <c r="BT99" s="1">
        <v>1</v>
      </c>
      <c r="BX99" s="1" t="s">
        <v>628</v>
      </c>
      <c r="BZ99" s="1" t="s">
        <v>168</v>
      </c>
      <c r="CA99" s="1">
        <v>0</v>
      </c>
      <c r="CB99" s="1">
        <v>1</v>
      </c>
      <c r="CD99" s="1">
        <v>0</v>
      </c>
      <c r="CE99" s="1">
        <v>0</v>
      </c>
      <c r="CG99" s="1" t="s">
        <v>2303</v>
      </c>
      <c r="CH99" s="1">
        <v>2000</v>
      </c>
      <c r="CI99" s="1">
        <v>1500</v>
      </c>
      <c r="CJ99" s="1" t="s">
        <v>2304</v>
      </c>
      <c r="CK99" s="1" t="s">
        <v>2305</v>
      </c>
      <c r="CL99" s="1" t="s">
        <v>2306</v>
      </c>
      <c r="CM99" s="1">
        <v>500</v>
      </c>
      <c r="CN99" s="1">
        <f>CM99*BR99</f>
        <v>7500</v>
      </c>
      <c r="CO99" s="1" t="s">
        <v>2307</v>
      </c>
      <c r="CQ99" s="1" t="s">
        <v>1922</v>
      </c>
      <c r="CR99" s="1">
        <v>1</v>
      </c>
      <c r="CV99" s="1" t="s">
        <v>457</v>
      </c>
      <c r="CW99" s="1">
        <v>1</v>
      </c>
      <c r="DA99" s="1" t="s">
        <v>176</v>
      </c>
      <c r="DB99" s="1">
        <v>0</v>
      </c>
      <c r="DC99" s="1">
        <v>1</v>
      </c>
      <c r="DD99" s="1">
        <v>0</v>
      </c>
      <c r="DF99" s="1" t="s">
        <v>1418</v>
      </c>
      <c r="DG99" s="1" t="s">
        <v>177</v>
      </c>
      <c r="DH99" s="1">
        <v>0</v>
      </c>
      <c r="DI99" s="1">
        <v>0</v>
      </c>
      <c r="DJ99" s="1">
        <v>1</v>
      </c>
      <c r="DK99" s="1">
        <v>0</v>
      </c>
      <c r="DM99" s="1" t="s">
        <v>109</v>
      </c>
      <c r="DN99" s="1" t="s">
        <v>176</v>
      </c>
      <c r="DR99" s="1" t="s">
        <v>2308</v>
      </c>
      <c r="DT99" s="1">
        <v>1</v>
      </c>
      <c r="DW99" s="1" t="s">
        <v>439</v>
      </c>
      <c r="DZ99" s="1">
        <v>1</v>
      </c>
      <c r="EB99" s="1" t="s">
        <v>206</v>
      </c>
      <c r="EC99" s="1" t="s">
        <v>206</v>
      </c>
      <c r="ED99" s="1" t="s">
        <v>1925</v>
      </c>
      <c r="EH99" s="1">
        <v>1</v>
      </c>
      <c r="EI99" s="1" t="s">
        <v>2309</v>
      </c>
      <c r="EN99" s="1" t="s">
        <v>2310</v>
      </c>
      <c r="EO99" s="1">
        <v>1</v>
      </c>
      <c r="EY99" s="1" t="s">
        <v>2311</v>
      </c>
      <c r="EZ99" s="1">
        <v>206591798</v>
      </c>
      <c r="FA99" s="1" t="s">
        <v>2312</v>
      </c>
      <c r="FB99" s="2">
        <v>44901.661377314813</v>
      </c>
      <c r="FE99" s="1" t="s">
        <v>184</v>
      </c>
      <c r="FH99" s="1">
        <v>53</v>
      </c>
      <c r="FI99" s="2">
        <v>44818.562944548612</v>
      </c>
      <c r="FJ99" s="2">
        <v>44818.575187696762</v>
      </c>
      <c r="FK99" s="1" t="s">
        <v>2313</v>
      </c>
      <c r="FL99" s="1">
        <v>12.346781500000001</v>
      </c>
      <c r="FM99" s="1">
        <v>-1.5670732000000001</v>
      </c>
      <c r="FN99" s="1">
        <v>322.8</v>
      </c>
      <c r="FO99" s="1">
        <v>4.58</v>
      </c>
    </row>
    <row r="100" spans="1:171" x14ac:dyDescent="0.25">
      <c r="A100" s="1">
        <v>99</v>
      </c>
      <c r="B100" s="1" t="s">
        <v>142</v>
      </c>
      <c r="C100" s="1" t="s">
        <v>143</v>
      </c>
      <c r="D100" s="1">
        <v>48</v>
      </c>
      <c r="E100" s="1" t="s">
        <v>1619</v>
      </c>
      <c r="F100" s="1" t="s">
        <v>144</v>
      </c>
      <c r="G100" s="1">
        <v>0</v>
      </c>
      <c r="H100" s="1" t="s">
        <v>145</v>
      </c>
      <c r="I100" s="1" t="s">
        <v>148</v>
      </c>
      <c r="K100" s="1" t="s">
        <v>148</v>
      </c>
      <c r="L100" s="1">
        <v>3</v>
      </c>
      <c r="M100" s="1">
        <v>18</v>
      </c>
      <c r="N100" s="1" t="s">
        <v>2314</v>
      </c>
      <c r="O100" s="1" t="s">
        <v>148</v>
      </c>
      <c r="P100" s="1" t="s">
        <v>397</v>
      </c>
      <c r="R100" s="1" t="s">
        <v>2315</v>
      </c>
      <c r="T100" s="1" t="s">
        <v>18</v>
      </c>
      <c r="U100" s="1">
        <v>0</v>
      </c>
      <c r="V100" s="1">
        <v>0</v>
      </c>
      <c r="W100" s="1">
        <v>0</v>
      </c>
      <c r="X100" s="1">
        <v>0</v>
      </c>
      <c r="Y100" s="1">
        <v>1</v>
      </c>
      <c r="Z100" s="1">
        <v>0</v>
      </c>
      <c r="AA100" s="1">
        <v>0</v>
      </c>
      <c r="AB100" s="1">
        <v>0</v>
      </c>
      <c r="AC100" s="1">
        <v>0</v>
      </c>
      <c r="AD100" s="1">
        <v>0</v>
      </c>
      <c r="AE100" s="1">
        <v>0</v>
      </c>
      <c r="AF100" s="1">
        <f t="shared" si="5"/>
        <v>1</v>
      </c>
      <c r="AG100" s="1" t="s">
        <v>616</v>
      </c>
      <c r="AH100" s="1">
        <v>1</v>
      </c>
      <c r="AK100" s="1" t="s">
        <v>2316</v>
      </c>
      <c r="AL100" s="1">
        <v>1</v>
      </c>
      <c r="AO100" s="1" t="s">
        <v>1407</v>
      </c>
      <c r="AQ100" s="1">
        <v>1</v>
      </c>
      <c r="AT100" s="1" t="s">
        <v>148</v>
      </c>
      <c r="AU100" s="1" t="s">
        <v>2317</v>
      </c>
      <c r="AV100" s="1" t="s">
        <v>670</v>
      </c>
      <c r="AX100" s="1">
        <v>1</v>
      </c>
      <c r="AY100" s="1" t="s">
        <v>252</v>
      </c>
      <c r="AZ100" s="1">
        <v>7</v>
      </c>
      <c r="BA100" s="1">
        <v>17</v>
      </c>
      <c r="BB100" s="1">
        <f t="shared" si="3"/>
        <v>10</v>
      </c>
      <c r="BC100" s="1" t="s">
        <v>763</v>
      </c>
      <c r="BD100" s="1">
        <v>7</v>
      </c>
      <c r="BE100" s="1" t="s">
        <v>148</v>
      </c>
      <c r="BF100" s="1" t="s">
        <v>160</v>
      </c>
      <c r="BG100" s="1">
        <v>1</v>
      </c>
      <c r="BH100" s="1">
        <v>0</v>
      </c>
      <c r="BK100" s="1" t="s">
        <v>439</v>
      </c>
      <c r="BL100" s="1" t="s">
        <v>2318</v>
      </c>
      <c r="BM100" s="1" t="s">
        <v>255</v>
      </c>
      <c r="BN100" s="1" t="s">
        <v>289</v>
      </c>
      <c r="BO100" s="1" t="s">
        <v>735</v>
      </c>
      <c r="BQ100" s="1" t="s">
        <v>2319</v>
      </c>
      <c r="BR100" s="1">
        <v>10.5</v>
      </c>
      <c r="BS100" s="1" t="s">
        <v>2320</v>
      </c>
      <c r="BT100" s="1">
        <v>1</v>
      </c>
      <c r="BX100" s="1" t="s">
        <v>1053</v>
      </c>
      <c r="BZ100" s="1" t="s">
        <v>168</v>
      </c>
      <c r="CA100" s="1">
        <v>0</v>
      </c>
      <c r="CB100" s="1">
        <v>1</v>
      </c>
      <c r="CD100" s="1">
        <v>0</v>
      </c>
      <c r="CE100" s="1">
        <v>0</v>
      </c>
      <c r="CG100" s="1" t="s">
        <v>2321</v>
      </c>
      <c r="CH100" s="1">
        <v>2000</v>
      </c>
      <c r="CJ100" s="1" t="s">
        <v>2322</v>
      </c>
      <c r="CK100" s="1" t="s">
        <v>2323</v>
      </c>
      <c r="CL100" s="1" t="s">
        <v>1920</v>
      </c>
      <c r="CM100" s="1">
        <f>1250/3</f>
        <v>416.66666666666669</v>
      </c>
      <c r="CN100" s="1">
        <f>CM100*BR100</f>
        <v>4375</v>
      </c>
      <c r="CO100" s="1" t="s">
        <v>2324</v>
      </c>
      <c r="CQ100" s="1" t="s">
        <v>2325</v>
      </c>
      <c r="CR100" s="1">
        <v>1</v>
      </c>
      <c r="CV100" s="1" t="s">
        <v>457</v>
      </c>
      <c r="CW100" s="1">
        <v>1</v>
      </c>
      <c r="DA100" s="1" t="s">
        <v>176</v>
      </c>
      <c r="DB100" s="1">
        <v>0</v>
      </c>
      <c r="DC100" s="1">
        <v>1</v>
      </c>
      <c r="DD100" s="1">
        <v>0</v>
      </c>
      <c r="DF100" s="1" t="s">
        <v>1458</v>
      </c>
      <c r="DG100" s="1" t="s">
        <v>177</v>
      </c>
      <c r="DH100" s="1">
        <v>0</v>
      </c>
      <c r="DI100" s="1">
        <v>0</v>
      </c>
      <c r="DJ100" s="1">
        <v>1</v>
      </c>
      <c r="DK100" s="1">
        <v>0</v>
      </c>
      <c r="DM100" s="1" t="s">
        <v>109</v>
      </c>
      <c r="DN100" s="1" t="s">
        <v>176</v>
      </c>
      <c r="DR100" s="1" t="s">
        <v>2326</v>
      </c>
      <c r="DT100" s="1">
        <v>1</v>
      </c>
      <c r="DW100" s="1" t="s">
        <v>2327</v>
      </c>
      <c r="DX100" s="1">
        <v>1</v>
      </c>
      <c r="EB100" s="1" t="s">
        <v>206</v>
      </c>
      <c r="EC100" s="1" t="s">
        <v>206</v>
      </c>
      <c r="ED100" s="1" t="s">
        <v>2328</v>
      </c>
      <c r="EH100" s="1">
        <v>1</v>
      </c>
      <c r="EI100" s="1" t="s">
        <v>2160</v>
      </c>
      <c r="EN100" s="1" t="s">
        <v>2329</v>
      </c>
      <c r="ET100" s="1">
        <v>1</v>
      </c>
      <c r="EY100" s="1" t="s">
        <v>1313</v>
      </c>
      <c r="EZ100" s="1">
        <v>206591802</v>
      </c>
      <c r="FA100" s="1" t="s">
        <v>2330</v>
      </c>
      <c r="FB100" s="2">
        <v>44901.66138888889</v>
      </c>
      <c r="FE100" s="1" t="s">
        <v>184</v>
      </c>
      <c r="FH100" s="1">
        <v>54</v>
      </c>
      <c r="FI100" s="2">
        <v>44818.577886145831</v>
      </c>
      <c r="FJ100" s="2">
        <v>44818.594924999998</v>
      </c>
      <c r="FK100" s="1" t="s">
        <v>2331</v>
      </c>
      <c r="FL100" s="1">
        <v>12.3467749</v>
      </c>
      <c r="FM100" s="1">
        <v>-1.5670618000000001</v>
      </c>
      <c r="FN100" s="1">
        <v>338.5</v>
      </c>
      <c r="FO100" s="1">
        <v>4.883</v>
      </c>
    </row>
    <row r="101" spans="1:171" x14ac:dyDescent="0.25">
      <c r="A101" s="1">
        <v>100</v>
      </c>
      <c r="B101" s="1" t="s">
        <v>142</v>
      </c>
      <c r="C101" s="1" t="s">
        <v>143</v>
      </c>
      <c r="D101" s="1">
        <v>28</v>
      </c>
      <c r="E101" s="1" t="s">
        <v>2332</v>
      </c>
      <c r="F101" s="1" t="s">
        <v>144</v>
      </c>
      <c r="G101" s="1">
        <v>0</v>
      </c>
      <c r="H101" s="1" t="s">
        <v>145</v>
      </c>
      <c r="I101" s="1" t="s">
        <v>176</v>
      </c>
      <c r="K101" s="1" t="s">
        <v>176</v>
      </c>
      <c r="M101" s="1">
        <v>8</v>
      </c>
      <c r="N101" s="1" t="s">
        <v>2333</v>
      </c>
      <c r="O101" s="1" t="s">
        <v>148</v>
      </c>
      <c r="P101" s="1" t="s">
        <v>397</v>
      </c>
      <c r="R101" s="1" t="s">
        <v>2334</v>
      </c>
      <c r="T101" s="1" t="s">
        <v>805</v>
      </c>
      <c r="U101" s="1">
        <v>0</v>
      </c>
      <c r="V101" s="1">
        <v>0</v>
      </c>
      <c r="W101" s="1">
        <v>1</v>
      </c>
      <c r="X101" s="1">
        <v>0</v>
      </c>
      <c r="Y101" s="1">
        <v>1</v>
      </c>
      <c r="Z101" s="1">
        <v>0</v>
      </c>
      <c r="AA101" s="1">
        <v>0</v>
      </c>
      <c r="AB101" s="1">
        <v>0</v>
      </c>
      <c r="AC101" s="1">
        <v>0</v>
      </c>
      <c r="AD101" s="1">
        <v>0</v>
      </c>
      <c r="AE101" s="1">
        <v>0</v>
      </c>
      <c r="AF101" s="1">
        <f t="shared" si="5"/>
        <v>2</v>
      </c>
      <c r="AG101" s="1" t="s">
        <v>176</v>
      </c>
      <c r="AH101" s="1">
        <v>1</v>
      </c>
      <c r="AK101" s="1" t="s">
        <v>2335</v>
      </c>
      <c r="AL101" s="1">
        <v>1</v>
      </c>
      <c r="AO101" s="1" t="s">
        <v>1407</v>
      </c>
      <c r="AQ101" s="1">
        <v>1</v>
      </c>
      <c r="AT101" s="1" t="s">
        <v>148</v>
      </c>
      <c r="AU101" s="1" t="s">
        <v>2336</v>
      </c>
      <c r="AV101" s="1" t="s">
        <v>670</v>
      </c>
      <c r="AX101" s="1">
        <v>1</v>
      </c>
      <c r="AY101" s="1" t="s">
        <v>888</v>
      </c>
      <c r="AZ101" s="1">
        <v>8</v>
      </c>
      <c r="BA101" s="1">
        <v>18</v>
      </c>
      <c r="BB101" s="1">
        <f t="shared" si="3"/>
        <v>10</v>
      </c>
      <c r="BC101" s="1" t="s">
        <v>560</v>
      </c>
      <c r="BD101" s="1">
        <v>6</v>
      </c>
      <c r="BE101" s="1" t="s">
        <v>148</v>
      </c>
      <c r="BF101" s="1" t="s">
        <v>160</v>
      </c>
      <c r="BG101" s="1">
        <v>1</v>
      </c>
      <c r="BH101" s="1">
        <v>0</v>
      </c>
      <c r="BK101" s="1" t="s">
        <v>439</v>
      </c>
      <c r="BL101" s="1" t="s">
        <v>2337</v>
      </c>
      <c r="BM101" s="1" t="s">
        <v>255</v>
      </c>
      <c r="BN101" s="1" t="s">
        <v>289</v>
      </c>
      <c r="BO101" s="1" t="s">
        <v>735</v>
      </c>
      <c r="BQ101" s="1" t="s">
        <v>2338</v>
      </c>
      <c r="BR101" s="1">
        <v>6</v>
      </c>
      <c r="BS101" s="1" t="s">
        <v>2339</v>
      </c>
      <c r="BT101" s="1">
        <v>1</v>
      </c>
      <c r="BX101" s="1" t="s">
        <v>2340</v>
      </c>
      <c r="BZ101" s="1" t="s">
        <v>168</v>
      </c>
      <c r="CA101" s="1">
        <v>0</v>
      </c>
      <c r="CB101" s="1">
        <v>1</v>
      </c>
      <c r="CD101" s="1">
        <v>0</v>
      </c>
      <c r="CE101" s="1">
        <v>0</v>
      </c>
      <c r="CG101" s="1" t="s">
        <v>2341</v>
      </c>
      <c r="CH101" s="1">
        <v>2500</v>
      </c>
      <c r="CJ101" s="1" t="s">
        <v>2342</v>
      </c>
      <c r="CK101" s="1" t="s">
        <v>2343</v>
      </c>
      <c r="CL101" s="1" t="s">
        <v>2344</v>
      </c>
      <c r="CO101" s="1" t="s">
        <v>2345</v>
      </c>
      <c r="CQ101" s="1" t="s">
        <v>2346</v>
      </c>
      <c r="CR101" s="1">
        <v>1</v>
      </c>
      <c r="CV101" s="1" t="s">
        <v>457</v>
      </c>
      <c r="CW101" s="1">
        <v>1</v>
      </c>
      <c r="DA101" s="1" t="s">
        <v>176</v>
      </c>
      <c r="DB101" s="1">
        <v>0</v>
      </c>
      <c r="DC101" s="1">
        <v>1</v>
      </c>
      <c r="DD101" s="1">
        <v>0</v>
      </c>
      <c r="DF101" s="1" t="s">
        <v>1458</v>
      </c>
      <c r="DG101" s="1" t="s">
        <v>177</v>
      </c>
      <c r="DH101" s="1">
        <v>0</v>
      </c>
      <c r="DI101" s="1">
        <v>0</v>
      </c>
      <c r="DJ101" s="1">
        <v>1</v>
      </c>
      <c r="DK101" s="1">
        <v>0</v>
      </c>
      <c r="DM101" s="1" t="s">
        <v>109</v>
      </c>
      <c r="DN101" s="1" t="s">
        <v>176</v>
      </c>
      <c r="DR101" s="1" t="s">
        <v>2347</v>
      </c>
      <c r="DT101" s="1">
        <v>1</v>
      </c>
      <c r="DW101" s="1" t="s">
        <v>2217</v>
      </c>
      <c r="DX101" s="1">
        <v>1</v>
      </c>
      <c r="EB101" s="1" t="s">
        <v>206</v>
      </c>
      <c r="EC101" s="1" t="s">
        <v>206</v>
      </c>
      <c r="ED101" s="1" t="s">
        <v>2348</v>
      </c>
      <c r="EF101" s="1">
        <v>1</v>
      </c>
      <c r="EI101" s="1" t="s">
        <v>2349</v>
      </c>
      <c r="EN101" s="1" t="s">
        <v>2350</v>
      </c>
      <c r="EO101" s="1">
        <v>1</v>
      </c>
      <c r="EY101" s="1" t="s">
        <v>2351</v>
      </c>
      <c r="EZ101" s="1">
        <v>206591804</v>
      </c>
      <c r="FA101" s="1" t="s">
        <v>2352</v>
      </c>
      <c r="FB101" s="2">
        <v>44901.66138888889</v>
      </c>
      <c r="FE101" s="1" t="s">
        <v>184</v>
      </c>
      <c r="FH101" s="1">
        <v>55</v>
      </c>
      <c r="FI101" s="2">
        <v>44818.598873310177</v>
      </c>
      <c r="FJ101" s="2">
        <v>44818.618971979173</v>
      </c>
      <c r="FK101" s="1" t="s">
        <v>2353</v>
      </c>
      <c r="FL101" s="1">
        <v>12.346666799999999</v>
      </c>
      <c r="FM101" s="1">
        <v>-1.5663263999999999</v>
      </c>
      <c r="FN101" s="1">
        <v>330.3</v>
      </c>
      <c r="FO101" s="1">
        <v>4.88</v>
      </c>
    </row>
    <row r="102" spans="1:171" x14ac:dyDescent="0.25">
      <c r="A102" s="1">
        <v>101</v>
      </c>
      <c r="B102" s="1" t="s">
        <v>142</v>
      </c>
      <c r="C102" s="1" t="s">
        <v>143</v>
      </c>
      <c r="D102" s="1">
        <v>40</v>
      </c>
      <c r="E102" s="1" t="s">
        <v>853</v>
      </c>
      <c r="F102" s="1" t="s">
        <v>144</v>
      </c>
      <c r="G102" s="1">
        <v>0</v>
      </c>
      <c r="H102" s="1" t="s">
        <v>145</v>
      </c>
      <c r="I102" s="1" t="s">
        <v>148</v>
      </c>
      <c r="K102" s="1" t="s">
        <v>148</v>
      </c>
      <c r="L102" s="1">
        <v>3</v>
      </c>
      <c r="M102" s="1">
        <v>7</v>
      </c>
      <c r="N102" s="1" t="s">
        <v>176</v>
      </c>
      <c r="O102" s="1" t="s">
        <v>176</v>
      </c>
      <c r="R102" s="1" t="s">
        <v>2354</v>
      </c>
      <c r="T102" s="1" t="s">
        <v>702</v>
      </c>
      <c r="U102" s="1">
        <v>0</v>
      </c>
      <c r="V102" s="1">
        <v>0</v>
      </c>
      <c r="W102" s="1">
        <v>1</v>
      </c>
      <c r="X102" s="1">
        <v>0</v>
      </c>
      <c r="Y102" s="1">
        <v>1</v>
      </c>
      <c r="Z102" s="1">
        <v>0</v>
      </c>
      <c r="AA102" s="1">
        <v>0</v>
      </c>
      <c r="AB102" s="1">
        <v>0</v>
      </c>
      <c r="AC102" s="1">
        <v>0</v>
      </c>
      <c r="AD102" s="1">
        <v>0</v>
      </c>
      <c r="AE102" s="1">
        <v>0</v>
      </c>
      <c r="AF102" s="1">
        <f t="shared" si="5"/>
        <v>2</v>
      </c>
      <c r="AG102" s="1" t="s">
        <v>176</v>
      </c>
      <c r="AH102" s="1">
        <v>1</v>
      </c>
      <c r="AK102" s="1" t="s">
        <v>2355</v>
      </c>
      <c r="AL102" s="1">
        <v>1</v>
      </c>
      <c r="AO102" s="1" t="s">
        <v>2356</v>
      </c>
      <c r="AP102" s="1">
        <v>1</v>
      </c>
      <c r="AQ102" s="1">
        <v>1</v>
      </c>
      <c r="AT102" s="1" t="s">
        <v>148</v>
      </c>
      <c r="AU102" s="1" t="s">
        <v>2357</v>
      </c>
      <c r="AV102" s="1" t="s">
        <v>733</v>
      </c>
      <c r="AX102" s="1">
        <v>1</v>
      </c>
      <c r="AY102" s="1" t="s">
        <v>1268</v>
      </c>
      <c r="AZ102" s="1">
        <v>7</v>
      </c>
      <c r="BA102" s="1">
        <v>18</v>
      </c>
      <c r="BB102" s="1">
        <f t="shared" si="3"/>
        <v>11</v>
      </c>
      <c r="BC102" s="1" t="s">
        <v>287</v>
      </c>
      <c r="BD102" s="1">
        <v>6</v>
      </c>
      <c r="BE102" s="1" t="s">
        <v>148</v>
      </c>
      <c r="BF102" s="1" t="s">
        <v>160</v>
      </c>
      <c r="BG102" s="1">
        <v>1</v>
      </c>
      <c r="BH102" s="1">
        <v>0</v>
      </c>
      <c r="BK102" s="1" t="s">
        <v>439</v>
      </c>
      <c r="BL102" s="1" t="s">
        <v>2358</v>
      </c>
      <c r="BM102" s="1" t="s">
        <v>255</v>
      </c>
      <c r="BN102" s="1" t="s">
        <v>289</v>
      </c>
      <c r="BO102" s="1" t="s">
        <v>735</v>
      </c>
      <c r="BQ102" s="1" t="s">
        <v>2359</v>
      </c>
      <c r="BR102" s="1">
        <v>3</v>
      </c>
      <c r="BS102" s="1" t="s">
        <v>2360</v>
      </c>
      <c r="BT102" s="1">
        <v>1</v>
      </c>
      <c r="BX102" s="1" t="s">
        <v>628</v>
      </c>
      <c r="BZ102" s="1" t="s">
        <v>168</v>
      </c>
      <c r="CA102" s="1">
        <v>0</v>
      </c>
      <c r="CB102" s="1">
        <v>1</v>
      </c>
      <c r="CD102" s="1">
        <v>0</v>
      </c>
      <c r="CE102" s="1">
        <v>0</v>
      </c>
      <c r="CG102" s="1" t="s">
        <v>2361</v>
      </c>
      <c r="CH102" s="1">
        <v>2500</v>
      </c>
      <c r="CJ102" s="1" t="s">
        <v>2362</v>
      </c>
      <c r="CK102" s="1" t="s">
        <v>2363</v>
      </c>
      <c r="CL102" s="1" t="s">
        <v>2364</v>
      </c>
      <c r="CM102" s="1">
        <f>1250/3</f>
        <v>416.66666666666669</v>
      </c>
      <c r="CN102" s="1">
        <f>CM102*BR102</f>
        <v>1250</v>
      </c>
      <c r="CO102" s="1" t="s">
        <v>2365</v>
      </c>
      <c r="CQ102" s="1" t="s">
        <v>2366</v>
      </c>
      <c r="CR102" s="1">
        <v>1</v>
      </c>
      <c r="CV102" s="1" t="s">
        <v>355</v>
      </c>
      <c r="CW102" s="1">
        <v>1</v>
      </c>
      <c r="DA102" s="1" t="s">
        <v>148</v>
      </c>
      <c r="DB102" s="1">
        <v>1</v>
      </c>
      <c r="DC102" s="1">
        <v>0</v>
      </c>
      <c r="DD102" s="1">
        <v>0</v>
      </c>
      <c r="DF102" s="1" t="s">
        <v>2367</v>
      </c>
      <c r="DG102" s="1" t="s">
        <v>177</v>
      </c>
      <c r="DH102" s="1">
        <v>0</v>
      </c>
      <c r="DI102" s="1">
        <v>0</v>
      </c>
      <c r="DJ102" s="1">
        <v>1</v>
      </c>
      <c r="DK102" s="1">
        <v>0</v>
      </c>
      <c r="DM102" s="1" t="s">
        <v>109</v>
      </c>
      <c r="DN102" s="1" t="s">
        <v>176</v>
      </c>
      <c r="DR102" s="1" t="s">
        <v>2368</v>
      </c>
      <c r="DS102" s="1">
        <v>1</v>
      </c>
      <c r="DT102" s="1">
        <v>1</v>
      </c>
      <c r="DW102" s="1" t="s">
        <v>2369</v>
      </c>
      <c r="DX102" s="1">
        <v>1</v>
      </c>
      <c r="EB102" s="1" t="s">
        <v>206</v>
      </c>
      <c r="EC102" s="1" t="s">
        <v>206</v>
      </c>
      <c r="ED102" s="1" t="s">
        <v>2370</v>
      </c>
      <c r="EF102" s="1">
        <v>1</v>
      </c>
      <c r="EI102" s="1" t="s">
        <v>2371</v>
      </c>
      <c r="EN102" s="1" t="s">
        <v>2372</v>
      </c>
      <c r="EO102" s="1">
        <v>1</v>
      </c>
      <c r="EY102" s="1" t="s">
        <v>2373</v>
      </c>
      <c r="EZ102" s="1">
        <v>206591806</v>
      </c>
      <c r="FA102" s="1" t="s">
        <v>2374</v>
      </c>
      <c r="FB102" s="2">
        <v>44901.661400462966</v>
      </c>
      <c r="FE102" s="1" t="s">
        <v>184</v>
      </c>
      <c r="FH102" s="1">
        <v>56</v>
      </c>
      <c r="FI102" s="2">
        <v>44818.620358888889</v>
      </c>
      <c r="FJ102" s="2">
        <v>44818.640542546287</v>
      </c>
      <c r="FK102" s="1" t="s">
        <v>2375</v>
      </c>
      <c r="FL102" s="1">
        <v>12.346788699999999</v>
      </c>
      <c r="FM102" s="1">
        <v>-1.5663913</v>
      </c>
      <c r="FN102" s="1">
        <v>329.4</v>
      </c>
      <c r="FO102" s="1">
        <v>4.8</v>
      </c>
    </row>
    <row r="103" spans="1:171" x14ac:dyDescent="0.25">
      <c r="A103" s="1">
        <v>102</v>
      </c>
      <c r="B103" s="1" t="s">
        <v>142</v>
      </c>
      <c r="C103" s="1" t="s">
        <v>143</v>
      </c>
      <c r="D103" s="1">
        <v>34</v>
      </c>
      <c r="E103" s="1" t="s">
        <v>2376</v>
      </c>
      <c r="F103" s="1" t="s">
        <v>144</v>
      </c>
      <c r="G103" s="1">
        <v>0</v>
      </c>
      <c r="H103" s="1" t="s">
        <v>145</v>
      </c>
      <c r="I103" s="1" t="s">
        <v>146</v>
      </c>
      <c r="K103" s="1" t="s">
        <v>146</v>
      </c>
      <c r="L103" s="1">
        <v>1</v>
      </c>
      <c r="M103" s="1">
        <v>20</v>
      </c>
      <c r="N103" s="1" t="s">
        <v>176</v>
      </c>
      <c r="O103" s="1" t="s">
        <v>176</v>
      </c>
      <c r="R103" s="1" t="s">
        <v>2377</v>
      </c>
      <c r="T103" s="1" t="s">
        <v>18</v>
      </c>
      <c r="U103" s="1">
        <v>0</v>
      </c>
      <c r="V103" s="1">
        <v>0</v>
      </c>
      <c r="W103" s="1">
        <v>0</v>
      </c>
      <c r="X103" s="1">
        <v>0</v>
      </c>
      <c r="Y103" s="1">
        <v>1</v>
      </c>
      <c r="Z103" s="1">
        <v>0</v>
      </c>
      <c r="AA103" s="1">
        <v>0</v>
      </c>
      <c r="AB103" s="1">
        <v>0</v>
      </c>
      <c r="AC103" s="1">
        <v>0</v>
      </c>
      <c r="AD103" s="1">
        <v>0</v>
      </c>
      <c r="AE103" s="1">
        <v>0</v>
      </c>
      <c r="AF103" s="1">
        <f t="shared" si="5"/>
        <v>1</v>
      </c>
      <c r="AG103" s="1" t="s">
        <v>1864</v>
      </c>
      <c r="AI103" s="1">
        <v>1</v>
      </c>
      <c r="AK103" s="1" t="s">
        <v>1998</v>
      </c>
      <c r="AL103" s="1">
        <v>1</v>
      </c>
      <c r="AO103" s="1" t="s">
        <v>1805</v>
      </c>
      <c r="AP103" s="1">
        <v>1</v>
      </c>
      <c r="AQ103" s="1">
        <v>1</v>
      </c>
      <c r="AT103" s="1" t="s">
        <v>148</v>
      </c>
      <c r="AU103" s="1" t="s">
        <v>2378</v>
      </c>
      <c r="AV103" s="1" t="s">
        <v>2379</v>
      </c>
      <c r="AX103" s="1">
        <v>1</v>
      </c>
      <c r="AY103" s="1" t="s">
        <v>2380</v>
      </c>
      <c r="AZ103" s="1">
        <v>8</v>
      </c>
      <c r="BA103" s="1">
        <v>17</v>
      </c>
      <c r="BB103" s="1">
        <f t="shared" si="3"/>
        <v>9</v>
      </c>
      <c r="BC103" s="1" t="s">
        <v>560</v>
      </c>
      <c r="BD103" s="1">
        <v>6</v>
      </c>
      <c r="BE103" s="1" t="s">
        <v>148</v>
      </c>
      <c r="BF103" s="1" t="s">
        <v>160</v>
      </c>
      <c r="BG103" s="1">
        <v>1</v>
      </c>
      <c r="BH103" s="1">
        <v>0</v>
      </c>
      <c r="BK103" s="1" t="s">
        <v>439</v>
      </c>
      <c r="BL103" s="1" t="s">
        <v>647</v>
      </c>
      <c r="BM103" s="1" t="s">
        <v>255</v>
      </c>
      <c r="BN103" s="1" t="s">
        <v>289</v>
      </c>
      <c r="BO103" s="1" t="s">
        <v>735</v>
      </c>
      <c r="BQ103" s="1" t="s">
        <v>2381</v>
      </c>
      <c r="BR103" s="1">
        <v>5</v>
      </c>
      <c r="BS103" s="1" t="s">
        <v>2382</v>
      </c>
      <c r="BT103" s="1">
        <v>1</v>
      </c>
      <c r="BX103" s="1" t="s">
        <v>2383</v>
      </c>
      <c r="BZ103" s="1" t="s">
        <v>168</v>
      </c>
      <c r="CA103" s="1">
        <v>0</v>
      </c>
      <c r="CB103" s="1">
        <v>1</v>
      </c>
      <c r="CD103" s="1">
        <v>0</v>
      </c>
      <c r="CE103" s="1">
        <v>0</v>
      </c>
      <c r="CG103" s="1" t="s">
        <v>2384</v>
      </c>
      <c r="CH103" s="1">
        <v>2000</v>
      </c>
      <c r="CJ103" s="1" t="s">
        <v>1330</v>
      </c>
      <c r="CK103" s="1" t="s">
        <v>2385</v>
      </c>
      <c r="CL103" s="1" t="s">
        <v>2386</v>
      </c>
      <c r="CM103" s="1">
        <f>1250/3</f>
        <v>416.66666666666669</v>
      </c>
      <c r="CN103" s="1">
        <f>CM103*BR103</f>
        <v>2083.3333333333335</v>
      </c>
      <c r="CO103" s="1" t="s">
        <v>2387</v>
      </c>
      <c r="CQ103" s="1" t="s">
        <v>2388</v>
      </c>
      <c r="CR103" s="1">
        <v>1</v>
      </c>
      <c r="CV103" s="1" t="s">
        <v>457</v>
      </c>
      <c r="CW103" s="1">
        <v>1</v>
      </c>
      <c r="DA103" s="1" t="s">
        <v>176</v>
      </c>
      <c r="DB103" s="1">
        <v>0</v>
      </c>
      <c r="DC103" s="1">
        <v>1</v>
      </c>
      <c r="DD103" s="1">
        <v>0</v>
      </c>
      <c r="DF103" s="1" t="s">
        <v>1458</v>
      </c>
      <c r="DG103" s="1" t="s">
        <v>177</v>
      </c>
      <c r="DH103" s="1">
        <v>0</v>
      </c>
      <c r="DI103" s="1">
        <v>0</v>
      </c>
      <c r="DJ103" s="1">
        <v>1</v>
      </c>
      <c r="DK103" s="1">
        <v>0</v>
      </c>
      <c r="DM103" s="1" t="s">
        <v>109</v>
      </c>
      <c r="DN103" s="1" t="s">
        <v>176</v>
      </c>
      <c r="DR103" s="1" t="s">
        <v>2389</v>
      </c>
      <c r="DT103" s="1">
        <v>1</v>
      </c>
      <c r="DW103" s="1" t="s">
        <v>2217</v>
      </c>
      <c r="DX103" s="1">
        <v>1</v>
      </c>
      <c r="EB103" s="1" t="s">
        <v>206</v>
      </c>
      <c r="EC103" s="1" t="s">
        <v>206</v>
      </c>
      <c r="ED103" s="1" t="s">
        <v>2390</v>
      </c>
      <c r="EF103" s="1">
        <v>1</v>
      </c>
      <c r="EI103" s="1" t="s">
        <v>2391</v>
      </c>
      <c r="EN103" s="1" t="s">
        <v>2392</v>
      </c>
      <c r="EO103" s="1">
        <v>1</v>
      </c>
      <c r="EY103" s="1" t="s">
        <v>2393</v>
      </c>
      <c r="EZ103" s="1">
        <v>206591807</v>
      </c>
      <c r="FA103" s="1" t="s">
        <v>2394</v>
      </c>
      <c r="FB103" s="2">
        <v>44901.661400462966</v>
      </c>
      <c r="FE103" s="1" t="s">
        <v>184</v>
      </c>
      <c r="FH103" s="1">
        <v>57</v>
      </c>
      <c r="FI103" s="2">
        <v>44818.642407175917</v>
      </c>
      <c r="FJ103" s="2">
        <v>44818.659282974542</v>
      </c>
      <c r="FK103" s="1" t="s">
        <v>2395</v>
      </c>
      <c r="FL103" s="1">
        <v>12.346785499999999</v>
      </c>
      <c r="FM103" s="1">
        <v>-1.5663488000000001</v>
      </c>
      <c r="FN103" s="1">
        <v>333.1</v>
      </c>
      <c r="FO103" s="1">
        <v>4.5</v>
      </c>
    </row>
    <row r="104" spans="1:171" x14ac:dyDescent="0.25">
      <c r="A104" s="1">
        <v>103</v>
      </c>
      <c r="B104" s="1" t="s">
        <v>142</v>
      </c>
      <c r="C104" s="1" t="s">
        <v>143</v>
      </c>
      <c r="D104" s="1">
        <v>58</v>
      </c>
      <c r="E104" s="1" t="s">
        <v>2396</v>
      </c>
      <c r="F104" s="1" t="s">
        <v>144</v>
      </c>
      <c r="G104" s="1">
        <v>0</v>
      </c>
      <c r="H104" s="1" t="s">
        <v>145</v>
      </c>
      <c r="I104" s="1" t="s">
        <v>176</v>
      </c>
      <c r="K104" s="1" t="s">
        <v>176</v>
      </c>
      <c r="L104" s="1">
        <v>5</v>
      </c>
      <c r="M104" s="1">
        <v>15</v>
      </c>
      <c r="N104" s="1" t="s">
        <v>2397</v>
      </c>
      <c r="R104" s="1" t="s">
        <v>2398</v>
      </c>
      <c r="T104" s="1" t="s">
        <v>18</v>
      </c>
      <c r="U104" s="1">
        <v>0</v>
      </c>
      <c r="V104" s="1">
        <v>0</v>
      </c>
      <c r="W104" s="1">
        <v>0</v>
      </c>
      <c r="X104" s="1">
        <v>0</v>
      </c>
      <c r="Y104" s="1">
        <v>1</v>
      </c>
      <c r="Z104" s="1">
        <v>0</v>
      </c>
      <c r="AA104" s="1">
        <v>0</v>
      </c>
      <c r="AB104" s="1">
        <v>0</v>
      </c>
      <c r="AC104" s="1">
        <v>0</v>
      </c>
      <c r="AD104" s="1">
        <v>0</v>
      </c>
      <c r="AE104" s="1">
        <v>0</v>
      </c>
      <c r="AF104" s="1">
        <f t="shared" si="5"/>
        <v>1</v>
      </c>
      <c r="AG104" s="1" t="s">
        <v>176</v>
      </c>
      <c r="AH104" s="1">
        <v>1</v>
      </c>
      <c r="AK104" s="1" t="s">
        <v>2399</v>
      </c>
      <c r="AM104" s="1">
        <v>1</v>
      </c>
      <c r="AO104" s="1" t="s">
        <v>1028</v>
      </c>
      <c r="AP104" s="1">
        <v>1</v>
      </c>
      <c r="AT104" s="1" t="s">
        <v>148</v>
      </c>
      <c r="AU104" s="1" t="s">
        <v>2400</v>
      </c>
      <c r="AV104" s="1" t="s">
        <v>670</v>
      </c>
      <c r="AX104" s="1">
        <v>1</v>
      </c>
      <c r="AY104" s="1" t="s">
        <v>252</v>
      </c>
      <c r="AZ104" s="1">
        <v>7</v>
      </c>
      <c r="BA104" s="1">
        <v>17</v>
      </c>
      <c r="BB104" s="1">
        <f t="shared" si="3"/>
        <v>10</v>
      </c>
      <c r="BC104" s="1" t="s">
        <v>1447</v>
      </c>
      <c r="BD104" s="1">
        <v>6</v>
      </c>
      <c r="BE104" s="1" t="s">
        <v>148</v>
      </c>
      <c r="BF104" s="1" t="s">
        <v>160</v>
      </c>
      <c r="BG104" s="1">
        <v>1</v>
      </c>
      <c r="BH104" s="1">
        <v>0</v>
      </c>
      <c r="BK104" s="1" t="s">
        <v>439</v>
      </c>
      <c r="BL104" s="1" t="s">
        <v>2401</v>
      </c>
      <c r="BM104" s="1" t="s">
        <v>255</v>
      </c>
      <c r="BN104" s="1" t="s">
        <v>505</v>
      </c>
      <c r="BO104" s="1" t="s">
        <v>735</v>
      </c>
      <c r="BQ104" s="1" t="s">
        <v>2402</v>
      </c>
      <c r="BR104" s="1">
        <v>6</v>
      </c>
      <c r="BS104" s="1" t="s">
        <v>1689</v>
      </c>
      <c r="BT104" s="1">
        <v>1</v>
      </c>
      <c r="BX104" s="1" t="s">
        <v>814</v>
      </c>
      <c r="BZ104" s="1" t="s">
        <v>168</v>
      </c>
      <c r="CA104" s="1">
        <v>0</v>
      </c>
      <c r="CB104" s="1">
        <v>1</v>
      </c>
      <c r="CD104" s="1">
        <v>0</v>
      </c>
      <c r="CE104" s="1">
        <v>0</v>
      </c>
      <c r="CG104" s="1" t="s">
        <v>2403</v>
      </c>
      <c r="CH104" s="1">
        <v>1500</v>
      </c>
      <c r="CI104" s="1">
        <v>1250</v>
      </c>
      <c r="CJ104" s="1" t="s">
        <v>2404</v>
      </c>
      <c r="CK104" s="1" t="s">
        <v>1097</v>
      </c>
      <c r="CL104" s="1" t="s">
        <v>915</v>
      </c>
      <c r="CM104" s="1">
        <v>400</v>
      </c>
      <c r="CN104" s="1">
        <f>CM104*BR104</f>
        <v>2400</v>
      </c>
      <c r="CO104" s="1" t="s">
        <v>2405</v>
      </c>
      <c r="CQ104" s="1" t="s">
        <v>2406</v>
      </c>
      <c r="CR104" s="1">
        <v>1</v>
      </c>
      <c r="CV104" s="1" t="s">
        <v>457</v>
      </c>
      <c r="CW104" s="1">
        <v>1</v>
      </c>
      <c r="DA104" s="1" t="s">
        <v>176</v>
      </c>
      <c r="DB104" s="1">
        <v>0</v>
      </c>
      <c r="DC104" s="1">
        <v>1</v>
      </c>
      <c r="DD104" s="1">
        <v>0</v>
      </c>
      <c r="DF104" s="1" t="s">
        <v>1458</v>
      </c>
      <c r="DG104" s="1" t="s">
        <v>177</v>
      </c>
      <c r="DH104" s="1">
        <v>0</v>
      </c>
      <c r="DI104" s="1">
        <v>0</v>
      </c>
      <c r="DJ104" s="1">
        <v>1</v>
      </c>
      <c r="DK104" s="1">
        <v>0</v>
      </c>
      <c r="DM104" s="1" t="s">
        <v>109</v>
      </c>
      <c r="DN104" s="1" t="s">
        <v>176</v>
      </c>
      <c r="DR104" s="1" t="s">
        <v>1575</v>
      </c>
      <c r="DT104" s="1">
        <v>1</v>
      </c>
      <c r="DW104" s="1" t="s">
        <v>2407</v>
      </c>
      <c r="DX104" s="1">
        <v>1</v>
      </c>
      <c r="EB104" s="1" t="s">
        <v>206</v>
      </c>
      <c r="EC104" s="1" t="s">
        <v>206</v>
      </c>
      <c r="ED104" s="1" t="s">
        <v>2408</v>
      </c>
      <c r="EF104" s="1">
        <v>1</v>
      </c>
      <c r="EI104" s="1" t="s">
        <v>2409</v>
      </c>
      <c r="EN104" s="1" t="s">
        <v>2410</v>
      </c>
      <c r="EO104" s="1">
        <v>1</v>
      </c>
      <c r="ER104" s="1">
        <v>1</v>
      </c>
      <c r="EY104" s="1" t="s">
        <v>2411</v>
      </c>
      <c r="EZ104" s="1">
        <v>206591808</v>
      </c>
      <c r="FA104" s="1" t="s">
        <v>2412</v>
      </c>
      <c r="FB104" s="2">
        <v>44901.661412037043</v>
      </c>
      <c r="FE104" s="1" t="s">
        <v>184</v>
      </c>
      <c r="FH104" s="1">
        <v>58</v>
      </c>
      <c r="FI104" s="2">
        <v>44818.66113453704</v>
      </c>
      <c r="FJ104" s="2">
        <v>44818.676812175923</v>
      </c>
      <c r="FK104" s="1" t="s">
        <v>2413</v>
      </c>
      <c r="FL104" s="1">
        <v>12.346716000000001</v>
      </c>
      <c r="FM104" s="1">
        <v>-1.5664222000000001</v>
      </c>
      <c r="FN104" s="1">
        <v>317.10000000000002</v>
      </c>
      <c r="FO104" s="1">
        <v>4.92</v>
      </c>
    </row>
    <row r="105" spans="1:171" x14ac:dyDescent="0.25">
      <c r="A105" s="1">
        <v>104</v>
      </c>
      <c r="B105" s="1" t="s">
        <v>1283</v>
      </c>
      <c r="C105" s="1" t="s">
        <v>143</v>
      </c>
      <c r="D105" s="1">
        <v>25</v>
      </c>
      <c r="E105" s="1" t="s">
        <v>1649</v>
      </c>
      <c r="F105" s="1" t="s">
        <v>144</v>
      </c>
      <c r="G105" s="1">
        <v>0</v>
      </c>
      <c r="H105" s="1" t="s">
        <v>145</v>
      </c>
      <c r="I105" s="1" t="s">
        <v>148</v>
      </c>
      <c r="K105" s="1" t="s">
        <v>148</v>
      </c>
      <c r="L105" s="1">
        <v>3</v>
      </c>
      <c r="M105" s="1">
        <v>5</v>
      </c>
      <c r="N105" s="1" t="s">
        <v>176</v>
      </c>
      <c r="O105" s="1" t="s">
        <v>176</v>
      </c>
      <c r="R105" s="1" t="s">
        <v>2414</v>
      </c>
      <c r="T105" s="1" t="s">
        <v>18</v>
      </c>
      <c r="U105" s="1">
        <v>0</v>
      </c>
      <c r="V105" s="1">
        <v>0</v>
      </c>
      <c r="W105" s="1">
        <v>0</v>
      </c>
      <c r="X105" s="1">
        <v>0</v>
      </c>
      <c r="Y105" s="1">
        <v>1</v>
      </c>
      <c r="Z105" s="1">
        <v>0</v>
      </c>
      <c r="AA105" s="1">
        <v>0</v>
      </c>
      <c r="AB105" s="1">
        <v>0</v>
      </c>
      <c r="AC105" s="1">
        <v>0</v>
      </c>
      <c r="AD105" s="1">
        <v>0</v>
      </c>
      <c r="AE105" s="1">
        <v>0</v>
      </c>
      <c r="AF105" s="1">
        <f t="shared" si="5"/>
        <v>1</v>
      </c>
      <c r="AG105" s="1" t="s">
        <v>176</v>
      </c>
      <c r="AH105" s="1">
        <v>1</v>
      </c>
      <c r="AK105" s="1" t="s">
        <v>1998</v>
      </c>
      <c r="AL105" s="1">
        <v>1</v>
      </c>
      <c r="AO105" s="1" t="s">
        <v>2415</v>
      </c>
      <c r="AQ105" s="1">
        <v>1</v>
      </c>
      <c r="AT105" s="1" t="s">
        <v>148</v>
      </c>
      <c r="AU105" s="1" t="s">
        <v>2416</v>
      </c>
      <c r="AV105" s="1" t="s">
        <v>670</v>
      </c>
      <c r="AX105" s="1">
        <v>1</v>
      </c>
      <c r="AY105" s="1" t="s">
        <v>2417</v>
      </c>
      <c r="AZ105" s="1">
        <v>9</v>
      </c>
      <c r="BA105" s="1">
        <v>17</v>
      </c>
      <c r="BB105" s="1">
        <f t="shared" si="3"/>
        <v>8</v>
      </c>
      <c r="BC105" s="1" t="s">
        <v>2418</v>
      </c>
      <c r="BD105" s="1">
        <v>5</v>
      </c>
      <c r="BE105" s="1" t="s">
        <v>148</v>
      </c>
      <c r="BF105" s="1" t="s">
        <v>160</v>
      </c>
      <c r="BG105" s="1">
        <v>1</v>
      </c>
      <c r="BH105" s="1">
        <v>0</v>
      </c>
      <c r="BK105" s="1" t="s">
        <v>439</v>
      </c>
      <c r="BL105" s="1" t="s">
        <v>2419</v>
      </c>
      <c r="BM105" s="1" t="s">
        <v>255</v>
      </c>
      <c r="BN105" s="1" t="s">
        <v>289</v>
      </c>
      <c r="BO105" s="1" t="s">
        <v>1606</v>
      </c>
      <c r="BQ105" s="1" t="s">
        <v>2420</v>
      </c>
      <c r="BS105" s="1" t="s">
        <v>1194</v>
      </c>
      <c r="BT105" s="1">
        <v>1</v>
      </c>
      <c r="BX105" s="1" t="s">
        <v>2083</v>
      </c>
      <c r="BZ105" s="1" t="s">
        <v>168</v>
      </c>
      <c r="CA105" s="1">
        <v>0</v>
      </c>
      <c r="CB105" s="1">
        <v>1</v>
      </c>
      <c r="CD105" s="1">
        <v>0</v>
      </c>
      <c r="CE105" s="1">
        <v>0</v>
      </c>
      <c r="CG105" s="1" t="s">
        <v>2421</v>
      </c>
      <c r="CJ105" s="1" t="s">
        <v>1330</v>
      </c>
      <c r="CK105" s="1" t="s">
        <v>1330</v>
      </c>
      <c r="CL105" s="1" t="s">
        <v>2422</v>
      </c>
      <c r="CO105" s="1" t="s">
        <v>2084</v>
      </c>
      <c r="CQ105" s="1" t="s">
        <v>2423</v>
      </c>
      <c r="CR105" s="1">
        <v>1</v>
      </c>
      <c r="CV105" s="1" t="s">
        <v>457</v>
      </c>
      <c r="CW105" s="1">
        <v>1</v>
      </c>
      <c r="DA105" s="1" t="s">
        <v>176</v>
      </c>
      <c r="DB105" s="1">
        <v>0</v>
      </c>
      <c r="DC105" s="1">
        <v>1</v>
      </c>
      <c r="DD105" s="1">
        <v>0</v>
      </c>
      <c r="DF105" s="1" t="s">
        <v>2424</v>
      </c>
      <c r="DG105" s="1" t="s">
        <v>177</v>
      </c>
      <c r="DH105" s="1">
        <v>0</v>
      </c>
      <c r="DI105" s="1">
        <v>0</v>
      </c>
      <c r="DJ105" s="1">
        <v>1</v>
      </c>
      <c r="DK105" s="1">
        <v>0</v>
      </c>
      <c r="DM105" s="1" t="s">
        <v>109</v>
      </c>
      <c r="DN105" s="1" t="s">
        <v>176</v>
      </c>
      <c r="DR105" s="1" t="s">
        <v>2425</v>
      </c>
      <c r="DT105" s="1">
        <v>1</v>
      </c>
      <c r="DW105" s="1" t="s">
        <v>2199</v>
      </c>
      <c r="DX105" s="1">
        <v>1</v>
      </c>
      <c r="EB105" s="1" t="s">
        <v>206</v>
      </c>
      <c r="EC105" s="1" t="s">
        <v>206</v>
      </c>
      <c r="ED105" s="1" t="s">
        <v>2426</v>
      </c>
      <c r="EE105" s="1">
        <v>1</v>
      </c>
      <c r="EI105" s="1" t="s">
        <v>2427</v>
      </c>
      <c r="EN105" s="1" t="s">
        <v>2428</v>
      </c>
      <c r="EQ105" s="1">
        <v>1</v>
      </c>
      <c r="ER105" s="1">
        <v>1</v>
      </c>
      <c r="ES105" s="1">
        <v>1</v>
      </c>
      <c r="EW105" s="1">
        <v>1</v>
      </c>
      <c r="EY105" s="1" t="s">
        <v>2429</v>
      </c>
      <c r="EZ105" s="1">
        <v>219780212</v>
      </c>
      <c r="FA105" s="1" t="s">
        <v>2430</v>
      </c>
      <c r="FB105" s="2">
        <v>44974.569085648152</v>
      </c>
      <c r="FE105" s="1" t="s">
        <v>184</v>
      </c>
      <c r="FH105" s="1">
        <v>59</v>
      </c>
      <c r="FI105" s="2">
        <v>44943.443518055552</v>
      </c>
      <c r="FJ105" s="2">
        <v>44943.456951273147</v>
      </c>
      <c r="FK105" s="1" t="s">
        <v>2431</v>
      </c>
      <c r="FL105" s="1">
        <v>12.42958</v>
      </c>
      <c r="FM105" s="1">
        <v>-1.6284666999999999</v>
      </c>
      <c r="FN105" s="1">
        <v>329.4</v>
      </c>
      <c r="FO105" s="1">
        <v>4.7</v>
      </c>
    </row>
    <row r="106" spans="1:171" x14ac:dyDescent="0.25">
      <c r="A106" s="1">
        <v>105</v>
      </c>
      <c r="B106" s="1" t="s">
        <v>1283</v>
      </c>
      <c r="C106" s="1" t="s">
        <v>143</v>
      </c>
      <c r="D106" s="1">
        <v>35</v>
      </c>
      <c r="E106" s="1" t="s">
        <v>2432</v>
      </c>
      <c r="F106" s="1" t="s">
        <v>144</v>
      </c>
      <c r="G106" s="1">
        <v>0</v>
      </c>
      <c r="H106" s="1" t="s">
        <v>145</v>
      </c>
      <c r="I106" s="1" t="s">
        <v>148</v>
      </c>
      <c r="K106" s="1" t="s">
        <v>148</v>
      </c>
      <c r="L106" s="1">
        <v>5</v>
      </c>
      <c r="M106" s="1">
        <v>2</v>
      </c>
      <c r="N106" s="1" t="s">
        <v>2433</v>
      </c>
      <c r="O106" s="1" t="s">
        <v>148</v>
      </c>
      <c r="P106" s="1" t="s">
        <v>397</v>
      </c>
      <c r="R106" s="1" t="s">
        <v>2434</v>
      </c>
      <c r="T106" s="1" t="s">
        <v>18</v>
      </c>
      <c r="U106" s="1">
        <v>0</v>
      </c>
      <c r="V106" s="1">
        <v>0</v>
      </c>
      <c r="W106" s="1">
        <v>0</v>
      </c>
      <c r="X106" s="1">
        <v>0</v>
      </c>
      <c r="Y106" s="1">
        <v>1</v>
      </c>
      <c r="Z106" s="1">
        <v>0</v>
      </c>
      <c r="AA106" s="1">
        <v>0</v>
      </c>
      <c r="AB106" s="1">
        <v>0</v>
      </c>
      <c r="AC106" s="1">
        <v>0</v>
      </c>
      <c r="AD106" s="1">
        <v>0</v>
      </c>
      <c r="AE106" s="1">
        <v>0</v>
      </c>
      <c r="AF106" s="1">
        <f t="shared" si="5"/>
        <v>1</v>
      </c>
      <c r="AG106" s="1" t="s">
        <v>176</v>
      </c>
      <c r="AH106" s="1">
        <v>1</v>
      </c>
      <c r="AK106" s="1" t="s">
        <v>2435</v>
      </c>
      <c r="AL106" s="1">
        <v>1</v>
      </c>
      <c r="AO106" s="1" t="s">
        <v>2436</v>
      </c>
      <c r="AP106" s="1">
        <v>1</v>
      </c>
      <c r="AT106" s="1" t="s">
        <v>176</v>
      </c>
      <c r="AY106" s="1" t="s">
        <v>927</v>
      </c>
      <c r="AZ106" s="1">
        <v>6</v>
      </c>
      <c r="BA106" s="1">
        <v>17</v>
      </c>
      <c r="BB106" s="1">
        <f t="shared" si="3"/>
        <v>11</v>
      </c>
      <c r="BC106" s="1" t="s">
        <v>560</v>
      </c>
      <c r="BD106" s="1">
        <v>6</v>
      </c>
      <c r="BE106" s="1" t="s">
        <v>148</v>
      </c>
      <c r="BF106" s="1" t="s">
        <v>160</v>
      </c>
      <c r="BG106" s="1">
        <v>1</v>
      </c>
      <c r="BH106" s="1">
        <v>0</v>
      </c>
      <c r="BK106" s="1" t="s">
        <v>439</v>
      </c>
      <c r="BL106" s="1" t="s">
        <v>1448</v>
      </c>
      <c r="BM106" s="1" t="s">
        <v>255</v>
      </c>
      <c r="BN106" s="1" t="s">
        <v>2437</v>
      </c>
      <c r="BO106" s="1" t="s">
        <v>1428</v>
      </c>
      <c r="BQ106" s="1" t="s">
        <v>2438</v>
      </c>
      <c r="BS106" s="1" t="s">
        <v>1194</v>
      </c>
      <c r="BT106" s="1">
        <v>1</v>
      </c>
      <c r="BX106" s="1" t="s">
        <v>2439</v>
      </c>
      <c r="BZ106" s="1" t="s">
        <v>168</v>
      </c>
      <c r="CA106" s="1">
        <v>0</v>
      </c>
      <c r="CB106" s="1">
        <v>1</v>
      </c>
      <c r="CD106" s="1">
        <v>0</v>
      </c>
      <c r="CE106" s="1">
        <v>0</v>
      </c>
      <c r="CG106" s="1" t="s">
        <v>2440</v>
      </c>
      <c r="CJ106" s="1" t="s">
        <v>1330</v>
      </c>
      <c r="CK106" s="1" t="s">
        <v>2441</v>
      </c>
      <c r="CL106" s="1" t="s">
        <v>1455</v>
      </c>
      <c r="CO106" s="1" t="s">
        <v>2084</v>
      </c>
      <c r="CQ106" s="1" t="s">
        <v>2442</v>
      </c>
      <c r="CR106" s="1">
        <v>1</v>
      </c>
      <c r="CV106" s="1" t="s">
        <v>457</v>
      </c>
      <c r="CW106" s="1">
        <v>1</v>
      </c>
      <c r="DA106" s="1" t="s">
        <v>176</v>
      </c>
      <c r="DB106" s="1">
        <v>0</v>
      </c>
      <c r="DC106" s="1">
        <v>1</v>
      </c>
      <c r="DD106" s="1">
        <v>0</v>
      </c>
      <c r="DF106" s="1" t="s">
        <v>574</v>
      </c>
      <c r="DG106" s="1" t="s">
        <v>177</v>
      </c>
      <c r="DH106" s="1">
        <v>0</v>
      </c>
      <c r="DI106" s="1">
        <v>0</v>
      </c>
      <c r="DJ106" s="1">
        <v>1</v>
      </c>
      <c r="DK106" s="1">
        <v>0</v>
      </c>
      <c r="DM106" s="1" t="s">
        <v>109</v>
      </c>
      <c r="DN106" s="1" t="s">
        <v>176</v>
      </c>
      <c r="DR106" s="1" t="s">
        <v>2443</v>
      </c>
      <c r="DT106" s="1">
        <v>1</v>
      </c>
      <c r="DW106" s="1" t="s">
        <v>2444</v>
      </c>
      <c r="DX106" s="1">
        <v>1</v>
      </c>
      <c r="EB106" s="1" t="s">
        <v>206</v>
      </c>
      <c r="EC106" s="1" t="s">
        <v>206</v>
      </c>
      <c r="ED106" s="1" t="s">
        <v>1746</v>
      </c>
      <c r="EE106" s="1">
        <v>1</v>
      </c>
      <c r="EI106" s="1" t="s">
        <v>2445</v>
      </c>
      <c r="EN106" s="1" t="s">
        <v>2446</v>
      </c>
      <c r="EO106" s="1">
        <v>1</v>
      </c>
      <c r="ER106" s="1">
        <v>1</v>
      </c>
      <c r="ET106" s="1">
        <v>1</v>
      </c>
      <c r="EY106" s="1" t="s">
        <v>2447</v>
      </c>
      <c r="EZ106" s="1">
        <v>219780215</v>
      </c>
      <c r="FA106" s="1" t="s">
        <v>2448</v>
      </c>
      <c r="FB106" s="2">
        <v>44974.569085648152</v>
      </c>
      <c r="FE106" s="1" t="s">
        <v>184</v>
      </c>
      <c r="FH106" s="1">
        <v>60</v>
      </c>
      <c r="FI106" s="2">
        <v>44943.457355462961</v>
      </c>
      <c r="FJ106" s="2">
        <v>44943.469858101853</v>
      </c>
      <c r="FK106" s="1" t="s">
        <v>2449</v>
      </c>
      <c r="FL106" s="1">
        <v>12.429653200000001</v>
      </c>
      <c r="FM106" s="1">
        <v>-1.6284681999999999</v>
      </c>
      <c r="FN106" s="1">
        <v>333.6</v>
      </c>
      <c r="FO106" s="1">
        <v>4.4000000000000004</v>
      </c>
    </row>
    <row r="107" spans="1:171" x14ac:dyDescent="0.25">
      <c r="A107" s="1">
        <v>106</v>
      </c>
      <c r="B107" s="1" t="s">
        <v>1283</v>
      </c>
      <c r="C107" s="1" t="s">
        <v>143</v>
      </c>
      <c r="D107" s="1">
        <v>27</v>
      </c>
      <c r="E107" s="1" t="s">
        <v>2450</v>
      </c>
      <c r="F107" s="1" t="s">
        <v>2451</v>
      </c>
      <c r="G107" s="1">
        <v>7</v>
      </c>
      <c r="H107" s="1" t="s">
        <v>425</v>
      </c>
      <c r="I107" s="1" t="s">
        <v>148</v>
      </c>
      <c r="K107" s="1" t="s">
        <v>148</v>
      </c>
      <c r="L107" s="1">
        <v>1</v>
      </c>
      <c r="M107" s="1">
        <v>2</v>
      </c>
      <c r="N107" s="1" t="s">
        <v>176</v>
      </c>
      <c r="O107" s="1" t="s">
        <v>176</v>
      </c>
      <c r="R107" s="1" t="s">
        <v>2452</v>
      </c>
      <c r="T107" s="1" t="s">
        <v>1405</v>
      </c>
      <c r="U107" s="1">
        <v>0</v>
      </c>
      <c r="V107" s="1">
        <v>0</v>
      </c>
      <c r="W107" s="1">
        <v>0</v>
      </c>
      <c r="X107" s="1">
        <v>0</v>
      </c>
      <c r="Y107" s="1">
        <v>1</v>
      </c>
      <c r="Z107" s="1">
        <v>0</v>
      </c>
      <c r="AA107" s="1">
        <v>0</v>
      </c>
      <c r="AB107" s="1">
        <v>0</v>
      </c>
      <c r="AC107" s="1">
        <v>0</v>
      </c>
      <c r="AD107" s="1">
        <v>1</v>
      </c>
      <c r="AE107" s="1">
        <v>0</v>
      </c>
      <c r="AF107" s="1">
        <f t="shared" si="5"/>
        <v>2</v>
      </c>
      <c r="AG107" s="1" t="s">
        <v>616</v>
      </c>
      <c r="AH107" s="1">
        <v>1</v>
      </c>
      <c r="AK107" s="1" t="s">
        <v>2453</v>
      </c>
      <c r="AL107" s="1">
        <v>1</v>
      </c>
      <c r="AO107" s="1" t="s">
        <v>2454</v>
      </c>
      <c r="AP107" s="1">
        <v>1</v>
      </c>
      <c r="AT107" s="1" t="s">
        <v>176</v>
      </c>
      <c r="AY107" s="1" t="s">
        <v>1049</v>
      </c>
      <c r="AZ107" s="1">
        <v>8</v>
      </c>
      <c r="BA107" s="1">
        <v>17</v>
      </c>
      <c r="BB107" s="1">
        <f t="shared" si="3"/>
        <v>9</v>
      </c>
      <c r="BC107" s="1" t="s">
        <v>763</v>
      </c>
      <c r="BD107" s="1">
        <v>7</v>
      </c>
      <c r="BE107" s="1" t="s">
        <v>148</v>
      </c>
      <c r="BF107" s="1" t="s">
        <v>160</v>
      </c>
      <c r="BG107" s="1">
        <v>1</v>
      </c>
      <c r="BH107" s="1">
        <v>0</v>
      </c>
      <c r="BK107" s="1" t="s">
        <v>439</v>
      </c>
      <c r="BL107" s="1" t="s">
        <v>1693</v>
      </c>
      <c r="BM107" s="1" t="s">
        <v>255</v>
      </c>
      <c r="BN107" s="1" t="s">
        <v>505</v>
      </c>
      <c r="BO107" s="1" t="s">
        <v>2455</v>
      </c>
      <c r="BQ107" s="1" t="s">
        <v>2456</v>
      </c>
      <c r="BS107" s="1" t="s">
        <v>2457</v>
      </c>
      <c r="BU107" s="1">
        <v>1</v>
      </c>
      <c r="BX107" s="1" t="s">
        <v>2458</v>
      </c>
      <c r="BZ107" s="1" t="s">
        <v>168</v>
      </c>
      <c r="CA107" s="1">
        <v>0</v>
      </c>
      <c r="CB107" s="1">
        <v>1</v>
      </c>
      <c r="CD107" s="1">
        <v>0</v>
      </c>
      <c r="CE107" s="1">
        <v>0</v>
      </c>
      <c r="CG107" s="1" t="s">
        <v>1470</v>
      </c>
      <c r="CJ107" s="1" t="s">
        <v>1330</v>
      </c>
      <c r="CK107" s="1" t="s">
        <v>2441</v>
      </c>
      <c r="CL107" s="1" t="s">
        <v>2459</v>
      </c>
      <c r="CO107" s="1" t="s">
        <v>2460</v>
      </c>
      <c r="CQ107" s="1" t="s">
        <v>2461</v>
      </c>
      <c r="CS107" s="1">
        <v>1</v>
      </c>
      <c r="CV107" s="1" t="s">
        <v>457</v>
      </c>
      <c r="CW107" s="1">
        <v>1</v>
      </c>
      <c r="DA107" s="1" t="s">
        <v>176</v>
      </c>
      <c r="DB107" s="1">
        <v>0</v>
      </c>
      <c r="DC107" s="1">
        <v>1</v>
      </c>
      <c r="DD107" s="1">
        <v>0</v>
      </c>
      <c r="DF107" s="1" t="s">
        <v>457</v>
      </c>
      <c r="DG107" s="1" t="s">
        <v>177</v>
      </c>
      <c r="DH107" s="1">
        <v>0</v>
      </c>
      <c r="DI107" s="1">
        <v>0</v>
      </c>
      <c r="DJ107" s="1">
        <v>1</v>
      </c>
      <c r="DK107" s="1">
        <v>0</v>
      </c>
      <c r="DM107" s="1" t="s">
        <v>109</v>
      </c>
      <c r="DN107" s="1" t="s">
        <v>176</v>
      </c>
      <c r="DR107" s="1" t="s">
        <v>2462</v>
      </c>
      <c r="DT107" s="1">
        <v>1</v>
      </c>
      <c r="DW107" s="1" t="s">
        <v>2188</v>
      </c>
      <c r="DX107" s="1">
        <v>1</v>
      </c>
      <c r="EB107" s="1" t="s">
        <v>206</v>
      </c>
      <c r="EC107" s="1" t="s">
        <v>206</v>
      </c>
      <c r="ED107" s="1" t="s">
        <v>1746</v>
      </c>
      <c r="EE107" s="1">
        <v>1</v>
      </c>
      <c r="EI107" s="1" t="s">
        <v>2463</v>
      </c>
      <c r="EN107" s="1" t="s">
        <v>2464</v>
      </c>
      <c r="EU107" s="1">
        <v>1</v>
      </c>
      <c r="EY107" s="1" t="s">
        <v>2465</v>
      </c>
      <c r="EZ107" s="1">
        <v>219780217</v>
      </c>
      <c r="FA107" s="1" t="s">
        <v>2466</v>
      </c>
      <c r="FB107" s="2">
        <v>44974.569085648152</v>
      </c>
      <c r="FE107" s="1" t="s">
        <v>184</v>
      </c>
      <c r="FH107" s="1">
        <v>61</v>
      </c>
      <c r="FI107" s="2">
        <v>44943.469987847217</v>
      </c>
      <c r="FJ107" s="2">
        <v>44943.481898321763</v>
      </c>
      <c r="FK107" s="1" t="s">
        <v>2467</v>
      </c>
      <c r="FL107" s="1">
        <v>12.4295641</v>
      </c>
      <c r="FM107" s="1">
        <v>-1.628395</v>
      </c>
      <c r="FN107" s="1">
        <v>381.6</v>
      </c>
      <c r="FO107" s="1">
        <v>4.7</v>
      </c>
    </row>
    <row r="108" spans="1:171" x14ac:dyDescent="0.25">
      <c r="A108" s="1">
        <v>107</v>
      </c>
      <c r="B108" s="1" t="s">
        <v>1283</v>
      </c>
      <c r="C108" s="1" t="s">
        <v>143</v>
      </c>
      <c r="D108" s="1">
        <v>25</v>
      </c>
      <c r="E108" s="1" t="s">
        <v>244</v>
      </c>
      <c r="F108" s="1" t="s">
        <v>144</v>
      </c>
      <c r="G108" s="1">
        <v>0</v>
      </c>
      <c r="H108" s="1" t="s">
        <v>145</v>
      </c>
      <c r="I108" s="1" t="s">
        <v>148</v>
      </c>
      <c r="K108" s="1" t="s">
        <v>148</v>
      </c>
      <c r="L108" s="1">
        <v>4</v>
      </c>
      <c r="M108" s="1">
        <v>2</v>
      </c>
      <c r="N108" s="1" t="s">
        <v>2468</v>
      </c>
      <c r="O108" s="1" t="s">
        <v>148</v>
      </c>
      <c r="P108" s="1" t="s">
        <v>397</v>
      </c>
      <c r="R108" s="1" t="s">
        <v>2469</v>
      </c>
      <c r="T108" s="1" t="s">
        <v>18</v>
      </c>
      <c r="U108" s="1">
        <v>0</v>
      </c>
      <c r="V108" s="1">
        <v>0</v>
      </c>
      <c r="W108" s="1">
        <v>0</v>
      </c>
      <c r="X108" s="1">
        <v>0</v>
      </c>
      <c r="Y108" s="1">
        <v>1</v>
      </c>
      <c r="Z108" s="1">
        <v>0</v>
      </c>
      <c r="AA108" s="1">
        <v>0</v>
      </c>
      <c r="AB108" s="1">
        <v>0</v>
      </c>
      <c r="AC108" s="1">
        <v>0</v>
      </c>
      <c r="AD108" s="1">
        <v>0</v>
      </c>
      <c r="AE108" s="1">
        <v>0</v>
      </c>
      <c r="AF108" s="1">
        <f t="shared" si="5"/>
        <v>1</v>
      </c>
      <c r="AG108" s="1" t="s">
        <v>176</v>
      </c>
      <c r="AH108" s="1">
        <v>1</v>
      </c>
      <c r="AK108" s="1" t="s">
        <v>2195</v>
      </c>
      <c r="AL108" s="1">
        <v>1</v>
      </c>
      <c r="AO108" s="1" t="s">
        <v>2470</v>
      </c>
      <c r="AQ108" s="1">
        <v>1</v>
      </c>
      <c r="AT108" s="1" t="s">
        <v>148</v>
      </c>
      <c r="AU108" s="1" t="s">
        <v>2471</v>
      </c>
      <c r="AV108" s="1" t="s">
        <v>670</v>
      </c>
      <c r="AX108" s="1">
        <v>1</v>
      </c>
      <c r="AY108" s="1" t="s">
        <v>252</v>
      </c>
      <c r="AZ108" s="1">
        <v>7</v>
      </c>
      <c r="BA108" s="1">
        <v>17</v>
      </c>
      <c r="BB108" s="1">
        <f t="shared" si="3"/>
        <v>10</v>
      </c>
      <c r="BC108" s="1" t="s">
        <v>763</v>
      </c>
      <c r="BD108" s="1">
        <v>7</v>
      </c>
      <c r="BE108" s="1" t="s">
        <v>148</v>
      </c>
      <c r="BF108" s="1" t="s">
        <v>160</v>
      </c>
      <c r="BG108" s="1">
        <v>1</v>
      </c>
      <c r="BH108" s="1">
        <v>0</v>
      </c>
      <c r="BK108" s="1" t="s">
        <v>439</v>
      </c>
      <c r="BL108" s="1" t="s">
        <v>2111</v>
      </c>
      <c r="BM108" s="1" t="s">
        <v>255</v>
      </c>
      <c r="BN108" s="1" t="s">
        <v>505</v>
      </c>
      <c r="BO108" s="1" t="s">
        <v>2472</v>
      </c>
      <c r="BQ108" s="1" t="s">
        <v>2473</v>
      </c>
      <c r="BS108" s="1" t="s">
        <v>2001</v>
      </c>
      <c r="BU108" s="1">
        <v>1</v>
      </c>
      <c r="BX108" s="1" t="s">
        <v>2083</v>
      </c>
      <c r="BZ108" s="1" t="s">
        <v>168</v>
      </c>
      <c r="CA108" s="1">
        <v>0</v>
      </c>
      <c r="CB108" s="1">
        <v>1</v>
      </c>
      <c r="CD108" s="1">
        <v>0</v>
      </c>
      <c r="CE108" s="1">
        <v>0</v>
      </c>
      <c r="CG108" s="1" t="s">
        <v>1470</v>
      </c>
      <c r="CJ108" s="1" t="s">
        <v>1330</v>
      </c>
      <c r="CK108" s="1" t="s">
        <v>1330</v>
      </c>
      <c r="CL108" s="1" t="s">
        <v>2230</v>
      </c>
      <c r="CO108" s="1" t="s">
        <v>2084</v>
      </c>
      <c r="CQ108" s="1" t="s">
        <v>2474</v>
      </c>
      <c r="CR108" s="1">
        <v>1</v>
      </c>
      <c r="CV108" s="1" t="s">
        <v>457</v>
      </c>
      <c r="CW108" s="1">
        <v>1</v>
      </c>
      <c r="DA108" s="1" t="s">
        <v>176</v>
      </c>
      <c r="DB108" s="1">
        <v>0</v>
      </c>
      <c r="DC108" s="1">
        <v>1</v>
      </c>
      <c r="DD108" s="1">
        <v>0</v>
      </c>
      <c r="DF108" s="1" t="s">
        <v>574</v>
      </c>
      <c r="DG108" s="1" t="s">
        <v>177</v>
      </c>
      <c r="DH108" s="1">
        <v>0</v>
      </c>
      <c r="DI108" s="1">
        <v>0</v>
      </c>
      <c r="DJ108" s="1">
        <v>1</v>
      </c>
      <c r="DK108" s="1">
        <v>0</v>
      </c>
      <c r="DM108" s="1" t="s">
        <v>109</v>
      </c>
      <c r="DN108" s="1" t="s">
        <v>176</v>
      </c>
      <c r="DR108" s="1" t="s">
        <v>2462</v>
      </c>
      <c r="DT108" s="1">
        <v>1</v>
      </c>
      <c r="DW108" s="1" t="s">
        <v>2188</v>
      </c>
      <c r="DX108" s="1">
        <v>1</v>
      </c>
      <c r="EB108" s="1" t="s">
        <v>206</v>
      </c>
      <c r="EC108" s="1" t="s">
        <v>206</v>
      </c>
      <c r="ED108" s="1" t="s">
        <v>1746</v>
      </c>
      <c r="EE108" s="1">
        <v>1</v>
      </c>
      <c r="EI108" s="1" t="s">
        <v>2475</v>
      </c>
      <c r="EN108" s="1" t="s">
        <v>2476</v>
      </c>
      <c r="EW108" s="1">
        <v>1</v>
      </c>
      <c r="EY108" s="1" t="s">
        <v>2477</v>
      </c>
      <c r="EZ108" s="1">
        <v>219780218</v>
      </c>
      <c r="FA108" s="1" t="s">
        <v>2478</v>
      </c>
      <c r="FB108" s="2">
        <v>44974.569097222222</v>
      </c>
      <c r="FE108" s="1" t="s">
        <v>184</v>
      </c>
      <c r="FH108" s="1">
        <v>62</v>
      </c>
      <c r="FI108" s="2">
        <v>44943.482165624999</v>
      </c>
      <c r="FJ108" s="2">
        <v>44943.496921493053</v>
      </c>
      <c r="FK108" s="1" t="s">
        <v>2479</v>
      </c>
      <c r="FL108" s="1">
        <v>12.4296667</v>
      </c>
      <c r="FM108" s="1">
        <v>-1.6284559000000001</v>
      </c>
      <c r="FN108" s="1">
        <v>326.8</v>
      </c>
      <c r="FO108" s="1">
        <v>4.92</v>
      </c>
    </row>
    <row r="109" spans="1:171" x14ac:dyDescent="0.25">
      <c r="A109" s="1">
        <v>108</v>
      </c>
      <c r="B109" s="1" t="s">
        <v>1283</v>
      </c>
      <c r="C109" s="1" t="s">
        <v>143</v>
      </c>
      <c r="D109" s="1">
        <v>63</v>
      </c>
      <c r="E109" s="1" t="s">
        <v>1649</v>
      </c>
      <c r="F109" s="1" t="s">
        <v>144</v>
      </c>
      <c r="G109" s="1">
        <v>0</v>
      </c>
      <c r="H109" s="1" t="s">
        <v>145</v>
      </c>
      <c r="I109" s="1" t="s">
        <v>148</v>
      </c>
      <c r="K109" s="1" t="s">
        <v>148</v>
      </c>
      <c r="L109" s="1">
        <v>7</v>
      </c>
      <c r="M109" s="1">
        <v>3</v>
      </c>
      <c r="N109" s="1" t="s">
        <v>2480</v>
      </c>
      <c r="O109" s="1" t="s">
        <v>148</v>
      </c>
      <c r="P109" s="1" t="s">
        <v>1345</v>
      </c>
      <c r="Q109" s="1" t="s">
        <v>1533</v>
      </c>
      <c r="R109" s="1" t="s">
        <v>2481</v>
      </c>
      <c r="T109" s="1" t="s">
        <v>18</v>
      </c>
      <c r="U109" s="1">
        <v>0</v>
      </c>
      <c r="V109" s="1">
        <v>0</v>
      </c>
      <c r="W109" s="1">
        <v>0</v>
      </c>
      <c r="X109" s="1">
        <v>0</v>
      </c>
      <c r="Y109" s="1">
        <v>1</v>
      </c>
      <c r="Z109" s="1">
        <v>0</v>
      </c>
      <c r="AA109" s="1">
        <v>0</v>
      </c>
      <c r="AB109" s="1">
        <v>0</v>
      </c>
      <c r="AC109" s="1">
        <v>0</v>
      </c>
      <c r="AD109" s="1">
        <v>0</v>
      </c>
      <c r="AE109" s="1">
        <v>0</v>
      </c>
      <c r="AF109" s="1">
        <f t="shared" si="5"/>
        <v>1</v>
      </c>
      <c r="AG109" s="1" t="s">
        <v>616</v>
      </c>
      <c r="AH109" s="1">
        <v>1</v>
      </c>
      <c r="AK109" s="1" t="s">
        <v>2195</v>
      </c>
      <c r="AL109" s="1">
        <v>1</v>
      </c>
      <c r="AO109" s="1" t="s">
        <v>2482</v>
      </c>
      <c r="AQ109" s="1">
        <v>1</v>
      </c>
      <c r="AT109" s="1" t="s">
        <v>148</v>
      </c>
      <c r="AU109" s="1" t="s">
        <v>2483</v>
      </c>
      <c r="AV109" s="1" t="s">
        <v>670</v>
      </c>
      <c r="AX109" s="1">
        <v>1</v>
      </c>
      <c r="AY109" s="1" t="s">
        <v>2484</v>
      </c>
      <c r="AZ109" s="1">
        <v>6</v>
      </c>
      <c r="BA109" s="1">
        <v>17</v>
      </c>
      <c r="BB109" s="1">
        <f t="shared" si="3"/>
        <v>11</v>
      </c>
      <c r="BC109" s="1" t="s">
        <v>763</v>
      </c>
      <c r="BD109" s="1">
        <v>7</v>
      </c>
      <c r="BE109" s="1" t="s">
        <v>148</v>
      </c>
      <c r="BF109" s="1" t="s">
        <v>160</v>
      </c>
      <c r="BG109" s="1">
        <v>1</v>
      </c>
      <c r="BH109" s="1">
        <v>0</v>
      </c>
      <c r="BK109" s="1" t="s">
        <v>439</v>
      </c>
      <c r="BL109" s="1" t="s">
        <v>1693</v>
      </c>
      <c r="BM109" s="1" t="s">
        <v>255</v>
      </c>
      <c r="BN109" s="1" t="s">
        <v>289</v>
      </c>
      <c r="BO109" s="1" t="s">
        <v>1492</v>
      </c>
      <c r="BQ109" s="1" t="s">
        <v>2485</v>
      </c>
      <c r="BS109" s="1" t="s">
        <v>2001</v>
      </c>
      <c r="BU109" s="1">
        <v>1</v>
      </c>
      <c r="BX109" s="1" t="s">
        <v>2083</v>
      </c>
      <c r="BZ109" s="1" t="s">
        <v>168</v>
      </c>
      <c r="CA109" s="1">
        <v>0</v>
      </c>
      <c r="CB109" s="1">
        <v>1</v>
      </c>
      <c r="CD109" s="1">
        <v>0</v>
      </c>
      <c r="CE109" s="1">
        <v>0</v>
      </c>
      <c r="CG109" s="1" t="s">
        <v>1470</v>
      </c>
      <c r="CJ109" s="1" t="s">
        <v>1330</v>
      </c>
      <c r="CK109" s="1" t="s">
        <v>2486</v>
      </c>
      <c r="CL109" s="1" t="s">
        <v>1547</v>
      </c>
      <c r="CO109" s="1" t="s">
        <v>2084</v>
      </c>
      <c r="CQ109" s="1" t="s">
        <v>1693</v>
      </c>
      <c r="CS109" s="1">
        <v>1</v>
      </c>
      <c r="CV109" s="1" t="s">
        <v>457</v>
      </c>
      <c r="CW109" s="1">
        <v>1</v>
      </c>
      <c r="DA109" s="1" t="s">
        <v>176</v>
      </c>
      <c r="DB109" s="1">
        <v>0</v>
      </c>
      <c r="DC109" s="1">
        <v>1</v>
      </c>
      <c r="DD109" s="1">
        <v>0</v>
      </c>
      <c r="DF109" s="1" t="s">
        <v>574</v>
      </c>
      <c r="DG109" s="1" t="s">
        <v>177</v>
      </c>
      <c r="DH109" s="1">
        <v>0</v>
      </c>
      <c r="DI109" s="1">
        <v>0</v>
      </c>
      <c r="DJ109" s="1">
        <v>1</v>
      </c>
      <c r="DK109" s="1">
        <v>0</v>
      </c>
      <c r="DM109" s="1" t="s">
        <v>109</v>
      </c>
      <c r="DN109" s="1" t="s">
        <v>176</v>
      </c>
      <c r="DR109" s="1" t="s">
        <v>2462</v>
      </c>
      <c r="DT109" s="1">
        <v>1</v>
      </c>
      <c r="DW109" s="1" t="s">
        <v>2188</v>
      </c>
      <c r="DX109" s="1">
        <v>1</v>
      </c>
      <c r="EB109" s="1" t="s">
        <v>206</v>
      </c>
      <c r="EC109" s="1" t="s">
        <v>206</v>
      </c>
      <c r="ED109" s="1" t="s">
        <v>1746</v>
      </c>
      <c r="EE109" s="1">
        <v>1</v>
      </c>
      <c r="EI109" s="1" t="s">
        <v>2487</v>
      </c>
      <c r="EN109" s="1" t="s">
        <v>2488</v>
      </c>
      <c r="EP109" s="1">
        <v>1</v>
      </c>
      <c r="EV109" s="1">
        <v>1</v>
      </c>
      <c r="EY109" s="1" t="s">
        <v>2465</v>
      </c>
      <c r="EZ109" s="1">
        <v>219780222</v>
      </c>
      <c r="FA109" s="1" t="s">
        <v>2489</v>
      </c>
      <c r="FB109" s="2">
        <v>44974.569097222222</v>
      </c>
      <c r="FE109" s="1" t="s">
        <v>184</v>
      </c>
      <c r="FH109" s="1">
        <v>63</v>
      </c>
      <c r="FI109" s="2">
        <v>44943.497139259263</v>
      </c>
      <c r="FJ109" s="2">
        <v>44943.510857569447</v>
      </c>
      <c r="FK109" s="1" t="s">
        <v>2490</v>
      </c>
      <c r="FL109" s="1">
        <v>12.429585899999999</v>
      </c>
      <c r="FM109" s="1">
        <v>-1.6282794</v>
      </c>
      <c r="FN109" s="1">
        <v>321.2</v>
      </c>
      <c r="FO109" s="1">
        <v>4.5599999999999996</v>
      </c>
    </row>
    <row r="110" spans="1:171" x14ac:dyDescent="0.25">
      <c r="A110" s="1">
        <v>109</v>
      </c>
      <c r="B110" s="1" t="s">
        <v>1283</v>
      </c>
      <c r="C110" s="1" t="s">
        <v>143</v>
      </c>
      <c r="D110" s="1">
        <v>55</v>
      </c>
      <c r="E110" s="1" t="s">
        <v>2491</v>
      </c>
      <c r="F110" s="1" t="s">
        <v>144</v>
      </c>
      <c r="G110" s="1">
        <v>0</v>
      </c>
      <c r="H110" s="1" t="s">
        <v>145</v>
      </c>
      <c r="I110" s="1" t="s">
        <v>146</v>
      </c>
      <c r="K110" s="1" t="s">
        <v>146</v>
      </c>
      <c r="L110" s="1">
        <v>5</v>
      </c>
      <c r="M110" s="1">
        <v>3</v>
      </c>
      <c r="N110" s="1" t="s">
        <v>2492</v>
      </c>
      <c r="O110" s="1" t="s">
        <v>148</v>
      </c>
      <c r="P110" s="1" t="s">
        <v>29</v>
      </c>
      <c r="R110" s="1" t="s">
        <v>2493</v>
      </c>
      <c r="T110" s="1" t="s">
        <v>18</v>
      </c>
      <c r="U110" s="1">
        <v>0</v>
      </c>
      <c r="V110" s="1">
        <v>0</v>
      </c>
      <c r="W110" s="1">
        <v>0</v>
      </c>
      <c r="X110" s="1">
        <v>0</v>
      </c>
      <c r="Y110" s="1">
        <v>1</v>
      </c>
      <c r="Z110" s="1">
        <v>0</v>
      </c>
      <c r="AA110" s="1">
        <v>0</v>
      </c>
      <c r="AB110" s="1">
        <v>0</v>
      </c>
      <c r="AC110" s="1">
        <v>0</v>
      </c>
      <c r="AD110" s="1">
        <v>0</v>
      </c>
      <c r="AE110" s="1">
        <v>0</v>
      </c>
      <c r="AF110" s="1">
        <f t="shared" si="5"/>
        <v>1</v>
      </c>
      <c r="AG110" s="1" t="s">
        <v>176</v>
      </c>
      <c r="AH110" s="1">
        <v>1</v>
      </c>
      <c r="AK110" s="1" t="s">
        <v>2195</v>
      </c>
      <c r="AL110" s="1">
        <v>1</v>
      </c>
      <c r="AO110" s="1" t="s">
        <v>1028</v>
      </c>
      <c r="AP110" s="1">
        <v>1</v>
      </c>
      <c r="AT110" s="1" t="s">
        <v>176</v>
      </c>
      <c r="AY110" s="1" t="s">
        <v>621</v>
      </c>
      <c r="AZ110" s="1">
        <v>8</v>
      </c>
      <c r="BA110" s="1">
        <v>17</v>
      </c>
      <c r="BB110" s="1">
        <f t="shared" si="3"/>
        <v>9</v>
      </c>
      <c r="BC110" s="1" t="s">
        <v>560</v>
      </c>
      <c r="BD110" s="1">
        <v>6</v>
      </c>
      <c r="BE110" s="1" t="s">
        <v>148</v>
      </c>
      <c r="BF110" s="1" t="s">
        <v>160</v>
      </c>
      <c r="BG110" s="1">
        <v>1</v>
      </c>
      <c r="BH110" s="1">
        <v>0</v>
      </c>
      <c r="BK110" s="1" t="s">
        <v>439</v>
      </c>
      <c r="BL110" s="1" t="s">
        <v>2111</v>
      </c>
      <c r="BM110" s="1" t="s">
        <v>255</v>
      </c>
      <c r="BN110" s="1" t="s">
        <v>289</v>
      </c>
      <c r="BO110" s="1" t="s">
        <v>1606</v>
      </c>
      <c r="BQ110" s="1" t="s">
        <v>2494</v>
      </c>
      <c r="BS110" s="1" t="s">
        <v>1194</v>
      </c>
      <c r="BT110" s="1">
        <v>1</v>
      </c>
      <c r="BX110" s="1" t="s">
        <v>2083</v>
      </c>
      <c r="BZ110" s="1" t="s">
        <v>168</v>
      </c>
      <c r="CA110" s="1">
        <v>0</v>
      </c>
      <c r="CB110" s="1">
        <v>1</v>
      </c>
      <c r="CD110" s="1">
        <v>0</v>
      </c>
      <c r="CE110" s="1">
        <v>0</v>
      </c>
      <c r="CG110" s="1" t="s">
        <v>574</v>
      </c>
      <c r="CJ110" s="1" t="s">
        <v>1330</v>
      </c>
      <c r="CK110" s="1" t="s">
        <v>2486</v>
      </c>
      <c r="CL110" s="1" t="s">
        <v>2495</v>
      </c>
      <c r="CO110" s="1" t="s">
        <v>2084</v>
      </c>
      <c r="CQ110" s="1" t="s">
        <v>1693</v>
      </c>
      <c r="CS110" s="1">
        <v>1</v>
      </c>
      <c r="CV110" s="1" t="s">
        <v>457</v>
      </c>
      <c r="CW110" s="1">
        <v>1</v>
      </c>
      <c r="DA110" s="1" t="s">
        <v>176</v>
      </c>
      <c r="DB110" s="1">
        <v>0</v>
      </c>
      <c r="DC110" s="1">
        <v>1</v>
      </c>
      <c r="DD110" s="1">
        <v>0</v>
      </c>
      <c r="DF110" s="1" t="s">
        <v>574</v>
      </c>
      <c r="DG110" s="1" t="s">
        <v>177</v>
      </c>
      <c r="DH110" s="1">
        <v>0</v>
      </c>
      <c r="DI110" s="1">
        <v>0</v>
      </c>
      <c r="DJ110" s="1">
        <v>1</v>
      </c>
      <c r="DK110" s="1">
        <v>0</v>
      </c>
      <c r="DM110" s="1" t="s">
        <v>109</v>
      </c>
      <c r="DN110" s="1" t="s">
        <v>176</v>
      </c>
      <c r="DR110" s="1" t="s">
        <v>2462</v>
      </c>
      <c r="DT110" s="1">
        <v>1</v>
      </c>
      <c r="DW110" s="1" t="s">
        <v>2188</v>
      </c>
      <c r="DX110" s="1">
        <v>1</v>
      </c>
      <c r="EB110" s="1" t="s">
        <v>206</v>
      </c>
      <c r="EC110" s="1" t="s">
        <v>206</v>
      </c>
      <c r="ED110" s="1" t="s">
        <v>1746</v>
      </c>
      <c r="EE110" s="1">
        <v>1</v>
      </c>
      <c r="EI110" s="1" t="s">
        <v>2487</v>
      </c>
      <c r="EN110" s="1" t="s">
        <v>2496</v>
      </c>
      <c r="EO110" s="1">
        <v>1</v>
      </c>
      <c r="EP110" s="1">
        <v>1</v>
      </c>
      <c r="EY110" s="1" t="s">
        <v>2497</v>
      </c>
      <c r="EZ110" s="1">
        <v>219780223</v>
      </c>
      <c r="FA110" s="1" t="s">
        <v>2498</v>
      </c>
      <c r="FB110" s="2">
        <v>44974.569097222222</v>
      </c>
      <c r="FE110" s="1" t="s">
        <v>184</v>
      </c>
      <c r="FH110" s="1">
        <v>64</v>
      </c>
      <c r="FI110" s="2">
        <v>44943.512268125</v>
      </c>
      <c r="FJ110" s="2">
        <v>44943.522410185193</v>
      </c>
      <c r="FK110" s="1" t="s">
        <v>2499</v>
      </c>
      <c r="FL110" s="1">
        <v>12.4296048</v>
      </c>
      <c r="FM110" s="1">
        <v>-1.6284635000000001</v>
      </c>
      <c r="FN110" s="1">
        <v>330.2</v>
      </c>
      <c r="FO110" s="1">
        <v>3.9</v>
      </c>
    </row>
    <row r="111" spans="1:171" x14ac:dyDescent="0.25">
      <c r="A111" s="1">
        <v>110</v>
      </c>
      <c r="B111" s="1" t="s">
        <v>1283</v>
      </c>
      <c r="C111" s="1" t="s">
        <v>143</v>
      </c>
      <c r="D111" s="1">
        <v>48</v>
      </c>
      <c r="E111" s="1" t="s">
        <v>2500</v>
      </c>
      <c r="F111" s="1" t="s">
        <v>144</v>
      </c>
      <c r="G111" s="1">
        <v>0</v>
      </c>
      <c r="H111" s="1" t="s">
        <v>145</v>
      </c>
      <c r="I111" s="1" t="s">
        <v>148</v>
      </c>
      <c r="K111" s="1" t="s">
        <v>148</v>
      </c>
      <c r="L111" s="1">
        <v>5</v>
      </c>
      <c r="M111" s="1">
        <v>1</v>
      </c>
      <c r="N111" s="1" t="s">
        <v>2501</v>
      </c>
      <c r="O111" s="1" t="s">
        <v>148</v>
      </c>
      <c r="P111" s="1" t="s">
        <v>29</v>
      </c>
      <c r="R111" s="1" t="s">
        <v>2502</v>
      </c>
      <c r="T111" s="1" t="s">
        <v>18</v>
      </c>
      <c r="U111" s="1">
        <v>0</v>
      </c>
      <c r="V111" s="1">
        <v>0</v>
      </c>
      <c r="W111" s="1">
        <v>0</v>
      </c>
      <c r="X111" s="1">
        <v>0</v>
      </c>
      <c r="Y111" s="1">
        <v>1</v>
      </c>
      <c r="Z111" s="1">
        <v>0</v>
      </c>
      <c r="AA111" s="1">
        <v>0</v>
      </c>
      <c r="AB111" s="1">
        <v>0</v>
      </c>
      <c r="AC111" s="1">
        <v>0</v>
      </c>
      <c r="AD111" s="1">
        <v>0</v>
      </c>
      <c r="AE111" s="1">
        <v>0</v>
      </c>
      <c r="AF111" s="1">
        <f t="shared" si="5"/>
        <v>1</v>
      </c>
      <c r="AG111" s="1" t="s">
        <v>176</v>
      </c>
      <c r="AH111" s="1">
        <v>1</v>
      </c>
      <c r="AK111" s="1" t="s">
        <v>2195</v>
      </c>
      <c r="AL111" s="1">
        <v>1</v>
      </c>
      <c r="AO111" s="1" t="s">
        <v>2503</v>
      </c>
      <c r="AP111" s="1">
        <v>1</v>
      </c>
      <c r="AT111" s="1" t="s">
        <v>176</v>
      </c>
      <c r="AY111" s="1" t="s">
        <v>317</v>
      </c>
      <c r="AZ111" s="1">
        <v>8</v>
      </c>
      <c r="BA111" s="1">
        <v>17</v>
      </c>
      <c r="BB111" s="1">
        <f t="shared" si="3"/>
        <v>9</v>
      </c>
      <c r="BC111" s="1" t="s">
        <v>2504</v>
      </c>
      <c r="BD111" s="1">
        <v>5</v>
      </c>
      <c r="BE111" s="1" t="s">
        <v>148</v>
      </c>
      <c r="BF111" s="1" t="s">
        <v>160</v>
      </c>
      <c r="BG111" s="1">
        <v>1</v>
      </c>
      <c r="BH111" s="1">
        <v>0</v>
      </c>
      <c r="BK111" s="1" t="s">
        <v>439</v>
      </c>
      <c r="BL111" s="1" t="s">
        <v>1693</v>
      </c>
      <c r="BM111" s="1" t="s">
        <v>255</v>
      </c>
      <c r="BN111" s="1" t="s">
        <v>505</v>
      </c>
      <c r="BO111" s="1" t="s">
        <v>2505</v>
      </c>
      <c r="BQ111" s="1" t="s">
        <v>2506</v>
      </c>
      <c r="BS111" s="1" t="s">
        <v>2001</v>
      </c>
      <c r="BU111" s="1">
        <v>1</v>
      </c>
      <c r="BX111" s="1" t="s">
        <v>2083</v>
      </c>
      <c r="BZ111" s="1" t="s">
        <v>168</v>
      </c>
      <c r="CA111" s="1">
        <v>0</v>
      </c>
      <c r="CB111" s="1">
        <v>1</v>
      </c>
      <c r="CD111" s="1">
        <v>0</v>
      </c>
      <c r="CE111" s="1">
        <v>0</v>
      </c>
      <c r="CG111" s="1" t="s">
        <v>1470</v>
      </c>
      <c r="CJ111" s="1" t="s">
        <v>1330</v>
      </c>
      <c r="CK111" s="1" t="s">
        <v>1330</v>
      </c>
      <c r="CL111" s="1" t="s">
        <v>2507</v>
      </c>
      <c r="CO111" s="1" t="s">
        <v>2084</v>
      </c>
      <c r="CQ111" s="1" t="s">
        <v>1693</v>
      </c>
      <c r="CS111" s="1">
        <v>1</v>
      </c>
      <c r="CV111" s="1" t="s">
        <v>457</v>
      </c>
      <c r="CW111" s="1">
        <v>1</v>
      </c>
      <c r="DA111" s="1" t="s">
        <v>176</v>
      </c>
      <c r="DB111" s="1">
        <v>0</v>
      </c>
      <c r="DC111" s="1">
        <v>1</v>
      </c>
      <c r="DD111" s="1">
        <v>0</v>
      </c>
      <c r="DF111" s="1" t="s">
        <v>574</v>
      </c>
      <c r="DG111" s="1" t="s">
        <v>177</v>
      </c>
      <c r="DH111" s="1">
        <v>0</v>
      </c>
      <c r="DI111" s="1">
        <v>0</v>
      </c>
      <c r="DJ111" s="1">
        <v>1</v>
      </c>
      <c r="DK111" s="1">
        <v>0</v>
      </c>
      <c r="DM111" s="1" t="s">
        <v>109</v>
      </c>
      <c r="DN111" s="1" t="s">
        <v>176</v>
      </c>
      <c r="DR111" s="1" t="s">
        <v>2462</v>
      </c>
      <c r="DT111" s="1">
        <v>1</v>
      </c>
      <c r="DW111" s="1" t="s">
        <v>2188</v>
      </c>
      <c r="DX111" s="1">
        <v>1</v>
      </c>
      <c r="EB111" s="1" t="s">
        <v>206</v>
      </c>
      <c r="EC111" s="1" t="s">
        <v>206</v>
      </c>
      <c r="ED111" s="1" t="s">
        <v>1746</v>
      </c>
      <c r="EE111" s="1">
        <v>1</v>
      </c>
      <c r="EI111" s="1" t="s">
        <v>722</v>
      </c>
      <c r="EN111" s="1" t="s">
        <v>2508</v>
      </c>
      <c r="EP111" s="1">
        <v>1</v>
      </c>
      <c r="EQ111" s="1">
        <v>1</v>
      </c>
      <c r="EY111" s="1" t="s">
        <v>2465</v>
      </c>
      <c r="EZ111" s="1">
        <v>219780227</v>
      </c>
      <c r="FA111" s="1" t="s">
        <v>2509</v>
      </c>
      <c r="FB111" s="2">
        <v>44974.569108796299</v>
      </c>
      <c r="FE111" s="1" t="s">
        <v>184</v>
      </c>
      <c r="FH111" s="1">
        <v>65</v>
      </c>
      <c r="FI111" s="2">
        <v>44943.522706249998</v>
      </c>
      <c r="FJ111" s="2">
        <v>44943.531309224527</v>
      </c>
      <c r="FK111" s="1" t="s">
        <v>2510</v>
      </c>
      <c r="FL111" s="1">
        <v>12.429675</v>
      </c>
      <c r="FM111" s="1">
        <v>-1.6284867000000001</v>
      </c>
      <c r="FN111" s="1">
        <v>291.60000000000002</v>
      </c>
      <c r="FO111" s="1">
        <v>4.0999999999999996</v>
      </c>
    </row>
    <row r="112" spans="1:171" x14ac:dyDescent="0.25">
      <c r="A112" s="1">
        <v>111</v>
      </c>
      <c r="B112" s="1" t="s">
        <v>1283</v>
      </c>
      <c r="C112" s="1" t="s">
        <v>143</v>
      </c>
      <c r="D112" s="1">
        <v>53</v>
      </c>
      <c r="E112" s="1" t="s">
        <v>1283</v>
      </c>
      <c r="F112" s="1" t="s">
        <v>144</v>
      </c>
      <c r="G112" s="1">
        <v>0</v>
      </c>
      <c r="H112" s="1" t="s">
        <v>145</v>
      </c>
      <c r="I112" s="1" t="s">
        <v>148</v>
      </c>
      <c r="K112" s="1" t="s">
        <v>148</v>
      </c>
      <c r="L112" s="1">
        <v>4</v>
      </c>
      <c r="M112" s="1">
        <v>3</v>
      </c>
      <c r="N112" s="1" t="s">
        <v>2511</v>
      </c>
      <c r="O112" s="1" t="s">
        <v>148</v>
      </c>
      <c r="P112" s="1" t="s">
        <v>2512</v>
      </c>
      <c r="R112" s="1" t="s">
        <v>2513</v>
      </c>
      <c r="T112" s="1" t="s">
        <v>18</v>
      </c>
      <c r="U112" s="1">
        <v>0</v>
      </c>
      <c r="V112" s="1">
        <v>0</v>
      </c>
      <c r="W112" s="1">
        <v>0</v>
      </c>
      <c r="X112" s="1">
        <v>0</v>
      </c>
      <c r="Y112" s="1">
        <v>1</v>
      </c>
      <c r="Z112" s="1">
        <v>0</v>
      </c>
      <c r="AA112" s="1">
        <v>0</v>
      </c>
      <c r="AB112" s="1">
        <v>0</v>
      </c>
      <c r="AC112" s="1">
        <v>0</v>
      </c>
      <c r="AD112" s="1">
        <v>0</v>
      </c>
      <c r="AE112" s="1">
        <v>0</v>
      </c>
      <c r="AF112" s="1">
        <f t="shared" si="5"/>
        <v>1</v>
      </c>
      <c r="AG112" s="1" t="s">
        <v>176</v>
      </c>
      <c r="AH112" s="1">
        <v>1</v>
      </c>
      <c r="AK112" s="1" t="s">
        <v>833</v>
      </c>
      <c r="AL112" s="1">
        <v>1</v>
      </c>
      <c r="AO112" s="1" t="s">
        <v>2514</v>
      </c>
      <c r="AQ112" s="1">
        <v>1</v>
      </c>
      <c r="AT112" s="1" t="s">
        <v>148</v>
      </c>
      <c r="AU112" s="1" t="s">
        <v>2515</v>
      </c>
      <c r="AV112" s="1" t="s">
        <v>733</v>
      </c>
      <c r="AX112" s="1">
        <v>1</v>
      </c>
      <c r="AY112" s="1" t="s">
        <v>1049</v>
      </c>
      <c r="AZ112" s="1">
        <v>8</v>
      </c>
      <c r="BA112" s="1">
        <v>17</v>
      </c>
      <c r="BB112" s="1">
        <f t="shared" si="3"/>
        <v>9</v>
      </c>
      <c r="BC112" s="1" t="s">
        <v>2516</v>
      </c>
      <c r="BD112" s="1">
        <v>6</v>
      </c>
      <c r="BE112" s="1" t="s">
        <v>148</v>
      </c>
      <c r="BF112" s="1" t="s">
        <v>160</v>
      </c>
      <c r="BG112" s="1">
        <v>1</v>
      </c>
      <c r="BH112" s="1">
        <v>0</v>
      </c>
      <c r="BK112" s="1" t="s">
        <v>439</v>
      </c>
      <c r="BL112" s="1" t="s">
        <v>2517</v>
      </c>
      <c r="BM112" s="1" t="s">
        <v>255</v>
      </c>
      <c r="BN112" s="1" t="s">
        <v>289</v>
      </c>
      <c r="BO112" s="1" t="s">
        <v>2518</v>
      </c>
      <c r="BQ112" s="1" t="s">
        <v>2519</v>
      </c>
      <c r="BS112" s="1" t="s">
        <v>2520</v>
      </c>
      <c r="BU112" s="1">
        <v>1</v>
      </c>
      <c r="BX112" s="1" t="s">
        <v>2521</v>
      </c>
      <c r="BZ112" s="1" t="s">
        <v>168</v>
      </c>
      <c r="CA112" s="1">
        <v>0</v>
      </c>
      <c r="CB112" s="1">
        <v>1</v>
      </c>
      <c r="CD112" s="1">
        <v>0</v>
      </c>
      <c r="CE112" s="1">
        <v>0</v>
      </c>
      <c r="CG112" s="1" t="s">
        <v>1117</v>
      </c>
      <c r="CJ112" s="1" t="s">
        <v>2522</v>
      </c>
      <c r="CK112" s="1" t="s">
        <v>1518</v>
      </c>
      <c r="CL112" s="1" t="s">
        <v>2523</v>
      </c>
      <c r="CO112" s="1" t="s">
        <v>2524</v>
      </c>
      <c r="CQ112" s="1" t="s">
        <v>2525</v>
      </c>
      <c r="CS112" s="1">
        <v>1</v>
      </c>
      <c r="CV112" s="1" t="s">
        <v>355</v>
      </c>
      <c r="CW112" s="1">
        <v>1</v>
      </c>
      <c r="DA112" s="1" t="s">
        <v>176</v>
      </c>
      <c r="DB112" s="1">
        <v>0</v>
      </c>
      <c r="DC112" s="1">
        <v>1</v>
      </c>
      <c r="DD112" s="1">
        <v>0</v>
      </c>
      <c r="DF112" s="1" t="s">
        <v>546</v>
      </c>
      <c r="DG112" s="1" t="s">
        <v>177</v>
      </c>
      <c r="DH112" s="1">
        <v>0</v>
      </c>
      <c r="DI112" s="1">
        <v>0</v>
      </c>
      <c r="DJ112" s="1">
        <v>1</v>
      </c>
      <c r="DK112" s="1">
        <v>0</v>
      </c>
      <c r="DM112" s="1" t="s">
        <v>109</v>
      </c>
      <c r="DN112" s="1" t="s">
        <v>176</v>
      </c>
      <c r="DR112" s="1" t="s">
        <v>2526</v>
      </c>
      <c r="DT112" s="1">
        <v>1</v>
      </c>
      <c r="DW112" s="1" t="s">
        <v>2527</v>
      </c>
      <c r="DX112" s="1">
        <v>1</v>
      </c>
      <c r="EB112" s="1" t="s">
        <v>206</v>
      </c>
      <c r="EC112" s="1" t="s">
        <v>206</v>
      </c>
      <c r="ED112" s="1" t="s">
        <v>1746</v>
      </c>
      <c r="EE112" s="1">
        <v>1</v>
      </c>
      <c r="EI112" s="1" t="s">
        <v>2528</v>
      </c>
      <c r="EN112" s="1" t="s">
        <v>2529</v>
      </c>
      <c r="EO112" s="1">
        <v>1</v>
      </c>
      <c r="EP112" s="1">
        <v>1</v>
      </c>
      <c r="EY112" s="1" t="s">
        <v>2530</v>
      </c>
      <c r="EZ112" s="1">
        <v>219780230</v>
      </c>
      <c r="FA112" s="1" t="s">
        <v>2531</v>
      </c>
      <c r="FB112" s="2">
        <v>44974.569108796299</v>
      </c>
      <c r="FE112" s="1" t="s">
        <v>184</v>
      </c>
      <c r="FH112" s="1">
        <v>66</v>
      </c>
      <c r="FI112" s="2">
        <v>44943.531439849539</v>
      </c>
      <c r="FJ112" s="2">
        <v>44943.556415960651</v>
      </c>
      <c r="FK112" s="1" t="s">
        <v>2532</v>
      </c>
      <c r="FL112" s="1">
        <v>12.429601</v>
      </c>
      <c r="FM112" s="1">
        <v>-1.6284400999999999</v>
      </c>
      <c r="FN112" s="1">
        <v>316.60000000000002</v>
      </c>
      <c r="FO112" s="1">
        <v>4.88</v>
      </c>
    </row>
    <row r="113" spans="1:171" x14ac:dyDescent="0.25">
      <c r="A113" s="1">
        <v>112</v>
      </c>
      <c r="B113" s="1" t="s">
        <v>1283</v>
      </c>
      <c r="C113" s="1" t="s">
        <v>143</v>
      </c>
      <c r="D113" s="1">
        <v>58</v>
      </c>
      <c r="E113" s="1" t="s">
        <v>2533</v>
      </c>
      <c r="F113" s="1" t="s">
        <v>144</v>
      </c>
      <c r="G113" s="1">
        <v>0</v>
      </c>
      <c r="H113" s="1" t="s">
        <v>145</v>
      </c>
      <c r="I113" s="1" t="s">
        <v>146</v>
      </c>
      <c r="K113" s="1" t="s">
        <v>146</v>
      </c>
      <c r="L113" s="1">
        <v>7</v>
      </c>
      <c r="M113" s="1">
        <v>3</v>
      </c>
      <c r="N113" s="1" t="s">
        <v>176</v>
      </c>
      <c r="O113" s="1" t="s">
        <v>176</v>
      </c>
      <c r="R113" s="1" t="s">
        <v>2195</v>
      </c>
      <c r="T113" s="1" t="s">
        <v>18</v>
      </c>
      <c r="U113" s="1">
        <v>0</v>
      </c>
      <c r="V113" s="1">
        <v>0</v>
      </c>
      <c r="W113" s="1">
        <v>0</v>
      </c>
      <c r="X113" s="1">
        <v>0</v>
      </c>
      <c r="Y113" s="1">
        <v>1</v>
      </c>
      <c r="Z113" s="1">
        <v>0</v>
      </c>
      <c r="AA113" s="1">
        <v>0</v>
      </c>
      <c r="AB113" s="1">
        <v>0</v>
      </c>
      <c r="AC113" s="1">
        <v>0</v>
      </c>
      <c r="AD113" s="1">
        <v>0</v>
      </c>
      <c r="AE113" s="1">
        <v>0</v>
      </c>
      <c r="AF113" s="1">
        <f t="shared" si="5"/>
        <v>1</v>
      </c>
      <c r="AG113" s="1" t="s">
        <v>176</v>
      </c>
      <c r="AH113" s="1">
        <v>1</v>
      </c>
      <c r="AK113" s="1" t="s">
        <v>643</v>
      </c>
      <c r="AL113" s="1">
        <v>1</v>
      </c>
      <c r="AO113" s="1" t="s">
        <v>2470</v>
      </c>
      <c r="AQ113" s="1">
        <v>1</v>
      </c>
      <c r="AT113" s="1" t="s">
        <v>148</v>
      </c>
      <c r="AU113" s="1" t="s">
        <v>2534</v>
      </c>
      <c r="AV113" s="1" t="s">
        <v>670</v>
      </c>
      <c r="AX113" s="1">
        <v>1</v>
      </c>
      <c r="AY113" s="1" t="s">
        <v>1049</v>
      </c>
      <c r="AZ113" s="1">
        <v>8</v>
      </c>
      <c r="BA113" s="1">
        <v>17</v>
      </c>
      <c r="BB113" s="1">
        <f t="shared" si="3"/>
        <v>9</v>
      </c>
      <c r="BC113" s="1" t="s">
        <v>2535</v>
      </c>
      <c r="BD113" s="1">
        <v>5</v>
      </c>
      <c r="BE113" s="1" t="s">
        <v>148</v>
      </c>
      <c r="BF113" s="1" t="s">
        <v>160</v>
      </c>
      <c r="BG113" s="1">
        <v>1</v>
      </c>
      <c r="BH113" s="1">
        <v>0</v>
      </c>
      <c r="BK113" s="1" t="s">
        <v>439</v>
      </c>
      <c r="BL113" s="1" t="s">
        <v>1693</v>
      </c>
      <c r="BM113" s="1" t="s">
        <v>255</v>
      </c>
      <c r="BN113" s="1" t="s">
        <v>289</v>
      </c>
      <c r="BO113" s="1" t="s">
        <v>2536</v>
      </c>
      <c r="BQ113" s="1" t="s">
        <v>2537</v>
      </c>
      <c r="BS113" s="1" t="s">
        <v>1194</v>
      </c>
      <c r="BT113" s="1">
        <v>1</v>
      </c>
      <c r="BX113" s="1" t="s">
        <v>2538</v>
      </c>
      <c r="BZ113" s="1" t="s">
        <v>168</v>
      </c>
      <c r="CA113" s="1">
        <v>0</v>
      </c>
      <c r="CB113" s="1">
        <v>1</v>
      </c>
      <c r="CD113" s="1">
        <v>0</v>
      </c>
      <c r="CE113" s="1">
        <v>0</v>
      </c>
      <c r="CG113" s="1" t="s">
        <v>1470</v>
      </c>
      <c r="CJ113" s="1" t="s">
        <v>1330</v>
      </c>
      <c r="CK113" s="1" t="s">
        <v>1330</v>
      </c>
      <c r="CL113" s="1" t="s">
        <v>2047</v>
      </c>
      <c r="CO113" s="1" t="s">
        <v>2084</v>
      </c>
      <c r="CQ113" s="1" t="s">
        <v>1693</v>
      </c>
      <c r="CS113" s="1">
        <v>1</v>
      </c>
      <c r="CV113" s="1" t="s">
        <v>457</v>
      </c>
      <c r="CW113" s="1">
        <v>1</v>
      </c>
      <c r="DA113" s="1" t="s">
        <v>176</v>
      </c>
      <c r="DB113" s="1">
        <v>0</v>
      </c>
      <c r="DC113" s="1">
        <v>1</v>
      </c>
      <c r="DD113" s="1">
        <v>0</v>
      </c>
      <c r="DF113" s="1" t="s">
        <v>574</v>
      </c>
      <c r="DG113" s="1" t="s">
        <v>177</v>
      </c>
      <c r="DH113" s="1">
        <v>0</v>
      </c>
      <c r="DI113" s="1">
        <v>0</v>
      </c>
      <c r="DJ113" s="1">
        <v>1</v>
      </c>
      <c r="DK113" s="1">
        <v>0</v>
      </c>
      <c r="DM113" s="1" t="s">
        <v>109</v>
      </c>
      <c r="DN113" s="1" t="s">
        <v>176</v>
      </c>
      <c r="DR113" s="1" t="s">
        <v>2462</v>
      </c>
      <c r="DT113" s="1">
        <v>1</v>
      </c>
      <c r="DW113" s="1" t="s">
        <v>2188</v>
      </c>
      <c r="DX113" s="1">
        <v>1</v>
      </c>
      <c r="EB113" s="1" t="s">
        <v>206</v>
      </c>
      <c r="EC113" s="1" t="s">
        <v>206</v>
      </c>
      <c r="ED113" s="1" t="s">
        <v>1746</v>
      </c>
      <c r="EE113" s="1">
        <v>1</v>
      </c>
      <c r="EI113" s="1" t="s">
        <v>2487</v>
      </c>
      <c r="EN113" s="1" t="s">
        <v>2539</v>
      </c>
      <c r="EP113" s="1">
        <v>1</v>
      </c>
      <c r="EQ113" s="1">
        <v>1</v>
      </c>
      <c r="ER113" s="1">
        <v>1</v>
      </c>
      <c r="EY113" s="1" t="s">
        <v>2540</v>
      </c>
      <c r="EZ113" s="1">
        <v>219780234</v>
      </c>
      <c r="FA113" s="1" t="s">
        <v>2541</v>
      </c>
      <c r="FB113" s="2">
        <v>44974.569120370368</v>
      </c>
      <c r="FE113" s="1" t="s">
        <v>184</v>
      </c>
      <c r="FH113" s="1">
        <v>67</v>
      </c>
      <c r="FI113" s="2">
        <v>44943.559043043977</v>
      </c>
      <c r="FJ113" s="2">
        <v>44943.568847303242</v>
      </c>
      <c r="FK113" s="1" t="s">
        <v>2542</v>
      </c>
      <c r="FL113" s="1">
        <v>12.429546200000001</v>
      </c>
      <c r="FM113" s="1">
        <v>-1.6284561</v>
      </c>
      <c r="FN113" s="1">
        <v>302.7</v>
      </c>
      <c r="FO113" s="1">
        <v>3.9</v>
      </c>
    </row>
    <row r="114" spans="1:171" x14ac:dyDescent="0.25">
      <c r="A114" s="1">
        <v>113</v>
      </c>
      <c r="B114" s="1" t="s">
        <v>1283</v>
      </c>
      <c r="C114" s="1" t="s">
        <v>143</v>
      </c>
      <c r="D114" s="1">
        <v>32</v>
      </c>
      <c r="E114" s="1" t="s">
        <v>2543</v>
      </c>
      <c r="F114" s="1" t="s">
        <v>2544</v>
      </c>
      <c r="G114" s="1">
        <v>13</v>
      </c>
      <c r="H114" s="1" t="s">
        <v>425</v>
      </c>
      <c r="I114" s="1" t="s">
        <v>148</v>
      </c>
      <c r="K114" s="1" t="s">
        <v>148</v>
      </c>
      <c r="L114" s="1">
        <v>2</v>
      </c>
      <c r="M114" s="1">
        <v>2</v>
      </c>
      <c r="N114" s="1" t="s">
        <v>176</v>
      </c>
      <c r="O114" s="1" t="s">
        <v>176</v>
      </c>
      <c r="R114" s="1" t="s">
        <v>2545</v>
      </c>
      <c r="T114" s="1" t="s">
        <v>18</v>
      </c>
      <c r="U114" s="1">
        <v>0</v>
      </c>
      <c r="V114" s="1">
        <v>0</v>
      </c>
      <c r="W114" s="1">
        <v>0</v>
      </c>
      <c r="X114" s="1">
        <v>0</v>
      </c>
      <c r="Y114" s="1">
        <v>1</v>
      </c>
      <c r="Z114" s="1">
        <v>0</v>
      </c>
      <c r="AA114" s="1">
        <v>0</v>
      </c>
      <c r="AB114" s="1">
        <v>0</v>
      </c>
      <c r="AC114" s="1">
        <v>0</v>
      </c>
      <c r="AD114" s="1">
        <v>0</v>
      </c>
      <c r="AE114" s="1">
        <v>0</v>
      </c>
      <c r="AF114" s="1">
        <f t="shared" si="5"/>
        <v>1</v>
      </c>
      <c r="AG114" s="1" t="s">
        <v>176</v>
      </c>
      <c r="AH114" s="1">
        <v>1</v>
      </c>
      <c r="AK114" s="1" t="s">
        <v>2546</v>
      </c>
      <c r="AL114" s="1">
        <v>1</v>
      </c>
      <c r="AN114" s="1">
        <v>1</v>
      </c>
      <c r="AO114" s="1" t="s">
        <v>2547</v>
      </c>
      <c r="AR114" s="1">
        <v>1</v>
      </c>
      <c r="AT114" s="1" t="s">
        <v>176</v>
      </c>
      <c r="AY114" s="1" t="s">
        <v>2548</v>
      </c>
      <c r="AZ114" s="1">
        <v>7</v>
      </c>
      <c r="BA114" s="1">
        <v>16</v>
      </c>
      <c r="BB114" s="1">
        <f t="shared" si="3"/>
        <v>9</v>
      </c>
      <c r="BC114" s="1" t="s">
        <v>2549</v>
      </c>
      <c r="BD114" s="1">
        <v>5</v>
      </c>
      <c r="BE114" s="1" t="s">
        <v>148</v>
      </c>
      <c r="BF114" s="1" t="s">
        <v>160</v>
      </c>
      <c r="BG114" s="1">
        <v>1</v>
      </c>
      <c r="BH114" s="1">
        <v>0</v>
      </c>
      <c r="BK114" s="1" t="s">
        <v>439</v>
      </c>
      <c r="BL114" s="1" t="s">
        <v>1693</v>
      </c>
      <c r="BM114" s="1" t="s">
        <v>255</v>
      </c>
      <c r="BN114" s="1" t="s">
        <v>505</v>
      </c>
      <c r="BO114" s="1" t="s">
        <v>1428</v>
      </c>
      <c r="BQ114" s="1" t="s">
        <v>2550</v>
      </c>
      <c r="BS114" s="1" t="s">
        <v>1194</v>
      </c>
      <c r="BT114" s="1">
        <v>1</v>
      </c>
      <c r="BX114" s="1" t="s">
        <v>2083</v>
      </c>
      <c r="BZ114" s="1" t="s">
        <v>168</v>
      </c>
      <c r="CA114" s="1">
        <v>0</v>
      </c>
      <c r="CB114" s="1">
        <v>1</v>
      </c>
      <c r="CD114" s="1">
        <v>0</v>
      </c>
      <c r="CE114" s="1">
        <v>0</v>
      </c>
      <c r="CG114" s="1" t="s">
        <v>574</v>
      </c>
      <c r="CJ114" s="1" t="s">
        <v>1330</v>
      </c>
      <c r="CK114" s="1" t="s">
        <v>1330</v>
      </c>
      <c r="CL114" s="1" t="s">
        <v>1455</v>
      </c>
      <c r="CO114" s="1" t="s">
        <v>2084</v>
      </c>
      <c r="CQ114" s="1" t="s">
        <v>1693</v>
      </c>
      <c r="CS114" s="1">
        <v>1</v>
      </c>
      <c r="CV114" s="1" t="s">
        <v>457</v>
      </c>
      <c r="CW114" s="1">
        <v>1</v>
      </c>
      <c r="DA114" s="1" t="s">
        <v>176</v>
      </c>
      <c r="DB114" s="1">
        <v>0</v>
      </c>
      <c r="DC114" s="1">
        <v>1</v>
      </c>
      <c r="DD114" s="1">
        <v>0</v>
      </c>
      <c r="DF114" s="1" t="s">
        <v>574</v>
      </c>
      <c r="DG114" s="1" t="s">
        <v>177</v>
      </c>
      <c r="DH114" s="1">
        <v>0</v>
      </c>
      <c r="DI114" s="1">
        <v>0</v>
      </c>
      <c r="DJ114" s="1">
        <v>1</v>
      </c>
      <c r="DK114" s="1">
        <v>0</v>
      </c>
      <c r="DM114" s="1" t="s">
        <v>109</v>
      </c>
      <c r="DN114" s="1" t="s">
        <v>176</v>
      </c>
      <c r="DR114" s="1" t="s">
        <v>2462</v>
      </c>
      <c r="DT114" s="1">
        <v>1</v>
      </c>
      <c r="DW114" s="1" t="s">
        <v>2551</v>
      </c>
      <c r="DX114" s="1">
        <v>1</v>
      </c>
      <c r="EB114" s="1" t="s">
        <v>206</v>
      </c>
      <c r="EC114" s="1" t="s">
        <v>206</v>
      </c>
      <c r="ED114" s="1" t="s">
        <v>1746</v>
      </c>
      <c r="EE114" s="1">
        <v>1</v>
      </c>
      <c r="EI114" s="1" t="s">
        <v>2552</v>
      </c>
      <c r="EN114" s="1" t="s">
        <v>2553</v>
      </c>
      <c r="ER114" s="1">
        <v>1</v>
      </c>
      <c r="EX114" s="1">
        <v>1</v>
      </c>
      <c r="EY114" s="1" t="s">
        <v>2554</v>
      </c>
      <c r="EZ114" s="1">
        <v>219780236</v>
      </c>
      <c r="FA114" s="1" t="s">
        <v>2555</v>
      </c>
      <c r="FB114" s="2">
        <v>44974.569120370368</v>
      </c>
      <c r="FE114" s="1" t="s">
        <v>184</v>
      </c>
      <c r="FH114" s="1">
        <v>68</v>
      </c>
      <c r="FI114" s="2">
        <v>44943.569039710637</v>
      </c>
      <c r="FJ114" s="2">
        <v>44943.57794758102</v>
      </c>
      <c r="FK114" s="1" t="s">
        <v>2556</v>
      </c>
      <c r="FL114" s="1">
        <v>12.429510000000001</v>
      </c>
      <c r="FM114" s="1">
        <v>-1.6285071</v>
      </c>
      <c r="FN114" s="1">
        <v>325.7</v>
      </c>
      <c r="FO114" s="1">
        <v>3.9</v>
      </c>
    </row>
    <row r="115" spans="1:171" x14ac:dyDescent="0.25">
      <c r="A115" s="1">
        <v>114</v>
      </c>
      <c r="B115" s="1" t="s">
        <v>1283</v>
      </c>
      <c r="C115" s="1" t="s">
        <v>143</v>
      </c>
      <c r="D115" s="1">
        <v>42</v>
      </c>
      <c r="E115" s="1" t="s">
        <v>2557</v>
      </c>
      <c r="F115" s="1" t="s">
        <v>144</v>
      </c>
      <c r="G115" s="1">
        <v>0</v>
      </c>
      <c r="H115" s="1" t="s">
        <v>145</v>
      </c>
      <c r="I115" s="1" t="s">
        <v>146</v>
      </c>
      <c r="K115" s="1" t="s">
        <v>146</v>
      </c>
      <c r="L115" s="1">
        <v>2</v>
      </c>
      <c r="M115" s="1">
        <v>3</v>
      </c>
      <c r="N115" s="1" t="s">
        <v>176</v>
      </c>
      <c r="O115" s="1" t="s">
        <v>176</v>
      </c>
      <c r="R115" s="1" t="s">
        <v>2558</v>
      </c>
      <c r="T115" s="1" t="s">
        <v>18</v>
      </c>
      <c r="U115" s="1">
        <v>0</v>
      </c>
      <c r="V115" s="1">
        <v>0</v>
      </c>
      <c r="W115" s="1">
        <v>0</v>
      </c>
      <c r="X115" s="1">
        <v>0</v>
      </c>
      <c r="Y115" s="1">
        <v>1</v>
      </c>
      <c r="Z115" s="1">
        <v>0</v>
      </c>
      <c r="AA115" s="1">
        <v>0</v>
      </c>
      <c r="AB115" s="1">
        <v>0</v>
      </c>
      <c r="AC115" s="1">
        <v>0</v>
      </c>
      <c r="AD115" s="1">
        <v>0</v>
      </c>
      <c r="AE115" s="1">
        <v>0</v>
      </c>
      <c r="AF115" s="1">
        <f t="shared" si="5"/>
        <v>1</v>
      </c>
      <c r="AG115" s="1" t="s">
        <v>176</v>
      </c>
      <c r="AH115" s="1">
        <v>1</v>
      </c>
      <c r="AK115" s="1" t="s">
        <v>924</v>
      </c>
      <c r="AL115" s="1">
        <v>1</v>
      </c>
      <c r="AO115" s="1" t="s">
        <v>834</v>
      </c>
      <c r="AQ115" s="1">
        <v>1</v>
      </c>
      <c r="AT115" s="1" t="s">
        <v>148</v>
      </c>
      <c r="AU115" s="1" t="s">
        <v>2559</v>
      </c>
      <c r="AV115" s="1" t="s">
        <v>733</v>
      </c>
      <c r="AX115" s="1">
        <v>1</v>
      </c>
      <c r="AY115" s="1" t="s">
        <v>317</v>
      </c>
      <c r="AZ115" s="1">
        <v>8</v>
      </c>
      <c r="BA115" s="1">
        <v>17</v>
      </c>
      <c r="BB115" s="1">
        <f t="shared" si="3"/>
        <v>9</v>
      </c>
      <c r="BC115" s="1" t="s">
        <v>287</v>
      </c>
      <c r="BD115" s="1">
        <v>6</v>
      </c>
      <c r="BE115" s="1" t="s">
        <v>148</v>
      </c>
      <c r="BF115" s="1" t="s">
        <v>160</v>
      </c>
      <c r="BG115" s="1">
        <v>1</v>
      </c>
      <c r="BH115" s="1">
        <v>0</v>
      </c>
      <c r="BK115" s="1" t="s">
        <v>439</v>
      </c>
      <c r="BL115" s="1" t="s">
        <v>2525</v>
      </c>
      <c r="BM115" s="1" t="s">
        <v>255</v>
      </c>
      <c r="BN115" s="1" t="s">
        <v>505</v>
      </c>
      <c r="BO115" s="1" t="s">
        <v>2560</v>
      </c>
      <c r="BQ115" s="1" t="s">
        <v>2561</v>
      </c>
      <c r="BS115" s="1" t="s">
        <v>2562</v>
      </c>
      <c r="BT115" s="1">
        <v>1</v>
      </c>
      <c r="BX115" s="1" t="s">
        <v>2521</v>
      </c>
      <c r="BZ115" s="1" t="s">
        <v>168</v>
      </c>
      <c r="CA115" s="1">
        <v>0</v>
      </c>
      <c r="CB115" s="1">
        <v>1</v>
      </c>
      <c r="CD115" s="1">
        <v>0</v>
      </c>
      <c r="CE115" s="1">
        <v>0</v>
      </c>
      <c r="CG115" s="1" t="s">
        <v>1117</v>
      </c>
      <c r="CJ115" s="1" t="s">
        <v>1518</v>
      </c>
      <c r="CK115" s="1" t="s">
        <v>1518</v>
      </c>
      <c r="CL115" s="1" t="s">
        <v>2523</v>
      </c>
      <c r="CO115" s="1" t="s">
        <v>2524</v>
      </c>
      <c r="CQ115" s="1" t="s">
        <v>2525</v>
      </c>
      <c r="CS115" s="1">
        <v>1</v>
      </c>
      <c r="CV115" s="1" t="s">
        <v>355</v>
      </c>
      <c r="CW115" s="1">
        <v>1</v>
      </c>
      <c r="DA115" s="1" t="s">
        <v>176</v>
      </c>
      <c r="DB115" s="1">
        <v>0</v>
      </c>
      <c r="DC115" s="1">
        <v>1</v>
      </c>
      <c r="DD115" s="1">
        <v>0</v>
      </c>
      <c r="DF115" s="1" t="s">
        <v>546</v>
      </c>
      <c r="DG115" s="1" t="s">
        <v>177</v>
      </c>
      <c r="DH115" s="1">
        <v>0</v>
      </c>
      <c r="DI115" s="1">
        <v>0</v>
      </c>
      <c r="DJ115" s="1">
        <v>1</v>
      </c>
      <c r="DK115" s="1">
        <v>0</v>
      </c>
      <c r="DM115" s="1" t="s">
        <v>109</v>
      </c>
      <c r="DN115" s="1" t="s">
        <v>176</v>
      </c>
      <c r="DR115" s="1" t="s">
        <v>2526</v>
      </c>
      <c r="DT115" s="1">
        <v>1</v>
      </c>
      <c r="DW115" s="1" t="s">
        <v>2563</v>
      </c>
      <c r="DX115" s="1">
        <v>1</v>
      </c>
      <c r="EB115" s="1" t="s">
        <v>206</v>
      </c>
      <c r="EC115" s="1" t="s">
        <v>206</v>
      </c>
      <c r="ED115" s="1" t="s">
        <v>1746</v>
      </c>
      <c r="EE115" s="1">
        <v>1</v>
      </c>
      <c r="EI115" s="1" t="s">
        <v>304</v>
      </c>
      <c r="EN115" s="1" t="s">
        <v>2564</v>
      </c>
      <c r="EV115" s="1">
        <v>1</v>
      </c>
      <c r="EY115" s="1" t="s">
        <v>2565</v>
      </c>
      <c r="EZ115" s="1">
        <v>219780237</v>
      </c>
      <c r="FA115" s="1" t="s">
        <v>2566</v>
      </c>
      <c r="FB115" s="2">
        <v>44974.569120370368</v>
      </c>
      <c r="FE115" s="1" t="s">
        <v>184</v>
      </c>
      <c r="FH115" s="1">
        <v>69</v>
      </c>
      <c r="FI115" s="2">
        <v>44943.57905828704</v>
      </c>
      <c r="FJ115" s="2">
        <v>44943.586655740743</v>
      </c>
      <c r="FK115" s="1" t="s">
        <v>2567</v>
      </c>
      <c r="FL115" s="1">
        <v>12.429573</v>
      </c>
      <c r="FM115" s="1">
        <v>-1.6283129000000001</v>
      </c>
      <c r="FN115" s="1">
        <v>366</v>
      </c>
      <c r="FO115" s="1">
        <v>4.42</v>
      </c>
    </row>
    <row r="116" spans="1:171" x14ac:dyDescent="0.25">
      <c r="A116" s="1">
        <v>115</v>
      </c>
      <c r="B116" s="1" t="s">
        <v>1283</v>
      </c>
      <c r="C116" s="1" t="s">
        <v>143</v>
      </c>
      <c r="D116" s="1">
        <v>32</v>
      </c>
      <c r="E116" s="1" t="s">
        <v>1284</v>
      </c>
      <c r="F116" s="1" t="s">
        <v>144</v>
      </c>
      <c r="G116" s="1">
        <v>0</v>
      </c>
      <c r="H116" s="1" t="s">
        <v>145</v>
      </c>
      <c r="I116" s="1" t="s">
        <v>148</v>
      </c>
      <c r="K116" s="1" t="s">
        <v>148</v>
      </c>
      <c r="L116" s="1">
        <v>4</v>
      </c>
      <c r="M116" s="1">
        <v>1</v>
      </c>
      <c r="N116" s="1" t="s">
        <v>2568</v>
      </c>
      <c r="O116" s="1" t="s">
        <v>148</v>
      </c>
      <c r="P116" s="1" t="s">
        <v>466</v>
      </c>
      <c r="R116" s="1" t="s">
        <v>2569</v>
      </c>
      <c r="T116" s="1" t="s">
        <v>18</v>
      </c>
      <c r="U116" s="1">
        <v>0</v>
      </c>
      <c r="V116" s="1">
        <v>0</v>
      </c>
      <c r="W116" s="1">
        <v>0</v>
      </c>
      <c r="X116" s="1">
        <v>0</v>
      </c>
      <c r="Y116" s="1">
        <v>1</v>
      </c>
      <c r="Z116" s="1">
        <v>0</v>
      </c>
      <c r="AA116" s="1">
        <v>0</v>
      </c>
      <c r="AB116" s="1">
        <v>0</v>
      </c>
      <c r="AC116" s="1">
        <v>0</v>
      </c>
      <c r="AD116" s="1">
        <v>0</v>
      </c>
      <c r="AE116" s="1">
        <v>0</v>
      </c>
      <c r="AF116" s="1">
        <f t="shared" si="5"/>
        <v>1</v>
      </c>
      <c r="AG116" s="1" t="s">
        <v>176</v>
      </c>
      <c r="AH116" s="1">
        <v>1</v>
      </c>
      <c r="AK116" s="1" t="s">
        <v>2195</v>
      </c>
      <c r="AL116" s="1">
        <v>1</v>
      </c>
      <c r="AO116" s="1" t="s">
        <v>2570</v>
      </c>
      <c r="AR116" s="1">
        <v>1</v>
      </c>
      <c r="AT116" s="1" t="s">
        <v>148</v>
      </c>
      <c r="AU116" s="1" t="s">
        <v>644</v>
      </c>
      <c r="AV116" s="1" t="s">
        <v>670</v>
      </c>
      <c r="AX116" s="1">
        <v>1</v>
      </c>
      <c r="AY116" s="1" t="s">
        <v>317</v>
      </c>
      <c r="AZ116" s="1">
        <v>8</v>
      </c>
      <c r="BA116" s="1">
        <v>17</v>
      </c>
      <c r="BB116" s="1">
        <f t="shared" si="3"/>
        <v>9</v>
      </c>
      <c r="BC116" s="1" t="s">
        <v>560</v>
      </c>
      <c r="BD116" s="1">
        <v>6</v>
      </c>
      <c r="BE116" s="1" t="s">
        <v>148</v>
      </c>
      <c r="BF116" s="1" t="s">
        <v>160</v>
      </c>
      <c r="BG116" s="1">
        <v>1</v>
      </c>
      <c r="BH116" s="1">
        <v>0</v>
      </c>
      <c r="BK116" s="1" t="s">
        <v>439</v>
      </c>
      <c r="BL116" s="1" t="s">
        <v>505</v>
      </c>
      <c r="BM116" s="1" t="s">
        <v>255</v>
      </c>
      <c r="BN116" s="1" t="s">
        <v>289</v>
      </c>
      <c r="BO116" s="1" t="s">
        <v>1428</v>
      </c>
      <c r="BQ116" s="1" t="s">
        <v>2571</v>
      </c>
      <c r="BS116" s="1" t="s">
        <v>1194</v>
      </c>
      <c r="BT116" s="1">
        <v>1</v>
      </c>
      <c r="BX116" s="1" t="s">
        <v>2572</v>
      </c>
      <c r="BZ116" s="1" t="s">
        <v>1960</v>
      </c>
      <c r="CA116" s="1">
        <v>0</v>
      </c>
      <c r="CB116" s="1">
        <v>1</v>
      </c>
      <c r="CC116" s="1">
        <v>1</v>
      </c>
      <c r="CD116" s="1">
        <v>0</v>
      </c>
      <c r="CE116" s="1">
        <v>0</v>
      </c>
      <c r="CG116" s="1" t="s">
        <v>1470</v>
      </c>
      <c r="CJ116" s="1" t="s">
        <v>1330</v>
      </c>
      <c r="CK116" s="1" t="s">
        <v>1330</v>
      </c>
      <c r="CL116" s="1" t="s">
        <v>2573</v>
      </c>
      <c r="CO116" s="1" t="s">
        <v>2084</v>
      </c>
      <c r="CQ116" s="1" t="s">
        <v>1693</v>
      </c>
      <c r="CS116" s="1">
        <v>1</v>
      </c>
      <c r="CV116" s="1" t="s">
        <v>457</v>
      </c>
      <c r="CW116" s="1">
        <v>1</v>
      </c>
      <c r="DA116" s="1" t="s">
        <v>176</v>
      </c>
      <c r="DB116" s="1">
        <v>0</v>
      </c>
      <c r="DC116" s="1">
        <v>1</v>
      </c>
      <c r="DD116" s="1">
        <v>0</v>
      </c>
      <c r="DF116" s="1" t="s">
        <v>574</v>
      </c>
      <c r="DG116" s="1" t="s">
        <v>177</v>
      </c>
      <c r="DH116" s="1">
        <v>0</v>
      </c>
      <c r="DI116" s="1">
        <v>0</v>
      </c>
      <c r="DJ116" s="1">
        <v>1</v>
      </c>
      <c r="DK116" s="1">
        <v>0</v>
      </c>
      <c r="DM116" s="1" t="s">
        <v>109</v>
      </c>
      <c r="DN116" s="1" t="s">
        <v>176</v>
      </c>
      <c r="DR116" s="1" t="s">
        <v>2462</v>
      </c>
      <c r="DT116" s="1">
        <v>1</v>
      </c>
      <c r="DW116" s="1" t="s">
        <v>2574</v>
      </c>
      <c r="DX116" s="1">
        <v>1</v>
      </c>
      <c r="EB116" s="1" t="s">
        <v>206</v>
      </c>
      <c r="EC116" s="1" t="s">
        <v>206</v>
      </c>
      <c r="ED116" s="1" t="s">
        <v>1746</v>
      </c>
      <c r="EE116" s="1">
        <v>1</v>
      </c>
      <c r="EI116" s="1" t="s">
        <v>2575</v>
      </c>
      <c r="EN116" s="1" t="s">
        <v>2576</v>
      </c>
      <c r="EO116" s="1">
        <v>1</v>
      </c>
      <c r="EY116" s="1" t="s">
        <v>2465</v>
      </c>
      <c r="EZ116" s="1">
        <v>219780239</v>
      </c>
      <c r="FA116" s="1" t="s">
        <v>2577</v>
      </c>
      <c r="FB116" s="2">
        <v>44974.569131944438</v>
      </c>
      <c r="FE116" s="1" t="s">
        <v>184</v>
      </c>
      <c r="FH116" s="1">
        <v>70</v>
      </c>
      <c r="FI116" s="2">
        <v>44943.589031979172</v>
      </c>
      <c r="FJ116" s="2">
        <v>44943.597122789353</v>
      </c>
      <c r="FK116" s="1" t="s">
        <v>2578</v>
      </c>
      <c r="FL116" s="1">
        <v>12.4296256</v>
      </c>
      <c r="FM116" s="1">
        <v>-1.6283949</v>
      </c>
      <c r="FN116" s="1">
        <v>330.4</v>
      </c>
      <c r="FO116" s="1">
        <v>4.88</v>
      </c>
    </row>
    <row r="117" spans="1:171" x14ac:dyDescent="0.25">
      <c r="A117" s="1">
        <v>116</v>
      </c>
      <c r="B117" s="1" t="s">
        <v>1283</v>
      </c>
      <c r="C117" s="1" t="s">
        <v>143</v>
      </c>
      <c r="D117" s="1">
        <v>89</v>
      </c>
      <c r="E117" s="1" t="s">
        <v>2579</v>
      </c>
      <c r="F117" s="1" t="s">
        <v>144</v>
      </c>
      <c r="G117" s="1">
        <v>0</v>
      </c>
      <c r="H117" s="1" t="s">
        <v>145</v>
      </c>
      <c r="I117" s="1" t="s">
        <v>148</v>
      </c>
      <c r="K117" s="1" t="s">
        <v>148</v>
      </c>
      <c r="L117" s="1">
        <v>6</v>
      </c>
      <c r="M117" s="1">
        <v>4</v>
      </c>
      <c r="N117" s="1" t="s">
        <v>176</v>
      </c>
      <c r="O117" s="1" t="s">
        <v>176</v>
      </c>
      <c r="R117" s="1" t="s">
        <v>2580</v>
      </c>
      <c r="T117" s="1" t="s">
        <v>18</v>
      </c>
      <c r="U117" s="1">
        <v>0</v>
      </c>
      <c r="V117" s="1">
        <v>0</v>
      </c>
      <c r="W117" s="1">
        <v>0</v>
      </c>
      <c r="X117" s="1">
        <v>0</v>
      </c>
      <c r="Y117" s="1">
        <v>1</v>
      </c>
      <c r="Z117" s="1">
        <v>0</v>
      </c>
      <c r="AA117" s="1">
        <v>0</v>
      </c>
      <c r="AB117" s="1">
        <v>0</v>
      </c>
      <c r="AC117" s="1">
        <v>0</v>
      </c>
      <c r="AD117" s="1">
        <v>0</v>
      </c>
      <c r="AE117" s="1">
        <v>0</v>
      </c>
      <c r="AF117" s="1">
        <f t="shared" si="5"/>
        <v>1</v>
      </c>
      <c r="AG117" s="1" t="s">
        <v>176</v>
      </c>
      <c r="AH117" s="1">
        <v>1</v>
      </c>
      <c r="AK117" s="1" t="s">
        <v>643</v>
      </c>
      <c r="AL117" s="1">
        <v>1</v>
      </c>
      <c r="AO117" s="1" t="s">
        <v>2581</v>
      </c>
      <c r="AP117" s="1">
        <v>1</v>
      </c>
      <c r="AT117" s="1" t="s">
        <v>148</v>
      </c>
      <c r="AU117" s="1" t="s">
        <v>2582</v>
      </c>
      <c r="AV117" s="1" t="s">
        <v>670</v>
      </c>
      <c r="AX117" s="1">
        <v>1</v>
      </c>
      <c r="AY117" s="1" t="s">
        <v>2583</v>
      </c>
      <c r="AZ117" s="1">
        <v>10</v>
      </c>
      <c r="BA117" s="1">
        <v>17</v>
      </c>
      <c r="BB117" s="1">
        <f t="shared" si="3"/>
        <v>7</v>
      </c>
      <c r="BC117" s="1" t="s">
        <v>560</v>
      </c>
      <c r="BD117" s="1">
        <v>6</v>
      </c>
      <c r="BE117" s="1" t="s">
        <v>148</v>
      </c>
      <c r="BF117" s="1" t="s">
        <v>160</v>
      </c>
      <c r="BG117" s="1">
        <v>1</v>
      </c>
      <c r="BH117" s="1">
        <v>0</v>
      </c>
      <c r="BK117" s="1" t="s">
        <v>439</v>
      </c>
      <c r="BL117" s="1" t="s">
        <v>1693</v>
      </c>
      <c r="BM117" s="1" t="s">
        <v>255</v>
      </c>
      <c r="BN117" s="1" t="s">
        <v>289</v>
      </c>
      <c r="BO117" s="1" t="s">
        <v>1428</v>
      </c>
      <c r="BQ117" s="1" t="s">
        <v>2584</v>
      </c>
      <c r="BS117" s="1" t="s">
        <v>1194</v>
      </c>
      <c r="BT117" s="1">
        <v>1</v>
      </c>
      <c r="BX117" s="1" t="s">
        <v>2083</v>
      </c>
      <c r="BZ117" s="1" t="s">
        <v>168</v>
      </c>
      <c r="CA117" s="1">
        <v>0</v>
      </c>
      <c r="CB117" s="1">
        <v>1</v>
      </c>
      <c r="CD117" s="1">
        <v>0</v>
      </c>
      <c r="CE117" s="1">
        <v>0</v>
      </c>
      <c r="CG117" s="1" t="s">
        <v>1470</v>
      </c>
      <c r="CJ117" s="1" t="s">
        <v>1330</v>
      </c>
      <c r="CK117" s="1" t="s">
        <v>1330</v>
      </c>
      <c r="CL117" s="1" t="s">
        <v>2585</v>
      </c>
      <c r="CO117" s="1" t="s">
        <v>2084</v>
      </c>
      <c r="CQ117" s="1" t="s">
        <v>1693</v>
      </c>
      <c r="CS117" s="1">
        <v>1</v>
      </c>
      <c r="CV117" s="1" t="s">
        <v>457</v>
      </c>
      <c r="CW117" s="1">
        <v>1</v>
      </c>
      <c r="DA117" s="1" t="s">
        <v>176</v>
      </c>
      <c r="DB117" s="1">
        <v>0</v>
      </c>
      <c r="DC117" s="1">
        <v>1</v>
      </c>
      <c r="DD117" s="1">
        <v>0</v>
      </c>
      <c r="DF117" s="1" t="s">
        <v>1470</v>
      </c>
      <c r="DG117" s="1" t="s">
        <v>177</v>
      </c>
      <c r="DH117" s="1">
        <v>0</v>
      </c>
      <c r="DI117" s="1">
        <v>0</v>
      </c>
      <c r="DJ117" s="1">
        <v>1</v>
      </c>
      <c r="DK117" s="1">
        <v>0</v>
      </c>
      <c r="DM117" s="1" t="s">
        <v>109</v>
      </c>
      <c r="DN117" s="1" t="s">
        <v>176</v>
      </c>
      <c r="DR117" s="1" t="s">
        <v>2586</v>
      </c>
      <c r="DT117" s="1">
        <v>1</v>
      </c>
      <c r="DW117" s="1" t="s">
        <v>2587</v>
      </c>
      <c r="DX117" s="1">
        <v>1</v>
      </c>
      <c r="EB117" s="1" t="s">
        <v>33</v>
      </c>
      <c r="EC117" s="1" t="s">
        <v>206</v>
      </c>
      <c r="ED117" s="1" t="s">
        <v>1746</v>
      </c>
      <c r="EE117" s="1">
        <v>1</v>
      </c>
      <c r="EI117" s="1" t="s">
        <v>722</v>
      </c>
      <c r="EN117" s="1" t="s">
        <v>2588</v>
      </c>
      <c r="EP117" s="1">
        <v>1</v>
      </c>
      <c r="EX117" s="1">
        <v>1</v>
      </c>
      <c r="EY117" s="1" t="s">
        <v>2589</v>
      </c>
      <c r="EZ117" s="1">
        <v>219780242</v>
      </c>
      <c r="FA117" s="1" t="s">
        <v>2590</v>
      </c>
      <c r="FB117" s="2">
        <v>44974.569131944438</v>
      </c>
      <c r="FE117" s="1" t="s">
        <v>184</v>
      </c>
      <c r="FH117" s="1">
        <v>71</v>
      </c>
      <c r="FI117" s="2">
        <v>44943.597463831022</v>
      </c>
      <c r="FJ117" s="2">
        <v>44943.608599143517</v>
      </c>
      <c r="FK117" s="1" t="s">
        <v>2591</v>
      </c>
      <c r="FL117" s="1">
        <v>12.4296246</v>
      </c>
      <c r="FM117" s="1">
        <v>-1.6283685000000001</v>
      </c>
      <c r="FN117" s="1">
        <v>317.2</v>
      </c>
      <c r="FO117" s="1">
        <v>4.7</v>
      </c>
    </row>
    <row r="118" spans="1:171" x14ac:dyDescent="0.25">
      <c r="A118" s="1">
        <v>117</v>
      </c>
      <c r="B118" s="1" t="s">
        <v>1283</v>
      </c>
      <c r="C118" s="1" t="s">
        <v>143</v>
      </c>
      <c r="D118" s="1">
        <v>46</v>
      </c>
      <c r="E118" s="1" t="s">
        <v>2592</v>
      </c>
      <c r="F118" s="1" t="s">
        <v>144</v>
      </c>
      <c r="G118" s="1">
        <v>0</v>
      </c>
      <c r="H118" s="1" t="s">
        <v>145</v>
      </c>
      <c r="I118" s="1" t="s">
        <v>148</v>
      </c>
      <c r="K118" s="1" t="s">
        <v>148</v>
      </c>
      <c r="L118" s="1">
        <v>3</v>
      </c>
      <c r="M118" s="1">
        <v>1</v>
      </c>
      <c r="N118" s="1" t="s">
        <v>176</v>
      </c>
      <c r="O118" s="1" t="s">
        <v>176</v>
      </c>
      <c r="R118" s="1" t="s">
        <v>1583</v>
      </c>
      <c r="T118" s="1" t="s">
        <v>18</v>
      </c>
      <c r="U118" s="1">
        <v>0</v>
      </c>
      <c r="V118" s="1">
        <v>0</v>
      </c>
      <c r="W118" s="1">
        <v>0</v>
      </c>
      <c r="X118" s="1">
        <v>0</v>
      </c>
      <c r="Y118" s="1">
        <v>1</v>
      </c>
      <c r="Z118" s="1">
        <v>0</v>
      </c>
      <c r="AA118" s="1">
        <v>0</v>
      </c>
      <c r="AB118" s="1">
        <v>0</v>
      </c>
      <c r="AC118" s="1">
        <v>0</v>
      </c>
      <c r="AD118" s="1">
        <v>0</v>
      </c>
      <c r="AE118" s="1">
        <v>0</v>
      </c>
      <c r="AF118" s="1">
        <f t="shared" si="5"/>
        <v>1</v>
      </c>
      <c r="AG118" s="1" t="s">
        <v>176</v>
      </c>
      <c r="AH118" s="1">
        <v>1</v>
      </c>
      <c r="AK118" s="1" t="s">
        <v>2593</v>
      </c>
      <c r="AL118" s="1">
        <v>1</v>
      </c>
      <c r="AO118" s="1" t="s">
        <v>2503</v>
      </c>
      <c r="AP118" s="1">
        <v>1</v>
      </c>
      <c r="AT118" s="1" t="s">
        <v>176</v>
      </c>
      <c r="AY118" s="1" t="s">
        <v>1049</v>
      </c>
      <c r="AZ118" s="1">
        <v>8</v>
      </c>
      <c r="BA118" s="1">
        <v>17</v>
      </c>
      <c r="BB118" s="1">
        <f t="shared" si="3"/>
        <v>9</v>
      </c>
      <c r="BC118" s="1" t="s">
        <v>504</v>
      </c>
      <c r="BD118" s="1">
        <v>7</v>
      </c>
      <c r="BE118" s="1" t="s">
        <v>148</v>
      </c>
      <c r="BF118" s="1" t="s">
        <v>160</v>
      </c>
      <c r="BG118" s="1">
        <v>1</v>
      </c>
      <c r="BH118" s="1">
        <v>0</v>
      </c>
      <c r="BK118" s="1" t="s">
        <v>439</v>
      </c>
      <c r="BL118" s="1" t="s">
        <v>1448</v>
      </c>
      <c r="BM118" s="1" t="s">
        <v>255</v>
      </c>
      <c r="BN118" s="1" t="s">
        <v>289</v>
      </c>
      <c r="BO118" s="1" t="s">
        <v>1428</v>
      </c>
      <c r="BQ118" s="1" t="s">
        <v>2594</v>
      </c>
      <c r="BS118" s="1" t="s">
        <v>2064</v>
      </c>
      <c r="BT118" s="1">
        <v>1</v>
      </c>
      <c r="BX118" s="1" t="s">
        <v>2595</v>
      </c>
      <c r="BZ118" s="1" t="s">
        <v>168</v>
      </c>
      <c r="CA118" s="1">
        <v>0</v>
      </c>
      <c r="CB118" s="1">
        <v>1</v>
      </c>
      <c r="CD118" s="1">
        <v>0</v>
      </c>
      <c r="CE118" s="1">
        <v>0</v>
      </c>
      <c r="CG118" s="1" t="s">
        <v>1470</v>
      </c>
      <c r="CJ118" s="1" t="s">
        <v>1330</v>
      </c>
      <c r="CK118" s="1" t="s">
        <v>2596</v>
      </c>
      <c r="CL118" s="1" t="s">
        <v>2597</v>
      </c>
      <c r="CO118" s="1" t="s">
        <v>2084</v>
      </c>
      <c r="CQ118" s="1" t="s">
        <v>1693</v>
      </c>
      <c r="CS118" s="1">
        <v>1</v>
      </c>
      <c r="CV118" s="1" t="s">
        <v>457</v>
      </c>
      <c r="CW118" s="1">
        <v>1</v>
      </c>
      <c r="DA118" s="1" t="s">
        <v>176</v>
      </c>
      <c r="DB118" s="1">
        <v>0</v>
      </c>
      <c r="DC118" s="1">
        <v>1</v>
      </c>
      <c r="DD118" s="1">
        <v>0</v>
      </c>
      <c r="DF118" s="1" t="s">
        <v>574</v>
      </c>
      <c r="DG118" s="1" t="s">
        <v>177</v>
      </c>
      <c r="DH118" s="1">
        <v>0</v>
      </c>
      <c r="DI118" s="1">
        <v>0</v>
      </c>
      <c r="DJ118" s="1">
        <v>1</v>
      </c>
      <c r="DK118" s="1">
        <v>0</v>
      </c>
      <c r="DM118" s="1" t="s">
        <v>109</v>
      </c>
      <c r="DN118" s="1" t="s">
        <v>176</v>
      </c>
      <c r="DR118" s="1" t="s">
        <v>2586</v>
      </c>
      <c r="DT118" s="1">
        <v>1</v>
      </c>
      <c r="DW118" s="1" t="s">
        <v>2587</v>
      </c>
      <c r="DX118" s="1">
        <v>1</v>
      </c>
      <c r="EB118" s="1" t="s">
        <v>206</v>
      </c>
      <c r="EC118" s="1" t="s">
        <v>206</v>
      </c>
      <c r="ED118" s="1" t="s">
        <v>1746</v>
      </c>
      <c r="EE118" s="1">
        <v>1</v>
      </c>
      <c r="EI118" s="1" t="s">
        <v>2103</v>
      </c>
      <c r="EN118" s="1" t="s">
        <v>2598</v>
      </c>
      <c r="EO118" s="1">
        <v>1</v>
      </c>
      <c r="EY118" s="1" t="s">
        <v>1462</v>
      </c>
      <c r="EZ118" s="1">
        <v>219780245</v>
      </c>
      <c r="FA118" s="1" t="s">
        <v>2599</v>
      </c>
      <c r="FB118" s="2">
        <v>44974.569143518522</v>
      </c>
      <c r="FE118" s="1" t="s">
        <v>184</v>
      </c>
      <c r="FH118" s="1">
        <v>72</v>
      </c>
      <c r="FI118" s="2">
        <v>44943.608822268521</v>
      </c>
      <c r="FJ118" s="2">
        <v>44943.624181493047</v>
      </c>
      <c r="FK118" s="1" t="s">
        <v>2600</v>
      </c>
      <c r="FL118" s="1">
        <v>12.429596699999999</v>
      </c>
      <c r="FM118" s="1">
        <v>-1.6283799999999999</v>
      </c>
      <c r="FN118" s="1">
        <v>327.60000000000002</v>
      </c>
      <c r="FO118" s="1">
        <v>4.2</v>
      </c>
    </row>
    <row r="119" spans="1:171" x14ac:dyDescent="0.25">
      <c r="A119" s="1">
        <v>118</v>
      </c>
      <c r="B119" s="1" t="s">
        <v>1283</v>
      </c>
      <c r="C119" s="1" t="s">
        <v>143</v>
      </c>
      <c r="D119" s="1">
        <v>35</v>
      </c>
      <c r="E119" s="1" t="s">
        <v>2491</v>
      </c>
      <c r="F119" s="1" t="s">
        <v>144</v>
      </c>
      <c r="G119" s="1">
        <v>0</v>
      </c>
      <c r="H119" s="1" t="s">
        <v>145</v>
      </c>
      <c r="I119" s="1" t="s">
        <v>148</v>
      </c>
      <c r="K119" s="1" t="s">
        <v>148</v>
      </c>
      <c r="L119" s="1">
        <v>3</v>
      </c>
      <c r="M119" s="1">
        <v>1</v>
      </c>
      <c r="N119" s="1" t="s">
        <v>176</v>
      </c>
      <c r="O119" s="1" t="s">
        <v>176</v>
      </c>
      <c r="R119" s="1" t="s">
        <v>2601</v>
      </c>
      <c r="T119" s="1" t="s">
        <v>18</v>
      </c>
      <c r="U119" s="1">
        <v>0</v>
      </c>
      <c r="V119" s="1">
        <v>0</v>
      </c>
      <c r="W119" s="1">
        <v>0</v>
      </c>
      <c r="X119" s="1">
        <v>0</v>
      </c>
      <c r="Y119" s="1">
        <v>1</v>
      </c>
      <c r="Z119" s="1">
        <v>0</v>
      </c>
      <c r="AA119" s="1">
        <v>0</v>
      </c>
      <c r="AB119" s="1">
        <v>0</v>
      </c>
      <c r="AC119" s="1">
        <v>0</v>
      </c>
      <c r="AD119" s="1">
        <v>0</v>
      </c>
      <c r="AE119" s="1">
        <v>0</v>
      </c>
      <c r="AF119" s="1">
        <f t="shared" si="5"/>
        <v>1</v>
      </c>
      <c r="AG119" s="1" t="s">
        <v>176</v>
      </c>
      <c r="AH119" s="1">
        <v>1</v>
      </c>
      <c r="AK119" s="1" t="s">
        <v>2602</v>
      </c>
      <c r="AL119" s="1">
        <v>1</v>
      </c>
      <c r="AO119" s="1" t="s">
        <v>2503</v>
      </c>
      <c r="AP119" s="1">
        <v>1</v>
      </c>
      <c r="AT119" s="1" t="s">
        <v>148</v>
      </c>
      <c r="AU119" s="1" t="s">
        <v>2603</v>
      </c>
      <c r="AV119" s="1" t="s">
        <v>670</v>
      </c>
      <c r="AX119" s="1">
        <v>1</v>
      </c>
      <c r="AY119" s="1" t="s">
        <v>1049</v>
      </c>
      <c r="AZ119" s="1">
        <v>8</v>
      </c>
      <c r="BA119" s="1">
        <v>17</v>
      </c>
      <c r="BB119" s="1">
        <f t="shared" si="3"/>
        <v>9</v>
      </c>
      <c r="BC119" s="1" t="s">
        <v>560</v>
      </c>
      <c r="BD119" s="1">
        <v>6</v>
      </c>
      <c r="BE119" s="1" t="s">
        <v>148</v>
      </c>
      <c r="BF119" s="1" t="s">
        <v>160</v>
      </c>
      <c r="BG119" s="1">
        <v>1</v>
      </c>
      <c r="BH119" s="1">
        <v>0</v>
      </c>
      <c r="BK119" s="1" t="s">
        <v>439</v>
      </c>
      <c r="BL119" s="1" t="s">
        <v>505</v>
      </c>
      <c r="BM119" s="1" t="s">
        <v>255</v>
      </c>
      <c r="BN119" s="1" t="s">
        <v>289</v>
      </c>
      <c r="BO119" s="1" t="s">
        <v>1428</v>
      </c>
      <c r="BQ119" s="1" t="s">
        <v>2604</v>
      </c>
      <c r="BS119" s="1" t="s">
        <v>2001</v>
      </c>
      <c r="BU119" s="1">
        <v>1</v>
      </c>
      <c r="BX119" s="1" t="s">
        <v>2605</v>
      </c>
      <c r="BZ119" s="1" t="s">
        <v>168</v>
      </c>
      <c r="CA119" s="1">
        <v>0</v>
      </c>
      <c r="CB119" s="1">
        <v>1</v>
      </c>
      <c r="CD119" s="1">
        <v>0</v>
      </c>
      <c r="CE119" s="1">
        <v>0</v>
      </c>
      <c r="CG119" s="1" t="s">
        <v>1470</v>
      </c>
      <c r="CJ119" s="1" t="s">
        <v>1330</v>
      </c>
      <c r="CK119" s="1" t="s">
        <v>1330</v>
      </c>
      <c r="CL119" s="1" t="s">
        <v>2573</v>
      </c>
      <c r="CO119" s="1" t="s">
        <v>2084</v>
      </c>
      <c r="CQ119" s="1" t="s">
        <v>1693</v>
      </c>
      <c r="CS119" s="1">
        <v>1</v>
      </c>
      <c r="CV119" s="1" t="s">
        <v>457</v>
      </c>
      <c r="CW119" s="1">
        <v>1</v>
      </c>
      <c r="DA119" s="1" t="s">
        <v>176</v>
      </c>
      <c r="DB119" s="1">
        <v>0</v>
      </c>
      <c r="DC119" s="1">
        <v>1</v>
      </c>
      <c r="DD119" s="1">
        <v>0</v>
      </c>
      <c r="DF119" s="1" t="s">
        <v>574</v>
      </c>
      <c r="DG119" s="1" t="s">
        <v>177</v>
      </c>
      <c r="DH119" s="1">
        <v>0</v>
      </c>
      <c r="DI119" s="1">
        <v>0</v>
      </c>
      <c r="DJ119" s="1">
        <v>1</v>
      </c>
      <c r="DK119" s="1">
        <v>0</v>
      </c>
      <c r="DM119" s="1" t="s">
        <v>109</v>
      </c>
      <c r="DN119" s="1" t="s">
        <v>176</v>
      </c>
      <c r="DR119" s="1" t="s">
        <v>2586</v>
      </c>
      <c r="DT119" s="1">
        <v>1</v>
      </c>
      <c r="DW119" s="1" t="s">
        <v>1365</v>
      </c>
      <c r="DX119" s="1">
        <v>1</v>
      </c>
      <c r="EB119" s="1" t="s">
        <v>206</v>
      </c>
      <c r="EC119" s="1" t="s">
        <v>206</v>
      </c>
      <c r="ED119" s="1" t="s">
        <v>1746</v>
      </c>
      <c r="EE119" s="1">
        <v>1</v>
      </c>
      <c r="EI119" s="1" t="s">
        <v>2606</v>
      </c>
      <c r="EN119" s="1" t="s">
        <v>722</v>
      </c>
      <c r="EP119" s="1">
        <v>1</v>
      </c>
      <c r="ES119" s="1">
        <v>1</v>
      </c>
      <c r="EY119" s="1" t="s">
        <v>2006</v>
      </c>
      <c r="EZ119" s="1">
        <v>219780248</v>
      </c>
      <c r="FA119" s="1" t="s">
        <v>2607</v>
      </c>
      <c r="FB119" s="2">
        <v>44974.569143518522</v>
      </c>
      <c r="FE119" s="1" t="s">
        <v>184</v>
      </c>
      <c r="FH119" s="1">
        <v>73</v>
      </c>
      <c r="FI119" s="2">
        <v>44943.624289918982</v>
      </c>
      <c r="FJ119" s="2">
        <v>44943.63512846065</v>
      </c>
      <c r="FK119" s="1" t="s">
        <v>2608</v>
      </c>
      <c r="FL119" s="1">
        <v>12.429601699999999</v>
      </c>
      <c r="FM119" s="1">
        <v>-1.6284733</v>
      </c>
      <c r="FN119" s="1">
        <v>328.5</v>
      </c>
      <c r="FO119" s="1">
        <v>4.5</v>
      </c>
    </row>
    <row r="120" spans="1:171" x14ac:dyDescent="0.25">
      <c r="A120" s="1">
        <v>119</v>
      </c>
      <c r="B120" s="1" t="s">
        <v>1283</v>
      </c>
      <c r="C120" s="1" t="s">
        <v>143</v>
      </c>
      <c r="D120" s="1">
        <v>42</v>
      </c>
      <c r="E120" s="1" t="s">
        <v>2491</v>
      </c>
      <c r="F120" s="1" t="s">
        <v>144</v>
      </c>
      <c r="G120" s="1">
        <v>0</v>
      </c>
      <c r="H120" s="1" t="s">
        <v>145</v>
      </c>
      <c r="I120" s="1" t="s">
        <v>148</v>
      </c>
      <c r="K120" s="1" t="s">
        <v>148</v>
      </c>
      <c r="L120" s="1">
        <v>4</v>
      </c>
      <c r="M120" s="1">
        <v>3</v>
      </c>
      <c r="N120" s="1" t="s">
        <v>176</v>
      </c>
      <c r="O120" s="1" t="s">
        <v>176</v>
      </c>
      <c r="R120" s="1" t="s">
        <v>1583</v>
      </c>
      <c r="T120" s="1" t="s">
        <v>18</v>
      </c>
      <c r="U120" s="1">
        <v>0</v>
      </c>
      <c r="V120" s="1">
        <v>0</v>
      </c>
      <c r="W120" s="1">
        <v>0</v>
      </c>
      <c r="X120" s="1">
        <v>0</v>
      </c>
      <c r="Y120" s="1">
        <v>1</v>
      </c>
      <c r="Z120" s="1">
        <v>0</v>
      </c>
      <c r="AA120" s="1">
        <v>0</v>
      </c>
      <c r="AB120" s="1">
        <v>0</v>
      </c>
      <c r="AC120" s="1">
        <v>0</v>
      </c>
      <c r="AD120" s="1">
        <v>0</v>
      </c>
      <c r="AE120" s="1">
        <v>0</v>
      </c>
      <c r="AF120" s="1">
        <f t="shared" si="5"/>
        <v>1</v>
      </c>
      <c r="AG120" s="1" t="s">
        <v>176</v>
      </c>
      <c r="AH120" s="1">
        <v>1</v>
      </c>
      <c r="AK120" s="1" t="s">
        <v>2609</v>
      </c>
      <c r="AL120" s="1">
        <v>1</v>
      </c>
      <c r="AO120" s="1" t="s">
        <v>2470</v>
      </c>
      <c r="AQ120" s="1">
        <v>1</v>
      </c>
      <c r="AT120" s="1" t="s">
        <v>148</v>
      </c>
      <c r="AU120" s="1" t="s">
        <v>2610</v>
      </c>
      <c r="AV120" s="1" t="s">
        <v>670</v>
      </c>
      <c r="AX120" s="1">
        <v>1</v>
      </c>
      <c r="AY120" s="1" t="s">
        <v>1379</v>
      </c>
      <c r="AZ120" s="1">
        <v>8</v>
      </c>
      <c r="BA120" s="1">
        <v>16</v>
      </c>
      <c r="BB120" s="1">
        <f t="shared" si="3"/>
        <v>8</v>
      </c>
      <c r="BC120" s="1" t="s">
        <v>560</v>
      </c>
      <c r="BD120" s="1">
        <v>6</v>
      </c>
      <c r="BE120" s="1" t="s">
        <v>148</v>
      </c>
      <c r="BF120" s="1" t="s">
        <v>160</v>
      </c>
      <c r="BG120" s="1">
        <v>1</v>
      </c>
      <c r="BH120" s="1">
        <v>0</v>
      </c>
      <c r="BK120" s="1" t="s">
        <v>439</v>
      </c>
      <c r="BL120" s="1" t="s">
        <v>1693</v>
      </c>
      <c r="BM120" s="1" t="s">
        <v>255</v>
      </c>
      <c r="BN120" s="1" t="s">
        <v>505</v>
      </c>
      <c r="BO120" s="1" t="s">
        <v>1428</v>
      </c>
      <c r="BQ120" s="1" t="s">
        <v>2611</v>
      </c>
      <c r="BS120" s="1" t="s">
        <v>2612</v>
      </c>
      <c r="BU120" s="1">
        <v>1</v>
      </c>
      <c r="BX120" s="1" t="s">
        <v>2083</v>
      </c>
      <c r="BZ120" s="1" t="s">
        <v>168</v>
      </c>
      <c r="CA120" s="1">
        <v>0</v>
      </c>
      <c r="CB120" s="1">
        <v>1</v>
      </c>
      <c r="CD120" s="1">
        <v>0</v>
      </c>
      <c r="CE120" s="1">
        <v>0</v>
      </c>
      <c r="CG120" s="1" t="s">
        <v>1470</v>
      </c>
      <c r="CJ120" s="1" t="s">
        <v>1330</v>
      </c>
      <c r="CK120" s="1" t="s">
        <v>1330</v>
      </c>
      <c r="CL120" s="1" t="s">
        <v>2047</v>
      </c>
      <c r="CO120" s="1" t="s">
        <v>2084</v>
      </c>
      <c r="CQ120" s="1" t="s">
        <v>1693</v>
      </c>
      <c r="CS120" s="1">
        <v>1</v>
      </c>
      <c r="CV120" s="1" t="s">
        <v>457</v>
      </c>
      <c r="CW120" s="1">
        <v>1</v>
      </c>
      <c r="DA120" s="1" t="s">
        <v>176</v>
      </c>
      <c r="DB120" s="1">
        <v>0</v>
      </c>
      <c r="DC120" s="1">
        <v>1</v>
      </c>
      <c r="DD120" s="1">
        <v>0</v>
      </c>
      <c r="DF120" s="1" t="s">
        <v>574</v>
      </c>
      <c r="DG120" s="1" t="s">
        <v>177</v>
      </c>
      <c r="DH120" s="1">
        <v>0</v>
      </c>
      <c r="DI120" s="1">
        <v>0</v>
      </c>
      <c r="DJ120" s="1">
        <v>1</v>
      </c>
      <c r="DK120" s="1">
        <v>0</v>
      </c>
      <c r="DM120" s="1" t="s">
        <v>109</v>
      </c>
      <c r="DN120" s="1" t="s">
        <v>176</v>
      </c>
      <c r="DR120" s="1" t="s">
        <v>2586</v>
      </c>
      <c r="DT120" s="1">
        <v>1</v>
      </c>
      <c r="DW120" s="1" t="s">
        <v>2574</v>
      </c>
      <c r="DX120" s="1">
        <v>1</v>
      </c>
      <c r="EB120" s="1" t="s">
        <v>206</v>
      </c>
      <c r="EC120" s="1" t="s">
        <v>206</v>
      </c>
      <c r="ED120" s="1" t="s">
        <v>1746</v>
      </c>
      <c r="EE120" s="1">
        <v>1</v>
      </c>
      <c r="EI120" s="1" t="s">
        <v>775</v>
      </c>
      <c r="EN120" s="1" t="s">
        <v>2613</v>
      </c>
      <c r="EO120" s="1">
        <v>1</v>
      </c>
      <c r="EY120" s="1" t="s">
        <v>2465</v>
      </c>
      <c r="EZ120" s="1">
        <v>219780250</v>
      </c>
      <c r="FA120" s="1" t="s">
        <v>2614</v>
      </c>
      <c r="FB120" s="2">
        <v>44974.569143518522</v>
      </c>
      <c r="FE120" s="1" t="s">
        <v>184</v>
      </c>
      <c r="FH120" s="1">
        <v>74</v>
      </c>
      <c r="FI120" s="2">
        <v>44943.636503761583</v>
      </c>
      <c r="FJ120" s="2">
        <v>44943.650482326389</v>
      </c>
      <c r="FK120" s="1" t="s">
        <v>2615</v>
      </c>
      <c r="FL120" s="1">
        <v>12.429630100000001</v>
      </c>
      <c r="FM120" s="1">
        <v>-1.6283582000000001</v>
      </c>
      <c r="FN120" s="1">
        <v>331.9</v>
      </c>
      <c r="FO120" s="1">
        <v>4.75</v>
      </c>
    </row>
    <row r="121" spans="1:171" x14ac:dyDescent="0.25">
      <c r="A121" s="1">
        <v>120</v>
      </c>
      <c r="B121" s="1" t="s">
        <v>1283</v>
      </c>
      <c r="C121" s="1" t="s">
        <v>143</v>
      </c>
      <c r="D121" s="1">
        <v>35</v>
      </c>
      <c r="E121" s="1" t="s">
        <v>2616</v>
      </c>
      <c r="F121" s="1" t="s">
        <v>755</v>
      </c>
      <c r="G121" s="1">
        <v>5</v>
      </c>
      <c r="H121" s="1" t="s">
        <v>756</v>
      </c>
      <c r="I121" s="1" t="s">
        <v>148</v>
      </c>
      <c r="K121" s="1" t="s">
        <v>148</v>
      </c>
      <c r="L121" s="1">
        <v>6</v>
      </c>
      <c r="M121" s="1">
        <v>5</v>
      </c>
      <c r="N121" s="1" t="s">
        <v>2617</v>
      </c>
      <c r="O121" s="1" t="s">
        <v>148</v>
      </c>
      <c r="P121" s="1" t="s">
        <v>397</v>
      </c>
      <c r="R121" s="1" t="s">
        <v>2618</v>
      </c>
      <c r="T121" s="1" t="s">
        <v>18</v>
      </c>
      <c r="U121" s="1">
        <v>0</v>
      </c>
      <c r="V121" s="1">
        <v>0</v>
      </c>
      <c r="W121" s="1">
        <v>0</v>
      </c>
      <c r="X121" s="1">
        <v>0</v>
      </c>
      <c r="Y121" s="1">
        <v>1</v>
      </c>
      <c r="Z121" s="1">
        <v>0</v>
      </c>
      <c r="AA121" s="1">
        <v>0</v>
      </c>
      <c r="AB121" s="1">
        <v>0</v>
      </c>
      <c r="AC121" s="1">
        <v>0</v>
      </c>
      <c r="AD121" s="1">
        <v>0</v>
      </c>
      <c r="AE121" s="1">
        <v>0</v>
      </c>
      <c r="AF121" s="1">
        <f t="shared" si="5"/>
        <v>1</v>
      </c>
      <c r="AG121" s="1" t="s">
        <v>176</v>
      </c>
      <c r="AH121" s="1">
        <v>1</v>
      </c>
      <c r="AK121" s="1" t="s">
        <v>2619</v>
      </c>
      <c r="AL121" s="1">
        <v>1</v>
      </c>
      <c r="AO121" s="1" t="s">
        <v>2620</v>
      </c>
      <c r="AP121" s="1">
        <v>1</v>
      </c>
      <c r="AQ121" s="1">
        <v>1</v>
      </c>
      <c r="AT121" s="1" t="s">
        <v>148</v>
      </c>
      <c r="AU121" s="1" t="s">
        <v>2621</v>
      </c>
      <c r="AV121" s="1" t="s">
        <v>670</v>
      </c>
      <c r="AX121" s="1">
        <v>1</v>
      </c>
      <c r="AY121" s="1" t="s">
        <v>927</v>
      </c>
      <c r="AZ121" s="1">
        <v>6</v>
      </c>
      <c r="BA121" s="1">
        <v>17</v>
      </c>
      <c r="BB121" s="1">
        <f t="shared" si="3"/>
        <v>11</v>
      </c>
      <c r="BC121" s="1" t="s">
        <v>763</v>
      </c>
      <c r="BD121" s="1">
        <v>7</v>
      </c>
      <c r="BE121" s="1" t="s">
        <v>148</v>
      </c>
      <c r="BF121" s="1" t="s">
        <v>160</v>
      </c>
      <c r="BG121" s="1">
        <v>1</v>
      </c>
      <c r="BH121" s="1">
        <v>0</v>
      </c>
      <c r="BK121" s="1" t="s">
        <v>439</v>
      </c>
      <c r="BL121" s="1" t="s">
        <v>673</v>
      </c>
      <c r="BM121" s="1" t="s">
        <v>255</v>
      </c>
      <c r="BN121" s="1" t="s">
        <v>289</v>
      </c>
      <c r="BO121" s="1" t="s">
        <v>1428</v>
      </c>
      <c r="BQ121" s="1" t="s">
        <v>2622</v>
      </c>
      <c r="BS121" s="1" t="s">
        <v>1194</v>
      </c>
      <c r="BT121" s="1">
        <v>1</v>
      </c>
      <c r="BX121" s="1" t="s">
        <v>2623</v>
      </c>
      <c r="BZ121" s="1" t="s">
        <v>168</v>
      </c>
      <c r="CA121" s="1">
        <v>0</v>
      </c>
      <c r="CB121" s="1">
        <v>1</v>
      </c>
      <c r="CD121" s="1">
        <v>0</v>
      </c>
      <c r="CE121" s="1">
        <v>0</v>
      </c>
      <c r="CG121" s="1" t="s">
        <v>1470</v>
      </c>
      <c r="CJ121" s="1" t="s">
        <v>1330</v>
      </c>
      <c r="CK121" s="1" t="s">
        <v>2624</v>
      </c>
      <c r="CL121" s="1" t="s">
        <v>2507</v>
      </c>
      <c r="CO121" s="1" t="s">
        <v>2084</v>
      </c>
      <c r="CQ121" s="1" t="s">
        <v>1693</v>
      </c>
      <c r="CS121" s="1">
        <v>1</v>
      </c>
      <c r="CV121" s="1" t="s">
        <v>457</v>
      </c>
      <c r="CW121" s="1">
        <v>1</v>
      </c>
      <c r="DA121" s="1" t="s">
        <v>176</v>
      </c>
      <c r="DB121" s="1">
        <v>0</v>
      </c>
      <c r="DC121" s="1">
        <v>1</v>
      </c>
      <c r="DD121" s="1">
        <v>0</v>
      </c>
      <c r="DF121" s="1" t="s">
        <v>574</v>
      </c>
      <c r="DG121" s="1" t="s">
        <v>177</v>
      </c>
      <c r="DH121" s="1">
        <v>0</v>
      </c>
      <c r="DI121" s="1">
        <v>0</v>
      </c>
      <c r="DJ121" s="1">
        <v>1</v>
      </c>
      <c r="DK121" s="1">
        <v>0</v>
      </c>
      <c r="DM121" s="1" t="s">
        <v>109</v>
      </c>
      <c r="DN121" s="1" t="s">
        <v>176</v>
      </c>
      <c r="DR121" s="1" t="s">
        <v>2586</v>
      </c>
      <c r="DT121" s="1">
        <v>1</v>
      </c>
      <c r="DW121" s="1" t="s">
        <v>2574</v>
      </c>
      <c r="DX121" s="1">
        <v>1</v>
      </c>
      <c r="EB121" s="1" t="s">
        <v>206</v>
      </c>
      <c r="EC121" s="1" t="s">
        <v>206</v>
      </c>
      <c r="ED121" s="1" t="s">
        <v>1746</v>
      </c>
      <c r="EE121" s="1">
        <v>1</v>
      </c>
      <c r="EI121" s="1" t="s">
        <v>2625</v>
      </c>
      <c r="EN121" s="1" t="s">
        <v>2626</v>
      </c>
      <c r="EQ121" s="1">
        <v>1</v>
      </c>
      <c r="ES121" s="1">
        <v>1</v>
      </c>
      <c r="EY121" s="1" t="s">
        <v>2465</v>
      </c>
      <c r="EZ121" s="1">
        <v>219780255</v>
      </c>
      <c r="FA121" s="1" t="s">
        <v>2627</v>
      </c>
      <c r="FB121" s="2">
        <v>44974.569155092591</v>
      </c>
      <c r="FE121" s="1" t="s">
        <v>184</v>
      </c>
      <c r="FH121" s="1">
        <v>75</v>
      </c>
      <c r="FI121" s="2">
        <v>44943.654491921297</v>
      </c>
      <c r="FJ121" s="2">
        <v>44943.668690289349</v>
      </c>
      <c r="FK121" s="1" t="s">
        <v>2628</v>
      </c>
      <c r="FL121" s="1">
        <v>12.4296088</v>
      </c>
      <c r="FM121" s="1">
        <v>-1.6283847</v>
      </c>
      <c r="FN121" s="1">
        <v>329.3</v>
      </c>
      <c r="FO121" s="1">
        <v>3.64</v>
      </c>
    </row>
    <row r="122" spans="1:171" x14ac:dyDescent="0.25">
      <c r="A122" s="1">
        <v>121</v>
      </c>
      <c r="B122" s="1" t="s">
        <v>1283</v>
      </c>
      <c r="C122" s="1" t="s">
        <v>143</v>
      </c>
      <c r="D122" s="1">
        <v>62</v>
      </c>
      <c r="E122" s="1" t="s">
        <v>2629</v>
      </c>
      <c r="F122" s="1" t="s">
        <v>144</v>
      </c>
      <c r="G122" s="1">
        <v>0</v>
      </c>
      <c r="H122" s="1" t="s">
        <v>145</v>
      </c>
      <c r="I122" s="1" t="s">
        <v>146</v>
      </c>
      <c r="K122" s="1" t="s">
        <v>146</v>
      </c>
      <c r="L122" s="1">
        <v>4</v>
      </c>
      <c r="M122" s="1">
        <v>10</v>
      </c>
      <c r="N122" s="1" t="s">
        <v>2630</v>
      </c>
      <c r="O122" s="1" t="s">
        <v>148</v>
      </c>
      <c r="P122" s="1" t="s">
        <v>149</v>
      </c>
      <c r="Q122" s="1" t="s">
        <v>246</v>
      </c>
      <c r="R122" s="1" t="s">
        <v>846</v>
      </c>
      <c r="T122" s="1" t="s">
        <v>18</v>
      </c>
      <c r="U122" s="1">
        <v>0</v>
      </c>
      <c r="V122" s="1">
        <v>0</v>
      </c>
      <c r="W122" s="1">
        <v>0</v>
      </c>
      <c r="X122" s="1">
        <v>0</v>
      </c>
      <c r="Y122" s="1">
        <v>1</v>
      </c>
      <c r="Z122" s="1">
        <v>0</v>
      </c>
      <c r="AA122" s="1">
        <v>0</v>
      </c>
      <c r="AB122" s="1">
        <v>0</v>
      </c>
      <c r="AC122" s="1">
        <v>0</v>
      </c>
      <c r="AD122" s="1">
        <v>0</v>
      </c>
      <c r="AE122" s="1">
        <v>0</v>
      </c>
      <c r="AF122" s="1">
        <f t="shared" si="5"/>
        <v>1</v>
      </c>
      <c r="AG122" s="1" t="s">
        <v>176</v>
      </c>
      <c r="AH122" s="1">
        <v>1</v>
      </c>
      <c r="AK122" s="1" t="s">
        <v>2558</v>
      </c>
      <c r="AL122" s="1">
        <v>1</v>
      </c>
      <c r="AO122" s="1" t="s">
        <v>2631</v>
      </c>
      <c r="AP122" s="1">
        <v>1</v>
      </c>
      <c r="AQ122" s="1">
        <v>1</v>
      </c>
      <c r="AT122" s="1" t="s">
        <v>148</v>
      </c>
      <c r="AU122" s="1" t="s">
        <v>2632</v>
      </c>
      <c r="AV122" s="1" t="s">
        <v>733</v>
      </c>
      <c r="AX122" s="1">
        <v>1</v>
      </c>
      <c r="AY122" s="1" t="s">
        <v>1049</v>
      </c>
      <c r="AZ122" s="1">
        <v>8</v>
      </c>
      <c r="BA122" s="1">
        <v>17</v>
      </c>
      <c r="BB122" s="1">
        <f t="shared" si="3"/>
        <v>9</v>
      </c>
      <c r="BC122" s="1" t="s">
        <v>504</v>
      </c>
      <c r="BD122" s="1">
        <v>7</v>
      </c>
      <c r="BE122" s="1" t="s">
        <v>148</v>
      </c>
      <c r="BF122" s="1" t="s">
        <v>160</v>
      </c>
      <c r="BG122" s="1">
        <v>1</v>
      </c>
      <c r="BH122" s="1">
        <v>0</v>
      </c>
      <c r="BK122" s="1" t="s">
        <v>439</v>
      </c>
      <c r="BL122" s="1" t="s">
        <v>2633</v>
      </c>
      <c r="BM122" s="1" t="s">
        <v>255</v>
      </c>
      <c r="BN122" s="1" t="s">
        <v>289</v>
      </c>
      <c r="BO122" s="1" t="s">
        <v>2634</v>
      </c>
      <c r="BQ122" s="1" t="s">
        <v>2635</v>
      </c>
      <c r="BS122" s="1" t="s">
        <v>2562</v>
      </c>
      <c r="BT122" s="1">
        <v>1</v>
      </c>
      <c r="BX122" s="1" t="s">
        <v>2521</v>
      </c>
      <c r="BZ122" s="1" t="s">
        <v>168</v>
      </c>
      <c r="CA122" s="1">
        <v>0</v>
      </c>
      <c r="CB122" s="1">
        <v>1</v>
      </c>
      <c r="CD122" s="1">
        <v>0</v>
      </c>
      <c r="CE122" s="1">
        <v>0</v>
      </c>
      <c r="CG122" s="1" t="s">
        <v>1117</v>
      </c>
      <c r="CJ122" s="1" t="s">
        <v>1518</v>
      </c>
      <c r="CK122" s="1" t="s">
        <v>2636</v>
      </c>
      <c r="CL122" s="1" t="s">
        <v>2495</v>
      </c>
      <c r="CO122" s="1" t="s">
        <v>2524</v>
      </c>
      <c r="CQ122" s="1" t="s">
        <v>2525</v>
      </c>
      <c r="CS122" s="1">
        <v>1</v>
      </c>
      <c r="CV122" s="1" t="s">
        <v>355</v>
      </c>
      <c r="CW122" s="1">
        <v>1</v>
      </c>
      <c r="DA122" s="1" t="s">
        <v>176</v>
      </c>
      <c r="DB122" s="1">
        <v>0</v>
      </c>
      <c r="DC122" s="1">
        <v>1</v>
      </c>
      <c r="DD122" s="1">
        <v>0</v>
      </c>
      <c r="DF122" s="1" t="s">
        <v>546</v>
      </c>
      <c r="DG122" s="1" t="s">
        <v>177</v>
      </c>
      <c r="DH122" s="1">
        <v>0</v>
      </c>
      <c r="DI122" s="1">
        <v>0</v>
      </c>
      <c r="DJ122" s="1">
        <v>1</v>
      </c>
      <c r="DK122" s="1">
        <v>0</v>
      </c>
      <c r="DM122" s="1" t="s">
        <v>109</v>
      </c>
      <c r="DN122" s="1" t="s">
        <v>176</v>
      </c>
      <c r="DR122" s="1" t="s">
        <v>2637</v>
      </c>
      <c r="DT122" s="1">
        <v>1</v>
      </c>
      <c r="DW122" s="1" t="s">
        <v>2638</v>
      </c>
      <c r="DX122" s="1">
        <v>1</v>
      </c>
      <c r="EB122" s="1" t="s">
        <v>206</v>
      </c>
      <c r="EC122" s="1" t="s">
        <v>206</v>
      </c>
      <c r="ED122" s="1" t="s">
        <v>1746</v>
      </c>
      <c r="EE122" s="1">
        <v>1</v>
      </c>
      <c r="EI122" s="1" t="s">
        <v>2639</v>
      </c>
      <c r="EN122" s="1" t="s">
        <v>2640</v>
      </c>
      <c r="EO122" s="1">
        <v>1</v>
      </c>
      <c r="EP122" s="1">
        <v>1</v>
      </c>
      <c r="EY122" s="1" t="s">
        <v>2465</v>
      </c>
      <c r="EZ122" s="1">
        <v>219780257</v>
      </c>
      <c r="FA122" s="1" t="s">
        <v>2641</v>
      </c>
      <c r="FB122" s="2">
        <v>44974.569155092591</v>
      </c>
      <c r="FE122" s="1" t="s">
        <v>184</v>
      </c>
      <c r="FH122" s="1">
        <v>76</v>
      </c>
      <c r="FI122" s="2">
        <v>44943.669211701388</v>
      </c>
      <c r="FJ122" s="2">
        <v>44943.676629062502</v>
      </c>
      <c r="FK122" s="1" t="s">
        <v>2642</v>
      </c>
      <c r="FL122" s="1">
        <v>12.429603200000001</v>
      </c>
      <c r="FM122" s="1">
        <v>-1.6284371</v>
      </c>
      <c r="FN122" s="1">
        <v>335.8</v>
      </c>
      <c r="FO122" s="1">
        <v>4.9660000000000002</v>
      </c>
    </row>
    <row r="123" spans="1:171" x14ac:dyDescent="0.25">
      <c r="A123" s="1">
        <v>122</v>
      </c>
      <c r="B123" s="1" t="s">
        <v>1283</v>
      </c>
      <c r="C123" s="1" t="s">
        <v>143</v>
      </c>
      <c r="D123" s="1">
        <v>21</v>
      </c>
      <c r="E123" s="1" t="s">
        <v>2643</v>
      </c>
      <c r="F123" s="1" t="s">
        <v>144</v>
      </c>
      <c r="G123" s="1">
        <v>0</v>
      </c>
      <c r="H123" s="1" t="s">
        <v>145</v>
      </c>
      <c r="I123" s="1" t="s">
        <v>148</v>
      </c>
      <c r="K123" s="1" t="s">
        <v>148</v>
      </c>
      <c r="L123" s="1">
        <v>1</v>
      </c>
      <c r="M123" s="1">
        <v>2</v>
      </c>
      <c r="N123" s="1" t="s">
        <v>176</v>
      </c>
      <c r="O123" s="1" t="s">
        <v>176</v>
      </c>
      <c r="R123" s="1" t="s">
        <v>2644</v>
      </c>
      <c r="T123" s="1" t="s">
        <v>18</v>
      </c>
      <c r="U123" s="1">
        <v>0</v>
      </c>
      <c r="V123" s="1">
        <v>0</v>
      </c>
      <c r="W123" s="1">
        <v>0</v>
      </c>
      <c r="X123" s="1">
        <v>0</v>
      </c>
      <c r="Y123" s="1">
        <v>1</v>
      </c>
      <c r="Z123" s="1">
        <v>0</v>
      </c>
      <c r="AA123" s="1">
        <v>0</v>
      </c>
      <c r="AB123" s="1">
        <v>0</v>
      </c>
      <c r="AC123" s="1">
        <v>0</v>
      </c>
      <c r="AD123" s="1">
        <v>0</v>
      </c>
      <c r="AE123" s="1">
        <v>0</v>
      </c>
      <c r="AF123" s="1">
        <f t="shared" si="5"/>
        <v>1</v>
      </c>
      <c r="AG123" s="1" t="s">
        <v>176</v>
      </c>
      <c r="AH123" s="1">
        <v>1</v>
      </c>
      <c r="AK123" s="1" t="s">
        <v>2645</v>
      </c>
      <c r="AL123" s="1">
        <v>1</v>
      </c>
      <c r="AO123" s="1" t="s">
        <v>2503</v>
      </c>
      <c r="AP123" s="1">
        <v>1</v>
      </c>
      <c r="AT123" s="1" t="s">
        <v>176</v>
      </c>
      <c r="AY123" s="1" t="s">
        <v>252</v>
      </c>
      <c r="AZ123" s="1">
        <v>7</v>
      </c>
      <c r="BA123" s="1">
        <v>17</v>
      </c>
      <c r="BB123" s="1">
        <f t="shared" si="3"/>
        <v>10</v>
      </c>
      <c r="BC123" s="1" t="s">
        <v>560</v>
      </c>
      <c r="BD123" s="1">
        <v>6</v>
      </c>
      <c r="BE123" s="1" t="s">
        <v>148</v>
      </c>
      <c r="BF123" s="1" t="s">
        <v>160</v>
      </c>
      <c r="BG123" s="1">
        <v>1</v>
      </c>
      <c r="BH123" s="1">
        <v>0</v>
      </c>
      <c r="BK123" s="1" t="s">
        <v>439</v>
      </c>
      <c r="BL123" s="1" t="s">
        <v>505</v>
      </c>
      <c r="BM123" s="1" t="s">
        <v>255</v>
      </c>
      <c r="BN123" s="1" t="s">
        <v>289</v>
      </c>
      <c r="BO123" s="1" t="s">
        <v>2646</v>
      </c>
      <c r="BQ123" s="1" t="s">
        <v>2647</v>
      </c>
      <c r="BS123" s="1" t="s">
        <v>1194</v>
      </c>
      <c r="BT123" s="1">
        <v>1</v>
      </c>
      <c r="BX123" s="1" t="s">
        <v>2083</v>
      </c>
      <c r="BZ123" s="1" t="s">
        <v>168</v>
      </c>
      <c r="CA123" s="1">
        <v>0</v>
      </c>
      <c r="CB123" s="1">
        <v>1</v>
      </c>
      <c r="CD123" s="1">
        <v>0</v>
      </c>
      <c r="CE123" s="1">
        <v>0</v>
      </c>
      <c r="CG123" s="1" t="s">
        <v>1470</v>
      </c>
      <c r="CJ123" s="1" t="s">
        <v>1330</v>
      </c>
      <c r="CK123" s="1" t="s">
        <v>2441</v>
      </c>
      <c r="CL123" s="1" t="s">
        <v>2047</v>
      </c>
      <c r="CO123" s="1" t="s">
        <v>2084</v>
      </c>
      <c r="CQ123" s="1" t="s">
        <v>1693</v>
      </c>
      <c r="CS123" s="1">
        <v>1</v>
      </c>
      <c r="CV123" s="1" t="s">
        <v>457</v>
      </c>
      <c r="CW123" s="1">
        <v>1</v>
      </c>
      <c r="DA123" s="1" t="s">
        <v>176</v>
      </c>
      <c r="DB123" s="1">
        <v>0</v>
      </c>
      <c r="DC123" s="1">
        <v>1</v>
      </c>
      <c r="DD123" s="1">
        <v>0</v>
      </c>
      <c r="DF123" s="1" t="s">
        <v>574</v>
      </c>
      <c r="DG123" s="1" t="s">
        <v>177</v>
      </c>
      <c r="DH123" s="1">
        <v>0</v>
      </c>
      <c r="DI123" s="1">
        <v>0</v>
      </c>
      <c r="DJ123" s="1">
        <v>1</v>
      </c>
      <c r="DK123" s="1">
        <v>0</v>
      </c>
      <c r="DM123" s="1" t="s">
        <v>109</v>
      </c>
      <c r="DN123" s="1" t="s">
        <v>176</v>
      </c>
      <c r="DR123" s="1" t="s">
        <v>2648</v>
      </c>
      <c r="DT123" s="1">
        <v>1</v>
      </c>
      <c r="DW123" s="1" t="s">
        <v>1365</v>
      </c>
      <c r="DX123" s="1">
        <v>1</v>
      </c>
      <c r="EB123" s="1" t="s">
        <v>206</v>
      </c>
      <c r="EC123" s="1" t="s">
        <v>206</v>
      </c>
      <c r="ED123" s="1" t="s">
        <v>1746</v>
      </c>
      <c r="EE123" s="1">
        <v>1</v>
      </c>
      <c r="EI123" s="1" t="s">
        <v>2649</v>
      </c>
      <c r="EN123" s="1" t="s">
        <v>2650</v>
      </c>
      <c r="EO123" s="1">
        <v>1</v>
      </c>
      <c r="EQ123" s="1">
        <v>1</v>
      </c>
      <c r="EY123" s="1" t="s">
        <v>2651</v>
      </c>
      <c r="EZ123" s="1">
        <v>219780259</v>
      </c>
      <c r="FA123" s="1" t="s">
        <v>2652</v>
      </c>
      <c r="FB123" s="2">
        <v>44974.569166666668</v>
      </c>
      <c r="FE123" s="1" t="s">
        <v>184</v>
      </c>
      <c r="FH123" s="1">
        <v>77</v>
      </c>
      <c r="FI123" s="2">
        <v>44943.676793611106</v>
      </c>
      <c r="FJ123" s="2">
        <v>44943.687000532409</v>
      </c>
      <c r="FK123" s="1" t="s">
        <v>2653</v>
      </c>
      <c r="FL123" s="1">
        <v>12.4296246</v>
      </c>
      <c r="FM123" s="1">
        <v>-1.6284109</v>
      </c>
      <c r="FN123" s="1">
        <v>326.60000000000002</v>
      </c>
      <c r="FO123" s="1">
        <v>4.5999999999999996</v>
      </c>
    </row>
    <row r="124" spans="1:171" x14ac:dyDescent="0.25">
      <c r="A124" s="1">
        <v>123</v>
      </c>
      <c r="B124" s="1" t="s">
        <v>1283</v>
      </c>
      <c r="C124" s="1" t="s">
        <v>143</v>
      </c>
      <c r="D124" s="1">
        <v>77</v>
      </c>
      <c r="E124" s="1" t="s">
        <v>1244</v>
      </c>
      <c r="F124" s="1" t="s">
        <v>144</v>
      </c>
      <c r="G124" s="1">
        <v>0</v>
      </c>
      <c r="H124" s="1" t="s">
        <v>145</v>
      </c>
      <c r="I124" s="1" t="s">
        <v>146</v>
      </c>
      <c r="K124" s="1" t="s">
        <v>146</v>
      </c>
      <c r="L124" s="1">
        <v>7</v>
      </c>
      <c r="M124" s="1">
        <v>6</v>
      </c>
      <c r="N124" s="1" t="s">
        <v>1317</v>
      </c>
      <c r="O124" s="1" t="s">
        <v>148</v>
      </c>
      <c r="P124" s="1" t="s">
        <v>149</v>
      </c>
      <c r="Q124" s="1" t="s">
        <v>246</v>
      </c>
      <c r="R124" s="1" t="s">
        <v>2654</v>
      </c>
      <c r="T124" s="1" t="s">
        <v>18</v>
      </c>
      <c r="U124" s="1">
        <v>0</v>
      </c>
      <c r="V124" s="1">
        <v>0</v>
      </c>
      <c r="W124" s="1">
        <v>0</v>
      </c>
      <c r="X124" s="1">
        <v>0</v>
      </c>
      <c r="Y124" s="1">
        <v>1</v>
      </c>
      <c r="Z124" s="1">
        <v>0</v>
      </c>
      <c r="AA124" s="1">
        <v>0</v>
      </c>
      <c r="AB124" s="1">
        <v>0</v>
      </c>
      <c r="AC124" s="1">
        <v>0</v>
      </c>
      <c r="AD124" s="1">
        <v>0</v>
      </c>
      <c r="AE124" s="1">
        <v>0</v>
      </c>
      <c r="AF124" s="1">
        <f t="shared" si="5"/>
        <v>1</v>
      </c>
      <c r="AG124" s="1" t="s">
        <v>176</v>
      </c>
      <c r="AH124" s="1">
        <v>1</v>
      </c>
      <c r="AK124" s="1" t="s">
        <v>2655</v>
      </c>
      <c r="AL124" s="1">
        <v>1</v>
      </c>
      <c r="AO124" s="1" t="s">
        <v>2656</v>
      </c>
      <c r="AQ124" s="1">
        <v>1</v>
      </c>
      <c r="AT124" s="1" t="s">
        <v>148</v>
      </c>
      <c r="AU124" s="1" t="s">
        <v>669</v>
      </c>
      <c r="AV124" s="1" t="s">
        <v>670</v>
      </c>
      <c r="AX124" s="1">
        <v>1</v>
      </c>
      <c r="AY124" s="1" t="s">
        <v>1049</v>
      </c>
      <c r="AZ124" s="1">
        <v>8</v>
      </c>
      <c r="BA124" s="1">
        <v>17</v>
      </c>
      <c r="BB124" s="1">
        <f t="shared" si="3"/>
        <v>9</v>
      </c>
      <c r="BC124" s="1" t="s">
        <v>763</v>
      </c>
      <c r="BD124" s="1">
        <v>7</v>
      </c>
      <c r="BE124" s="1" t="s">
        <v>2657</v>
      </c>
      <c r="BF124" s="1" t="s">
        <v>160</v>
      </c>
      <c r="BG124" s="1">
        <v>1</v>
      </c>
      <c r="BH124" s="1">
        <v>0</v>
      </c>
      <c r="BK124" s="1" t="s">
        <v>439</v>
      </c>
      <c r="BL124" s="1" t="s">
        <v>505</v>
      </c>
      <c r="BM124" s="1" t="s">
        <v>255</v>
      </c>
      <c r="BN124" s="1" t="s">
        <v>289</v>
      </c>
      <c r="BO124" s="1" t="s">
        <v>2646</v>
      </c>
      <c r="BQ124" s="1" t="s">
        <v>2658</v>
      </c>
      <c r="BS124" s="1" t="s">
        <v>2001</v>
      </c>
      <c r="BU124" s="1">
        <v>1</v>
      </c>
      <c r="BX124" s="1" t="s">
        <v>2083</v>
      </c>
      <c r="BZ124" s="1" t="s">
        <v>69</v>
      </c>
      <c r="CA124" s="1">
        <v>0</v>
      </c>
      <c r="CB124" s="1">
        <v>0</v>
      </c>
      <c r="CC124" s="1">
        <v>1</v>
      </c>
      <c r="CD124" s="1">
        <v>0</v>
      </c>
      <c r="CE124" s="1">
        <v>0</v>
      </c>
      <c r="CG124" s="1" t="s">
        <v>1470</v>
      </c>
      <c r="CJ124" s="1" t="s">
        <v>2659</v>
      </c>
      <c r="CK124" s="1" t="s">
        <v>2486</v>
      </c>
      <c r="CL124" s="1" t="s">
        <v>2660</v>
      </c>
      <c r="CO124" s="1" t="s">
        <v>2084</v>
      </c>
      <c r="CQ124" s="1" t="s">
        <v>453</v>
      </c>
      <c r="CR124" s="1">
        <v>1</v>
      </c>
      <c r="CV124" s="1" t="s">
        <v>457</v>
      </c>
      <c r="CW124" s="1">
        <v>1</v>
      </c>
      <c r="DA124" s="1" t="s">
        <v>176</v>
      </c>
      <c r="DB124" s="1">
        <v>0</v>
      </c>
      <c r="DC124" s="1">
        <v>1</v>
      </c>
      <c r="DD124" s="1">
        <v>0</v>
      </c>
      <c r="DF124" s="1" t="s">
        <v>574</v>
      </c>
      <c r="DG124" s="1" t="s">
        <v>177</v>
      </c>
      <c r="DH124" s="1">
        <v>0</v>
      </c>
      <c r="DI124" s="1">
        <v>0</v>
      </c>
      <c r="DJ124" s="1">
        <v>1</v>
      </c>
      <c r="DK124" s="1">
        <v>0</v>
      </c>
      <c r="DM124" s="1" t="s">
        <v>109</v>
      </c>
      <c r="DN124" s="1" t="s">
        <v>176</v>
      </c>
      <c r="DR124" s="1" t="s">
        <v>2661</v>
      </c>
      <c r="DT124" s="1">
        <v>1</v>
      </c>
      <c r="DW124" s="1" t="s">
        <v>2662</v>
      </c>
      <c r="DX124" s="1">
        <v>1</v>
      </c>
      <c r="EB124" s="1" t="s">
        <v>206</v>
      </c>
      <c r="EC124" s="1" t="s">
        <v>206</v>
      </c>
      <c r="ED124" s="1" t="s">
        <v>1746</v>
      </c>
      <c r="EE124" s="1">
        <v>1</v>
      </c>
      <c r="EI124" s="1" t="s">
        <v>2663</v>
      </c>
      <c r="EN124" s="1" t="s">
        <v>2664</v>
      </c>
      <c r="EO124" s="1">
        <v>1</v>
      </c>
      <c r="EP124" s="1">
        <v>1</v>
      </c>
      <c r="EY124" s="1" t="s">
        <v>2665</v>
      </c>
      <c r="EZ124" s="1">
        <v>219780263</v>
      </c>
      <c r="FA124" s="1" t="s">
        <v>2666</v>
      </c>
      <c r="FB124" s="2">
        <v>44974.569166666668</v>
      </c>
      <c r="FE124" s="1" t="s">
        <v>184</v>
      </c>
      <c r="FH124" s="1">
        <v>78</v>
      </c>
      <c r="FI124" s="2">
        <v>44943.690286145837</v>
      </c>
      <c r="FJ124" s="2">
        <v>44943.7017475463</v>
      </c>
      <c r="FK124" s="1" t="s">
        <v>2667</v>
      </c>
      <c r="FL124" s="1">
        <v>12.4296057</v>
      </c>
      <c r="FM124" s="1">
        <v>-1.6283654999999999</v>
      </c>
      <c r="FN124" s="1">
        <v>331.8</v>
      </c>
      <c r="FO124" s="1">
        <v>3.92</v>
      </c>
    </row>
    <row r="126" spans="1:171" x14ac:dyDescent="0.25">
      <c r="I126" s="4"/>
      <c r="BB126" s="5"/>
      <c r="BR126" s="3"/>
      <c r="BT126" s="1">
        <f>SUM(BT2:BT124)</f>
        <v>80</v>
      </c>
      <c r="BU126" s="1">
        <f t="shared" ref="BU126:BW126" si="7">SUM(BU2:BU124)</f>
        <v>28</v>
      </c>
      <c r="BV126" s="1">
        <f t="shared" si="7"/>
        <v>8</v>
      </c>
      <c r="BW126" s="1">
        <f t="shared" si="7"/>
        <v>7</v>
      </c>
      <c r="CA126" s="1">
        <f>SUM(CA2:CA124)</f>
        <v>13</v>
      </c>
      <c r="CB126" s="1">
        <f t="shared" ref="CB126:CE126" si="8">SUM(CB2:CB124)</f>
        <v>103</v>
      </c>
      <c r="CC126" s="1">
        <f t="shared" si="8"/>
        <v>15</v>
      </c>
      <c r="CD126" s="1">
        <f t="shared" si="8"/>
        <v>4</v>
      </c>
      <c r="CE126" s="1">
        <f t="shared" si="8"/>
        <v>1</v>
      </c>
      <c r="CH126" s="6">
        <f>AVERAGE(CH2:CH104)</f>
        <v>2209.5588235294117</v>
      </c>
      <c r="CI126" s="6">
        <f>AVERAGE(CI2:CI104)</f>
        <v>1312.5</v>
      </c>
      <c r="CM126" s="3"/>
      <c r="CN126" s="3"/>
    </row>
    <row r="127" spans="1:171" x14ac:dyDescent="0.25">
      <c r="AH127" s="4"/>
      <c r="BG127" s="4"/>
      <c r="BH127" s="4"/>
      <c r="BJ127" s="4"/>
    </row>
    <row r="128" spans="1:171" x14ac:dyDescent="0.25">
      <c r="AE128" s="7"/>
      <c r="BE128" s="4"/>
      <c r="BT128" s="1" t="s">
        <v>2668</v>
      </c>
    </row>
    <row r="129" spans="3:89" x14ac:dyDescent="0.25">
      <c r="AF129" s="4"/>
    </row>
    <row r="130" spans="3:89" x14ac:dyDescent="0.25">
      <c r="AF130" s="4"/>
    </row>
    <row r="131" spans="3:89" x14ac:dyDescent="0.25">
      <c r="C131" s="4"/>
    </row>
    <row r="132" spans="3:89" x14ac:dyDescent="0.25">
      <c r="C132" s="4"/>
    </row>
    <row r="139" spans="3:89" x14ac:dyDescent="0.25">
      <c r="BZ139" s="1">
        <f t="shared" ref="BZ139:CK139" si="9">BZ138-BZ134</f>
        <v>0</v>
      </c>
      <c r="CA139" s="1">
        <f t="shared" si="9"/>
        <v>0</v>
      </c>
      <c r="CB139" s="1">
        <f t="shared" si="9"/>
        <v>0</v>
      </c>
      <c r="CC139" s="1">
        <f t="shared" si="9"/>
        <v>0</v>
      </c>
      <c r="CD139" s="1">
        <f t="shared" si="9"/>
        <v>0</v>
      </c>
      <c r="CE139" s="1">
        <f t="shared" si="9"/>
        <v>0</v>
      </c>
      <c r="CF139" s="1">
        <f t="shared" si="9"/>
        <v>0</v>
      </c>
      <c r="CG139" s="1">
        <f t="shared" si="9"/>
        <v>0</v>
      </c>
      <c r="CH139" s="1">
        <f t="shared" si="9"/>
        <v>0</v>
      </c>
      <c r="CI139" s="1">
        <f t="shared" si="9"/>
        <v>0</v>
      </c>
      <c r="CJ139" s="1">
        <f t="shared" si="9"/>
        <v>0</v>
      </c>
      <c r="CK139" s="1">
        <f t="shared" si="9"/>
        <v>0</v>
      </c>
    </row>
  </sheetData>
  <autoFilter ref="A1:FR124" xr:uid="{0182B000-F927-4EB2-BDBE-D9D8A0D7C4C6}"/>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Alle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Katharina Hemmler</dc:creator>
  <cp:lastModifiedBy>Hemmler, Katharina</cp:lastModifiedBy>
  <dcterms:created xsi:type="dcterms:W3CDTF">2024-08-02T05:40:00Z</dcterms:created>
  <dcterms:modified xsi:type="dcterms:W3CDTF">2024-12-14T17:57:55Z</dcterms:modified>
</cp:coreProperties>
</file>