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avarion\MEng\MEng Articles\"/>
    </mc:Choice>
  </mc:AlternateContent>
  <bookViews>
    <workbookView xWindow="-120" yWindow="-120" windowWidth="20730" windowHeight="11160" activeTab="1"/>
  </bookViews>
  <sheets>
    <sheet name="1MW" sheetId="2" r:id="rId1"/>
    <sheet name="400kW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F52" i="1"/>
  <c r="F53" i="1"/>
  <c r="F54" i="1"/>
  <c r="D31" i="2"/>
  <c r="D32" i="2"/>
  <c r="D29" i="2"/>
  <c r="D30" i="2"/>
  <c r="F30" i="1"/>
  <c r="G30" i="1"/>
  <c r="H30" i="1"/>
  <c r="D30" i="1"/>
  <c r="E30" i="1"/>
  <c r="C30" i="1"/>
  <c r="H7" i="1"/>
  <c r="I7" i="1"/>
  <c r="J7" i="1"/>
  <c r="K7" i="1"/>
  <c r="L7" i="1"/>
  <c r="M7" i="1"/>
  <c r="N7" i="1"/>
  <c r="O7" i="1"/>
  <c r="D7" i="1"/>
  <c r="E7" i="1"/>
  <c r="C7" i="1"/>
  <c r="D33" i="2" l="1"/>
</calcChain>
</file>

<file path=xl/sharedStrings.xml><?xml version="1.0" encoding="utf-8"?>
<sst xmlns="http://schemas.openxmlformats.org/spreadsheetml/2006/main" count="44" uniqueCount="35">
  <si>
    <t>v (m/s)</t>
  </si>
  <si>
    <t>Baseline Torque Analysis</t>
  </si>
  <si>
    <t>-10 Deg</t>
  </si>
  <si>
    <t>-8 Deg</t>
  </si>
  <si>
    <t>-5 Deg</t>
  </si>
  <si>
    <t>0 Deg</t>
  </si>
  <si>
    <t>5 Deg</t>
  </si>
  <si>
    <t>10 Deg</t>
  </si>
  <si>
    <t>15 Deg</t>
  </si>
  <si>
    <t>20 Deg</t>
  </si>
  <si>
    <t>25 Deg</t>
  </si>
  <si>
    <t>-9 Deg</t>
  </si>
  <si>
    <t>8 deg</t>
  </si>
  <si>
    <t>7 Deg</t>
  </si>
  <si>
    <t>Ave</t>
  </si>
  <si>
    <t>Adj</t>
  </si>
  <si>
    <t>6 Deg</t>
  </si>
  <si>
    <t>0% Fence</t>
  </si>
  <si>
    <t>5% Fence</t>
  </si>
  <si>
    <t>10% Fence</t>
  </si>
  <si>
    <t>15% Fence</t>
  </si>
  <si>
    <t>20% Fence</t>
  </si>
  <si>
    <t>25% Fence</t>
  </si>
  <si>
    <t>Single Boundry at 50%  - Torque (No Rotation)</t>
  </si>
  <si>
    <t>Increase %</t>
  </si>
  <si>
    <t>Fence comparison</t>
  </si>
  <si>
    <t>Improvement (%)</t>
  </si>
  <si>
    <t>No blf (Nm)</t>
  </si>
  <si>
    <t>20% blf @ 0.5L  (Nm)</t>
  </si>
  <si>
    <t>20% blf @ 0.5L and 0.90L (Nm)</t>
  </si>
  <si>
    <t>1000kW NREL blf 20% @ 0.5L</t>
  </si>
  <si>
    <t>V (m/s)</t>
  </si>
  <si>
    <t>Angle of Attack (AoA)</t>
  </si>
  <si>
    <t>Torque output (Nm)</t>
  </si>
  <si>
    <t>AoA = 16 Degrees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</si>
</sst>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13" xfId="0" applyBorder="1"/>
    <xf numFmtId="0" fontId="0" fillId="2" borderId="14" xfId="0" applyFill="1" applyBorder="1"/>
    <xf numFmtId="0" fontId="0" fillId="2" borderId="15" xfId="0" applyFill="1" applyBorder="1"/>
    <xf numFmtId="0" fontId="0" fillId="0" borderId="16" xfId="0" applyBorder="1"/>
    <xf numFmtId="0" fontId="1" fillId="0" borderId="2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0" fillId="2" borderId="17" xfId="0" applyFill="1" applyBorder="1"/>
    <xf numFmtId="0" fontId="1" fillId="0" borderId="1" xfId="0" quotePrefix="1" applyFont="1" applyBorder="1"/>
    <xf numFmtId="0" fontId="1" fillId="3" borderId="1" xfId="0" quotePrefix="1" applyFont="1" applyFill="1" applyBorder="1"/>
    <xf numFmtId="0" fontId="0" fillId="3" borderId="7" xfId="0" applyFill="1" applyBorder="1"/>
    <xf numFmtId="0" fontId="0" fillId="3" borderId="8" xfId="0" applyFill="1" applyBorder="1"/>
    <xf numFmtId="0" fontId="1" fillId="0" borderId="1" xfId="0" quotePrefix="1" applyFont="1" applyFill="1" applyBorder="1"/>
    <xf numFmtId="0" fontId="0" fillId="0" borderId="7" xfId="0" applyFill="1" applyBorder="1"/>
    <xf numFmtId="0" fontId="0" fillId="0" borderId="8" xfId="0" applyFill="1" applyBorder="1"/>
    <xf numFmtId="0" fontId="0" fillId="3" borderId="1" xfId="0" applyFill="1" applyBorder="1"/>
    <xf numFmtId="0" fontId="1" fillId="0" borderId="0" xfId="0" applyFont="1"/>
    <xf numFmtId="0" fontId="1" fillId="4" borderId="1" xfId="0" applyFont="1" applyFill="1" applyBorder="1"/>
    <xf numFmtId="0" fontId="0" fillId="4" borderId="7" xfId="0" applyFill="1" applyBorder="1"/>
    <xf numFmtId="0" fontId="0" fillId="0" borderId="0" xfId="0" applyFill="1"/>
    <xf numFmtId="0" fontId="1" fillId="0" borderId="2" xfId="0" applyFont="1" applyFill="1" applyBorder="1"/>
    <xf numFmtId="0" fontId="0" fillId="0" borderId="18" xfId="0" applyFill="1" applyBorder="1"/>
    <xf numFmtId="0" fontId="0" fillId="0" borderId="5" xfId="0" applyFill="1" applyBorder="1"/>
    <xf numFmtId="0" fontId="0" fillId="0" borderId="6" xfId="0" applyFill="1" applyBorder="1"/>
    <xf numFmtId="0" fontId="0" fillId="2" borderId="11" xfId="0" applyFill="1" applyBorder="1"/>
    <xf numFmtId="0" fontId="0" fillId="2" borderId="12" xfId="0" applyFill="1" applyBorder="1"/>
    <xf numFmtId="0" fontId="0" fillId="4" borderId="19" xfId="0" applyFill="1" applyBorder="1"/>
    <xf numFmtId="0" fontId="0" fillId="4" borderId="1" xfId="0" applyFill="1" applyBorder="1"/>
    <xf numFmtId="0" fontId="1" fillId="4" borderId="1" xfId="0" quotePrefix="1" applyFont="1" applyFill="1" applyBorder="1"/>
    <xf numFmtId="0" fontId="0" fillId="0" borderId="1" xfId="0" applyFill="1" applyBorder="1"/>
    <xf numFmtId="0" fontId="1" fillId="0" borderId="2" xfId="0" quotePrefix="1" applyFont="1" applyFill="1" applyBorder="1"/>
    <xf numFmtId="0" fontId="0" fillId="2" borderId="20" xfId="0" applyFill="1" applyBorder="1"/>
    <xf numFmtId="0" fontId="0" fillId="0" borderId="2" xfId="0" applyFill="1" applyBorder="1"/>
    <xf numFmtId="0" fontId="1" fillId="0" borderId="0" xfId="0" applyFont="1" applyBorder="1" applyAlignment="1"/>
    <xf numFmtId="0" fontId="0" fillId="5" borderId="0" xfId="0" applyFill="1" applyBorder="1"/>
    <xf numFmtId="0" fontId="0" fillId="0" borderId="13" xfId="0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2" fontId="0" fillId="6" borderId="7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0" fontId="0" fillId="2" borderId="0" xfId="0" applyFill="1" applyBorder="1"/>
    <xf numFmtId="0" fontId="1" fillId="0" borderId="0" xfId="0" applyFont="1" applyBorder="1"/>
    <xf numFmtId="0" fontId="0" fillId="0" borderId="0" xfId="0" applyBorder="1"/>
    <xf numFmtId="0" fontId="0" fillId="0" borderId="0" xfId="0" applyFill="1" applyBorder="1"/>
    <xf numFmtId="0" fontId="1" fillId="7" borderId="13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2" fontId="0" fillId="2" borderId="7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2" fontId="0" fillId="2" borderId="10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0" fontId="1" fillId="8" borderId="4" xfId="0" quotePrefix="1" applyFont="1" applyFill="1" applyBorder="1" applyAlignment="1">
      <alignment horizontal="center" vertical="center"/>
    </xf>
    <xf numFmtId="0" fontId="1" fillId="8" borderId="1" xfId="0" quotePrefix="1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2" fontId="0" fillId="0" borderId="3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9" borderId="1" xfId="0" quotePrefix="1" applyFont="1" applyFill="1" applyBorder="1" applyAlignment="1">
      <alignment horizontal="center" vertical="center"/>
    </xf>
    <xf numFmtId="2" fontId="0" fillId="9" borderId="35" xfId="0" applyNumberFormat="1" applyFill="1" applyBorder="1" applyAlignment="1">
      <alignment horizontal="center" vertical="center"/>
    </xf>
    <xf numFmtId="2" fontId="0" fillId="9" borderId="22" xfId="0" applyNumberFormat="1" applyFill="1" applyBorder="1" applyAlignment="1">
      <alignment horizontal="center" vertical="center"/>
    </xf>
    <xf numFmtId="2" fontId="0" fillId="9" borderId="28" xfId="0" applyNumberForma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2" fontId="0" fillId="2" borderId="33" xfId="0" applyNumberFormat="1" applyFill="1" applyBorder="1" applyAlignment="1">
      <alignment horizontal="center" vertical="center"/>
    </xf>
    <xf numFmtId="2" fontId="0" fillId="0" borderId="33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1" fillId="9" borderId="30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7" borderId="30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0" fillId="6" borderId="8" xfId="0" applyNumberFormat="1" applyFill="1" applyBorder="1" applyAlignment="1">
      <alignment horizontal="center"/>
    </xf>
    <xf numFmtId="2" fontId="0" fillId="2" borderId="37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20% blf</a:t>
            </a:r>
            <a:r>
              <a:rPr lang="en-ZA" b="1" baseline="0"/>
              <a:t> @ 0.5L, AoA = 16 Degrees (Critical Angle) </a:t>
            </a:r>
            <a:endParaRPr lang="en-ZA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84803702506322"/>
          <c:y val="0.1769480679107398"/>
          <c:w val="0.75770576501436271"/>
          <c:h val="0.50234287988053539"/>
        </c:manualLayout>
      </c:layout>
      <c:lineChart>
        <c:grouping val="stacked"/>
        <c:varyColors val="0"/>
        <c:ser>
          <c:idx val="0"/>
          <c:order val="0"/>
          <c:tx>
            <c:strRef>
              <c:f>'1MW'!$C$28</c:f>
              <c:strCache>
                <c:ptCount val="1"/>
                <c:pt idx="0">
                  <c:v>No blf (Nm)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69140052193364"/>
                  <c:y val="-3.95762494649201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BCE-4439-BB8F-4842625088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6.1596868398160712E-2"/>
                  <c:y val="5.2001903671844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BCE-4439-BB8F-4842625088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6880410919183037E-2"/>
                  <c:y val="6.4489833645039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9BCE-4439-BB8F-4842625088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836046559794637E-2"/>
                  <c:y val="9.77909802402271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BCE-4439-BB8F-4842625088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'1MW'!$B$29:$B$32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</c:numCache>
            </c:numRef>
          </c:cat>
          <c:val>
            <c:numRef>
              <c:f>'1MW'!$C$29:$C$32</c:f>
              <c:numCache>
                <c:formatCode>0.00</c:formatCode>
                <c:ptCount val="4"/>
                <c:pt idx="0">
                  <c:v>1322.6068876996101</c:v>
                </c:pt>
                <c:pt idx="1">
                  <c:v>14951.7344446929</c:v>
                </c:pt>
                <c:pt idx="2">
                  <c:v>30672.691925412899</c:v>
                </c:pt>
                <c:pt idx="3">
                  <c:v>55030.987056695703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77E-BA4B-BBFB-15929F8F2816}"/>
            </c:ext>
          </c:extLst>
        </c:ser>
        <c:ser>
          <c:idx val="4"/>
          <c:order val="1"/>
          <c:tx>
            <c:strRef>
              <c:f>'1MW'!#REF!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'1MW'!$B$29:$B$32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</c:numCache>
            </c:numRef>
          </c:cat>
          <c:val>
            <c:numRef>
              <c:f>'1MW'!#REF!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77E-BA4B-BBFB-15929F8F2816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9166728"/>
        <c:axId val="349173272"/>
      </c:lineChart>
      <c:catAx>
        <c:axId val="349166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Wind Speed (m/s)</a:t>
                </a:r>
              </a:p>
            </c:rich>
          </c:tx>
          <c:layout>
            <c:manualLayout>
              <c:xMode val="edge"/>
              <c:yMode val="edge"/>
              <c:x val="0.42096433467634486"/>
              <c:y val="0.78001970536351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173272"/>
        <c:crosses val="autoZero"/>
        <c:auto val="1"/>
        <c:lblAlgn val="ctr"/>
        <c:lblOffset val="100"/>
        <c:noMultiLvlLbl val="0"/>
      </c:catAx>
      <c:valAx>
        <c:axId val="34917327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Torque (Nm)</a:t>
                </a:r>
              </a:p>
            </c:rich>
          </c:tx>
          <c:layout>
            <c:manualLayout>
              <c:xMode val="edge"/>
              <c:yMode val="edge"/>
              <c:x val="5.8826518011209313E-2"/>
              <c:y val="0.26601552436522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crossAx val="349166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824944056163017E-2"/>
          <c:y val="0.90316478888842999"/>
          <c:w val="0.43674743250212678"/>
          <c:h val="7.02450977500093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20% blf</a:t>
            </a:r>
            <a:r>
              <a:rPr lang="en-US" b="1" baseline="0"/>
              <a:t> @0.5L - Summary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'1MW'!$D$28</c:f>
              <c:strCache>
                <c:ptCount val="1"/>
                <c:pt idx="0">
                  <c:v>Increase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'1MW'!$B$29:$B$32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</c:numCache>
            </c:numRef>
          </c:cat>
          <c:val>
            <c:numRef>
              <c:f>'1MW'!$D$29:$D$32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D9-4813-AA2C-9C031B470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221096"/>
        <c:axId val="349300456"/>
      </c:barChart>
      <c:catAx>
        <c:axId val="349221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Wind Speed</a:t>
                </a:r>
                <a:r>
                  <a:rPr lang="en-ZA" baseline="0"/>
                  <a:t> (m/s)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300456"/>
        <c:crossesAt val="0"/>
        <c:auto val="1"/>
        <c:lblAlgn val="ctr"/>
        <c:lblOffset val="100"/>
        <c:noMultiLvlLbl val="0"/>
      </c:catAx>
      <c:valAx>
        <c:axId val="34930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Increase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221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Baseline Study</a:t>
            </a:r>
            <a:r>
              <a:rPr lang="en-ZA" b="1" baseline="0"/>
              <a:t> - 1000kW NREL</a:t>
            </a:r>
            <a:endParaRPr lang="en-ZA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v>V=3m/s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'1MW'!$C$13:$K$13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</c:numCache>
            </c:numRef>
          </c:cat>
          <c:val>
            <c:numRef>
              <c:f>'1MW'!$B$5:$J$5</c:f>
              <c:numCache>
                <c:formatCode>0.00</c:formatCode>
                <c:ptCount val="9"/>
                <c:pt idx="0" formatCode="General">
                  <c:v>3</c:v>
                </c:pt>
                <c:pt idx="1">
                  <c:v>806.24818383601098</c:v>
                </c:pt>
                <c:pt idx="2">
                  <c:v>1347.96358513879</c:v>
                </c:pt>
                <c:pt idx="3">
                  <c:v>2067.4600776603902</c:v>
                </c:pt>
                <c:pt idx="4">
                  <c:v>1411.45454687919</c:v>
                </c:pt>
                <c:pt idx="5">
                  <c:v>1099.86335810738</c:v>
                </c:pt>
                <c:pt idx="6">
                  <c:v>1322.6068876996101</c:v>
                </c:pt>
                <c:pt idx="7">
                  <c:v>1264.54380004017</c:v>
                </c:pt>
                <c:pt idx="8">
                  <c:v>1352.93100523618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E3E-436D-9CC1-237E212ED3A2}"/>
            </c:ext>
          </c:extLst>
        </c:ser>
        <c:ser>
          <c:idx val="4"/>
          <c:order val="1"/>
          <c:tx>
            <c:v>V=7m/s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'1MW'!$C$13:$K$13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</c:numCache>
            </c:numRef>
          </c:cat>
          <c:val>
            <c:numRef>
              <c:f>'1MW'!$B$6:$J$6</c:f>
              <c:numCache>
                <c:formatCode>0.00</c:formatCode>
                <c:ptCount val="9"/>
                <c:pt idx="0" formatCode="General">
                  <c:v>7</c:v>
                </c:pt>
                <c:pt idx="1">
                  <c:v>3534.9150499693401</c:v>
                </c:pt>
                <c:pt idx="2">
                  <c:v>4266.4505774034997</c:v>
                </c:pt>
                <c:pt idx="3">
                  <c:v>6368.5100809693004</c:v>
                </c:pt>
                <c:pt idx="4">
                  <c:v>4307.7010861485896</c:v>
                </c:pt>
                <c:pt idx="5">
                  <c:v>3966.33257836138</c:v>
                </c:pt>
                <c:pt idx="6">
                  <c:v>14951.7344446929</c:v>
                </c:pt>
                <c:pt idx="7">
                  <c:v>3976.4003722633602</c:v>
                </c:pt>
                <c:pt idx="8">
                  <c:v>17185.243660555701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E3E-436D-9CC1-237E212ED3A2}"/>
            </c:ext>
          </c:extLst>
        </c:ser>
        <c:ser>
          <c:idx val="5"/>
          <c:order val="2"/>
          <c:tx>
            <c:v>V=10m/s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'1MW'!$C$13:$K$13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</c:numCache>
            </c:numRef>
          </c:cat>
          <c:val>
            <c:numRef>
              <c:f>'1MW'!$B$7:$J$7</c:f>
              <c:numCache>
                <c:formatCode>0.00</c:formatCode>
                <c:ptCount val="9"/>
                <c:pt idx="0" formatCode="General">
                  <c:v>10</c:v>
                </c:pt>
                <c:pt idx="1">
                  <c:v>1831.3094162105799</c:v>
                </c:pt>
                <c:pt idx="2">
                  <c:v>8897.6900953846707</c:v>
                </c:pt>
                <c:pt idx="3">
                  <c:v>13225.8713595606</c:v>
                </c:pt>
                <c:pt idx="4">
                  <c:v>8889.9925825236096</c:v>
                </c:pt>
                <c:pt idx="5">
                  <c:v>6879.98003347752</c:v>
                </c:pt>
                <c:pt idx="6">
                  <c:v>30672.691925412899</c:v>
                </c:pt>
                <c:pt idx="7">
                  <c:v>7796.4014652032902</c:v>
                </c:pt>
                <c:pt idx="8">
                  <c:v>35509.0769187322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E3E-436D-9CC1-237E212ED3A2}"/>
            </c:ext>
          </c:extLst>
        </c:ser>
        <c:ser>
          <c:idx val="0"/>
          <c:order val="3"/>
          <c:tx>
            <c:v>V=14m/s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'1MW'!$C$13:$K$13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</c:numCache>
            </c:numRef>
          </c:cat>
          <c:val>
            <c:numRef>
              <c:f>'1MW'!$B$8:$J$8</c:f>
              <c:numCache>
                <c:formatCode>0.00</c:formatCode>
                <c:ptCount val="9"/>
                <c:pt idx="0" formatCode="General">
                  <c:v>14</c:v>
                </c:pt>
                <c:pt idx="1">
                  <c:v>15731.0298173801</c:v>
                </c:pt>
                <c:pt idx="2">
                  <c:v>15422.797609003699</c:v>
                </c:pt>
                <c:pt idx="3">
                  <c:v>20057.494892500301</c:v>
                </c:pt>
                <c:pt idx="4">
                  <c:v>14913.3757790786</c:v>
                </c:pt>
                <c:pt idx="5">
                  <c:v>13556.1472451052</c:v>
                </c:pt>
                <c:pt idx="6">
                  <c:v>55030.987056695703</c:v>
                </c:pt>
                <c:pt idx="7">
                  <c:v>14046.5429056963</c:v>
                </c:pt>
                <c:pt idx="8">
                  <c:v>14913.3757790786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1E5-4DCC-9F65-ABFEFCB98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733328"/>
        <c:axId val="349733712"/>
      </c:lineChart>
      <c:catAx>
        <c:axId val="349733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AoA (Deg)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733712"/>
        <c:crosses val="autoZero"/>
        <c:auto val="1"/>
        <c:lblAlgn val="ctr"/>
        <c:lblOffset val="100"/>
        <c:noMultiLvlLbl val="0"/>
      </c:catAx>
      <c:valAx>
        <c:axId val="34973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Torque (Nm)</a:t>
                </a:r>
              </a:p>
            </c:rich>
          </c:tx>
          <c:layout>
            <c:manualLayout>
              <c:xMode val="edge"/>
              <c:yMode val="edge"/>
              <c:x val="2.2420436139271513E-2"/>
              <c:y val="0.30976754058201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73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Baseline Analysis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0"/>
          <c:order val="0"/>
          <c:tx>
            <c:strRef>
              <c:f>'400kW'!$L$2</c:f>
              <c:strCache>
                <c:ptCount val="1"/>
                <c:pt idx="0">
                  <c:v>10 Deg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'400kW'!$B$3:$B$6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'400kW'!$L$3:$L$6</c:f>
              <c:numCache>
                <c:formatCode>General</c:formatCode>
                <c:ptCount val="4"/>
                <c:pt idx="0">
                  <c:v>201.44486632202501</c:v>
                </c:pt>
                <c:pt idx="1">
                  <c:v>619.32972770947299</c:v>
                </c:pt>
                <c:pt idx="2">
                  <c:v>1261.5443036634299</c:v>
                </c:pt>
                <c:pt idx="3">
                  <c:v>2121.9473483604802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8AC-0A4F-9C62-576F51293C93}"/>
            </c:ext>
          </c:extLst>
        </c:ser>
        <c:ser>
          <c:idx val="1"/>
          <c:order val="1"/>
          <c:tx>
            <c:strRef>
              <c:f>'400kW'!$M$2</c:f>
              <c:strCache>
                <c:ptCount val="1"/>
                <c:pt idx="0">
                  <c:v>15 Deg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'400kW'!$B$3:$B$6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'400kW'!$M$3:$M$6</c:f>
              <c:numCache>
                <c:formatCode>General</c:formatCode>
                <c:ptCount val="4"/>
                <c:pt idx="0">
                  <c:v>178.37278603054699</c:v>
                </c:pt>
                <c:pt idx="1">
                  <c:v>550.21187663785702</c:v>
                </c:pt>
                <c:pt idx="2">
                  <c:v>1113.23816788573</c:v>
                </c:pt>
                <c:pt idx="3">
                  <c:v>1889.0536477542901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8AC-0A4F-9C62-576F51293C93}"/>
            </c:ext>
          </c:extLst>
        </c:ser>
        <c:ser>
          <c:idx val="2"/>
          <c:order val="2"/>
          <c:tx>
            <c:strRef>
              <c:f>'400kW'!$N$2</c:f>
              <c:strCache>
                <c:ptCount val="1"/>
                <c:pt idx="0">
                  <c:v>20 Deg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'400kW'!$B$3:$B$6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'400kW'!$N$3:$N$6</c:f>
              <c:numCache>
                <c:formatCode>General</c:formatCode>
                <c:ptCount val="4"/>
                <c:pt idx="0">
                  <c:v>163.25706848494301</c:v>
                </c:pt>
                <c:pt idx="1">
                  <c:v>499.92256309027698</c:v>
                </c:pt>
                <c:pt idx="2">
                  <c:v>1020.504262</c:v>
                </c:pt>
                <c:pt idx="3">
                  <c:v>1724.980699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8AC-0A4F-9C62-576F51293C93}"/>
            </c:ext>
          </c:extLst>
        </c:ser>
        <c:ser>
          <c:idx val="3"/>
          <c:order val="3"/>
          <c:tx>
            <c:strRef>
              <c:f>'400kW'!$O$2</c:f>
              <c:strCache>
                <c:ptCount val="1"/>
                <c:pt idx="0">
                  <c:v>25 Deg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'400kW'!$B$3:$B$6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'400kW'!$O$3:$O$6</c:f>
              <c:numCache>
                <c:formatCode>General</c:formatCode>
                <c:ptCount val="4"/>
                <c:pt idx="0">
                  <c:v>139.33344940000001</c:v>
                </c:pt>
                <c:pt idx="1">
                  <c:v>425.88161480000002</c:v>
                </c:pt>
                <c:pt idx="2">
                  <c:v>870.52300579999996</c:v>
                </c:pt>
                <c:pt idx="3">
                  <c:v>1467.3407110000001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8AC-0A4F-9C62-576F51293C93}"/>
            </c:ext>
          </c:extLst>
        </c:ser>
        <c:ser>
          <c:idx val="4"/>
          <c:order val="4"/>
          <c:tx>
            <c:strRef>
              <c:f>'400kW'!$H$2</c:f>
              <c:strCache>
                <c:ptCount val="1"/>
                <c:pt idx="0">
                  <c:v>5 Deg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'400kW'!$H$3:$H$6</c:f>
              <c:numCache>
                <c:formatCode>General</c:formatCode>
                <c:ptCount val="4"/>
                <c:pt idx="0">
                  <c:v>369.01351278419497</c:v>
                </c:pt>
                <c:pt idx="1">
                  <c:v>1117.6112439999999</c:v>
                </c:pt>
                <c:pt idx="2">
                  <c:v>2261.9329054128698</c:v>
                </c:pt>
                <c:pt idx="3">
                  <c:v>3824.5544432271499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8AC-0A4F-9C62-576F51293C93}"/>
            </c:ext>
          </c:extLst>
        </c:ser>
        <c:ser>
          <c:idx val="5"/>
          <c:order val="5"/>
          <c:tx>
            <c:strRef>
              <c:f>'400kW'!$G$2</c:f>
              <c:strCache>
                <c:ptCount val="1"/>
                <c:pt idx="0">
                  <c:v>0 Deg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'400kW'!$G$3:$G$6</c:f>
              <c:numCache>
                <c:formatCode>General</c:formatCode>
                <c:ptCount val="4"/>
                <c:pt idx="0">
                  <c:v>131.91742999382399</c:v>
                </c:pt>
                <c:pt idx="1">
                  <c:v>403.90740341695698</c:v>
                </c:pt>
                <c:pt idx="2">
                  <c:v>828.67517079107699</c:v>
                </c:pt>
                <c:pt idx="3">
                  <c:v>1401.01929592952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8AC-0A4F-9C62-576F51293C93}"/>
            </c:ext>
          </c:extLst>
        </c:ser>
        <c:ser>
          <c:idx val="6"/>
          <c:order val="6"/>
          <c:tx>
            <c:strRef>
              <c:f>'400kW'!$F$2</c:f>
              <c:strCache>
                <c:ptCount val="1"/>
                <c:pt idx="0">
                  <c:v>-5 Deg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'400kW'!$F$3:$F$6</c:f>
              <c:numCache>
                <c:formatCode>General</c:formatCode>
                <c:ptCount val="4"/>
                <c:pt idx="0">
                  <c:v>243.988870301215</c:v>
                </c:pt>
                <c:pt idx="1">
                  <c:v>739.88032169252199</c:v>
                </c:pt>
                <c:pt idx="2">
                  <c:v>1515.2460686606701</c:v>
                </c:pt>
                <c:pt idx="3">
                  <c:v>2950.0545552835001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8AC-0A4F-9C62-576F51293C93}"/>
            </c:ext>
          </c:extLst>
        </c:ser>
        <c:ser>
          <c:idx val="7"/>
          <c:order val="7"/>
          <c:tx>
            <c:strRef>
              <c:f>'400kW'!$C$2</c:f>
              <c:strCache>
                <c:ptCount val="1"/>
                <c:pt idx="0">
                  <c:v>-10 Deg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'400kW'!$C$3:$C$6</c:f>
              <c:numCache>
                <c:formatCode>General</c:formatCode>
                <c:ptCount val="4"/>
                <c:pt idx="0">
                  <c:v>23.2961375848421</c:v>
                </c:pt>
                <c:pt idx="1">
                  <c:v>-197.19206614509</c:v>
                </c:pt>
                <c:pt idx="2">
                  <c:v>166.211086725922</c:v>
                </c:pt>
                <c:pt idx="3">
                  <c:v>-672.34705051050605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E8AC-0A4F-9C62-576F51293C93}"/>
            </c:ext>
          </c:extLst>
        </c:ser>
        <c:ser>
          <c:idx val="8"/>
          <c:order val="8"/>
          <c:tx>
            <c:strRef>
              <c:f>'400kW'!$E$2</c:f>
              <c:strCache>
                <c:ptCount val="1"/>
                <c:pt idx="0">
                  <c:v>-8 Deg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'400kW'!$E$3:$E$6</c:f>
              <c:numCache>
                <c:formatCode>General</c:formatCode>
                <c:ptCount val="4"/>
                <c:pt idx="0">
                  <c:v>85.705507208856901</c:v>
                </c:pt>
                <c:pt idx="1">
                  <c:v>74.432013754936904</c:v>
                </c:pt>
                <c:pt idx="2">
                  <c:v>446.22069052673601</c:v>
                </c:pt>
                <c:pt idx="3">
                  <c:v>620.53311363250202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8AC-0A4F-9C62-576F51293C93}"/>
            </c:ext>
          </c:extLst>
        </c:ser>
        <c:ser>
          <c:idx val="9"/>
          <c:order val="9"/>
          <c:tx>
            <c:strRef>
              <c:f>'400kW'!$D$2</c:f>
              <c:strCache>
                <c:ptCount val="1"/>
                <c:pt idx="0">
                  <c:v>-9 Deg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'400kW'!$D$3:$D$6</c:f>
              <c:numCache>
                <c:formatCode>General</c:formatCode>
                <c:ptCount val="4"/>
                <c:pt idx="0">
                  <c:v>117.885015272342</c:v>
                </c:pt>
                <c:pt idx="1">
                  <c:v>-86.300655993431704</c:v>
                </c:pt>
                <c:pt idx="2">
                  <c:v>734.19020220597997</c:v>
                </c:pt>
                <c:pt idx="3">
                  <c:v>-317.82233728801998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E8AC-0A4F-9C62-576F51293C93}"/>
            </c:ext>
          </c:extLst>
        </c:ser>
        <c:ser>
          <c:idx val="10"/>
          <c:order val="10"/>
          <c:tx>
            <c:strRef>
              <c:f>'400kW'!$I$2</c:f>
              <c:strCache>
                <c:ptCount val="1"/>
                <c:pt idx="0">
                  <c:v>6 Deg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'400kW'!$I$3:$I$6</c:f>
              <c:numCache>
                <c:formatCode>General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E8AC-0A4F-9C62-576F51293C93}"/>
            </c:ext>
          </c:extLst>
        </c:ser>
        <c:ser>
          <c:idx val="11"/>
          <c:order val="11"/>
          <c:tx>
            <c:strRef>
              <c:f>'400kW'!$J$2</c:f>
              <c:strCache>
                <c:ptCount val="1"/>
                <c:pt idx="0">
                  <c:v>7 Deg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'400kW'!$J$3:$J$6</c:f>
              <c:numCache>
                <c:formatCode>General</c:formatCode>
                <c:ptCount val="4"/>
                <c:pt idx="0">
                  <c:v>308.99915085955502</c:v>
                </c:pt>
                <c:pt idx="1">
                  <c:v>653.15108090070498</c:v>
                </c:pt>
                <c:pt idx="2">
                  <c:v>1944.30490204543</c:v>
                </c:pt>
                <c:pt idx="3">
                  <c:v>2954.8137332514998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E8AC-0A4F-9C62-576F51293C93}"/>
            </c:ext>
          </c:extLst>
        </c:ser>
        <c:ser>
          <c:idx val="12"/>
          <c:order val="12"/>
          <c:tx>
            <c:strRef>
              <c:f>'400kW'!$K$2</c:f>
              <c:strCache>
                <c:ptCount val="1"/>
                <c:pt idx="0">
                  <c:v>8 deg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'400kW'!$K$3:$K$6</c:f>
              <c:numCache>
                <c:formatCode>General</c:formatCode>
                <c:ptCount val="4"/>
                <c:pt idx="0">
                  <c:v>336.334408586606</c:v>
                </c:pt>
                <c:pt idx="1">
                  <c:v>1044.2510629922001</c:v>
                </c:pt>
                <c:pt idx="2">
                  <c:v>2099.9288333217501</c:v>
                </c:pt>
                <c:pt idx="3">
                  <c:v>2899.6955038288802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E8AC-0A4F-9C62-576F51293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395104"/>
        <c:axId val="349897296"/>
      </c:lineChart>
      <c:catAx>
        <c:axId val="34939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897296"/>
        <c:crosses val="autoZero"/>
        <c:auto val="1"/>
        <c:lblAlgn val="ctr"/>
        <c:lblOffset val="100"/>
        <c:noMultiLvlLbl val="0"/>
      </c:catAx>
      <c:valAx>
        <c:axId val="3498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395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60373751733761882"/>
          <c:h val="0.164662018681459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50% Blade Fence analysis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6"/>
          <c:order val="0"/>
          <c:tx>
            <c:strRef>
              <c:f>'400kW'!$C$25</c:f>
              <c:strCache>
                <c:ptCount val="1"/>
                <c:pt idx="0">
                  <c:v>0% Fence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'400kW'!$C$26:$C$29</c:f>
              <c:numCache>
                <c:formatCode>General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C33-3A43-8C89-B578782EFA04}"/>
            </c:ext>
          </c:extLst>
        </c:ser>
        <c:ser>
          <c:idx val="7"/>
          <c:order val="1"/>
          <c:tx>
            <c:strRef>
              <c:f>'400kW'!$D$25</c:f>
              <c:strCache>
                <c:ptCount val="1"/>
                <c:pt idx="0">
                  <c:v>5% Fence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'400kW'!$D$26:$D$29</c:f>
              <c:numCache>
                <c:formatCode>General</c:formatCode>
                <c:ptCount val="4"/>
                <c:pt idx="0">
                  <c:v>341.91039320534401</c:v>
                </c:pt>
                <c:pt idx="1">
                  <c:v>1265.8688695457499</c:v>
                </c:pt>
                <c:pt idx="2">
                  <c:v>2156.4879823107999</c:v>
                </c:pt>
                <c:pt idx="3">
                  <c:v>4337.4797534597601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33-3A43-8C89-B578782EFA04}"/>
            </c:ext>
          </c:extLst>
        </c:ser>
        <c:ser>
          <c:idx val="8"/>
          <c:order val="2"/>
          <c:tx>
            <c:strRef>
              <c:f>'400kW'!$E$25</c:f>
              <c:strCache>
                <c:ptCount val="1"/>
                <c:pt idx="0">
                  <c:v>10% Fence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'400kW'!$E$26:$E$29</c:f>
              <c:numCache>
                <c:formatCode>General</c:formatCode>
                <c:ptCount val="4"/>
                <c:pt idx="0">
                  <c:v>342.99491476258999</c:v>
                </c:pt>
                <c:pt idx="1">
                  <c:v>1265.8985690255699</c:v>
                </c:pt>
                <c:pt idx="2">
                  <c:v>2151.2370073362499</c:v>
                </c:pt>
                <c:pt idx="3">
                  <c:v>4337.5199136533802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C33-3A43-8C89-B578782EFA04}"/>
            </c:ext>
          </c:extLst>
        </c:ser>
        <c:ser>
          <c:idx val="9"/>
          <c:order val="3"/>
          <c:tx>
            <c:strRef>
              <c:f>'400kW'!$F$25</c:f>
              <c:strCache>
                <c:ptCount val="1"/>
                <c:pt idx="0">
                  <c:v>15% Fence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'400kW'!$F$26:$F$29</c:f>
              <c:numCache>
                <c:formatCode>General</c:formatCode>
                <c:ptCount val="4"/>
                <c:pt idx="0">
                  <c:v>413.33027642224403</c:v>
                </c:pt>
                <c:pt idx="1">
                  <c:v>1265.6660300477299</c:v>
                </c:pt>
                <c:pt idx="2">
                  <c:v>2151.5095196992002</c:v>
                </c:pt>
                <c:pt idx="3">
                  <c:v>4337.8506685939501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C33-3A43-8C89-B578782EFA04}"/>
            </c:ext>
          </c:extLst>
        </c:ser>
        <c:ser>
          <c:idx val="10"/>
          <c:order val="4"/>
          <c:tx>
            <c:strRef>
              <c:f>'400kW'!$G$25</c:f>
              <c:strCache>
                <c:ptCount val="1"/>
                <c:pt idx="0">
                  <c:v>20% Fence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'400kW'!$G$26:$G$29</c:f>
              <c:numCache>
                <c:formatCode>General</c:formatCode>
                <c:ptCount val="4"/>
                <c:pt idx="0">
                  <c:v>411.20355503349498</c:v>
                </c:pt>
                <c:pt idx="1">
                  <c:v>1265.3092988881299</c:v>
                </c:pt>
                <c:pt idx="2">
                  <c:v>2556.7293858877501</c:v>
                </c:pt>
                <c:pt idx="3">
                  <c:v>4333.0611069603401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C33-3A43-8C89-B578782EFA04}"/>
            </c:ext>
          </c:extLst>
        </c:ser>
        <c:ser>
          <c:idx val="11"/>
          <c:order val="5"/>
          <c:tx>
            <c:strRef>
              <c:f>'400kW'!$H$25</c:f>
              <c:strCache>
                <c:ptCount val="1"/>
                <c:pt idx="0">
                  <c:v>25% Fence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'400kW'!$H$26:$H$29</c:f>
              <c:numCache>
                <c:formatCode>General</c:formatCode>
                <c:ptCount val="4"/>
                <c:pt idx="0">
                  <c:v>410.88200412091601</c:v>
                </c:pt>
                <c:pt idx="1">
                  <c:v>1265.32468413934</c:v>
                </c:pt>
                <c:pt idx="2">
                  <c:v>2558.0483247338898</c:v>
                </c:pt>
                <c:pt idx="3">
                  <c:v>4332.4857199999997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C33-3A43-8C89-B578782EFA04}"/>
            </c:ext>
          </c:extLst>
        </c:ser>
        <c:ser>
          <c:idx val="0"/>
          <c:order val="6"/>
          <c:tx>
            <c:strRef>
              <c:f>'400kW'!$C$25</c:f>
              <c:strCache>
                <c:ptCount val="1"/>
                <c:pt idx="0">
                  <c:v>0% Fence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'400kW'!$C$26:$C$29</c:f>
              <c:numCache>
                <c:formatCode>General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C33-3A43-8C89-B578782EFA04}"/>
            </c:ext>
          </c:extLst>
        </c:ser>
        <c:ser>
          <c:idx val="1"/>
          <c:order val="7"/>
          <c:tx>
            <c:strRef>
              <c:f>'400kW'!$D$25</c:f>
              <c:strCache>
                <c:ptCount val="1"/>
                <c:pt idx="0">
                  <c:v>5% Fence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'400kW'!$D$26:$D$29</c:f>
              <c:numCache>
                <c:formatCode>General</c:formatCode>
                <c:ptCount val="4"/>
                <c:pt idx="0">
                  <c:v>341.91039320534401</c:v>
                </c:pt>
                <c:pt idx="1">
                  <c:v>1265.8688695457499</c:v>
                </c:pt>
                <c:pt idx="2">
                  <c:v>2156.4879823107999</c:v>
                </c:pt>
                <c:pt idx="3">
                  <c:v>4337.4797534597601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EC33-3A43-8C89-B578782EFA04}"/>
            </c:ext>
          </c:extLst>
        </c:ser>
        <c:ser>
          <c:idx val="2"/>
          <c:order val="8"/>
          <c:tx>
            <c:strRef>
              <c:f>'400kW'!$E$25</c:f>
              <c:strCache>
                <c:ptCount val="1"/>
                <c:pt idx="0">
                  <c:v>10% Fence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'400kW'!$E$26:$E$29</c:f>
              <c:numCache>
                <c:formatCode>General</c:formatCode>
                <c:ptCount val="4"/>
                <c:pt idx="0">
                  <c:v>342.99491476258999</c:v>
                </c:pt>
                <c:pt idx="1">
                  <c:v>1265.8985690255699</c:v>
                </c:pt>
                <c:pt idx="2">
                  <c:v>2151.2370073362499</c:v>
                </c:pt>
                <c:pt idx="3">
                  <c:v>4337.5199136533802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C33-3A43-8C89-B578782EFA04}"/>
            </c:ext>
          </c:extLst>
        </c:ser>
        <c:ser>
          <c:idx val="3"/>
          <c:order val="9"/>
          <c:tx>
            <c:strRef>
              <c:f>'400kW'!$F$25</c:f>
              <c:strCache>
                <c:ptCount val="1"/>
                <c:pt idx="0">
                  <c:v>15% Fence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'400kW'!$F$26:$F$29</c:f>
              <c:numCache>
                <c:formatCode>General</c:formatCode>
                <c:ptCount val="4"/>
                <c:pt idx="0">
                  <c:v>413.33027642224403</c:v>
                </c:pt>
                <c:pt idx="1">
                  <c:v>1265.6660300477299</c:v>
                </c:pt>
                <c:pt idx="2">
                  <c:v>2151.5095196992002</c:v>
                </c:pt>
                <c:pt idx="3">
                  <c:v>4337.8506685939501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EC33-3A43-8C89-B578782EFA04}"/>
            </c:ext>
          </c:extLst>
        </c:ser>
        <c:ser>
          <c:idx val="4"/>
          <c:order val="10"/>
          <c:tx>
            <c:strRef>
              <c:f>'400kW'!$G$25</c:f>
              <c:strCache>
                <c:ptCount val="1"/>
                <c:pt idx="0">
                  <c:v>20% Fence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'400kW'!$G$26:$G$29</c:f>
              <c:numCache>
                <c:formatCode>General</c:formatCode>
                <c:ptCount val="4"/>
                <c:pt idx="0">
                  <c:v>411.20355503349498</c:v>
                </c:pt>
                <c:pt idx="1">
                  <c:v>1265.3092988881299</c:v>
                </c:pt>
                <c:pt idx="2">
                  <c:v>2556.7293858877501</c:v>
                </c:pt>
                <c:pt idx="3">
                  <c:v>4333.0611069603401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EC33-3A43-8C89-B578782EFA04}"/>
            </c:ext>
          </c:extLst>
        </c:ser>
        <c:ser>
          <c:idx val="5"/>
          <c:order val="11"/>
          <c:tx>
            <c:strRef>
              <c:f>'400kW'!$H$25</c:f>
              <c:strCache>
                <c:ptCount val="1"/>
                <c:pt idx="0">
                  <c:v>25% Fence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'400kW'!$H$26:$H$29</c:f>
              <c:numCache>
                <c:formatCode>General</c:formatCode>
                <c:ptCount val="4"/>
                <c:pt idx="0">
                  <c:v>410.88200412091601</c:v>
                </c:pt>
                <c:pt idx="1">
                  <c:v>1265.32468413934</c:v>
                </c:pt>
                <c:pt idx="2">
                  <c:v>2558.0483247338898</c:v>
                </c:pt>
                <c:pt idx="3">
                  <c:v>4332.4857199999997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EC33-3A43-8C89-B578782EF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9770776"/>
        <c:axId val="136971984"/>
      </c:lineChart>
      <c:catAx>
        <c:axId val="349770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71984"/>
        <c:crosses val="autoZero"/>
        <c:auto val="1"/>
        <c:lblAlgn val="ctr"/>
        <c:lblOffset val="100"/>
        <c:noMultiLvlLbl val="0"/>
      </c:catAx>
      <c:valAx>
        <c:axId val="13697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9770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52637884211812214"/>
          <c:h val="0.108847207358423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Fence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'400kW'!$C$50</c:f>
              <c:strCache>
                <c:ptCount val="1"/>
                <c:pt idx="0">
                  <c:v>No blf (Nm)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'400kW'!$C$51:$C$54</c:f>
              <c:numCache>
                <c:formatCode>0.00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8CB-814A-81E2-53AC72BBC6AC}"/>
            </c:ext>
          </c:extLst>
        </c:ser>
        <c:ser>
          <c:idx val="1"/>
          <c:order val="1"/>
          <c:tx>
            <c:strRef>
              <c:f>'400kW'!$D$50</c:f>
              <c:strCache>
                <c:ptCount val="1"/>
                <c:pt idx="0">
                  <c:v>20% blf @ 0.5L  (Nm)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'400kW'!$D$51:$D$54</c:f>
              <c:numCache>
                <c:formatCode>0.00</c:formatCode>
                <c:ptCount val="4"/>
                <c:pt idx="0">
                  <c:v>411.20355503349498</c:v>
                </c:pt>
                <c:pt idx="1">
                  <c:v>1265.3092988881299</c:v>
                </c:pt>
                <c:pt idx="2">
                  <c:v>2556.7293858877501</c:v>
                </c:pt>
                <c:pt idx="3">
                  <c:v>4333.0611069603401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CB-814A-81E2-53AC72BBC6AC}"/>
            </c:ext>
          </c:extLst>
        </c:ser>
        <c:ser>
          <c:idx val="2"/>
          <c:order val="2"/>
          <c:tx>
            <c:strRef>
              <c:f>'400kW'!$E$50</c:f>
              <c:strCache>
                <c:ptCount val="1"/>
                <c:pt idx="0">
                  <c:v>20% blf @ 0.5L and 0.90L (Nm)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'400kW'!$E$51:$E$54</c:f>
              <c:numCache>
                <c:formatCode>0.00</c:formatCode>
                <c:ptCount val="4"/>
                <c:pt idx="0">
                  <c:v>412.88655411010501</c:v>
                </c:pt>
                <c:pt idx="1">
                  <c:v>1264.41165089938</c:v>
                </c:pt>
                <c:pt idx="2">
                  <c:v>2560.9710076391798</c:v>
                </c:pt>
                <c:pt idx="3">
                  <c:v>4338.90351683481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8CB-814A-81E2-53AC72BBC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968456"/>
        <c:axId val="136970416"/>
      </c:lineChart>
      <c:catAx>
        <c:axId val="136968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70416"/>
        <c:crosses val="autoZero"/>
        <c:auto val="1"/>
        <c:lblAlgn val="ctr"/>
        <c:lblOffset val="100"/>
        <c:noMultiLvlLbl val="0"/>
      </c:catAx>
      <c:valAx>
        <c:axId val="13697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68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50743</xdr:colOff>
      <xdr:row>35</xdr:row>
      <xdr:rowOff>168503</xdr:rowOff>
    </xdr:from>
    <xdr:to>
      <xdr:col>8</xdr:col>
      <xdr:colOff>62865</xdr:colOff>
      <xdr:row>51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270508</xdr:colOff>
      <xdr:row>23</xdr:row>
      <xdr:rowOff>180976</xdr:rowOff>
    </xdr:from>
    <xdr:to>
      <xdr:col>13</xdr:col>
      <xdr:colOff>640079</xdr:colOff>
      <xdr:row>33</xdr:row>
      <xdr:rowOff>186691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E63743C8-F776-0E82-36E3-FD113933E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191458</xdr:colOff>
      <xdr:row>3</xdr:row>
      <xdr:rowOff>140243</xdr:rowOff>
    </xdr:from>
    <xdr:to>
      <xdr:col>19</xdr:col>
      <xdr:colOff>33619</xdr:colOff>
      <xdr:row>21</xdr:row>
      <xdr:rowOff>112058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2E361B24-1D5F-E355-F426-61FB747F06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158522</xdr:colOff>
      <xdr:row>8</xdr:row>
      <xdr:rowOff>66675</xdr:rowOff>
    </xdr:from>
    <xdr:to>
      <xdr:col>14</xdr:col>
      <xdr:colOff>523875</xdr:colOff>
      <xdr:row>21</xdr:row>
      <xdr:rowOff>77561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178378</xdr:colOff>
      <xdr:row>31</xdr:row>
      <xdr:rowOff>105640</xdr:rowOff>
    </xdr:from>
    <xdr:to>
      <xdr:col>9</xdr:col>
      <xdr:colOff>47625</xdr:colOff>
      <xdr:row>47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128587</xdr:colOff>
      <xdr:row>54</xdr:row>
      <xdr:rowOff>119062</xdr:rowOff>
    </xdr:from>
    <xdr:to>
      <xdr:col>5</xdr:col>
      <xdr:colOff>385762</xdr:colOff>
      <xdr:row>69</xdr:row>
      <xdr:rowOff>4762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"/>
  <sheetViews>
    <sheetView topLeftCell="A16" zoomScale="85" zoomScaleNormal="85" workbookViewId="0">
      <selection activeCell="M14" sqref="M14"/>
    </sheetView>
  </sheetViews>
  <sheetFormatPr defaultRowHeight="14.5" x14ac:dyDescent="0.35"/>
  <cols>
    <col min="2" max="2" width="10.26953125" customWidth="1"/>
    <col min="3" max="3" width="12.1796875" customWidth="1"/>
    <col min="4" max="4" width="15" customWidth="1"/>
    <col min="5" max="5" width="8.7265625" bestFit="1" customWidth="1"/>
    <col min="6" max="6" width="8.54296875" customWidth="1"/>
    <col min="7" max="10" width="8.7265625" bestFit="1" customWidth="1"/>
    <col min="11" max="13" width="8.54296875" customWidth="1"/>
    <col min="14" max="15" width="14.81640625" customWidth="1"/>
    <col min="16" max="16" width="8.54296875" customWidth="1"/>
  </cols>
  <sheetData>
    <row r="1" spans="2:13" ht="15" thickBot="1" x14ac:dyDescent="0.4"/>
    <row r="2" spans="2:13" ht="23.25" customHeight="1" thickBot="1" x14ac:dyDescent="0.5">
      <c r="B2" s="96" t="s">
        <v>1</v>
      </c>
      <c r="C2" s="97"/>
      <c r="D2" s="97"/>
      <c r="E2" s="97"/>
      <c r="F2" s="97"/>
      <c r="G2" s="97"/>
      <c r="H2" s="97"/>
      <c r="I2" s="97"/>
      <c r="J2" s="98"/>
      <c r="K2" s="44"/>
      <c r="L2" s="44"/>
      <c r="M2" s="44"/>
    </row>
    <row r="3" spans="2:13" ht="27" customHeight="1" thickBot="1" x14ac:dyDescent="0.4">
      <c r="B3" s="102" t="s">
        <v>31</v>
      </c>
      <c r="C3" s="104" t="s">
        <v>32</v>
      </c>
      <c r="D3" s="104"/>
      <c r="E3" s="104"/>
      <c r="F3" s="104"/>
      <c r="G3" s="104"/>
      <c r="H3" s="104"/>
      <c r="I3" s="104"/>
      <c r="J3" s="105"/>
      <c r="K3" s="44"/>
      <c r="L3" s="44"/>
      <c r="M3" s="44"/>
    </row>
    <row r="4" spans="2:13" ht="15" thickBot="1" x14ac:dyDescent="0.4">
      <c r="B4" s="103"/>
      <c r="C4" s="78">
        <v>3</v>
      </c>
      <c r="D4" s="79">
        <v>5</v>
      </c>
      <c r="E4" s="80">
        <v>7</v>
      </c>
      <c r="F4" s="81">
        <v>10</v>
      </c>
      <c r="G4" s="81">
        <v>13</v>
      </c>
      <c r="H4" s="81">
        <v>16</v>
      </c>
      <c r="I4" s="81">
        <v>18</v>
      </c>
      <c r="J4" s="81">
        <v>20</v>
      </c>
    </row>
    <row r="5" spans="2:13" x14ac:dyDescent="0.35">
      <c r="B5" s="66">
        <v>3</v>
      </c>
      <c r="C5" s="69">
        <v>806.24818383601098</v>
      </c>
      <c r="D5" s="70">
        <v>1347.96358513879</v>
      </c>
      <c r="E5" s="71">
        <v>2067.4600776603902</v>
      </c>
      <c r="F5" s="72">
        <v>1411.45454687919</v>
      </c>
      <c r="G5" s="72">
        <v>1099.86335810738</v>
      </c>
      <c r="H5" s="73">
        <v>1322.6068876996101</v>
      </c>
      <c r="I5" s="69">
        <v>1264.54380004017</v>
      </c>
      <c r="J5" s="69">
        <v>1352.93100523618</v>
      </c>
      <c r="K5" s="93" t="s">
        <v>33</v>
      </c>
    </row>
    <row r="6" spans="2:13" x14ac:dyDescent="0.35">
      <c r="B6" s="67">
        <v>7</v>
      </c>
      <c r="C6" s="69">
        <v>3534.9150499693401</v>
      </c>
      <c r="D6" s="69">
        <v>4266.4505774034997</v>
      </c>
      <c r="E6" s="71">
        <v>6368.5100809693004</v>
      </c>
      <c r="F6" s="69">
        <v>4307.7010861485896</v>
      </c>
      <c r="G6" s="69">
        <v>3966.33257836138</v>
      </c>
      <c r="H6" s="74">
        <v>14951.7344446929</v>
      </c>
      <c r="I6" s="69">
        <v>3976.4003722633602</v>
      </c>
      <c r="J6" s="69">
        <v>17185.243660555701</v>
      </c>
      <c r="K6" s="94"/>
    </row>
    <row r="7" spans="2:13" x14ac:dyDescent="0.35">
      <c r="B7" s="67">
        <v>10</v>
      </c>
      <c r="C7" s="69">
        <v>1831.3094162105799</v>
      </c>
      <c r="D7" s="69">
        <v>8897.6900953846707</v>
      </c>
      <c r="E7" s="71">
        <v>13225.8713595606</v>
      </c>
      <c r="F7" s="69">
        <v>8889.9925825236096</v>
      </c>
      <c r="G7" s="69">
        <v>6879.98003347752</v>
      </c>
      <c r="H7" s="74">
        <v>30672.691925412899</v>
      </c>
      <c r="I7" s="69">
        <v>7796.4014652032902</v>
      </c>
      <c r="J7" s="69">
        <v>35509.0769187322</v>
      </c>
      <c r="K7" s="94"/>
    </row>
    <row r="8" spans="2:13" ht="15" thickBot="1" x14ac:dyDescent="0.4">
      <c r="B8" s="68">
        <v>14</v>
      </c>
      <c r="C8" s="75">
        <v>15731.0298173801</v>
      </c>
      <c r="D8" s="75">
        <v>15422.797609003699</v>
      </c>
      <c r="E8" s="76">
        <v>20057.494892500301</v>
      </c>
      <c r="F8" s="75">
        <v>14913.3757790786</v>
      </c>
      <c r="G8" s="75">
        <v>13556.1472451052</v>
      </c>
      <c r="H8" s="77">
        <v>55030.987056695703</v>
      </c>
      <c r="I8" s="75">
        <v>14046.5429056963</v>
      </c>
      <c r="J8" s="75">
        <v>14913.3757790786</v>
      </c>
      <c r="K8" s="95"/>
    </row>
    <row r="9" spans="2:13" x14ac:dyDescent="0.35">
      <c r="B9" s="63">
        <v>1</v>
      </c>
      <c r="C9" s="90"/>
      <c r="D9" s="45"/>
      <c r="E9" s="92"/>
      <c r="F9" s="90"/>
      <c r="G9" s="90"/>
      <c r="H9" s="91"/>
      <c r="I9" s="90"/>
      <c r="J9" s="90"/>
    </row>
    <row r="10" spans="2:13" x14ac:dyDescent="0.35">
      <c r="B10" s="63"/>
      <c r="C10" s="64"/>
      <c r="D10" s="64"/>
      <c r="E10" s="64"/>
      <c r="F10" s="64"/>
      <c r="G10" s="64"/>
      <c r="H10" s="65"/>
      <c r="I10" s="63"/>
      <c r="J10" s="64"/>
    </row>
    <row r="11" spans="2:13" x14ac:dyDescent="0.35">
      <c r="B11" s="64"/>
      <c r="C11" s="62"/>
      <c r="D11" s="62"/>
      <c r="E11" s="62"/>
      <c r="F11" s="62"/>
      <c r="G11" s="62"/>
      <c r="H11" s="65"/>
      <c r="I11" s="62"/>
      <c r="J11" s="62"/>
    </row>
    <row r="13" spans="2:13" x14ac:dyDescent="0.35">
      <c r="C13">
        <v>0</v>
      </c>
      <c r="D13">
        <v>3</v>
      </c>
      <c r="E13">
        <v>5</v>
      </c>
      <c r="F13">
        <v>7</v>
      </c>
      <c r="G13">
        <v>10</v>
      </c>
      <c r="H13">
        <v>13</v>
      </c>
      <c r="I13">
        <v>16</v>
      </c>
      <c r="J13">
        <v>18</v>
      </c>
      <c r="K13">
        <v>20</v>
      </c>
    </row>
    <row r="25" spans="2:9" ht="15" thickBot="1" x14ac:dyDescent="0.4"/>
    <row r="26" spans="2:9" ht="19" thickBot="1" x14ac:dyDescent="0.5">
      <c r="B26" s="96" t="s">
        <v>30</v>
      </c>
      <c r="C26" s="97"/>
      <c r="D26" s="98"/>
      <c r="E26" s="44"/>
      <c r="F26" s="44"/>
      <c r="G26" s="44"/>
      <c r="H26" s="44"/>
      <c r="I26" s="44"/>
    </row>
    <row r="27" spans="2:9" ht="15" thickBot="1" x14ac:dyDescent="0.4">
      <c r="B27" s="99" t="s">
        <v>34</v>
      </c>
      <c r="C27" s="100"/>
      <c r="D27" s="101"/>
      <c r="E27" s="44"/>
      <c r="F27" s="44"/>
      <c r="G27" s="44"/>
      <c r="H27" s="44"/>
      <c r="I27" s="44"/>
    </row>
    <row r="28" spans="2:9" ht="15" thickBot="1" x14ac:dyDescent="0.4">
      <c r="B28" s="84" t="s">
        <v>31</v>
      </c>
      <c r="C28" s="85" t="s">
        <v>27</v>
      </c>
      <c r="D28" s="56" t="s">
        <v>24</v>
      </c>
    </row>
    <row r="29" spans="2:9" x14ac:dyDescent="0.35">
      <c r="B29" s="82">
        <v>3</v>
      </c>
      <c r="C29" s="86">
        <v>1322.6068876996101</v>
      </c>
      <c r="D29" s="83" t="e">
        <f>(#REF!-C29)/C29*100</f>
        <v>#REF!</v>
      </c>
    </row>
    <row r="30" spans="2:9" x14ac:dyDescent="0.35">
      <c r="B30" s="58">
        <v>7</v>
      </c>
      <c r="C30" s="87">
        <v>14951.7344446929</v>
      </c>
      <c r="D30" s="59" t="e">
        <f>(#REF!-C30)/C30*100</f>
        <v>#REF!</v>
      </c>
    </row>
    <row r="31" spans="2:9" x14ac:dyDescent="0.35">
      <c r="B31" s="58">
        <v>10</v>
      </c>
      <c r="C31" s="87">
        <v>30672.691925412899</v>
      </c>
      <c r="D31" s="59" t="e">
        <f>(#REF!-C31)/C31*100</f>
        <v>#REF!</v>
      </c>
    </row>
    <row r="32" spans="2:9" ht="15" thickBot="1" x14ac:dyDescent="0.4">
      <c r="B32" s="60">
        <v>14</v>
      </c>
      <c r="C32" s="88">
        <v>55030.987056695703</v>
      </c>
      <c r="D32" s="61" t="e">
        <f>(#REF!-C32)/C32*100</f>
        <v>#REF!</v>
      </c>
    </row>
    <row r="33" spans="2:4" ht="15" thickBot="1" x14ac:dyDescent="0.4">
      <c r="B33" s="56" t="s">
        <v>14</v>
      </c>
      <c r="C33" s="89"/>
      <c r="D33" s="57" t="e">
        <f>SUM(D29:D32)/4</f>
        <v>#REF!</v>
      </c>
    </row>
  </sheetData>
  <mergeCells count="6">
    <mergeCell ref="K5:K8"/>
    <mergeCell ref="B2:J2"/>
    <mergeCell ref="B26:D26"/>
    <mergeCell ref="B27:D27"/>
    <mergeCell ref="B3:B4"/>
    <mergeCell ref="C3:J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4"/>
  <sheetViews>
    <sheetView tabSelected="1" topLeftCell="A43" zoomScale="85" zoomScaleNormal="85" workbookViewId="0">
      <selection activeCell="B49" sqref="B49:G54"/>
    </sheetView>
  </sheetViews>
  <sheetFormatPr defaultRowHeight="14.5" x14ac:dyDescent="0.35"/>
  <cols>
    <col min="2" max="2" width="8" customWidth="1"/>
    <col min="3" max="3" width="13.36328125" customWidth="1"/>
    <col min="4" max="4" width="15" customWidth="1"/>
    <col min="5" max="5" width="19.08984375" customWidth="1"/>
    <col min="6" max="6" width="7" customWidth="1"/>
    <col min="7" max="7" width="6.54296875" customWidth="1"/>
    <col min="8" max="8" width="10.26953125" customWidth="1"/>
    <col min="9" max="12" width="8.54296875" customWidth="1"/>
    <col min="13" max="14" width="14.81640625" customWidth="1"/>
    <col min="15" max="15" width="8.54296875" customWidth="1"/>
  </cols>
  <sheetData>
    <row r="1" spans="2:15" ht="15" thickBot="1" x14ac:dyDescent="0.4">
      <c r="B1" s="108" t="s">
        <v>1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10"/>
    </row>
    <row r="2" spans="2:15" ht="15" thickBot="1" x14ac:dyDescent="0.4">
      <c r="B2" s="14" t="s">
        <v>0</v>
      </c>
      <c r="C2" s="19" t="s">
        <v>2</v>
      </c>
      <c r="D2" s="20" t="s">
        <v>11</v>
      </c>
      <c r="E2" s="23" t="s">
        <v>3</v>
      </c>
      <c r="F2" s="19" t="s">
        <v>4</v>
      </c>
      <c r="G2" s="15" t="s">
        <v>5</v>
      </c>
      <c r="H2" s="31" t="s">
        <v>6</v>
      </c>
      <c r="I2" s="28" t="s">
        <v>16</v>
      </c>
      <c r="J2" s="17" t="s">
        <v>13</v>
      </c>
      <c r="K2" s="15" t="s">
        <v>12</v>
      </c>
      <c r="L2" s="15" t="s">
        <v>7</v>
      </c>
      <c r="M2" s="16" t="s">
        <v>8</v>
      </c>
      <c r="N2" s="15" t="s">
        <v>9</v>
      </c>
      <c r="O2" s="17" t="s">
        <v>10</v>
      </c>
    </row>
    <row r="3" spans="2:15" x14ac:dyDescent="0.35">
      <c r="B3" s="10">
        <v>4</v>
      </c>
      <c r="C3" s="3">
        <v>23.2961375848421</v>
      </c>
      <c r="D3" s="21">
        <v>117.885015272342</v>
      </c>
      <c r="E3" s="24">
        <v>85.705507208856901</v>
      </c>
      <c r="F3" s="3">
        <v>243.988870301215</v>
      </c>
      <c r="G3" s="18">
        <v>131.91742999382399</v>
      </c>
      <c r="H3" s="32">
        <v>369.01351278419497</v>
      </c>
      <c r="I3" s="29">
        <v>323.51140719962598</v>
      </c>
      <c r="J3" s="35">
        <v>308.99915085955502</v>
      </c>
      <c r="K3" s="3">
        <v>336.334408586606</v>
      </c>
      <c r="L3" s="11">
        <v>201.44486632202501</v>
      </c>
      <c r="M3" s="12">
        <v>178.37278603054699</v>
      </c>
      <c r="N3" s="11">
        <v>163.25706848494301</v>
      </c>
      <c r="O3" s="13">
        <v>139.33344940000001</v>
      </c>
    </row>
    <row r="4" spans="2:15" x14ac:dyDescent="0.35">
      <c r="B4" s="1">
        <v>7</v>
      </c>
      <c r="C4" s="3">
        <v>-197.19206614509</v>
      </c>
      <c r="D4" s="21">
        <v>-86.300655993431704</v>
      </c>
      <c r="E4" s="24">
        <v>74.432013754936904</v>
      </c>
      <c r="F4" s="3">
        <v>739.88032169252199</v>
      </c>
      <c r="G4" s="3">
        <v>403.90740341695698</v>
      </c>
      <c r="H4" s="33">
        <v>1117.6112439999999</v>
      </c>
      <c r="I4" s="29">
        <v>1229.4241209171801</v>
      </c>
      <c r="J4" s="35">
        <v>653.15108090070498</v>
      </c>
      <c r="K4" s="3">
        <v>1044.2510629922001</v>
      </c>
      <c r="L4" s="3">
        <v>619.32972770947299</v>
      </c>
      <c r="M4" s="5">
        <v>550.21187663785702</v>
      </c>
      <c r="N4" s="3">
        <v>499.92256309027698</v>
      </c>
      <c r="O4" s="7">
        <v>425.88161480000002</v>
      </c>
    </row>
    <row r="5" spans="2:15" x14ac:dyDescent="0.35">
      <c r="B5" s="1">
        <v>10</v>
      </c>
      <c r="C5" s="3">
        <v>166.211086725922</v>
      </c>
      <c r="D5" s="21">
        <v>734.19020220597997</v>
      </c>
      <c r="E5" s="24">
        <v>446.22069052673601</v>
      </c>
      <c r="F5" s="3">
        <v>1515.2460686606701</v>
      </c>
      <c r="G5" s="3">
        <v>828.67517079107699</v>
      </c>
      <c r="H5" s="33">
        <v>2261.9329054128698</v>
      </c>
      <c r="I5" s="29">
        <v>2031.89665737666</v>
      </c>
      <c r="J5" s="35">
        <v>1944.30490204543</v>
      </c>
      <c r="K5" s="3">
        <v>2099.9288333217501</v>
      </c>
      <c r="L5" s="3">
        <v>1261.5443036634299</v>
      </c>
      <c r="M5" s="5">
        <v>1113.23816788573</v>
      </c>
      <c r="N5" s="9">
        <v>1020.504262</v>
      </c>
      <c r="O5" s="7">
        <v>870.52300579999996</v>
      </c>
    </row>
    <row r="6" spans="2:15" ht="15" thickBot="1" x14ac:dyDescent="0.4">
      <c r="B6" s="2">
        <v>13</v>
      </c>
      <c r="C6" s="4">
        <v>-672.34705051050605</v>
      </c>
      <c r="D6" s="22">
        <v>-317.82233728801998</v>
      </c>
      <c r="E6" s="25">
        <v>620.53311363250202</v>
      </c>
      <c r="F6" s="4">
        <v>2950.0545552835001</v>
      </c>
      <c r="G6" s="4">
        <v>1401.01929592952</v>
      </c>
      <c r="H6" s="34">
        <v>3824.5544432271499</v>
      </c>
      <c r="I6" s="37">
        <v>4214.0122535491601</v>
      </c>
      <c r="J6" s="36">
        <v>2954.8137332514998</v>
      </c>
      <c r="K6" s="4">
        <v>2899.6955038288802</v>
      </c>
      <c r="L6" s="4">
        <v>2121.9473483604802</v>
      </c>
      <c r="M6" s="6">
        <v>1889.0536477542901</v>
      </c>
      <c r="N6" s="4">
        <v>1724.980699</v>
      </c>
      <c r="O6" s="8">
        <v>1467.3407110000001</v>
      </c>
    </row>
    <row r="7" spans="2:15" ht="15" thickBot="1" x14ac:dyDescent="0.4">
      <c r="B7" s="27" t="s">
        <v>14</v>
      </c>
      <c r="C7">
        <f>SUM(C3:C6)</f>
        <v>-680.03189234483193</v>
      </c>
      <c r="D7" s="26">
        <f t="shared" ref="D7:E7" si="0">SUM(D3:D6)</f>
        <v>447.95222419687025</v>
      </c>
      <c r="E7">
        <f t="shared" si="0"/>
        <v>1226.8913251230319</v>
      </c>
      <c r="H7" s="30">
        <f t="shared" ref="H7" si="1">SUM(H3:H6)</f>
        <v>7573.1121054242149</v>
      </c>
      <c r="I7" s="38">
        <f t="shared" ref="I7" si="2">SUM(I3:I6)</f>
        <v>7798.8444390426257</v>
      </c>
      <c r="J7">
        <f t="shared" ref="J7" si="3">SUM(J3:J6)</f>
        <v>5861.2688670571897</v>
      </c>
      <c r="K7">
        <f t="shared" ref="K7" si="4">SUM(K3:K6)</f>
        <v>6380.2098087294362</v>
      </c>
      <c r="L7">
        <f t="shared" ref="L7" si="5">SUM(L3:L6)</f>
        <v>4204.2662460554075</v>
      </c>
      <c r="M7">
        <f t="shared" ref="M7" si="6">SUM(M3:M6)</f>
        <v>3730.8764783084243</v>
      </c>
      <c r="N7">
        <f t="shared" ref="N7" si="7">SUM(N3:N6)</f>
        <v>3408.66459257522</v>
      </c>
      <c r="O7">
        <f t="shared" ref="O7" si="8">SUM(O3:O6)</f>
        <v>2903.0787810000002</v>
      </c>
    </row>
    <row r="8" spans="2:15" x14ac:dyDescent="0.35">
      <c r="B8" s="27" t="s">
        <v>15</v>
      </c>
      <c r="D8" s="27" t="s">
        <v>5</v>
      </c>
      <c r="I8" s="27" t="s">
        <v>8</v>
      </c>
    </row>
    <row r="23" spans="2:8" ht="15" thickBot="1" x14ac:dyDescent="0.4"/>
    <row r="24" spans="2:8" ht="15" thickBot="1" x14ac:dyDescent="0.4">
      <c r="B24" s="108" t="s">
        <v>23</v>
      </c>
      <c r="C24" s="109"/>
      <c r="D24" s="109"/>
      <c r="E24" s="109"/>
      <c r="F24" s="109"/>
      <c r="G24" s="109"/>
      <c r="H24" s="110"/>
    </row>
    <row r="25" spans="2:8" ht="15" thickBot="1" x14ac:dyDescent="0.4">
      <c r="B25" s="14" t="s">
        <v>0</v>
      </c>
      <c r="C25" s="39" t="s">
        <v>17</v>
      </c>
      <c r="D25" s="23" t="s">
        <v>18</v>
      </c>
      <c r="E25" s="41" t="s">
        <v>19</v>
      </c>
      <c r="F25" s="23" t="s">
        <v>20</v>
      </c>
      <c r="G25" s="41" t="s">
        <v>21</v>
      </c>
      <c r="H25" s="23" t="s">
        <v>22</v>
      </c>
    </row>
    <row r="26" spans="2:8" x14ac:dyDescent="0.35">
      <c r="B26" s="10">
        <v>4</v>
      </c>
      <c r="C26" s="29">
        <v>323.51140719962598</v>
      </c>
      <c r="D26" s="24">
        <v>341.91039320534401</v>
      </c>
      <c r="E26" s="42">
        <v>342.99491476258999</v>
      </c>
      <c r="F26" s="3">
        <v>413.33027642224403</v>
      </c>
      <c r="G26" s="42">
        <v>411.20355503349498</v>
      </c>
      <c r="H26" s="3">
        <v>410.88200412091601</v>
      </c>
    </row>
    <row r="27" spans="2:8" x14ac:dyDescent="0.35">
      <c r="B27" s="1">
        <v>7</v>
      </c>
      <c r="C27" s="29">
        <v>1229.4241209171801</v>
      </c>
      <c r="D27" s="24">
        <v>1265.8688695457499</v>
      </c>
      <c r="E27" s="42">
        <v>1265.8985690255699</v>
      </c>
      <c r="F27" s="3">
        <v>1265.6660300477299</v>
      </c>
      <c r="G27" s="42">
        <v>1265.3092988881299</v>
      </c>
      <c r="H27" s="3">
        <v>1265.32468413934</v>
      </c>
    </row>
    <row r="28" spans="2:8" x14ac:dyDescent="0.35">
      <c r="B28" s="1">
        <v>10</v>
      </c>
      <c r="C28" s="29">
        <v>2031.89665737666</v>
      </c>
      <c r="D28" s="24">
        <v>2156.4879823107999</v>
      </c>
      <c r="E28" s="42">
        <v>2151.2370073362499</v>
      </c>
      <c r="F28" s="3">
        <v>2151.5095196992002</v>
      </c>
      <c r="G28" s="42">
        <v>2556.7293858877501</v>
      </c>
      <c r="H28" s="3">
        <v>2558.0483247338898</v>
      </c>
    </row>
    <row r="29" spans="2:8" ht="15" thickBot="1" x14ac:dyDescent="0.4">
      <c r="B29" s="2">
        <v>13</v>
      </c>
      <c r="C29" s="37">
        <v>4214.0122535491601</v>
      </c>
      <c r="D29" s="25">
        <v>4337.4797534597601</v>
      </c>
      <c r="E29" s="42">
        <v>4337.5199136533802</v>
      </c>
      <c r="F29" s="3">
        <v>4337.8506685939501</v>
      </c>
      <c r="G29" s="42">
        <v>4333.0611069603401</v>
      </c>
      <c r="H29" s="25">
        <v>4332.4857199999997</v>
      </c>
    </row>
    <row r="30" spans="2:8" ht="15" thickBot="1" x14ac:dyDescent="0.4">
      <c r="B30" s="15" t="s">
        <v>14</v>
      </c>
      <c r="C30" s="38">
        <f t="shared" ref="C30:H30" si="9">SUM(C26:C29)</f>
        <v>7798.8444390426257</v>
      </c>
      <c r="D30" s="40">
        <f t="shared" si="9"/>
        <v>8101.7469985216539</v>
      </c>
      <c r="E30" s="43">
        <f t="shared" si="9"/>
        <v>8097.6504047777898</v>
      </c>
      <c r="F30" s="40">
        <f t="shared" si="9"/>
        <v>8168.3564947631239</v>
      </c>
      <c r="G30" s="43">
        <f t="shared" si="9"/>
        <v>8566.3033467697151</v>
      </c>
      <c r="H30" s="40">
        <f t="shared" si="9"/>
        <v>8566.7407329941452</v>
      </c>
    </row>
    <row r="48" ht="15" thickBot="1" x14ac:dyDescent="0.4"/>
    <row r="49" spans="2:8" ht="24.75" customHeight="1" thickBot="1" x14ac:dyDescent="0.4">
      <c r="B49" s="111" t="s">
        <v>25</v>
      </c>
      <c r="C49" s="112"/>
      <c r="D49" s="112"/>
      <c r="E49" s="113"/>
      <c r="F49" s="119" t="s">
        <v>26</v>
      </c>
      <c r="G49" s="120"/>
      <c r="H49" s="44"/>
    </row>
    <row r="50" spans="2:8" ht="31.5" thickBot="1" x14ac:dyDescent="0.4">
      <c r="B50" s="51" t="s">
        <v>31</v>
      </c>
      <c r="C50" s="54" t="s">
        <v>27</v>
      </c>
      <c r="D50" s="52" t="s">
        <v>28</v>
      </c>
      <c r="E50" s="53" t="s">
        <v>29</v>
      </c>
      <c r="F50" s="121"/>
      <c r="G50" s="122"/>
    </row>
    <row r="51" spans="2:8" x14ac:dyDescent="0.35">
      <c r="B51" s="46">
        <v>4</v>
      </c>
      <c r="C51" s="55">
        <v>323.51140719962598</v>
      </c>
      <c r="D51" s="47">
        <v>411.20355503349498</v>
      </c>
      <c r="E51" s="50">
        <v>412.88655411010501</v>
      </c>
      <c r="F51" s="106">
        <f>(D51/E51)</f>
        <v>0.99592382202845675</v>
      </c>
      <c r="G51" s="107"/>
    </row>
    <row r="52" spans="2:8" x14ac:dyDescent="0.35">
      <c r="B52" s="48">
        <v>7</v>
      </c>
      <c r="C52" s="55">
        <v>1229.4241209171801</v>
      </c>
      <c r="D52" s="47">
        <v>1265.3092988881299</v>
      </c>
      <c r="E52" s="50">
        <v>1264.41165089938</v>
      </c>
      <c r="F52" s="106">
        <f t="shared" ref="F52:F54" si="10">(D52/E52)</f>
        <v>1.0007099333418128</v>
      </c>
      <c r="G52" s="107"/>
    </row>
    <row r="53" spans="2:8" x14ac:dyDescent="0.35">
      <c r="B53" s="48">
        <v>10</v>
      </c>
      <c r="C53" s="55">
        <v>2031.89665737666</v>
      </c>
      <c r="D53" s="47">
        <v>2556.7293858877501</v>
      </c>
      <c r="E53" s="50">
        <v>2560.9710076391798</v>
      </c>
      <c r="F53" s="106">
        <f t="shared" si="10"/>
        <v>0.99834374472074172</v>
      </c>
      <c r="G53" s="107"/>
    </row>
    <row r="54" spans="2:8" ht="15" thickBot="1" x14ac:dyDescent="0.4">
      <c r="B54" s="49">
        <v>13</v>
      </c>
      <c r="C54" s="114">
        <v>4214.0122535491601</v>
      </c>
      <c r="D54" s="115">
        <v>4333.0611069603401</v>
      </c>
      <c r="E54" s="116">
        <v>4338.90351683481</v>
      </c>
      <c r="F54" s="117">
        <f t="shared" si="10"/>
        <v>0.99865348241743535</v>
      </c>
      <c r="G54" s="118"/>
    </row>
  </sheetData>
  <mergeCells count="8">
    <mergeCell ref="F52:G52"/>
    <mergeCell ref="F53:G53"/>
    <mergeCell ref="F54:G54"/>
    <mergeCell ref="B1:O1"/>
    <mergeCell ref="B24:H24"/>
    <mergeCell ref="B49:E49"/>
    <mergeCell ref="F49:G50"/>
    <mergeCell ref="F51:G5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1MW</vt:lpstr>
      <vt:lpstr>400kW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</dc:creator>
  <cp:lastModifiedBy>User</cp:lastModifiedBy>
  <dcterms:created xsi:type="dcterms:W3CDTF">2023-06-02T11:21:36Z</dcterms:created>
  <dcterms:modified xsi:type="dcterms:W3CDTF">2023-11-28T19:21:01Z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593b6e-8994-43c5-a486-e951b5f02cec_Enabled">
    <vt:lpwstr>true</vt:lpwstr>
  </property>
  <property fmtid="{D5CDD505-2E9C-101B-9397-08002B2CF9AE}" pid="3" name="MSIP_Label_a4593b6e-8994-43c5-a486-e951b5f02cec_SetDate">
    <vt:lpwstr>2023-10-21T08:44:11Z</vt:lpwstr>
  </property>
  <property fmtid="{D5CDD505-2E9C-101B-9397-08002B2CF9AE}" pid="4" name="MSIP_Label_a4593b6e-8994-43c5-a486-e951b5f02cec_Method">
    <vt:lpwstr>Privileged</vt:lpwstr>
  </property>
  <property fmtid="{D5CDD505-2E9C-101B-9397-08002B2CF9AE}" pid="5" name="MSIP_Label_a4593b6e-8994-43c5-a486-e951b5f02cec_Name">
    <vt:lpwstr>a4593b6e-8994-43c5-a486-e951b5f02cec</vt:lpwstr>
  </property>
  <property fmtid="{D5CDD505-2E9C-101B-9397-08002B2CF9AE}" pid="6" name="MSIP_Label_a4593b6e-8994-43c5-a486-e951b5f02cec_SiteId">
    <vt:lpwstr>329e91b0-e21f-48fb-a071-456717ecc28e</vt:lpwstr>
  </property>
  <property fmtid="{D5CDD505-2E9C-101B-9397-08002B2CF9AE}" pid="7" name="MSIP_Label_a4593b6e-8994-43c5-a486-e951b5f02cec_ActionId">
    <vt:lpwstr>e084cab5-4cfb-4197-a596-38373fbaa79c</vt:lpwstr>
  </property>
  <property fmtid="{D5CDD505-2E9C-101B-9397-08002B2CF9AE}" pid="8" name="MSIP_Label_a4593b6e-8994-43c5-a486-e951b5f02cec_ContentBits">
    <vt:lpwstr>0</vt:lpwstr>
  </property>
</Properties>
</file>