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01 self-sufficiency rate" sheetId="7" r:id="rId1"/>
    <sheet name="02 Per capita possession" sheetId="8" r:id="rId2"/>
    <sheet name="03 stock-to-consumption ratio" sheetId="26" r:id="rId3"/>
    <sheet name="04 Growth rate of per-mu cash " sheetId="16" r:id="rId4"/>
    <sheet name="05 Market price volatility" sheetId="10" r:id="rId5"/>
    <sheet name="06 Depth of insurance" sheetId="11" r:id="rId6"/>
    <sheet name="7 Growth rate of yield per unit" sheetId="1" r:id="rId7"/>
    <sheet name="08 grain varieties approved" sheetId="2" r:id="rId8"/>
    <sheet name="9-1Wheat TFP" sheetId="17" r:id="rId9"/>
    <sheet name="9-2 Maize TFP" sheetId="19" r:id="rId10"/>
    <sheet name="9-3 Soybean TFP" sheetId="18" r:id="rId11"/>
    <sheet name="9-4 japonica rice TFP" sheetId="20" r:id="rId12"/>
    <sheet name="9-5 Late indica rice TFP " sheetId="21" r:id="rId13"/>
    <sheet name="9-6 Early indica rice TFP" sheetId="22" r:id="rId14"/>
    <sheet name="9-7 medium indica rice TFP" sheetId="23" r:id="rId15"/>
    <sheet name="10 Integratedmechanization rate" sheetId="13" r:id="rId16"/>
    <sheet name="11 Growth rate of sown area" sheetId="3" r:id="rId17"/>
    <sheet name="12-1  CO2 emissions" sheetId="24" r:id="rId18"/>
    <sheet name="12-2 NO2  " sheetId="25" r:id="rId19"/>
    <sheet name="12-3 CH4" sheetId="27" r:id="rId20"/>
    <sheet name="13 Proportion of area lost  " sheetId="14" r:id="rId21"/>
    <sheet name="14 Per capita disposable income" sheetId="4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<sst xmlns="http://schemas.openxmlformats.org/spreadsheetml/2006/main" count="2104" uniqueCount="474">
  <si>
    <t xml:space="preserve"> year</t>
  </si>
  <si>
    <t>Total production,ten thousand tons</t>
  </si>
  <si>
    <t xml:space="preserve">Consumption,ten thousand tons </t>
  </si>
  <si>
    <t>self-sufficiency rate,%</t>
  </si>
  <si>
    <t>Grain</t>
  </si>
  <si>
    <t>Rice</t>
  </si>
  <si>
    <t>Wheat</t>
  </si>
  <si>
    <t>Maize</t>
  </si>
  <si>
    <t xml:space="preserve"> Soybean</t>
  </si>
  <si>
    <t>Soybean</t>
  </si>
  <si>
    <t>Other coarse grains</t>
  </si>
  <si>
    <t>Roots and tubers</t>
  </si>
  <si>
    <t>Metadata attributes of total production</t>
  </si>
  <si>
    <t>Title of the underlying data set</t>
  </si>
  <si>
    <t>Output of major crop products</t>
  </si>
  <si>
    <t>Publisher of the underlying data set </t>
  </si>
  <si>
    <t>China National Bureau of Statistics</t>
  </si>
  <si>
    <t xml:space="preserve">URL of the underlying data set </t>
  </si>
  <si>
    <t>https://data.stats.gov.cn/easyquery.htm?cn=C01&amp;zb=A0D0F&amp;sj=2023</t>
  </si>
  <si>
    <t>Year of publication </t>
  </si>
  <si>
    <t>Date of extraction for online data </t>
  </si>
  <si>
    <t>January 20, 2025</t>
  </si>
  <si>
    <t>Note</t>
  </si>
  <si>
    <t xml:space="preserve"> Total grain prodution includes production of grains, beans and potatoes,and total grain production can be found directly on the above website.</t>
  </si>
  <si>
    <t>Meta data attributes of Consumption</t>
  </si>
  <si>
    <t>OECD-FAO Agricultural Outlook 2024-2033</t>
  </si>
  <si>
    <t>OECD,Organization for Economic Co-operation and Development</t>
  </si>
  <si>
    <t>https://data-explorer.oecd.org/vis?lc=en&amp;df[ds]=DisseminateFinalDMZ&amp;df[id]=DSD_AGR%40DF_OUTLOOK_2024_2033&amp;df[ag]=OECD.TAD.ATM&amp;df[vs]=1.1&amp;av=true&amp;dq=CHN.A.CPC_0141%2BCPC_0113%2BCPC_0114T0119%2BCPC_0112%2BCPC_0111...&amp;pd=2012%2C2022&amp;to[TIME_PERIOD]=false&amp;vw=tb</t>
  </si>
  <si>
    <t>July 2024</t>
  </si>
  <si>
    <t>January 21, 2025</t>
  </si>
  <si>
    <t xml:space="preserve"> Total grain consumption includes consumption of grains, beans and potatoes,and total grain consumption is the sum of consumption of soybeans, maize, rice ,roots and tubers and other coarse grains.</t>
  </si>
  <si>
    <t>Rice data published by national statistical office are for raw rice, OECD rice data are for refined rice.</t>
  </si>
  <si>
    <t>We convert refined rice consumption into raw rice consumption using the following equation</t>
  </si>
  <si>
    <t xml:space="preserve">Raw rice consumption = OECD refined rice consumption data / (OECD refined rice production data / national statistical office raw rice production data)  </t>
  </si>
  <si>
    <t>year</t>
  </si>
  <si>
    <t>total production,ten thousand tons</t>
  </si>
  <si>
    <t>total population,ten thousand people</t>
  </si>
  <si>
    <t>Per capita  possession, kilograms per person</t>
  </si>
  <si>
    <t xml:space="preserve"> Total grain prodution includes production of grains, beans and potatoes,and total grain production can be found directly in the above website.</t>
  </si>
  <si>
    <t>Metadata attributes of total population</t>
  </si>
  <si>
    <t>total population</t>
  </si>
  <si>
    <t>https://data.stats.gov.cn/easyquery.htm?cn=C01&amp;zb=A0301&amp;sj=2023</t>
  </si>
  <si>
    <t>Cousumption, ten thousand tons</t>
  </si>
  <si>
    <t>Ending stocks, ten thousand tons</t>
  </si>
  <si>
    <t>stock-to-consumption ratio</t>
  </si>
  <si>
    <t>Meta data attributes of Ending stocks</t>
  </si>
  <si>
    <t>https://data-explorer.oecd.org/vis?lc=en&amp;df[ds]=DisseminateFinalDMZ&amp;df[id]=DSD_AGR%40DF_OUTLOOK_2024_2033&amp;df[ag]=OECD.TAD.ATM&amp;df[vs]=1.1&amp;av=true&amp;dq=CHN.A.CPC_0151T0155%2BCPC_0141%2BCPC_0113%2BCPC_0114T0119%2BCPC_0112%2BCPC_0111...&amp;pd=2011%2C2021&amp;to[TIME_PERIOD]=false&amp;vw=tb</t>
  </si>
  <si>
    <t>January 22, 2025</t>
  </si>
  <si>
    <t xml:space="preserve"> Grain ending stocks includes ending stocks of grains, beans and potatoes,and grain ending stocks is the sum of ending stocks of soybeans, maize, rice,roots and tubers and other coarse grains.</t>
  </si>
  <si>
    <t>We convert refined rice ending stocks into raw rice ending stocks using the following equation</t>
  </si>
  <si>
    <t xml:space="preserve">Raw rice ending stocks = OECD refined rice ending stocks data / (OECD refined rice production data / national statistical office raw rice production data)  </t>
  </si>
  <si>
    <t>Cash receipts per-mu</t>
  </si>
  <si>
    <t>Sown area,Hectares, Thousands</t>
  </si>
  <si>
    <t>Proportion of area sown to rice, wheat, maize and soybean</t>
  </si>
  <si>
    <t>Growth rate of per-mu cash receipts</t>
  </si>
  <si>
    <t>Rcie+Wheat+Maize+Soybean</t>
  </si>
  <si>
    <t>Metadata attributes of Cash benefits per-mu</t>
  </si>
  <si>
    <t>Yearbook Name</t>
  </si>
  <si>
    <t>National Compendium of Cost-Benefit Information on Agricultural Products</t>
  </si>
  <si>
    <t>1-2-2 Cost of rice and use of workers</t>
  </si>
  <si>
    <t xml:space="preserve">1-7-2 Cost of Wheat and use of workers </t>
  </si>
  <si>
    <t xml:space="preserve">1-8-2 Cost of Maize and use of workers </t>
  </si>
  <si>
    <t xml:space="preserve">1-9-2 Cost of Soybean and use of workers </t>
  </si>
  <si>
    <t>China Statistics Press</t>
  </si>
  <si>
    <t>publishing organization</t>
  </si>
  <si>
    <t>Price Department of National Development and Reform Commission;Price Costing and Certification Centre, National Development and Reform Commission (NDRC)</t>
  </si>
  <si>
    <t>2012-2023</t>
  </si>
  <si>
    <t>The cash receipts per-mu for grain is a weighted value of the cash receipts per-mu for rice, wheat, Maize and soybeans.</t>
  </si>
  <si>
    <t>The weighting factor is the proportion of area sown to rice, wheat, maize and soybean.</t>
  </si>
  <si>
    <t>Month and year</t>
  </si>
  <si>
    <t>Market price,Yuan per kilogram.Soucre:China National Bureau of Statistics</t>
  </si>
  <si>
    <t>The Annual Market price,Yuan per kilogram.</t>
  </si>
  <si>
    <t>Consumer Price Index</t>
  </si>
  <si>
    <t>Proportion of  rice, wheat, maize and soybean production</t>
  </si>
  <si>
    <t xml:space="preserve"> Production,ten thousand tons</t>
  </si>
  <si>
    <t>CPI,Previous year = 100</t>
  </si>
  <si>
    <t>CPI,2011=100</t>
  </si>
  <si>
    <t>Year</t>
  </si>
  <si>
    <t>Grain(Rcie+Wheat+Maize+Soybean)</t>
  </si>
  <si>
    <t>January 2011</t>
  </si>
  <si>
    <t>February 2011</t>
  </si>
  <si>
    <t>March 2011</t>
  </si>
  <si>
    <t>April 2011</t>
  </si>
  <si>
    <t>May 2011</t>
  </si>
  <si>
    <t>June 2011</t>
  </si>
  <si>
    <t>July 2011</t>
  </si>
  <si>
    <t>August 2011</t>
  </si>
  <si>
    <t>September 2011</t>
  </si>
  <si>
    <t>October 2011</t>
  </si>
  <si>
    <t>November 2011</t>
  </si>
  <si>
    <t>December 2011</t>
  </si>
  <si>
    <t>January 2012</t>
  </si>
  <si>
    <t>February 2012</t>
  </si>
  <si>
    <t>March 2012</t>
  </si>
  <si>
    <t>Deflated market prices of the CPI with 2011 as the base period,Yuan per kilogram.</t>
  </si>
  <si>
    <t>April 2012</t>
  </si>
  <si>
    <t>The market  price volatility</t>
  </si>
  <si>
    <t>May 2012</t>
  </si>
  <si>
    <t>June 2012</t>
  </si>
  <si>
    <t>July 2012</t>
  </si>
  <si>
    <t>August 2012</t>
  </si>
  <si>
    <t>September 2012</t>
  </si>
  <si>
    <t>October 2012</t>
  </si>
  <si>
    <t>November 2012</t>
  </si>
  <si>
    <t>December 2012</t>
  </si>
  <si>
    <t>January 2013</t>
  </si>
  <si>
    <t>February 2013</t>
  </si>
  <si>
    <t>March 2013</t>
  </si>
  <si>
    <t>April 2013</t>
  </si>
  <si>
    <t>May 2013</t>
  </si>
  <si>
    <t>June 2013</t>
  </si>
  <si>
    <t>July 2013</t>
  </si>
  <si>
    <t>August 2013</t>
  </si>
  <si>
    <t>September 2013</t>
  </si>
  <si>
    <t>October 2013</t>
  </si>
  <si>
    <t>November 2013</t>
  </si>
  <si>
    <t>December 2013</t>
  </si>
  <si>
    <t>January 2014</t>
  </si>
  <si>
    <t>February 2014</t>
  </si>
  <si>
    <t>March 2014</t>
  </si>
  <si>
    <t>April 2014</t>
  </si>
  <si>
    <t>May 2014</t>
  </si>
  <si>
    <t>June 2014</t>
  </si>
  <si>
    <t>July 2014</t>
  </si>
  <si>
    <t>August 2014</t>
  </si>
  <si>
    <t>September 2014</t>
  </si>
  <si>
    <t>October 2014</t>
  </si>
  <si>
    <t>November 2014</t>
  </si>
  <si>
    <t>December 2014</t>
  </si>
  <si>
    <t>January 2015</t>
  </si>
  <si>
    <t>February 2015</t>
  </si>
  <si>
    <t>March 2015</t>
  </si>
  <si>
    <t>April 2015</t>
  </si>
  <si>
    <t>May 2015</t>
  </si>
  <si>
    <t>June 2015</t>
  </si>
  <si>
    <t>July 2015</t>
  </si>
  <si>
    <t>August 2015</t>
  </si>
  <si>
    <t>September 2015</t>
  </si>
  <si>
    <t>October 2015</t>
  </si>
  <si>
    <t>November 2015</t>
  </si>
  <si>
    <t>December 2015</t>
  </si>
  <si>
    <t>January 2016</t>
  </si>
  <si>
    <t>February 2016</t>
  </si>
  <si>
    <t>March 2016</t>
  </si>
  <si>
    <t>April 2016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</si>
  <si>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</si>
  <si>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</si>
  <si>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</si>
  <si>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</si>
  <si>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</si>
  <si>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</si>
  <si>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</si>
  <si>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December 2016</t>
  </si>
  <si>
    <t>January 2017</t>
  </si>
  <si>
    <t>February 2017</t>
  </si>
  <si>
    <t>March 2017</t>
  </si>
  <si>
    <t>April 2017</t>
  </si>
  <si>
    <t>May 2017</t>
  </si>
  <si>
    <t>June 2017</t>
  </si>
  <si>
    <t>July 2017</t>
  </si>
  <si>
    <t>August 2017</t>
  </si>
  <si>
    <t>September 2017</t>
  </si>
  <si>
    <t>October 2017</t>
  </si>
  <si>
    <t>November 2017</t>
  </si>
  <si>
    <t>December 2017</t>
  </si>
  <si>
    <t>January 2018</t>
  </si>
  <si>
    <t>February 2018</t>
  </si>
  <si>
    <t>March 2018</t>
  </si>
  <si>
    <t>April 2018</t>
  </si>
  <si>
    <t>May 2018</t>
  </si>
  <si>
    <t>June 2018</t>
  </si>
  <si>
    <t>July 2018</t>
  </si>
  <si>
    <t>August 2018</t>
  </si>
  <si>
    <t>September 2018</t>
  </si>
  <si>
    <t>October 2018</t>
  </si>
  <si>
    <t>November 2018</t>
  </si>
  <si>
    <t>December 2018</t>
  </si>
  <si>
    <t>January 2019</t>
  </si>
  <si>
    <t>February 2019</t>
  </si>
  <si>
    <t>March 2019</t>
  </si>
  <si>
    <t>April 2019</t>
  </si>
  <si>
    <t>May 2019</t>
  </si>
  <si>
    <t>June 2019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</si>
  <si>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</si>
  <si>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</si>
  <si>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</si>
  <si>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</si>
  <si>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</si>
  <si>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</si>
  <si>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</si>
  <si>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</si>
  <si>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</si>
  <si>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</si>
  <si>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</si>
  <si>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</si>
  <si>
    <t>July 2020</t>
  </si>
  <si>
    <t>August 2020</t>
  </si>
  <si>
    <t>September 2020</t>
  </si>
  <si>
    <t>October 2020</t>
  </si>
  <si>
    <t>November 2020</t>
  </si>
  <si>
    <t>December 2020</t>
  </si>
  <si>
    <t>January 2021</t>
  </si>
  <si>
    <t>February 2021</t>
  </si>
  <si>
    <t>March 2021</t>
  </si>
  <si>
    <t>April 2021</t>
  </si>
  <si>
    <t>May 2021</t>
  </si>
  <si>
    <t>June 2021</t>
  </si>
  <si>
    <t>July 2021</t>
  </si>
  <si>
    <t>August 2021</t>
  </si>
  <si>
    <t>September 2021</t>
  </si>
  <si>
    <t>October 2021</t>
  </si>
  <si>
    <t>November 2021</t>
  </si>
  <si>
    <t>December 2021</t>
  </si>
  <si>
    <t>January 2022</t>
  </si>
  <si>
    <t>February 2022</t>
  </si>
  <si>
    <t>March 2022</t>
  </si>
  <si>
    <t>April 2022</t>
  </si>
  <si>
    <t>May 2022</t>
  </si>
  <si>
    <t>June 2022</t>
  </si>
  <si>
    <t>July 2022</t>
  </si>
  <si>
    <t>August 2022</t>
  </si>
  <si>
    <t>September 2022</t>
  </si>
  <si>
    <t>October 2022</t>
  </si>
  <si>
    <t>November 2022</t>
  </si>
  <si>
    <t>December 2022</t>
  </si>
  <si>
    <t>Metadata attributes of market price</t>
  </si>
  <si>
    <t>Grain market prices</t>
  </si>
  <si>
    <t>https://data.stats.gov.cn/easyquery.htm?cn=A01&amp;zb=A010G01&amp;sj=202412</t>
  </si>
  <si>
    <t>January 19, 2025</t>
  </si>
  <si>
    <t>Grain price are summed up for wheat, rice, maize and soybean on the basis of their share of annual production.</t>
  </si>
  <si>
    <t>The annual price is the average of the monthly prices.</t>
  </si>
  <si>
    <t>Meta data attributes of CPI</t>
  </si>
  <si>
    <t>Consumer Price Index,Previous year = 100</t>
  </si>
  <si>
    <t>https://data.stats.gov.cn/easyquery.htm?cn=C01&amp;zb=A0901&amp;sj=1978</t>
  </si>
  <si>
    <t>Metadata attributes of production</t>
  </si>
  <si>
    <t>In order to calculate the share of wheat, rice, rice and maize production,grain production here is the sum of wheat, rice, rice and maize production.</t>
  </si>
  <si>
    <t>Sown area,thousand hectares</t>
  </si>
  <si>
    <t>Insurance cost,Yuan per-mu</t>
  </si>
  <si>
    <t>Percentage of sown area</t>
  </si>
  <si>
    <t>Value of output per-mu,Yuan per-mu</t>
  </si>
  <si>
    <t>The depth of grain crop insurance</t>
  </si>
  <si>
    <t>Three major staple grains and soybean</t>
  </si>
  <si>
    <t>Grain(Three major staple grains and soybean)</t>
  </si>
  <si>
    <t>Metadata attributes of Sown area</t>
  </si>
  <si>
    <t>Main crop sowing area</t>
  </si>
  <si>
    <t>https://data.stats.gov.cn/easyquery.htm?cn=C01&amp;zb=A0D0E&amp;sj=2024</t>
  </si>
  <si>
    <t>In order to calculate the share of wheat, rice, rice and maize sown area,grain sown area here is the sum of wheat, rice, rice and maize sown area.</t>
  </si>
  <si>
    <t>Metadata attributes of Insurance cost</t>
  </si>
  <si>
    <t>The insurance cost for grain is a weighted value of the insurance cost for rice, wheat, maize and soybean.</t>
  </si>
  <si>
    <t>Metadata attributes of value of output per-mu</t>
  </si>
  <si>
    <t>1-2-1 Cost-benefit profile of Rice</t>
  </si>
  <si>
    <t>1-7-1 Cost-benefit profile of Wheat</t>
  </si>
  <si>
    <t>1-8-1 Cost-benefit profile of Maize</t>
  </si>
  <si>
    <t>1-9-1 Cost-benefit profile of Soybean</t>
  </si>
  <si>
    <t>publishing organisation</t>
  </si>
  <si>
    <t>The value of output per-mu for grain is a weighted average of the value of output per-mu for rice, wheat, maize and soybean.</t>
  </si>
  <si>
    <t>Grain yield per unit,Kilograms per hectare</t>
  </si>
  <si>
    <t xml:space="preserve">Growth rate of grain yield per unit
</t>
  </si>
  <si>
    <t>-</t>
  </si>
  <si>
    <t>Metadata attributes of Grain yield per unit</t>
  </si>
  <si>
    <t>Major crops yield per unit</t>
  </si>
  <si>
    <t>https://data.stats.gov.cn/easyquery.htm?cn=C01&amp;zb=A0D0F&amp;sj=2024</t>
  </si>
  <si>
    <t>January 23, 2025</t>
  </si>
  <si>
    <t>Grain in grain yield per unit includes grains, beans and potatoes , and grain yield per unit can be found directly on the above website.</t>
  </si>
  <si>
    <t>The number of  grain varieties approved for national and provincial validation,unit</t>
  </si>
  <si>
    <t>Growth rate of the number of  grain varieties approved for national and provincial validation</t>
  </si>
  <si>
    <t>Metadata attributes of Growth rate of the number of  grain varieties approved for national and provincial validation</t>
  </si>
  <si>
    <t>China Seed Industry Big Data Platform Variety Approval Query</t>
  </si>
  <si>
    <t>Seed Industry Management Department of the Ministry of Agriculture and Rural Affairs</t>
  </si>
  <si>
    <t>The number of  grain varieties approved for national and provincial validation is the sum of the number of validated rice, wheat, maize and soybean varieties.</t>
  </si>
  <si>
    <t>Firm</t>
  </si>
  <si>
    <t>period</t>
  </si>
  <si>
    <r>
      <rPr>
        <sz val="11"/>
        <color theme="1"/>
        <rFont val="Times New Roman"/>
        <charset val="134"/>
      </rPr>
      <t>Wheat yield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Kilograms per Chinese mu</t>
    </r>
  </si>
  <si>
    <t>Irrigation costs,yuan per Chinese mu</t>
  </si>
  <si>
    <t>Deflated irrigation costs,Yuan per Chinese mu</t>
  </si>
  <si>
    <r>
      <rPr>
        <sz val="11"/>
        <color theme="1"/>
        <rFont val="Times New Roman"/>
        <charset val="134"/>
      </rPr>
      <t>Machinery costs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Chinese mu</t>
    </r>
  </si>
  <si>
    <t>Deflated Machinery costs,Yuan per Chinese mu</t>
  </si>
  <si>
    <t>Land costs,Yuan per Chinese mu</t>
  </si>
  <si>
    <t>Deflated Land costs,Yuan per Chinese mu</t>
  </si>
  <si>
    <r>
      <rPr>
        <sz val="11"/>
        <color theme="1"/>
        <rFont val="Times New Roman"/>
        <charset val="134"/>
      </rPr>
      <t>Seed usage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Kilograms per Chinese mu</t>
    </r>
  </si>
  <si>
    <r>
      <rPr>
        <sz val="11"/>
        <color theme="1"/>
        <rFont val="Times New Roman"/>
        <charset val="134"/>
      </rPr>
      <t>Fertilizer usage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Kilograms per Chinese mu</t>
    </r>
  </si>
  <si>
    <r>
      <rPr>
        <sz val="11"/>
        <color theme="1"/>
        <rFont val="Times New Roman"/>
        <charset val="134"/>
      </rPr>
      <t>Pesticide usage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mu</t>
    </r>
  </si>
  <si>
    <r>
      <rPr>
        <sz val="11"/>
        <color theme="1"/>
        <rFont val="Times New Roman"/>
        <charset val="134"/>
      </rPr>
      <t>Deflated Pesticide usage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mu</t>
    </r>
  </si>
  <si>
    <t>Number of days worked,day per Chinese mu</t>
  </si>
  <si>
    <t>Rural CPI</t>
  </si>
  <si>
    <t>Cumulative correction factor</t>
  </si>
  <si>
    <t>provinces</t>
  </si>
  <si>
    <t>Hebei</t>
  </si>
  <si>
    <t>Shanxi</t>
  </si>
  <si>
    <t>Neimenggu</t>
  </si>
  <si>
    <t>Jiangsu</t>
  </si>
  <si>
    <t>Anhui</t>
  </si>
  <si>
    <t>Shangdong</t>
  </si>
  <si>
    <t>Henan</t>
  </si>
  <si>
    <t>Hubei</t>
  </si>
  <si>
    <t>Sichuan</t>
  </si>
  <si>
    <t>Gansu</t>
  </si>
  <si>
    <t>Ningxia</t>
  </si>
  <si>
    <t>Xinjiang</t>
  </si>
  <si>
    <t>Metadata attributes of Wheat input-output data</t>
  </si>
  <si>
    <t>2-5-1 Cost-benefit profile of Wheat in various regions</t>
  </si>
  <si>
    <t>2-5-2 Cost of Wheat and use of workers in various regions</t>
  </si>
  <si>
    <t>2-5-3 Fertilizer input for wheat in various regions</t>
  </si>
  <si>
    <t>Cost data deflated by rural CPI</t>
  </si>
  <si>
    <t>Meta data attributes of rural CPI</t>
  </si>
  <si>
    <t>Rural consumer Price Index,Previous year = 100</t>
  </si>
  <si>
    <t>https://data.stats.gov.cn/easyquery.htm?cn=C01&amp;zb=A0901&amp;sj=2023</t>
  </si>
  <si>
    <t>firms</t>
  </si>
  <si>
    <r>
      <rPr>
        <sz val="11"/>
        <color theme="1"/>
        <rFont val="Times New Roman"/>
        <charset val="134"/>
      </rPr>
      <t>yield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Kilograms per Chinese mu</t>
    </r>
  </si>
  <si>
    <r>
      <rPr>
        <sz val="11"/>
        <color theme="1"/>
        <rFont val="Times New Roman"/>
        <charset val="134"/>
      </rPr>
      <t>Fertilizer usage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>Kilograms per Chinese mu</t>
    </r>
  </si>
  <si>
    <t>sown area</t>
  </si>
  <si>
    <r>
      <rPr>
        <sz val="11"/>
        <color theme="1"/>
        <rFont val="Times New Roman"/>
        <charset val="134"/>
      </rPr>
      <t>Deflated Pesticide costs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mu</t>
    </r>
  </si>
  <si>
    <t>Liaoning</t>
  </si>
  <si>
    <t>Jilin</t>
  </si>
  <si>
    <t>Heilongjiang</t>
  </si>
  <si>
    <t>Shandong</t>
  </si>
  <si>
    <t>Guangxi</t>
  </si>
  <si>
    <t>Chongqing</t>
  </si>
  <si>
    <t>Guizhou</t>
  </si>
  <si>
    <t>Yunnan</t>
  </si>
  <si>
    <t>Metadata attributes of Maize input-output data</t>
  </si>
  <si>
    <t>2-6-1 Cost-benefit profile of maize in various regions</t>
  </si>
  <si>
    <t>2-6-2 Cost of maize and use of workers in various regions</t>
  </si>
  <si>
    <t>2-6-3 Fertilizer input for maize in various regions</t>
  </si>
  <si>
    <t>obs</t>
  </si>
  <si>
    <r>
      <rPr>
        <sz val="11"/>
        <color theme="1"/>
        <rFont val="Times New Roman"/>
        <charset val="134"/>
      </rPr>
      <t>Deflated Machinery costs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Chinese mu</t>
    </r>
  </si>
  <si>
    <r>
      <rPr>
        <sz val="11"/>
        <color theme="1"/>
        <rFont val="Times New Roman"/>
        <charset val="134"/>
      </rPr>
      <t xml:space="preserve"> Machinery costs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Chinese mu</t>
    </r>
  </si>
  <si>
    <t>Pesticide costs</t>
  </si>
  <si>
    <t>Metadata attributes of soybean input-output data</t>
  </si>
  <si>
    <t>2-7-1 Cost-benefit profile of soybean in various regions</t>
  </si>
  <si>
    <t>2-7-2 Cost of soybean and use of workers in various regions</t>
  </si>
  <si>
    <t>2-7-3 Fertilizer input for soybean in various regions</t>
  </si>
  <si>
    <r>
      <rPr>
        <sz val="11"/>
        <color theme="1"/>
        <rFont val="Times New Roman"/>
        <charset val="134"/>
      </rPr>
      <t>Pesticide costs</t>
    </r>
    <r>
      <rPr>
        <sz val="11"/>
        <color theme="1"/>
        <rFont val="宋体"/>
        <charset val="134"/>
      </rPr>
      <t>,</t>
    </r>
    <r>
      <rPr>
        <sz val="11"/>
        <color theme="1"/>
        <rFont val="Times New Roman"/>
        <charset val="134"/>
      </rPr>
      <t>yuan per mu</t>
    </r>
  </si>
  <si>
    <t>Zhejiang</t>
  </si>
  <si>
    <t>Metadata attributes of japonica rice input-output data</t>
  </si>
  <si>
    <t>2-4-1 Cost-benefit profile of japonica rice in various regions</t>
  </si>
  <si>
    <t>2-4-2 Cost of japonica rice and use of workers in various regions</t>
  </si>
  <si>
    <t>2-4-3 Fertilizer input for japonica rice in various regions</t>
  </si>
  <si>
    <t>Fujian</t>
  </si>
  <si>
    <t>Jiangxi</t>
  </si>
  <si>
    <t>Hunan</t>
  </si>
  <si>
    <t>Guangdong</t>
  </si>
  <si>
    <t>Hainan</t>
  </si>
  <si>
    <t>Metadata attributes of Late indica rice input-output data</t>
  </si>
  <si>
    <t>2-3-1 Cost-benefit profile of Late indica rice in various regions</t>
  </si>
  <si>
    <t>2-3-2 Cost of Late indica rice and use of workers in various regions</t>
  </si>
  <si>
    <t>2-3-3 Fertilizer input for Late indica rice in various regions</t>
  </si>
  <si>
    <t>Metadata attributes of early indica rice input-output data</t>
  </si>
  <si>
    <t>2-1-1 Cost-benefit profile of early indica rice in various regions</t>
  </si>
  <si>
    <t>2-1-2 Cost of early indica rice and use of workers in various regions</t>
  </si>
  <si>
    <t>2-1-3 Fertilizer input for early indica rice in various regions</t>
  </si>
  <si>
    <t>Pesticide costs,yuan per mu</t>
  </si>
  <si>
    <t>Metadata attributes of medium indica rice input-output data</t>
  </si>
  <si>
    <t>2-2-1 Cost-benefit profile of medium indica rice in various regions</t>
  </si>
  <si>
    <t>2-2-2 Cost of medium indica rice and use of workers in various regions</t>
  </si>
  <si>
    <t>2-2-3 Fertilizer input for medium indica rice in various regions</t>
  </si>
  <si>
    <t>Integrated mechanization rate of ploughing, planting and harvesting</t>
  </si>
  <si>
    <t>Metadata attributes of Integrated mechanization rate of ploughing, planting and harvesting</t>
  </si>
  <si>
    <t>National Statistical Bulletin on Agricultural Mechanization Development</t>
  </si>
  <si>
    <t>Department of Agricultural Mechanization Management, Ministry of Agriculture and Rural Affairs</t>
  </si>
  <si>
    <t>2013-2023</t>
  </si>
  <si>
    <t>The Integrated mechanization rate of ploughing, planting and harvesting for grain is a weighted value of integrated mechanization rate of ploughing, planting and harvesting for rice, wheat, maize and soybean.</t>
  </si>
  <si>
    <t>Growth rate of sown area</t>
  </si>
  <si>
    <t>Meta data attributes of Sown area</t>
  </si>
  <si>
    <t>Area sown of major crops</t>
  </si>
  <si>
    <t>https://data.stats.gov.cn/easyquery.htm?cn=C01&amp;zb=A0D0E&amp;sj=2023</t>
  </si>
  <si>
    <t xml:space="preserve"> 2024</t>
  </si>
  <si>
    <t xml:space="preserve"> The area sown to grains includes the area sown to grains, beans and potatoes,and the  area sown to grain can be found directly on the above website.</t>
  </si>
  <si>
    <t>rice</t>
  </si>
  <si>
    <t>yield per unit</t>
  </si>
  <si>
    <t>Nitrogen fertilizer usage (kg/chinese mu)</t>
  </si>
  <si>
    <t>Phosphorus fertilizer usage (kg/chinese mu)</t>
  </si>
  <si>
    <t>Potassium fertilizer usage(kg/chinese mu)</t>
  </si>
  <si>
    <r>
      <rPr>
        <sz val="11"/>
        <color theme="1"/>
        <rFont val="Times New Roman"/>
        <charset val="134"/>
      </rPr>
      <t>Pesticide costs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>yuan per mu</t>
    </r>
  </si>
  <si>
    <t>Unit price of pesticides (yuan/kg)</t>
  </si>
  <si>
    <t>Pesticide application rate</t>
  </si>
  <si>
    <t>Agricultural film usage</t>
  </si>
  <si>
    <t>Fuel and power cost (yuan/Chinese mu)</t>
  </si>
  <si>
    <t>Unit price of agricultural diesel No.0 (yuan/kg)</t>
  </si>
  <si>
    <t>Diesel usage (kg/mu)</t>
  </si>
  <si>
    <t xml:space="preserve">Irrigation fee (yuan/mu) </t>
  </si>
  <si>
    <t>Electricity price: (yuan/kWh)</t>
  </si>
  <si>
    <t>Electricity usage (kWh)</t>
  </si>
  <si>
    <t>seed useage(kg/mu)</t>
  </si>
  <si>
    <t>kgCO2 eq/per mu</t>
  </si>
  <si>
    <t>kgCO2 eq kg/ha</t>
  </si>
  <si>
    <t>Nitrogen dioxide emissions caused by nitrogen fertilizer application,kgCO2eq/ha</t>
  </si>
  <si>
    <t>CH4 emissions from rice paddies,kgCO2eq/ha</t>
  </si>
  <si>
    <t>kgCO2 eq/ha</t>
  </si>
  <si>
    <t>kg/ha</t>
  </si>
  <si>
    <t>t/ha</t>
  </si>
  <si>
    <t>kgco2 eq/t</t>
  </si>
  <si>
    <t>t co2 eq/t</t>
  </si>
  <si>
    <t>wheat</t>
  </si>
  <si>
    <t>maize</t>
  </si>
  <si>
    <t>soybean</t>
  </si>
  <si>
    <t>Metadata attributes of Nitrogen fertilizer usage,Phosphorus fertilizer usage,Potassium fertilizer usage,Fuel and power cost and seed useage</t>
  </si>
  <si>
    <t>2011-2023</t>
  </si>
  <si>
    <t>note</t>
  </si>
  <si>
    <t>The CO2 emissions per ton of grain production is a weighted value of the emissions of rice, wheat, Maize and soybean.</t>
  </si>
  <si>
    <t>The weighting factor is the proportion of production of the rice, wheat, maize and soybean.</t>
  </si>
  <si>
    <t xml:space="preserve">Metadata attributes of pesticide prices and agricultural diesel fuel prices </t>
  </si>
  <si>
    <t xml:space="preserve">China Price Yearbook (2010-2013) </t>
  </si>
  <si>
    <t>China Price Statistics Yearbook (2014-2022)</t>
  </si>
  <si>
    <t>6-5 National Agricultural Material Market Price List</t>
  </si>
  <si>
    <t>Urban Social and Economic Survey Department of the National Bureau of Statistics</t>
  </si>
  <si>
    <t>2010-2022</t>
  </si>
  <si>
    <t>N20 emissions</t>
  </si>
  <si>
    <t>Nitrogen fertilizer useage (kg/mu)</t>
  </si>
  <si>
    <t>Direct emissions</t>
  </si>
  <si>
    <t>volatile emissions</t>
  </si>
  <si>
    <t>leaching capacity emissions</t>
  </si>
  <si>
    <t>kgco2 eq/mu</t>
  </si>
  <si>
    <t>kgco2 eq/ha</t>
  </si>
  <si>
    <t>Metadata attributes of Nitrogen fertilizer useage</t>
  </si>
  <si>
    <t>Metadata attributes of Direct,volatile,leaching capacity emissions</t>
  </si>
  <si>
    <t>Source</t>
  </si>
  <si>
    <t>IPCC2019</t>
  </si>
  <si>
    <t xml:space="preserve">Title </t>
  </si>
  <si>
    <t>2019 Refinement to the 2006 IPCC Guidelines for National Greenhouse Gas Inventories</t>
  </si>
  <si>
    <t xml:space="preserve">Publisher </t>
  </si>
  <si>
    <t>IPCC</t>
  </si>
  <si>
    <t>https://www.ipcc.ch/report/2019-refinement-to-the-2006-ipcc-guidelines-for-national-greenhouse-gas-inventories/</t>
  </si>
  <si>
    <t>Rice sown area in different regions</t>
  </si>
  <si>
    <t>North China rice</t>
  </si>
  <si>
    <t>Northeast China rice</t>
  </si>
  <si>
    <t>East China double-season late rice</t>
  </si>
  <si>
    <t>East China double-season early rice</t>
  </si>
  <si>
    <t>East China single-season rice</t>
  </si>
  <si>
    <t>Central South double-season early rice</t>
  </si>
  <si>
    <t>Central South double-season late rice</t>
  </si>
  <si>
    <t>Central South single-season rice</t>
  </si>
  <si>
    <t>South-West double-season early rice</t>
  </si>
  <si>
    <t>South-West double-season late rice</t>
  </si>
  <si>
    <t>South-West single-season rice</t>
  </si>
  <si>
    <t>North-West rice</t>
  </si>
  <si>
    <t>Share of rice sown area in different regions in total rice sown area</t>
  </si>
  <si>
    <t>CH4 emission factor from rice field,kgCH4hm-2</t>
  </si>
  <si>
    <r>
      <rPr>
        <b/>
        <sz val="11"/>
        <color theme="1"/>
        <rFont val="Times New Roman"/>
        <charset val="134"/>
      </rPr>
      <t>CH4 emissions from rice paddies</t>
    </r>
    <r>
      <rPr>
        <b/>
        <sz val="11"/>
        <color theme="1"/>
        <rFont val="宋体"/>
        <charset val="134"/>
      </rPr>
      <t>：</t>
    </r>
    <r>
      <rPr>
        <b/>
        <sz val="11"/>
        <color theme="1"/>
        <rFont val="Times New Roman"/>
        <charset val="134"/>
      </rPr>
      <t>kgCO2hm-2</t>
    </r>
  </si>
  <si>
    <t>Emission factors of CH4 from rice fields in different regions,
kgCH4hm-2</t>
  </si>
  <si>
    <t>Region</t>
  </si>
  <si>
    <t xml:space="preserve">Single-season rice </t>
  </si>
  <si>
    <t>Double-season early rice</t>
  </si>
  <si>
    <t xml:space="preserve"> Double-season late rice</t>
  </si>
  <si>
    <t>North China</t>
  </si>
  <si>
    <t>East China</t>
  </si>
  <si>
    <t>Central and South China</t>
  </si>
  <si>
    <t>Southwest China</t>
  </si>
  <si>
    <t>Northeast China</t>
  </si>
  <si>
    <t>Northwest China</t>
  </si>
  <si>
    <t>Metadata attributes of Emission factors of CH4 from rice fields in different regions</t>
  </si>
  <si>
    <t>China National Development and Reform Commission (NDRC)</t>
  </si>
  <si>
    <t>National Development and Reform Commission of China: Guidelines for the Preparation of Provincial Greenhouse Gas Inventories</t>
  </si>
  <si>
    <t>http://www.cbcsd.org.cn/sjk/nengyuan/standard/home/20140113/download/shengjiwenshiqiti.pdf</t>
  </si>
  <si>
    <t>2014</t>
  </si>
  <si>
    <t xml:space="preserve">According to the National Bureau of Statistics of China's regional division, North China includes Beijing, Hebei, Tianjin, Inner Mongolia, Shanxi; East China includes Shanghai, Zhejiang, Anhui, Shandong, Jiangsu, Jiangxi, Fujian; Central South and South China includes Henan, Hunan, Hubei, Guangdong, Hainan, Guangxi; Southwest China includes Sichuan, Chongqing, Yunnan, Guizhou, Tibet; Northeast China includes Liaoning, Jilin, Heilongjiang; Northwest China includes Gansu, Shaanxi, Ningxia, Qinghai, Xinjiang. </t>
  </si>
  <si>
    <t>Metadata attributes of Rice sown area in different regions</t>
  </si>
  <si>
    <t>Area sown of major crops in different regions</t>
  </si>
  <si>
    <t>https://data.stats.gov.cn/easyquery.htm?cn=E0103</t>
  </si>
  <si>
    <t>crop-affected area(thousands of hectares)</t>
  </si>
  <si>
    <t>Crop-damage area (thousands of hectares)</t>
  </si>
  <si>
    <t>Area of crop failure (thousands of hectares)</t>
  </si>
  <si>
    <t>Area of crop loss (thousands of hectares)</t>
  </si>
  <si>
    <t xml:space="preserve"> Crop sown area</t>
  </si>
  <si>
    <t>Proportion of area lost due to disasters</t>
  </si>
  <si>
    <t xml:space="preserve">Meta data attributes of area affected by crops,crop damage area,area of crop failure </t>
  </si>
  <si>
    <t>Crops area affected</t>
  </si>
  <si>
    <t>https://data.stats.gov.cn/easyquery.htm?cn=C01&amp;zb=A0C0C&amp;sj=2023</t>
  </si>
  <si>
    <t>Meta data attributes of Crop sown area</t>
  </si>
  <si>
    <t xml:space="preserve"> The area sown to crop includes the area sown to all crops.</t>
  </si>
  <si>
    <t>Per capita disposable income of urban and rural residents,yuan</t>
  </si>
  <si>
    <t>Meta data attributes of Per capita disposable income of urban and rural residents</t>
  </si>
  <si>
    <t>Per capita income of national residents</t>
  </si>
  <si>
    <t>https://data.stats.gov.cn/easyquery.htm?cn=C01&amp;zb=A0A01&amp;sj=2024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</si>
</sst>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0_ "/>
    <numFmt numFmtId="179" formatCode="0.0000000_ "/>
    <numFmt numFmtId="180" formatCode="0.00000_ "/>
    <numFmt numFmtId="181" formatCode="0.0_ "/>
    <numFmt numFmtId="182" formatCode="0.00_);[Red]\(0.00\)"/>
    <numFmt numFmtId="183" formatCode="0.0_);[Red]\(0.0\)"/>
    <numFmt numFmtId="184" formatCode="0_);[Red]\(0\)"/>
  </numFmts>
  <fonts count="3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sz val="10"/>
      <color rgb="FF333333"/>
      <name val="Times New Roman"/>
      <charset val="134"/>
    </font>
    <font>
      <b/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rgb="FFFF0000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E3E3E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34" fillId="0" borderId="0"/>
    <xf numFmtId="0" fontId="34" fillId="0" borderId="0"/>
  </cellStyleXfs>
  <cellXfs count="14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0" xfId="50" applyFont="1"/>
    <xf numFmtId="0" fontId="1" fillId="0" borderId="0" xfId="50" applyFont="1"/>
    <xf numFmtId="49" fontId="1" fillId="0" borderId="0" xfId="50" applyNumberFormat="1" applyFont="1"/>
    <xf numFmtId="0" fontId="1" fillId="0" borderId="0" xfId="0" applyFont="1" applyAlignment="1">
      <alignment horizontal="center" vertical="center"/>
    </xf>
    <xf numFmtId="176" fontId="1" fillId="0" borderId="0" xfId="0" applyNumberFormat="1" applyFont="1" applyFill="1" applyAlignment="1"/>
    <xf numFmtId="10" fontId="1" fillId="0" borderId="0" xfId="3" applyNumberFormat="1" applyFont="1" applyAlignment="1"/>
    <xf numFmtId="176" fontId="1" fillId="0" borderId="0" xfId="0" applyNumberFormat="1" applyFont="1" applyFill="1">
      <alignment vertical="center"/>
    </xf>
    <xf numFmtId="10" fontId="1" fillId="0" borderId="0" xfId="3" applyNumberFormat="1" applyFont="1" applyFill="1" applyAlignment="1"/>
    <xf numFmtId="0" fontId="2" fillId="0" borderId="0" xfId="0" applyFont="1">
      <alignment vertical="center"/>
    </xf>
    <xf numFmtId="10" fontId="0" fillId="0" borderId="0" xfId="3" applyNumberFormat="1" applyAlignment="1"/>
    <xf numFmtId="10" fontId="0" fillId="0" borderId="0" xfId="3" applyNumberFormat="1" applyFill="1" applyAlignment="1"/>
    <xf numFmtId="177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0" fontId="1" fillId="0" borderId="0" xfId="3" applyNumberFormat="1" applyFont="1">
      <alignment vertical="center"/>
    </xf>
    <xf numFmtId="177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10" fontId="1" fillId="0" borderId="0" xfId="0" applyNumberFormat="1" applyFont="1">
      <alignment vertical="center"/>
    </xf>
    <xf numFmtId="0" fontId="1" fillId="0" borderId="0" xfId="50" applyFont="1" applyAlignment="1">
      <alignment horizontal="center" vertical="center"/>
    </xf>
    <xf numFmtId="178" fontId="1" fillId="0" borderId="0" xfId="0" applyNumberFormat="1" applyFont="1">
      <alignment vertical="center"/>
    </xf>
    <xf numFmtId="179" fontId="1" fillId="0" borderId="0" xfId="0" applyNumberFormat="1" applyFont="1">
      <alignment vertical="center"/>
    </xf>
    <xf numFmtId="180" fontId="1" fillId="0" borderId="0" xfId="0" applyNumberFormat="1" applyFont="1">
      <alignment vertical="center"/>
    </xf>
    <xf numFmtId="49" fontId="1" fillId="0" borderId="0" xfId="50" applyNumberFormat="1" applyFont="1" applyFill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50" applyFont="1" applyBorder="1" applyAlignment="1">
      <alignment horizontal="center" vertical="center" wrapText="1"/>
    </xf>
    <xf numFmtId="0" fontId="1" fillId="0" borderId="0" xfId="50" applyFont="1" applyBorder="1" applyAlignment="1">
      <alignment horizontal="center" vertical="center"/>
    </xf>
    <xf numFmtId="0" fontId="1" fillId="0" borderId="0" xfId="5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3" fillId="0" borderId="0" xfId="50" applyNumberFormat="1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wrapText="1"/>
    </xf>
    <xf numFmtId="0" fontId="1" fillId="0" borderId="0" xfId="0" applyFont="1" applyBorder="1">
      <alignment vertical="center"/>
    </xf>
    <xf numFmtId="10" fontId="1" fillId="0" borderId="0" xfId="0" applyNumberFormat="1" applyFont="1" applyBorder="1">
      <alignment vertical="center"/>
    </xf>
    <xf numFmtId="0" fontId="0" fillId="0" borderId="0" xfId="50"/>
    <xf numFmtId="0" fontId="0" fillId="0" borderId="0" xfId="50" applyFill="1"/>
    <xf numFmtId="0" fontId="4" fillId="0" borderId="0" xfId="0" applyFont="1">
      <alignment vertical="center"/>
    </xf>
    <xf numFmtId="0" fontId="0" fillId="0" borderId="0" xfId="0" applyBorder="1">
      <alignment vertical="center"/>
    </xf>
    <xf numFmtId="10" fontId="1" fillId="0" borderId="0" xfId="3" applyNumberFormat="1" applyFont="1" applyBorder="1">
      <alignment vertical="center"/>
    </xf>
    <xf numFmtId="10" fontId="3" fillId="0" borderId="0" xfId="3" applyNumberFormat="1" applyFont="1" applyBorder="1">
      <alignment vertical="center"/>
    </xf>
    <xf numFmtId="0" fontId="5" fillId="0" borderId="0" xfId="0" applyFont="1" applyBorder="1">
      <alignment vertical="center"/>
    </xf>
    <xf numFmtId="10" fontId="3" fillId="0" borderId="0" xfId="3" applyNumberFormat="1" applyFont="1" applyFill="1" applyBorder="1">
      <alignment vertical="center"/>
    </xf>
    <xf numFmtId="0" fontId="1" fillId="0" borderId="0" xfId="50" applyFont="1" applyFill="1"/>
    <xf numFmtId="15" fontId="1" fillId="0" borderId="0" xfId="50" applyNumberFormat="1" applyFont="1" applyFill="1"/>
    <xf numFmtId="0" fontId="1" fillId="0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10" fontId="1" fillId="0" borderId="2" xfId="3" applyNumberFormat="1" applyFont="1" applyBorder="1" applyAlignment="1">
      <alignment horizontal="center" vertical="center"/>
    </xf>
    <xf numFmtId="10" fontId="1" fillId="0" borderId="2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15" fontId="1" fillId="0" borderId="0" xfId="50" applyNumberFormat="1" applyFont="1"/>
    <xf numFmtId="0" fontId="1" fillId="0" borderId="5" xfId="0" applyFont="1" applyFill="1" applyBorder="1" applyAlignment="1">
      <alignment horizontal="center" vertical="center" wrapText="1"/>
    </xf>
    <xf numFmtId="18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0" fontId="1" fillId="0" borderId="0" xfId="0" applyNumberFormat="1" applyFont="1" applyFill="1" applyBorder="1">
      <alignment vertical="center"/>
    </xf>
    <xf numFmtId="181" fontId="3" fillId="0" borderId="0" xfId="0" applyNumberFormat="1" applyFont="1" applyFill="1" applyBorder="1" applyAlignment="1">
      <alignment horizontal="center" vertical="center"/>
    </xf>
    <xf numFmtId="0" fontId="1" fillId="0" borderId="0" xfId="50" applyFont="1" applyAlignment="1">
      <alignment horizontal="left"/>
    </xf>
    <xf numFmtId="0" fontId="7" fillId="0" borderId="0" xfId="50" applyFont="1" applyAlignment="1">
      <alignment vertical="center" wrapText="1"/>
    </xf>
    <xf numFmtId="0" fontId="7" fillId="0" borderId="0" xfId="50" applyFont="1" applyAlignment="1">
      <alignment horizontal="center" vertical="center" wrapText="1"/>
    </xf>
    <xf numFmtId="176" fontId="3" fillId="0" borderId="0" xfId="50" applyNumberFormat="1" applyFont="1" applyFill="1" applyAlignment="1">
      <alignment horizontal="center" vertical="center"/>
    </xf>
    <xf numFmtId="177" fontId="3" fillId="0" borderId="0" xfId="50" applyNumberFormat="1" applyFont="1"/>
    <xf numFmtId="176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wrapText="1"/>
    </xf>
    <xf numFmtId="0" fontId="1" fillId="0" borderId="0" xfId="50" applyFont="1" applyAlignment="1">
      <alignment horizontal="center"/>
    </xf>
    <xf numFmtId="0" fontId="0" fillId="0" borderId="0" xfId="50" applyNumberFormat="1"/>
    <xf numFmtId="10" fontId="0" fillId="0" borderId="0" xfId="50" applyNumberFormat="1"/>
    <xf numFmtId="0" fontId="1" fillId="0" borderId="0" xfId="50" applyNumberFormat="1" applyFont="1" applyAlignment="1">
      <alignment horizontal="center" vertical="center"/>
    </xf>
    <xf numFmtId="0" fontId="1" fillId="0" borderId="0" xfId="50" applyFont="1" applyFill="1" applyAlignment="1">
      <alignment horizontal="center"/>
    </xf>
    <xf numFmtId="0" fontId="7" fillId="0" borderId="0" xfId="50" applyFont="1" applyAlignment="1">
      <alignment horizontal="center" vertical="center"/>
    </xf>
    <xf numFmtId="10" fontId="1" fillId="0" borderId="0" xfId="50" applyNumberFormat="1" applyFont="1" applyAlignment="1">
      <alignment horizontal="center"/>
    </xf>
    <xf numFmtId="177" fontId="3" fillId="0" borderId="0" xfId="50" applyNumberFormat="1" applyFont="1" applyFill="1"/>
    <xf numFmtId="0" fontId="1" fillId="0" borderId="0" xfId="50" applyFont="1" applyFill="1" applyAlignment="1">
      <alignment horizontal="left"/>
    </xf>
    <xf numFmtId="0" fontId="8" fillId="0" borderId="0" xfId="50" applyFont="1" applyAlignment="1">
      <alignment horizontal="center" vertical="center" wrapText="1"/>
    </xf>
    <xf numFmtId="177" fontId="3" fillId="0" borderId="0" xfId="50" applyNumberFormat="1" applyFont="1" applyFill="1" applyAlignment="1">
      <alignment horizontal="center"/>
    </xf>
    <xf numFmtId="177" fontId="3" fillId="0" borderId="0" xfId="50" applyNumberFormat="1" applyFont="1" applyFill="1" applyAlignment="1">
      <alignment horizontal="center" vertical="center"/>
    </xf>
    <xf numFmtId="0" fontId="3" fillId="0" borderId="0" xfId="50" applyFont="1" applyFill="1" applyAlignment="1">
      <alignment horizontal="center"/>
    </xf>
    <xf numFmtId="177" fontId="0" fillId="0" borderId="0" xfId="50" applyNumberFormat="1"/>
    <xf numFmtId="10" fontId="1" fillId="0" borderId="0" xfId="50" applyNumberFormat="1" applyFont="1"/>
    <xf numFmtId="10" fontId="1" fillId="0" borderId="0" xfId="50" applyNumberFormat="1" applyFont="1" applyFill="1"/>
    <xf numFmtId="49" fontId="1" fillId="0" borderId="0" xfId="50" applyNumberFormat="1" applyFont="1" applyAlignment="1">
      <alignment horizontal="center" vertical="center"/>
    </xf>
    <xf numFmtId="182" fontId="3" fillId="0" borderId="0" xfId="50" applyNumberFormat="1" applyFont="1" applyFill="1" applyAlignment="1">
      <alignment horizontal="center" vertical="center"/>
    </xf>
    <xf numFmtId="177" fontId="1" fillId="0" borderId="0" xfId="50" applyNumberFormat="1" applyFont="1" applyAlignment="1">
      <alignment horizontal="center" vertical="center"/>
    </xf>
    <xf numFmtId="0" fontId="1" fillId="0" borderId="0" xfId="50" applyNumberFormat="1" applyFont="1" applyFill="1" applyBorder="1" applyAlignment="1" applyProtection="1">
      <alignment horizontal="center"/>
    </xf>
    <xf numFmtId="183" fontId="1" fillId="0" borderId="0" xfId="50" applyNumberFormat="1" applyFont="1" applyFill="1"/>
    <xf numFmtId="183" fontId="1" fillId="0" borderId="0" xfId="50" applyNumberFormat="1" applyFont="1"/>
    <xf numFmtId="10" fontId="0" fillId="0" borderId="0" xfId="3" applyNumberFormat="1" applyFont="1" applyFill="1" applyBorder="1" applyAlignment="1" applyProtection="1"/>
    <xf numFmtId="181" fontId="1" fillId="0" borderId="0" xfId="50" applyNumberFormat="1" applyFont="1" applyFill="1" applyBorder="1" applyAlignment="1" applyProtection="1">
      <alignment horizontal="center"/>
    </xf>
    <xf numFmtId="10" fontId="0" fillId="0" borderId="0" xfId="50" applyNumberFormat="1" applyFill="1"/>
    <xf numFmtId="182" fontId="1" fillId="0" borderId="0" xfId="50" applyNumberFormat="1" applyFont="1" applyFill="1" applyAlignment="1">
      <alignment horizontal="center" vertical="center"/>
    </xf>
    <xf numFmtId="0" fontId="1" fillId="0" borderId="0" xfId="50" applyNumberFormat="1" applyFont="1" applyAlignment="1">
      <alignment horizontal="left" vertical="center"/>
    </xf>
    <xf numFmtId="0" fontId="3" fillId="0" borderId="0" xfId="50" applyNumberFormat="1" applyFont="1" applyAlignment="1">
      <alignment horizontal="center" vertical="center"/>
    </xf>
    <xf numFmtId="176" fontId="1" fillId="0" borderId="0" xfId="50" applyNumberFormat="1" applyFont="1" applyAlignment="1">
      <alignment horizontal="center" vertical="center"/>
    </xf>
    <xf numFmtId="0" fontId="3" fillId="0" borderId="0" xfId="50" applyNumberFormat="1" applyFont="1" applyFill="1" applyAlignment="1">
      <alignment horizontal="center"/>
    </xf>
    <xf numFmtId="177" fontId="1" fillId="0" borderId="0" xfId="50" applyNumberFormat="1" applyFont="1" applyAlignment="1">
      <alignment horizontal="center"/>
    </xf>
    <xf numFmtId="0" fontId="9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184" fontId="1" fillId="0" borderId="0" xfId="3" applyNumberFormat="1" applyFont="1">
      <alignment vertical="center"/>
    </xf>
    <xf numFmtId="10" fontId="0" fillId="0" borderId="0" xfId="3" applyNumberFormat="1">
      <alignment vertical="center"/>
    </xf>
    <xf numFmtId="0" fontId="3" fillId="0" borderId="0" xfId="50" applyFont="1" applyFill="1" applyBorder="1" applyAlignment="1">
      <alignment horizontal="center" vertical="center"/>
    </xf>
    <xf numFmtId="0" fontId="1" fillId="0" borderId="0" xfId="50" applyFont="1" applyFill="1" applyAlignment="1">
      <alignment horizontal="center" vertical="center" wrapText="1"/>
    </xf>
    <xf numFmtId="0" fontId="1" fillId="0" borderId="0" xfId="5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10" fillId="0" borderId="0" xfId="50" applyFont="1" applyFill="1" applyBorder="1"/>
    <xf numFmtId="176" fontId="1" fillId="0" borderId="0" xfId="50" applyNumberFormat="1" applyFont="1" applyFill="1" applyBorder="1" applyAlignment="1">
      <alignment horizontal="center" vertical="center"/>
    </xf>
    <xf numFmtId="0" fontId="11" fillId="0" borderId="0" xfId="50" applyNumberFormat="1" applyFont="1" applyFill="1" applyAlignment="1">
      <alignment horizontal="center" vertical="center"/>
    </xf>
    <xf numFmtId="0" fontId="1" fillId="0" borderId="0" xfId="50" applyNumberFormat="1" applyFont="1" applyFill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50" applyNumberFormat="1" applyFont="1" applyFill="1" applyBorder="1" applyAlignment="1">
      <alignment horizontal="center"/>
    </xf>
    <xf numFmtId="0" fontId="12" fillId="0" borderId="0" xfId="50" applyFont="1" applyFill="1" applyBorder="1"/>
    <xf numFmtId="0" fontId="13" fillId="0" borderId="0" xfId="50" applyFont="1" applyFill="1" applyBorder="1"/>
    <xf numFmtId="49" fontId="14" fillId="0" borderId="0" xfId="50" applyNumberFormat="1" applyFont="1" applyFill="1" applyAlignment="1">
      <alignment vertical="center"/>
    </xf>
    <xf numFmtId="2" fontId="3" fillId="0" borderId="0" xfId="0" applyNumberFormat="1" applyFont="1" applyFill="1" applyAlignment="1"/>
    <xf numFmtId="176" fontId="1" fillId="0" borderId="0" xfId="0" applyNumberFormat="1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0" fillId="0" borderId="0" xfId="0" applyNumberFormat="1">
      <alignment vertical="center"/>
    </xf>
    <xf numFmtId="176" fontId="1" fillId="0" borderId="0" xfId="0" applyNumberFormat="1" applyFont="1" applyFill="1" applyBorder="1">
      <alignment vertical="center"/>
    </xf>
    <xf numFmtId="10" fontId="3" fillId="0" borderId="0" xfId="3" applyNumberFormat="1" applyFont="1" applyFill="1" applyBorder="1" applyAlignment="1" applyProtection="1">
      <alignment horizontal="center" vertical="center"/>
    </xf>
    <xf numFmtId="176" fontId="3" fillId="0" borderId="0" xfId="50" applyNumberFormat="1" applyFont="1" applyBorder="1" applyAlignment="1">
      <alignment horizontal="center" vertical="center"/>
    </xf>
    <xf numFmtId="176" fontId="1" fillId="0" borderId="0" xfId="0" applyNumberFormat="1" applyFont="1" applyBorder="1">
      <alignment vertical="center"/>
    </xf>
    <xf numFmtId="10" fontId="3" fillId="0" borderId="0" xfId="3" applyNumberFormat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1" fillId="0" borderId="0" xfId="0" applyFont="1" applyFill="1" applyBorder="1" quotePrefix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_Sheet9" xfId="51"/>
    <cellStyle name="常规_Sheet7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295275</xdr:colOff>
      <xdr:row>24</xdr:row>
      <xdr:rowOff>152400</xdr:rowOff>
    </xdr:from>
    <xdr:to>
      <xdr:col>10</xdr:col>
      <xdr:colOff>409575</xdr:colOff>
      <xdr:row>25</xdr:row>
      <xdr:rowOff>95250</xdr:rowOff>
    </xdr:to>
    <xdr:pic>
      <xdr:nvPicPr>
        <xdr:cNvPr id="1032" name="Picture 8" descr="https://data.stats.gov.cn/images/icon-1no.png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0144125" y="4629150"/>
          <a:ext cx="114300" cy="114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7"/>
  <sheetViews>
    <sheetView tabSelected="1" workbookViewId="0">
      <selection activeCell="I19" sqref="I19"/>
    </sheetView>
  </sheetViews>
  <sheetFormatPr defaultColWidth="9" defaultRowHeight="13.5"/>
  <cols>
    <col min="8" max="8" width="11.125"/>
    <col min="9" max="9" width="9.125" customWidth="1"/>
    <col min="10" max="10" width="9.25"/>
    <col min="11" max="11" width="10.125"/>
    <col min="12" max="12" width="9.375"/>
    <col min="13" max="13" width="9" customWidth="1"/>
    <col min="14" max="15" width="9.875" customWidth="1"/>
  </cols>
  <sheetData>
    <row r="1" customHeight="1" spans="1:20">
      <c r="A1" s="30" t="s">
        <v>0</v>
      </c>
      <c r="B1" s="31" t="s">
        <v>1</v>
      </c>
      <c r="C1" s="31"/>
      <c r="D1" s="31"/>
      <c r="E1" s="31"/>
      <c r="F1" s="31"/>
      <c r="G1" s="31"/>
      <c r="H1" s="31" t="s">
        <v>2</v>
      </c>
      <c r="I1" s="31"/>
      <c r="J1" s="31"/>
      <c r="K1" s="31"/>
      <c r="L1" s="31"/>
      <c r="M1" s="31"/>
      <c r="N1" s="31"/>
      <c r="O1" s="31"/>
      <c r="P1" s="7" t="s">
        <v>3</v>
      </c>
      <c r="Q1" s="7"/>
      <c r="R1" s="7"/>
      <c r="S1" s="7"/>
      <c r="T1" s="7"/>
    </row>
    <row r="2" ht="31.5" customHeight="1" spans="1:20">
      <c r="A2" s="30"/>
      <c r="B2" s="30" t="s">
        <v>4</v>
      </c>
      <c r="C2" s="30" t="s">
        <v>5</v>
      </c>
      <c r="D2" s="30" t="s">
        <v>6</v>
      </c>
      <c r="E2" s="30" t="s">
        <v>7</v>
      </c>
      <c r="F2" s="35" t="s">
        <v>8</v>
      </c>
      <c r="G2" s="35"/>
      <c r="H2" s="40" t="s">
        <v>4</v>
      </c>
      <c r="I2" s="30" t="s">
        <v>5</v>
      </c>
      <c r="J2" s="30" t="s">
        <v>6</v>
      </c>
      <c r="K2" s="30" t="s">
        <v>7</v>
      </c>
      <c r="L2" s="35" t="s">
        <v>9</v>
      </c>
      <c r="M2" s="40" t="s">
        <v>10</v>
      </c>
      <c r="N2" s="40" t="s">
        <v>11</v>
      </c>
      <c r="O2" s="40"/>
      <c r="P2" s="2" t="s">
        <v>5</v>
      </c>
      <c r="Q2" s="2" t="s">
        <v>6</v>
      </c>
      <c r="R2" s="2" t="s">
        <v>7</v>
      </c>
      <c r="S2" s="2" t="s">
        <v>9</v>
      </c>
      <c r="T2" s="2" t="s">
        <v>4</v>
      </c>
    </row>
    <row r="3" s="65" customFormat="1" ht="15" spans="1:20">
      <c r="A3" s="35">
        <v>2012</v>
      </c>
      <c r="B3" s="125">
        <v>61223</v>
      </c>
      <c r="C3" s="125">
        <v>20653</v>
      </c>
      <c r="D3" s="125">
        <v>12247</v>
      </c>
      <c r="E3" s="125">
        <v>22956</v>
      </c>
      <c r="F3" s="125">
        <v>1344</v>
      </c>
      <c r="G3" s="125"/>
      <c r="H3" s="125">
        <f>I3+J3+K3+L3+M3+N3</f>
        <v>66933.1701063806</v>
      </c>
      <c r="I3" s="36">
        <v>19980.0951063806</v>
      </c>
      <c r="J3" s="36">
        <v>12180.2</v>
      </c>
      <c r="K3" s="36">
        <v>21610.3</v>
      </c>
      <c r="L3" s="36">
        <v>7454.9</v>
      </c>
      <c r="M3" s="135">
        <v>1145</v>
      </c>
      <c r="N3" s="135">
        <v>4562.675</v>
      </c>
      <c r="O3" s="135"/>
      <c r="P3" s="136">
        <f t="shared" ref="P3:P11" si="0">C3/I3</f>
        <v>1.033678763291</v>
      </c>
      <c r="Q3" s="46">
        <f t="shared" ref="Q3:Q11" si="1">D3/J3</f>
        <v>1.00548431060245</v>
      </c>
      <c r="R3" s="46">
        <f t="shared" ref="R3:R11" si="2">E3/K3</f>
        <v>1.06227123177374</v>
      </c>
      <c r="S3" s="136">
        <f t="shared" ref="S3:S11" si="3">F3/L3</f>
        <v>0.180284108438745</v>
      </c>
      <c r="T3" s="46">
        <f>B3/H3</f>
        <v>0.914688485584874</v>
      </c>
    </row>
    <row r="4" ht="15" spans="1:20">
      <c r="A4" s="30">
        <v>2013</v>
      </c>
      <c r="B4" s="131">
        <v>63048</v>
      </c>
      <c r="C4" s="131">
        <v>20629</v>
      </c>
      <c r="D4" s="131">
        <v>12364</v>
      </c>
      <c r="E4" s="131">
        <v>24845</v>
      </c>
      <c r="F4" s="131">
        <v>1241</v>
      </c>
      <c r="G4" s="131"/>
      <c r="H4" s="125">
        <f t="shared" ref="H4:H13" si="4">I4+J4+K4+L4+M4+N4</f>
        <v>69810.1311823642</v>
      </c>
      <c r="I4" s="137">
        <v>20415.1151823642</v>
      </c>
      <c r="J4" s="137">
        <v>12604.8</v>
      </c>
      <c r="K4" s="137">
        <v>22765.3</v>
      </c>
      <c r="L4" s="137">
        <v>7527</v>
      </c>
      <c r="M4" s="138">
        <v>1681.7</v>
      </c>
      <c r="N4" s="138">
        <v>4816.216</v>
      </c>
      <c r="O4" s="138"/>
      <c r="P4" s="136">
        <f t="shared" si="0"/>
        <v>1.01047678721012</v>
      </c>
      <c r="Q4" s="46">
        <f t="shared" si="1"/>
        <v>0.980896166539731</v>
      </c>
      <c r="R4" s="46">
        <f t="shared" si="2"/>
        <v>1.09135394657659</v>
      </c>
      <c r="S4" s="136">
        <f t="shared" si="3"/>
        <v>0.164873123422346</v>
      </c>
      <c r="T4" s="46">
        <f t="shared" ref="T4:T13" si="5">B4/H4</f>
        <v>0.903135389264639</v>
      </c>
    </row>
    <row r="5" ht="15" spans="1:20">
      <c r="A5" s="30">
        <v>2014</v>
      </c>
      <c r="B5" s="131">
        <v>63965</v>
      </c>
      <c r="C5" s="131">
        <v>20961</v>
      </c>
      <c r="D5" s="131">
        <v>12824</v>
      </c>
      <c r="E5" s="131">
        <v>24976</v>
      </c>
      <c r="F5" s="131">
        <v>1269</v>
      </c>
      <c r="G5" s="131"/>
      <c r="H5" s="125">
        <f t="shared" si="4"/>
        <v>72177.0781341914</v>
      </c>
      <c r="I5" s="137">
        <v>20800.9701341914</v>
      </c>
      <c r="J5" s="137">
        <v>12473.3</v>
      </c>
      <c r="K5" s="137">
        <v>22690.8</v>
      </c>
      <c r="L5" s="137">
        <v>8178.81</v>
      </c>
      <c r="M5" s="138">
        <v>2660.3</v>
      </c>
      <c r="N5" s="138">
        <v>5372.898</v>
      </c>
      <c r="O5" s="138"/>
      <c r="P5" s="136">
        <f t="shared" si="0"/>
        <v>1.00769338472082</v>
      </c>
      <c r="Q5" s="46">
        <f t="shared" si="1"/>
        <v>1.02811605589539</v>
      </c>
      <c r="R5" s="46">
        <f t="shared" si="2"/>
        <v>1.10071042008215</v>
      </c>
      <c r="S5" s="136">
        <f t="shared" si="3"/>
        <v>0.15515704607394</v>
      </c>
      <c r="T5" s="46">
        <f t="shared" si="5"/>
        <v>0.886223184056806</v>
      </c>
    </row>
    <row r="6" ht="15" spans="1:20">
      <c r="A6" s="30">
        <v>2015</v>
      </c>
      <c r="B6" s="131">
        <v>66060</v>
      </c>
      <c r="C6" s="131">
        <v>21214</v>
      </c>
      <c r="D6" s="131">
        <v>13256</v>
      </c>
      <c r="E6" s="131">
        <v>26499</v>
      </c>
      <c r="F6" s="131">
        <v>1237</v>
      </c>
      <c r="G6" s="131"/>
      <c r="H6" s="125">
        <f t="shared" si="4"/>
        <v>75544.4878756821</v>
      </c>
      <c r="I6" s="137">
        <v>21194.5928756821</v>
      </c>
      <c r="J6" s="137">
        <v>12030.6</v>
      </c>
      <c r="K6" s="137">
        <v>25087</v>
      </c>
      <c r="L6" s="137">
        <v>9540.69</v>
      </c>
      <c r="M6" s="138">
        <v>2576.436</v>
      </c>
      <c r="N6" s="138">
        <v>5115.169</v>
      </c>
      <c r="O6" s="138"/>
      <c r="P6" s="136">
        <f t="shared" si="0"/>
        <v>1.00091566393522</v>
      </c>
      <c r="Q6" s="46">
        <f t="shared" si="1"/>
        <v>1.10185693149136</v>
      </c>
      <c r="R6" s="46">
        <f t="shared" si="2"/>
        <v>1.05628413122334</v>
      </c>
      <c r="S6" s="136">
        <f t="shared" si="3"/>
        <v>0.129655192653781</v>
      </c>
      <c r="T6" s="46">
        <f t="shared" si="5"/>
        <v>0.874451622581782</v>
      </c>
    </row>
    <row r="7" ht="15" spans="1:20">
      <c r="A7" s="30">
        <v>2016</v>
      </c>
      <c r="B7" s="131">
        <v>66044</v>
      </c>
      <c r="C7" s="131">
        <v>21109</v>
      </c>
      <c r="D7" s="131">
        <v>13319</v>
      </c>
      <c r="E7" s="131">
        <v>26361</v>
      </c>
      <c r="F7" s="131">
        <v>1360</v>
      </c>
      <c r="G7" s="131"/>
      <c r="H7" s="125">
        <f t="shared" si="4"/>
        <v>76956.2514761799</v>
      </c>
      <c r="I7" s="137">
        <v>21287.6124761799</v>
      </c>
      <c r="J7" s="36">
        <v>11923.1</v>
      </c>
      <c r="K7" s="36">
        <v>26679.1</v>
      </c>
      <c r="L7" s="36">
        <v>9739.1</v>
      </c>
      <c r="M7" s="138">
        <v>2223.4</v>
      </c>
      <c r="N7" s="138">
        <v>5103.939</v>
      </c>
      <c r="O7" s="138"/>
      <c r="P7" s="136">
        <f t="shared" si="0"/>
        <v>0.991609558076099</v>
      </c>
      <c r="Q7" s="46">
        <f t="shared" si="1"/>
        <v>1.1170752572737</v>
      </c>
      <c r="R7" s="46">
        <f t="shared" si="2"/>
        <v>0.988076809187716</v>
      </c>
      <c r="S7" s="136">
        <f t="shared" si="3"/>
        <v>0.139643293528149</v>
      </c>
      <c r="T7" s="46">
        <f t="shared" si="5"/>
        <v>0.858201883968354</v>
      </c>
    </row>
    <row r="8" ht="15" spans="1:20">
      <c r="A8" s="30">
        <v>2017</v>
      </c>
      <c r="B8" s="131">
        <v>66161</v>
      </c>
      <c r="C8" s="131">
        <v>21268</v>
      </c>
      <c r="D8" s="131">
        <v>13424</v>
      </c>
      <c r="E8" s="131">
        <v>25907</v>
      </c>
      <c r="F8" s="131">
        <v>1528</v>
      </c>
      <c r="G8" s="131"/>
      <c r="H8" s="125">
        <f t="shared" si="4"/>
        <v>79636.4105593414</v>
      </c>
      <c r="I8" s="137">
        <v>21206.5535593414</v>
      </c>
      <c r="J8" s="36">
        <v>12312.3</v>
      </c>
      <c r="K8" s="36">
        <v>27364.3</v>
      </c>
      <c r="L8" s="36">
        <v>11187.6</v>
      </c>
      <c r="M8" s="138">
        <v>2311.2</v>
      </c>
      <c r="N8" s="138">
        <v>5254.457</v>
      </c>
      <c r="O8" s="138"/>
      <c r="P8" s="136">
        <f t="shared" si="0"/>
        <v>1.00289752130098</v>
      </c>
      <c r="Q8" s="46">
        <f t="shared" si="1"/>
        <v>1.09029182199914</v>
      </c>
      <c r="R8" s="46">
        <f t="shared" si="2"/>
        <v>0.946744480947804</v>
      </c>
      <c r="S8" s="136">
        <f t="shared" si="3"/>
        <v>0.1365797847617</v>
      </c>
      <c r="T8" s="46">
        <f t="shared" si="5"/>
        <v>0.830788323272052</v>
      </c>
    </row>
    <row r="9" ht="15" spans="1:20">
      <c r="A9" s="30">
        <v>2018</v>
      </c>
      <c r="B9" s="131">
        <v>65789</v>
      </c>
      <c r="C9" s="131">
        <v>21213</v>
      </c>
      <c r="D9" s="131">
        <v>13144</v>
      </c>
      <c r="E9" s="131">
        <v>25717</v>
      </c>
      <c r="F9" s="131">
        <v>1597</v>
      </c>
      <c r="G9" s="131"/>
      <c r="H9" s="125">
        <f t="shared" si="4"/>
        <v>79791.7158764464</v>
      </c>
      <c r="I9" s="137">
        <v>21426.9658764464</v>
      </c>
      <c r="J9" s="36">
        <v>12975.7</v>
      </c>
      <c r="K9" s="36">
        <v>28173.5</v>
      </c>
      <c r="L9" s="36">
        <v>10645.71</v>
      </c>
      <c r="M9" s="138">
        <v>1583.9</v>
      </c>
      <c r="N9" s="138">
        <v>4985.94</v>
      </c>
      <c r="O9" s="138"/>
      <c r="P9" s="136">
        <f t="shared" si="0"/>
        <v>0.990014177570442</v>
      </c>
      <c r="Q9" s="46">
        <f t="shared" si="1"/>
        <v>1.01297039851415</v>
      </c>
      <c r="R9" s="46">
        <f t="shared" si="2"/>
        <v>0.912808135304453</v>
      </c>
      <c r="S9" s="136">
        <f t="shared" si="3"/>
        <v>0.150013479608218</v>
      </c>
      <c r="T9" s="46">
        <f t="shared" si="5"/>
        <v>0.824509152076277</v>
      </c>
    </row>
    <row r="10" ht="15" spans="1:20">
      <c r="A10" s="30">
        <v>2019</v>
      </c>
      <c r="B10" s="131">
        <v>66384</v>
      </c>
      <c r="C10" s="131">
        <v>20961</v>
      </c>
      <c r="D10" s="131">
        <v>13360</v>
      </c>
      <c r="E10" s="131">
        <v>26078</v>
      </c>
      <c r="F10" s="131">
        <v>1809</v>
      </c>
      <c r="G10" s="131"/>
      <c r="H10" s="125">
        <f t="shared" si="4"/>
        <v>79964.5522544142</v>
      </c>
      <c r="I10" s="137">
        <v>21163.1082544142</v>
      </c>
      <c r="J10" s="36">
        <v>12770</v>
      </c>
      <c r="K10" s="36">
        <v>28130</v>
      </c>
      <c r="L10" s="36">
        <v>10510.48</v>
      </c>
      <c r="M10" s="138">
        <v>1906.1</v>
      </c>
      <c r="N10" s="138">
        <v>5484.864</v>
      </c>
      <c r="O10" s="138"/>
      <c r="P10" s="139">
        <f t="shared" si="0"/>
        <v>0.990449973038717</v>
      </c>
      <c r="Q10" s="46">
        <f t="shared" si="1"/>
        <v>1.04620203602193</v>
      </c>
      <c r="R10" s="46">
        <f t="shared" si="2"/>
        <v>0.92705296836118</v>
      </c>
      <c r="S10" s="139">
        <f t="shared" si="3"/>
        <v>0.172113928193574</v>
      </c>
      <c r="T10" s="46">
        <f t="shared" si="5"/>
        <v>0.83016784473192</v>
      </c>
    </row>
    <row r="11" ht="15" spans="1:20">
      <c r="A11" s="30">
        <v>2020</v>
      </c>
      <c r="B11" s="131">
        <v>66949</v>
      </c>
      <c r="C11" s="131">
        <v>21186</v>
      </c>
      <c r="D11" s="131">
        <v>13425</v>
      </c>
      <c r="E11" s="131">
        <v>26067</v>
      </c>
      <c r="F11" s="131">
        <v>1960</v>
      </c>
      <c r="G11" s="131"/>
      <c r="H11" s="125">
        <f t="shared" si="4"/>
        <v>83759.6334285714</v>
      </c>
      <c r="I11" s="137">
        <v>21635.5714285714</v>
      </c>
      <c r="J11" s="36">
        <v>14090</v>
      </c>
      <c r="K11" s="36">
        <v>28430</v>
      </c>
      <c r="L11" s="36">
        <v>10853</v>
      </c>
      <c r="M11" s="138">
        <v>3032.8</v>
      </c>
      <c r="N11" s="138">
        <v>5718.262</v>
      </c>
      <c r="O11" s="138"/>
      <c r="P11" s="136">
        <f t="shared" si="0"/>
        <v>0.979220727769746</v>
      </c>
      <c r="Q11" s="46">
        <f t="shared" si="1"/>
        <v>0.952803406671398</v>
      </c>
      <c r="R11" s="46">
        <f t="shared" si="2"/>
        <v>0.916883573689764</v>
      </c>
      <c r="S11" s="136">
        <f t="shared" si="3"/>
        <v>0.18059522712614</v>
      </c>
      <c r="T11" s="46">
        <f t="shared" si="5"/>
        <v>0.79929910458709</v>
      </c>
    </row>
    <row r="12" ht="15" spans="1:20">
      <c r="A12" s="30">
        <v>2021</v>
      </c>
      <c r="B12" s="131">
        <v>68285</v>
      </c>
      <c r="C12" s="131">
        <v>21284</v>
      </c>
      <c r="D12" s="131">
        <v>13695</v>
      </c>
      <c r="E12" s="131">
        <v>27255</v>
      </c>
      <c r="F12" s="131">
        <v>1640</v>
      </c>
      <c r="G12" s="131"/>
      <c r="H12" s="125">
        <f t="shared" si="4"/>
        <v>86844.2019732868</v>
      </c>
      <c r="I12" s="137">
        <v>22116.0659732868</v>
      </c>
      <c r="J12" s="36">
        <v>14280</v>
      </c>
      <c r="K12" s="36">
        <v>29190</v>
      </c>
      <c r="L12" s="36">
        <v>11732</v>
      </c>
      <c r="M12" s="138">
        <v>3268.7</v>
      </c>
      <c r="N12" s="138">
        <v>6257.436</v>
      </c>
      <c r="O12" s="138"/>
      <c r="P12" s="136">
        <f t="shared" ref="P12" si="6">C12/I12</f>
        <v>0.96237730642096</v>
      </c>
      <c r="Q12" s="46">
        <f t="shared" ref="Q12:Q13" si="7">D12/J12</f>
        <v>0.959033613445378</v>
      </c>
      <c r="R12" s="46">
        <f t="shared" ref="R12" si="8">E12/K12</f>
        <v>0.933710174717369</v>
      </c>
      <c r="S12" s="136">
        <f t="shared" ref="S12:S13" si="9">F12/L12</f>
        <v>0.139788612342312</v>
      </c>
      <c r="T12" s="46">
        <f t="shared" si="5"/>
        <v>0.786293137001874</v>
      </c>
    </row>
    <row r="13" ht="15" spans="1:20">
      <c r="A13" s="35">
        <v>2022</v>
      </c>
      <c r="B13" s="125">
        <v>68652.77</v>
      </c>
      <c r="C13" s="131">
        <v>20849.48</v>
      </c>
      <c r="D13" s="131">
        <v>13772</v>
      </c>
      <c r="E13" s="131">
        <v>27720.3</v>
      </c>
      <c r="F13" s="125">
        <v>2028</v>
      </c>
      <c r="G13" s="125"/>
      <c r="H13" s="125">
        <f t="shared" si="4"/>
        <v>85045.7604907699</v>
      </c>
      <c r="I13" s="140">
        <v>21389.1104907699</v>
      </c>
      <c r="J13" s="38">
        <v>13989</v>
      </c>
      <c r="K13" s="38">
        <v>30102</v>
      </c>
      <c r="L13" s="38">
        <v>10726</v>
      </c>
      <c r="M13" s="138">
        <v>2314.8</v>
      </c>
      <c r="N13" s="138">
        <v>6524.85</v>
      </c>
      <c r="O13" s="138"/>
      <c r="P13" s="136">
        <v>0.941919394988051</v>
      </c>
      <c r="Q13" s="46">
        <f t="shared" si="7"/>
        <v>0.98448781185217</v>
      </c>
      <c r="R13" s="46">
        <v>0.976720341073253</v>
      </c>
      <c r="S13" s="136">
        <f t="shared" si="9"/>
        <v>0.189073279880664</v>
      </c>
      <c r="T13" s="46">
        <f t="shared" si="5"/>
        <v>0.807245059645871</v>
      </c>
    </row>
    <row r="14" spans="3:18">
      <c r="C14" s="132"/>
      <c r="D14" s="42"/>
      <c r="E14" s="42"/>
      <c r="F14" s="133"/>
      <c r="G14" s="133"/>
      <c r="H14" s="133"/>
      <c r="I14" s="133"/>
      <c r="J14" s="141"/>
      <c r="K14" s="141"/>
      <c r="L14" s="141"/>
      <c r="M14" s="133"/>
      <c r="N14" s="133"/>
      <c r="O14" s="133"/>
      <c r="P14" s="133"/>
      <c r="Q14" s="133"/>
      <c r="R14" s="133"/>
    </row>
    <row r="15" spans="3:18">
      <c r="C15" s="133"/>
      <c r="D15" s="129"/>
      <c r="E15" s="42"/>
      <c r="J15" s="65"/>
      <c r="K15" s="65"/>
      <c r="L15" s="65"/>
      <c r="R15" s="133"/>
    </row>
    <row r="16" spans="3:18">
      <c r="C16" s="133"/>
      <c r="J16" s="65"/>
      <c r="K16" s="65"/>
      <c r="L16" s="65"/>
      <c r="R16" s="133"/>
    </row>
    <row r="17" spans="3:18">
      <c r="C17" s="133"/>
      <c r="D17" s="133"/>
      <c r="E17" s="133"/>
      <c r="F17" s="133"/>
      <c r="G17" s="133"/>
      <c r="H17" s="133"/>
      <c r="I17" s="133"/>
      <c r="J17" s="141"/>
      <c r="K17" s="141"/>
      <c r="L17" s="141"/>
      <c r="M17" s="133"/>
      <c r="N17" s="133"/>
      <c r="O17" s="133"/>
      <c r="P17" s="133"/>
      <c r="Q17" s="133"/>
      <c r="R17" s="133"/>
    </row>
    <row r="18" spans="3:18">
      <c r="C18" s="133"/>
      <c r="D18" s="133"/>
      <c r="E18" s="133"/>
      <c r="F18" s="133"/>
      <c r="G18" s="133"/>
      <c r="H18" s="133"/>
      <c r="I18" s="133"/>
      <c r="J18" s="141"/>
      <c r="K18" s="141"/>
      <c r="L18" s="141"/>
      <c r="M18" s="133"/>
      <c r="N18" s="133"/>
      <c r="O18" s="133"/>
      <c r="P18" s="133"/>
      <c r="Q18" s="133"/>
      <c r="R18" s="133"/>
    </row>
    <row r="19" spans="3:18">
      <c r="C19" s="133"/>
      <c r="D19" s="133"/>
      <c r="E19" s="133"/>
      <c r="F19" s="133"/>
      <c r="G19" s="133"/>
      <c r="H19" s="133"/>
      <c r="I19" s="133"/>
      <c r="J19" s="141"/>
      <c r="K19" s="141"/>
      <c r="L19" s="141"/>
      <c r="M19" s="133"/>
      <c r="N19" s="133"/>
      <c r="O19" s="133"/>
      <c r="P19" s="133"/>
      <c r="Q19" s="133"/>
      <c r="R19" s="133"/>
    </row>
    <row r="20" ht="15" spans="1:18">
      <c r="A20" s="4" t="s">
        <v>12</v>
      </c>
      <c r="B20" s="5"/>
      <c r="C20" s="133"/>
      <c r="D20" s="133"/>
      <c r="E20" s="133"/>
      <c r="F20" s="133"/>
      <c r="G20" s="133"/>
      <c r="H20" s="133"/>
      <c r="I20" s="133"/>
      <c r="J20" s="141"/>
      <c r="K20" s="141"/>
      <c r="L20" s="141"/>
      <c r="M20" s="133"/>
      <c r="N20" s="133"/>
      <c r="O20" s="133"/>
      <c r="P20" s="133"/>
      <c r="Q20" s="133"/>
      <c r="R20" s="133"/>
    </row>
    <row r="21" ht="15" spans="1:17">
      <c r="A21" s="5" t="s">
        <v>13</v>
      </c>
      <c r="B21" s="5" t="s">
        <v>14</v>
      </c>
      <c r="D21" s="133"/>
      <c r="E21" s="133"/>
      <c r="F21" s="133"/>
      <c r="G21" s="133"/>
      <c r="H21" s="133"/>
      <c r="I21" s="133"/>
      <c r="J21" s="141"/>
      <c r="K21" s="141"/>
      <c r="L21" s="141"/>
      <c r="M21" s="133"/>
      <c r="N21" s="133"/>
      <c r="O21" s="133"/>
      <c r="P21" s="133"/>
      <c r="Q21" s="133"/>
    </row>
    <row r="22" ht="15" spans="1:17">
      <c r="A22" s="5" t="s">
        <v>15</v>
      </c>
      <c r="B22" s="5" t="s">
        <v>16</v>
      </c>
      <c r="D22" s="133"/>
      <c r="E22" s="133"/>
      <c r="F22" s="133"/>
      <c r="G22" s="133"/>
      <c r="H22" s="133"/>
      <c r="I22" s="133"/>
      <c r="J22" s="141"/>
      <c r="K22" s="141"/>
      <c r="L22" s="141"/>
      <c r="M22" s="133"/>
      <c r="N22" s="133"/>
      <c r="O22" s="133"/>
      <c r="P22" s="133"/>
      <c r="Q22" s="133"/>
    </row>
    <row r="23" ht="15" spans="1:2">
      <c r="A23" s="5" t="s">
        <v>17</v>
      </c>
      <c r="B23" s="2" t="s">
        <v>18</v>
      </c>
    </row>
    <row r="24" ht="15" spans="1:2">
      <c r="A24" s="5" t="s">
        <v>19</v>
      </c>
      <c r="B24" s="5">
        <v>2024</v>
      </c>
    </row>
    <row r="25" ht="15" spans="1:9">
      <c r="A25" s="5" t="s">
        <v>20</v>
      </c>
      <c r="B25" s="6" t="s">
        <v>21</v>
      </c>
      <c r="D25" s="134"/>
      <c r="E25" s="134"/>
      <c r="F25" s="134"/>
      <c r="G25" s="134"/>
      <c r="H25" s="134"/>
      <c r="I25" s="134"/>
    </row>
    <row r="26" ht="15" spans="1:9">
      <c r="A26" s="5" t="s">
        <v>22</v>
      </c>
      <c r="B26" s="5" t="s">
        <v>23</v>
      </c>
      <c r="D26" s="134"/>
      <c r="E26" s="134"/>
      <c r="F26" s="134"/>
      <c r="G26" s="134"/>
      <c r="H26" s="134"/>
      <c r="I26" s="134"/>
    </row>
    <row r="27" ht="15" spans="1:9">
      <c r="A27" s="5"/>
      <c r="B27" s="5"/>
      <c r="D27" s="134"/>
      <c r="E27" s="134"/>
      <c r="F27" s="134"/>
      <c r="G27" s="134"/>
      <c r="H27" s="134"/>
      <c r="I27" s="134"/>
    </row>
    <row r="28" ht="15" spans="1:9">
      <c r="A28" s="4" t="s">
        <v>24</v>
      </c>
      <c r="B28" s="5"/>
      <c r="D28" s="134"/>
      <c r="E28" s="134"/>
      <c r="F28" s="134"/>
      <c r="G28" s="134"/>
      <c r="H28" s="134"/>
      <c r="I28" s="134"/>
    </row>
    <row r="29" ht="15" spans="1:9">
      <c r="A29" s="5" t="s">
        <v>13</v>
      </c>
      <c r="B29" s="5" t="s">
        <v>25</v>
      </c>
      <c r="D29" s="134"/>
      <c r="E29" s="134"/>
      <c r="F29" s="134"/>
      <c r="G29" s="134"/>
      <c r="H29" s="134"/>
      <c r="I29" s="134"/>
    </row>
    <row r="30" ht="15" spans="1:9">
      <c r="A30" s="5" t="s">
        <v>15</v>
      </c>
      <c r="B30" s="5" t="s">
        <v>26</v>
      </c>
      <c r="D30" s="134"/>
      <c r="E30" s="134"/>
      <c r="F30" s="134"/>
      <c r="G30" s="134"/>
      <c r="H30" s="134"/>
      <c r="I30" s="134"/>
    </row>
    <row r="31" ht="15" spans="1:9">
      <c r="A31" s="5" t="s">
        <v>17</v>
      </c>
      <c r="B31" s="2" t="s">
        <v>27</v>
      </c>
      <c r="D31" s="134"/>
      <c r="E31" s="134"/>
      <c r="F31" s="134"/>
      <c r="G31" s="134"/>
      <c r="H31" s="134"/>
      <c r="I31" s="134"/>
    </row>
    <row r="32" ht="15" spans="1:9">
      <c r="A32" s="5" t="s">
        <v>19</v>
      </c>
      <c r="B32" s="6" t="s">
        <v>28</v>
      </c>
      <c r="D32" s="134"/>
      <c r="E32" s="134"/>
      <c r="F32" s="134"/>
      <c r="G32" s="134"/>
      <c r="H32" s="134"/>
      <c r="I32" s="134"/>
    </row>
    <row r="33" ht="15" spans="1:9">
      <c r="A33" s="5" t="s">
        <v>20</v>
      </c>
      <c r="B33" s="6" t="s">
        <v>29</v>
      </c>
      <c r="D33" s="134"/>
      <c r="E33" s="134"/>
      <c r="F33" s="134"/>
      <c r="G33" s="134"/>
      <c r="H33" s="134"/>
      <c r="I33" s="134"/>
    </row>
    <row r="34" ht="15" spans="1:9">
      <c r="A34" s="5" t="s">
        <v>22</v>
      </c>
      <c r="B34" s="5" t="s">
        <v>30</v>
      </c>
      <c r="D34" s="134"/>
      <c r="E34" s="134"/>
      <c r="F34" s="134"/>
      <c r="G34" s="134"/>
      <c r="H34" s="134"/>
      <c r="I34" s="134"/>
    </row>
    <row r="35" ht="15" spans="1:9">
      <c r="A35" s="2"/>
      <c r="B35" s="2" t="s">
        <v>31</v>
      </c>
      <c r="D35" s="134"/>
      <c r="E35" s="134"/>
      <c r="F35" s="134"/>
      <c r="G35" s="134"/>
      <c r="H35" s="134"/>
      <c r="I35" s="134"/>
    </row>
    <row r="36" ht="15" spans="1:2">
      <c r="A36" s="2"/>
      <c r="B36" s="2" t="s">
        <v>32</v>
      </c>
    </row>
    <row r="37" ht="15" spans="1:2">
      <c r="A37" s="2"/>
      <c r="B37" s="2" t="s">
        <v>33</v>
      </c>
    </row>
  </sheetData>
  <mergeCells count="4">
    <mergeCell ref="B1:F1"/>
    <mergeCell ref="H1:M1"/>
    <mergeCell ref="P1:T1"/>
    <mergeCell ref="A1:A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1"/>
  <sheetViews>
    <sheetView workbookViewId="0">
      <selection activeCell="D4" sqref="D4"/>
    </sheetView>
  </sheetViews>
  <sheetFormatPr defaultColWidth="9" defaultRowHeight="15"/>
  <cols>
    <col min="1" max="3" width="9" style="2"/>
    <col min="4" max="4" width="10.25" style="2" customWidth="1"/>
    <col min="5" max="5" width="9" style="2"/>
    <col min="6" max="6" width="16.75" style="2" customWidth="1"/>
    <col min="7" max="7" width="12.125" style="2" customWidth="1"/>
    <col min="8" max="8" width="12.625" style="2" customWidth="1"/>
    <col min="9" max="9" width="21.75" style="2" customWidth="1"/>
    <col min="10" max="10" width="13.75" style="2" customWidth="1"/>
    <col min="11" max="11" width="10.75" style="2" customWidth="1"/>
    <col min="12" max="12" width="9" style="2"/>
    <col min="13" max="13" width="11.125" style="2"/>
    <col min="14" max="14" width="9" style="2"/>
    <col min="15" max="15" width="12.625" style="2"/>
    <col min="16" max="16" width="9" style="2"/>
    <col min="17" max="17" width="11.125" style="2"/>
    <col min="18" max="16384" width="9" style="2"/>
  </cols>
  <sheetData>
    <row r="1" spans="1:17">
      <c r="A1" s="2" t="s">
        <v>34</v>
      </c>
      <c r="B1" s="2" t="s">
        <v>307</v>
      </c>
      <c r="C1" s="2" t="s">
        <v>271</v>
      </c>
      <c r="D1" s="2" t="s">
        <v>308</v>
      </c>
      <c r="E1" s="2" t="s">
        <v>277</v>
      </c>
      <c r="F1" s="2" t="s">
        <v>278</v>
      </c>
      <c r="G1" s="2" t="s">
        <v>309</v>
      </c>
      <c r="H1" s="2" t="s">
        <v>279</v>
      </c>
      <c r="I1" s="2" t="s">
        <v>283</v>
      </c>
      <c r="J1" s="2" t="s">
        <v>286</v>
      </c>
      <c r="K1" s="2" t="s">
        <v>310</v>
      </c>
      <c r="L1" s="2" t="s">
        <v>284</v>
      </c>
      <c r="M1" s="2" t="s">
        <v>285</v>
      </c>
      <c r="N1" s="2" t="s">
        <v>275</v>
      </c>
      <c r="O1" s="2" t="s">
        <v>276</v>
      </c>
      <c r="P1" s="2" t="s">
        <v>281</v>
      </c>
      <c r="Q1" s="2" t="s">
        <v>311</v>
      </c>
    </row>
    <row r="2" spans="1:17">
      <c r="A2" s="2">
        <v>2012</v>
      </c>
      <c r="B2" s="2">
        <v>1</v>
      </c>
      <c r="C2" s="2">
        <v>2</v>
      </c>
      <c r="D2" s="2">
        <v>490.46</v>
      </c>
      <c r="E2" s="2">
        <v>155.27</v>
      </c>
      <c r="F2" s="2">
        <v>155.27</v>
      </c>
      <c r="G2" s="2">
        <v>19.25</v>
      </c>
      <c r="H2" s="2">
        <v>2.47</v>
      </c>
      <c r="I2" s="2">
        <v>5.67</v>
      </c>
      <c r="J2" s="2" t="s">
        <v>287</v>
      </c>
      <c r="K2" s="2">
        <v>3323.16</v>
      </c>
      <c r="L2" s="2">
        <v>102.5</v>
      </c>
      <c r="M2" s="2">
        <v>100</v>
      </c>
      <c r="N2" s="2">
        <v>90.42</v>
      </c>
      <c r="O2" s="2">
        <v>90.42</v>
      </c>
      <c r="P2" s="2">
        <v>13.7</v>
      </c>
      <c r="Q2" s="2">
        <v>13.7</v>
      </c>
    </row>
    <row r="3" spans="1:17">
      <c r="A3" s="2">
        <v>2012</v>
      </c>
      <c r="B3" s="2">
        <v>2</v>
      </c>
      <c r="C3" s="2">
        <v>2</v>
      </c>
      <c r="D3" s="2">
        <v>627.42</v>
      </c>
      <c r="E3" s="2">
        <v>118.28</v>
      </c>
      <c r="F3" s="2">
        <v>118.28</v>
      </c>
      <c r="G3" s="2">
        <v>20.19</v>
      </c>
      <c r="H3" s="2">
        <v>1.66</v>
      </c>
      <c r="I3" s="2">
        <v>7.97</v>
      </c>
      <c r="J3" s="2" t="s">
        <v>288</v>
      </c>
      <c r="K3" s="2">
        <v>1810.41</v>
      </c>
      <c r="L3" s="2">
        <v>102.6</v>
      </c>
      <c r="M3" s="2">
        <v>100</v>
      </c>
      <c r="N3" s="2">
        <v>90.11</v>
      </c>
      <c r="O3" s="2">
        <v>90.11</v>
      </c>
      <c r="P3" s="2">
        <v>7.9</v>
      </c>
      <c r="Q3" s="2">
        <v>7.9</v>
      </c>
    </row>
    <row r="4" spans="1:17">
      <c r="A4" s="2">
        <v>2012</v>
      </c>
      <c r="B4" s="2">
        <v>3</v>
      </c>
      <c r="C4" s="2">
        <v>2</v>
      </c>
      <c r="D4" s="2">
        <v>515.69</v>
      </c>
      <c r="E4" s="2">
        <v>191.91</v>
      </c>
      <c r="F4" s="2">
        <v>191.91</v>
      </c>
      <c r="G4" s="2">
        <v>22.49</v>
      </c>
      <c r="H4" s="2">
        <v>2.55</v>
      </c>
      <c r="I4" s="2">
        <v>4.91</v>
      </c>
      <c r="J4" s="2" t="s">
        <v>289</v>
      </c>
      <c r="K4" s="2">
        <v>3174.82</v>
      </c>
      <c r="L4" s="2">
        <v>102.5</v>
      </c>
      <c r="M4" s="2">
        <v>100</v>
      </c>
      <c r="N4" s="2">
        <v>96.08</v>
      </c>
      <c r="O4" s="2">
        <v>96.08</v>
      </c>
      <c r="P4" s="2">
        <v>11.76</v>
      </c>
      <c r="Q4" s="2">
        <v>11.76</v>
      </c>
    </row>
    <row r="5" spans="1:17">
      <c r="A5" s="2">
        <v>2012</v>
      </c>
      <c r="B5" s="2">
        <v>4</v>
      </c>
      <c r="C5" s="2">
        <v>2</v>
      </c>
      <c r="D5" s="2">
        <v>492.17</v>
      </c>
      <c r="E5" s="2">
        <v>235.63</v>
      </c>
      <c r="F5" s="2">
        <v>235.63</v>
      </c>
      <c r="G5" s="2">
        <v>25.37</v>
      </c>
      <c r="H5" s="2">
        <v>2.46</v>
      </c>
      <c r="I5" s="2">
        <v>5.68</v>
      </c>
      <c r="J5" s="2" t="s">
        <v>312</v>
      </c>
      <c r="K5" s="2">
        <v>2504.59</v>
      </c>
      <c r="L5" s="2">
        <v>102.5</v>
      </c>
      <c r="M5" s="2">
        <v>100</v>
      </c>
      <c r="N5" s="2">
        <v>75.57</v>
      </c>
      <c r="O5" s="2">
        <v>75.57</v>
      </c>
      <c r="P5" s="2">
        <v>13.25</v>
      </c>
      <c r="Q5" s="2">
        <v>13.25</v>
      </c>
    </row>
    <row r="6" spans="1:17">
      <c r="A6" s="2">
        <v>2012</v>
      </c>
      <c r="B6" s="2">
        <v>5</v>
      </c>
      <c r="C6" s="2">
        <v>2</v>
      </c>
      <c r="D6" s="2">
        <v>533.56</v>
      </c>
      <c r="E6" s="2">
        <v>320.19</v>
      </c>
      <c r="F6" s="2">
        <v>320.19</v>
      </c>
      <c r="G6" s="2">
        <v>28.33</v>
      </c>
      <c r="H6" s="2">
        <v>1.97</v>
      </c>
      <c r="I6" s="2">
        <v>5.83</v>
      </c>
      <c r="J6" s="2" t="s">
        <v>313</v>
      </c>
      <c r="K6" s="2">
        <v>3534.19</v>
      </c>
      <c r="L6" s="2">
        <v>102.4</v>
      </c>
      <c r="M6" s="2">
        <v>100</v>
      </c>
      <c r="N6" s="2">
        <v>121.5</v>
      </c>
      <c r="O6" s="2">
        <v>121.5</v>
      </c>
      <c r="P6" s="2">
        <v>19.14</v>
      </c>
      <c r="Q6" s="2">
        <v>19.14</v>
      </c>
    </row>
    <row r="7" spans="1:17">
      <c r="A7" s="2">
        <v>2012</v>
      </c>
      <c r="B7" s="2">
        <v>6</v>
      </c>
      <c r="C7" s="2">
        <v>2</v>
      </c>
      <c r="D7" s="2">
        <v>465.95</v>
      </c>
      <c r="E7" s="2">
        <v>269.78</v>
      </c>
      <c r="F7" s="2">
        <v>269.78</v>
      </c>
      <c r="G7" s="2">
        <v>18.56</v>
      </c>
      <c r="H7" s="2">
        <v>2</v>
      </c>
      <c r="I7" s="2">
        <v>3.14</v>
      </c>
      <c r="J7" s="2" t="s">
        <v>314</v>
      </c>
      <c r="K7" s="2">
        <v>6100.52</v>
      </c>
      <c r="L7" s="2">
        <v>102.9</v>
      </c>
      <c r="M7" s="2">
        <v>100</v>
      </c>
      <c r="N7" s="2">
        <v>115.84</v>
      </c>
      <c r="O7" s="2">
        <v>115.84</v>
      </c>
      <c r="P7" s="2">
        <v>13.39</v>
      </c>
      <c r="Q7" s="2">
        <v>13.39</v>
      </c>
    </row>
    <row r="8" spans="1:17">
      <c r="A8" s="2">
        <v>2012</v>
      </c>
      <c r="B8" s="2">
        <v>7</v>
      </c>
      <c r="C8" s="2">
        <v>2</v>
      </c>
      <c r="D8" s="2">
        <v>455.84</v>
      </c>
      <c r="E8" s="2">
        <v>130.58</v>
      </c>
      <c r="F8" s="2">
        <v>130.58</v>
      </c>
      <c r="G8" s="2">
        <v>26.64</v>
      </c>
      <c r="H8" s="2">
        <v>2.17</v>
      </c>
      <c r="I8" s="2">
        <v>6.43</v>
      </c>
      <c r="J8" s="2" t="s">
        <v>290</v>
      </c>
      <c r="K8" s="2">
        <v>453.93</v>
      </c>
      <c r="L8" s="2">
        <v>102.6</v>
      </c>
      <c r="M8" s="2">
        <v>100</v>
      </c>
      <c r="N8" s="2">
        <v>44.8</v>
      </c>
      <c r="O8" s="2">
        <v>44.8</v>
      </c>
      <c r="P8" s="2">
        <v>14.8</v>
      </c>
      <c r="Q8" s="2">
        <v>14.8</v>
      </c>
    </row>
    <row r="9" spans="1:17">
      <c r="A9" s="2">
        <v>2012</v>
      </c>
      <c r="B9" s="2">
        <v>8</v>
      </c>
      <c r="C9" s="2">
        <v>2</v>
      </c>
      <c r="D9" s="2">
        <v>474.53</v>
      </c>
      <c r="E9" s="2">
        <v>124.89</v>
      </c>
      <c r="F9" s="2">
        <v>124.89</v>
      </c>
      <c r="G9" s="2">
        <v>22.05</v>
      </c>
      <c r="H9" s="2">
        <v>2.14</v>
      </c>
      <c r="I9" s="2">
        <v>6.59</v>
      </c>
      <c r="J9" s="2" t="s">
        <v>291</v>
      </c>
      <c r="K9" s="2">
        <v>975</v>
      </c>
      <c r="L9" s="2">
        <v>102.4</v>
      </c>
      <c r="M9" s="2">
        <v>100</v>
      </c>
      <c r="N9" s="2">
        <v>49.88</v>
      </c>
      <c r="O9" s="2">
        <v>49.88</v>
      </c>
      <c r="P9" s="2">
        <v>15.45</v>
      </c>
      <c r="Q9" s="2">
        <v>15.45</v>
      </c>
    </row>
    <row r="10" spans="1:17">
      <c r="A10" s="2">
        <v>2012</v>
      </c>
      <c r="B10" s="2">
        <v>9</v>
      </c>
      <c r="C10" s="2">
        <v>2</v>
      </c>
      <c r="D10" s="2">
        <v>501.05</v>
      </c>
      <c r="E10" s="2">
        <v>130.94</v>
      </c>
      <c r="F10" s="2">
        <v>130.94</v>
      </c>
      <c r="G10" s="2">
        <v>25.65</v>
      </c>
      <c r="H10" s="2">
        <v>2.47</v>
      </c>
      <c r="I10" s="2">
        <v>5.74</v>
      </c>
      <c r="J10" s="2" t="s">
        <v>315</v>
      </c>
      <c r="K10" s="2">
        <v>3476.55</v>
      </c>
      <c r="L10" s="2">
        <v>102</v>
      </c>
      <c r="M10" s="2">
        <v>100</v>
      </c>
      <c r="N10" s="2">
        <v>90.05</v>
      </c>
      <c r="O10" s="2">
        <v>90.05</v>
      </c>
      <c r="P10" s="2">
        <v>16</v>
      </c>
      <c r="Q10" s="2">
        <v>16</v>
      </c>
    </row>
    <row r="11" spans="1:17">
      <c r="A11" s="2">
        <v>2012</v>
      </c>
      <c r="B11" s="2">
        <v>10</v>
      </c>
      <c r="C11" s="2">
        <v>2</v>
      </c>
      <c r="D11" s="2">
        <v>485.03</v>
      </c>
      <c r="E11" s="2">
        <v>168.93</v>
      </c>
      <c r="F11" s="2">
        <v>168.93</v>
      </c>
      <c r="G11" s="2">
        <v>21.72</v>
      </c>
      <c r="H11" s="2">
        <v>2.21</v>
      </c>
      <c r="I11" s="2">
        <v>6.08</v>
      </c>
      <c r="J11" s="2" t="s">
        <v>293</v>
      </c>
      <c r="K11" s="2">
        <v>3564.7</v>
      </c>
      <c r="L11" s="2">
        <v>102.4</v>
      </c>
      <c r="M11" s="2">
        <v>100</v>
      </c>
      <c r="N11" s="2">
        <v>65.83</v>
      </c>
      <c r="O11" s="2">
        <v>65.83</v>
      </c>
      <c r="P11" s="2">
        <v>16.76</v>
      </c>
      <c r="Q11" s="2">
        <v>16.76</v>
      </c>
    </row>
    <row r="12" spans="1:17">
      <c r="A12" s="2">
        <v>2012</v>
      </c>
      <c r="B12" s="2">
        <v>11</v>
      </c>
      <c r="C12" s="2">
        <v>2</v>
      </c>
      <c r="D12" s="2">
        <v>415.93</v>
      </c>
      <c r="E12" s="2">
        <v>109.33</v>
      </c>
      <c r="F12" s="2">
        <v>109.33</v>
      </c>
      <c r="G12" s="2">
        <v>24.34</v>
      </c>
      <c r="H12" s="2">
        <v>1.75</v>
      </c>
      <c r="I12" s="2">
        <v>10.13</v>
      </c>
      <c r="J12" s="2" t="s">
        <v>294</v>
      </c>
      <c r="K12" s="2">
        <v>663.58</v>
      </c>
      <c r="L12" s="2">
        <v>103</v>
      </c>
      <c r="M12" s="2">
        <v>100</v>
      </c>
      <c r="N12" s="2">
        <v>40.03</v>
      </c>
      <c r="O12" s="2">
        <v>40.03</v>
      </c>
      <c r="P12" s="2">
        <v>16.11</v>
      </c>
      <c r="Q12" s="2">
        <v>16.11</v>
      </c>
    </row>
    <row r="13" spans="1:17">
      <c r="A13" s="2">
        <v>2012</v>
      </c>
      <c r="B13" s="2">
        <v>12</v>
      </c>
      <c r="C13" s="2">
        <v>2</v>
      </c>
      <c r="D13" s="2">
        <v>362.04</v>
      </c>
      <c r="E13" s="2">
        <v>113.84</v>
      </c>
      <c r="F13" s="2">
        <v>113.84</v>
      </c>
      <c r="G13" s="2">
        <v>22.65</v>
      </c>
      <c r="H13" s="2">
        <v>1.8</v>
      </c>
      <c r="I13" s="2">
        <v>10.87</v>
      </c>
      <c r="J13" s="2" t="s">
        <v>316</v>
      </c>
      <c r="K13" s="2">
        <v>577.01</v>
      </c>
      <c r="L13" s="2">
        <v>103.3</v>
      </c>
      <c r="M13" s="2">
        <v>100</v>
      </c>
      <c r="N13" s="2">
        <v>12.82</v>
      </c>
      <c r="O13" s="2">
        <v>12.82</v>
      </c>
      <c r="P13" s="2">
        <v>2.85</v>
      </c>
      <c r="Q13" s="2">
        <v>2.85</v>
      </c>
    </row>
    <row r="14" spans="1:17">
      <c r="A14" s="2">
        <v>2012</v>
      </c>
      <c r="B14" s="2">
        <v>13</v>
      </c>
      <c r="C14" s="2">
        <v>2</v>
      </c>
      <c r="D14" s="2">
        <v>419.26</v>
      </c>
      <c r="E14" s="2">
        <v>123.18</v>
      </c>
      <c r="F14" s="2">
        <v>123.18</v>
      </c>
      <c r="G14" s="2">
        <v>23.02</v>
      </c>
      <c r="H14" s="2">
        <v>1.47</v>
      </c>
      <c r="I14" s="2">
        <v>14.99</v>
      </c>
      <c r="J14" s="2" t="s">
        <v>317</v>
      </c>
      <c r="K14" s="2">
        <v>457.54</v>
      </c>
      <c r="L14" s="2">
        <v>102.6</v>
      </c>
      <c r="M14" s="2">
        <v>100</v>
      </c>
      <c r="N14" s="2">
        <v>9.31</v>
      </c>
      <c r="O14" s="2">
        <v>9.31</v>
      </c>
      <c r="P14" s="2">
        <v>10.57</v>
      </c>
      <c r="Q14" s="2">
        <v>10.57</v>
      </c>
    </row>
    <row r="15" spans="1:17">
      <c r="A15" s="2">
        <v>2012</v>
      </c>
      <c r="B15" s="2">
        <v>14</v>
      </c>
      <c r="C15" s="2">
        <v>2</v>
      </c>
      <c r="D15" s="2">
        <v>411.49</v>
      </c>
      <c r="E15" s="2">
        <v>89.11</v>
      </c>
      <c r="F15" s="2">
        <v>89.11</v>
      </c>
      <c r="G15" s="2">
        <v>17.74</v>
      </c>
      <c r="H15" s="2">
        <v>2.11</v>
      </c>
      <c r="I15" s="2">
        <v>10.61</v>
      </c>
      <c r="J15" s="2" t="s">
        <v>295</v>
      </c>
      <c r="K15" s="2">
        <v>1629.77</v>
      </c>
      <c r="L15" s="2">
        <v>102</v>
      </c>
      <c r="M15" s="2">
        <v>100</v>
      </c>
      <c r="N15" s="2">
        <v>46.66</v>
      </c>
      <c r="O15" s="2">
        <v>46.66</v>
      </c>
      <c r="P15" s="2">
        <v>11.92</v>
      </c>
      <c r="Q15" s="2">
        <v>11.92</v>
      </c>
    </row>
    <row r="16" spans="1:17">
      <c r="A16" s="2">
        <v>2012</v>
      </c>
      <c r="B16" s="2">
        <v>15</v>
      </c>
      <c r="C16" s="2">
        <v>2</v>
      </c>
      <c r="D16" s="2">
        <v>377.06</v>
      </c>
      <c r="E16" s="2">
        <v>94.51</v>
      </c>
      <c r="F16" s="2">
        <v>94.51</v>
      </c>
      <c r="G16" s="2">
        <v>19.26</v>
      </c>
      <c r="H16" s="2">
        <v>1.48</v>
      </c>
      <c r="I16" s="2">
        <v>13</v>
      </c>
      <c r="J16" s="2" t="s">
        <v>318</v>
      </c>
      <c r="K16" s="2">
        <v>951.4</v>
      </c>
      <c r="L16" s="2">
        <v>102.8</v>
      </c>
      <c r="M16" s="2">
        <v>100</v>
      </c>
      <c r="N16" s="2">
        <v>21.38</v>
      </c>
      <c r="O16" s="2">
        <v>21.38</v>
      </c>
      <c r="P16" s="2">
        <v>6.22</v>
      </c>
      <c r="Q16" s="2">
        <v>6.22</v>
      </c>
    </row>
    <row r="17" spans="1:17">
      <c r="A17" s="2">
        <v>2012</v>
      </c>
      <c r="B17" s="2">
        <v>16</v>
      </c>
      <c r="C17" s="2">
        <v>2</v>
      </c>
      <c r="D17" s="2">
        <v>397.15</v>
      </c>
      <c r="E17" s="2">
        <v>117.26</v>
      </c>
      <c r="F17" s="2">
        <v>117.26</v>
      </c>
      <c r="G17" s="2">
        <v>25.47</v>
      </c>
      <c r="H17" s="2">
        <v>2.32</v>
      </c>
      <c r="I17" s="2">
        <v>13.96</v>
      </c>
      <c r="J17" s="2" t="s">
        <v>319</v>
      </c>
      <c r="K17" s="2">
        <v>1623.06</v>
      </c>
      <c r="L17" s="2">
        <v>102.3</v>
      </c>
      <c r="M17" s="2">
        <v>100</v>
      </c>
      <c r="N17" s="2">
        <v>28.29</v>
      </c>
      <c r="O17" s="2">
        <v>28.29</v>
      </c>
      <c r="P17" s="2">
        <v>19.95</v>
      </c>
      <c r="Q17" s="2">
        <v>19.95</v>
      </c>
    </row>
    <row r="18" spans="1:17">
      <c r="A18" s="2">
        <v>2012</v>
      </c>
      <c r="B18" s="2">
        <v>17</v>
      </c>
      <c r="C18" s="2">
        <v>2</v>
      </c>
      <c r="D18" s="2">
        <v>451.06</v>
      </c>
      <c r="E18" s="2">
        <v>74.86</v>
      </c>
      <c r="F18" s="2">
        <v>74.86</v>
      </c>
      <c r="G18" s="2">
        <v>24.94</v>
      </c>
      <c r="H18" s="2">
        <v>2.73</v>
      </c>
      <c r="I18" s="2">
        <v>9.59</v>
      </c>
      <c r="J18" s="2" t="s">
        <v>288</v>
      </c>
      <c r="K18" s="2">
        <v>1241.59</v>
      </c>
      <c r="L18" s="2">
        <v>103.1</v>
      </c>
      <c r="M18" s="2">
        <v>100</v>
      </c>
      <c r="N18" s="2">
        <v>94.21</v>
      </c>
      <c r="O18" s="2">
        <v>94.21</v>
      </c>
      <c r="P18" s="2">
        <v>9.54</v>
      </c>
      <c r="Q18" s="2">
        <v>9.54</v>
      </c>
    </row>
    <row r="19" spans="1:17">
      <c r="A19" s="2">
        <v>2012</v>
      </c>
      <c r="B19" s="2">
        <v>18</v>
      </c>
      <c r="C19" s="2">
        <v>2</v>
      </c>
      <c r="D19" s="2">
        <v>687.17</v>
      </c>
      <c r="E19" s="2">
        <v>146.15</v>
      </c>
      <c r="F19" s="2">
        <v>146.15</v>
      </c>
      <c r="G19" s="2">
        <v>30.31</v>
      </c>
      <c r="H19" s="2">
        <v>2.83</v>
      </c>
      <c r="I19" s="2">
        <v>15.5</v>
      </c>
      <c r="J19" s="2" t="s">
        <v>296</v>
      </c>
      <c r="K19" s="2">
        <v>932.6</v>
      </c>
      <c r="L19" s="2">
        <v>103.1</v>
      </c>
      <c r="M19" s="2">
        <v>100</v>
      </c>
      <c r="N19" s="2">
        <v>111.08</v>
      </c>
      <c r="O19" s="2">
        <v>111.08</v>
      </c>
      <c r="P19" s="2">
        <v>9.79</v>
      </c>
      <c r="Q19" s="2">
        <v>9.79</v>
      </c>
    </row>
    <row r="20" spans="1:17">
      <c r="A20" s="2">
        <v>2012</v>
      </c>
      <c r="B20" s="2">
        <v>19</v>
      </c>
      <c r="C20" s="2">
        <v>2</v>
      </c>
      <c r="D20" s="2">
        <v>567.57</v>
      </c>
      <c r="E20" s="2">
        <v>155.87</v>
      </c>
      <c r="F20" s="2">
        <v>155.87</v>
      </c>
      <c r="G20" s="2">
        <v>27.81</v>
      </c>
      <c r="H20" s="2">
        <v>2.63</v>
      </c>
      <c r="I20" s="2">
        <v>9.26</v>
      </c>
      <c r="J20" s="2" t="s">
        <v>297</v>
      </c>
      <c r="K20" s="2">
        <v>245.9</v>
      </c>
      <c r="L20" s="2">
        <v>101.7</v>
      </c>
      <c r="M20" s="2">
        <v>100</v>
      </c>
      <c r="N20" s="2">
        <v>69.31</v>
      </c>
      <c r="O20" s="2">
        <v>69.31</v>
      </c>
      <c r="P20" s="2">
        <v>16.32</v>
      </c>
      <c r="Q20" s="2">
        <v>16.32</v>
      </c>
    </row>
    <row r="21" spans="1:17">
      <c r="A21" s="2">
        <v>2012</v>
      </c>
      <c r="B21" s="2">
        <v>20</v>
      </c>
      <c r="C21" s="2">
        <v>2</v>
      </c>
      <c r="D21" s="2">
        <v>664.75</v>
      </c>
      <c r="E21" s="2">
        <v>210.98</v>
      </c>
      <c r="F21" s="2">
        <v>210.98</v>
      </c>
      <c r="G21" s="2">
        <v>30.3</v>
      </c>
      <c r="H21" s="2">
        <v>3.31</v>
      </c>
      <c r="I21" s="2">
        <v>5.99</v>
      </c>
      <c r="J21" s="2" t="s">
        <v>298</v>
      </c>
      <c r="K21" s="2">
        <v>903.79</v>
      </c>
      <c r="L21" s="2">
        <v>104.7</v>
      </c>
      <c r="M21" s="2">
        <v>100</v>
      </c>
      <c r="N21" s="2">
        <v>137.07</v>
      </c>
      <c r="O21" s="2">
        <v>137.07</v>
      </c>
      <c r="P21" s="2">
        <v>10.16</v>
      </c>
      <c r="Q21" s="2">
        <v>10.16</v>
      </c>
    </row>
    <row r="22" spans="1:17">
      <c r="A22" s="2">
        <v>2013</v>
      </c>
      <c r="B22" s="2">
        <v>1</v>
      </c>
      <c r="C22" s="2">
        <v>3</v>
      </c>
      <c r="D22" s="2">
        <v>500.24</v>
      </c>
      <c r="E22" s="2">
        <v>167.88</v>
      </c>
      <c r="F22" s="22">
        <v>162.202898550725</v>
      </c>
      <c r="G22" s="2">
        <v>19.72</v>
      </c>
      <c r="H22" s="2">
        <v>2.45</v>
      </c>
      <c r="I22" s="2">
        <v>5.55</v>
      </c>
      <c r="J22" s="2" t="s">
        <v>287</v>
      </c>
      <c r="K22" s="2">
        <v>3428.53</v>
      </c>
      <c r="L22" s="2">
        <v>103.5</v>
      </c>
      <c r="M22" s="22">
        <v>103.5</v>
      </c>
      <c r="N22" s="22">
        <v>97.9</v>
      </c>
      <c r="O22" s="22">
        <v>101.3265</v>
      </c>
      <c r="P22" s="22">
        <v>14.86</v>
      </c>
      <c r="Q22" s="22">
        <v>15.3801</v>
      </c>
    </row>
    <row r="23" spans="1:17">
      <c r="A23" s="2">
        <v>2013</v>
      </c>
      <c r="B23" s="2">
        <v>2</v>
      </c>
      <c r="C23" s="2">
        <v>3</v>
      </c>
      <c r="D23" s="2">
        <v>589.38</v>
      </c>
      <c r="E23" s="2">
        <v>123.9</v>
      </c>
      <c r="F23" s="22">
        <v>120.058139534884</v>
      </c>
      <c r="G23" s="2">
        <v>22.88</v>
      </c>
      <c r="H23" s="2">
        <v>1.69</v>
      </c>
      <c r="I23" s="2">
        <v>7.77</v>
      </c>
      <c r="J23" s="2" t="s">
        <v>288</v>
      </c>
      <c r="K23" s="2">
        <v>1836.3</v>
      </c>
      <c r="L23" s="2">
        <v>103.2</v>
      </c>
      <c r="M23" s="22">
        <v>103.2</v>
      </c>
      <c r="N23" s="22">
        <v>101.96</v>
      </c>
      <c r="O23" s="22">
        <v>105.22272</v>
      </c>
      <c r="P23" s="22">
        <v>9.15</v>
      </c>
      <c r="Q23" s="22">
        <v>9.4428</v>
      </c>
    </row>
    <row r="24" spans="1:17">
      <c r="A24" s="2">
        <v>2013</v>
      </c>
      <c r="B24" s="2">
        <v>3</v>
      </c>
      <c r="C24" s="2">
        <v>3</v>
      </c>
      <c r="D24" s="2">
        <v>539.13</v>
      </c>
      <c r="E24" s="2">
        <v>216.38</v>
      </c>
      <c r="F24" s="22">
        <v>210.486381322957</v>
      </c>
      <c r="G24" s="2">
        <v>22.52</v>
      </c>
      <c r="H24" s="2">
        <v>2.45</v>
      </c>
      <c r="I24" s="2">
        <v>4.22</v>
      </c>
      <c r="J24" s="2" t="s">
        <v>289</v>
      </c>
      <c r="K24" s="2">
        <v>3534.06</v>
      </c>
      <c r="L24" s="2">
        <v>102.8</v>
      </c>
      <c r="M24" s="22">
        <v>102.8</v>
      </c>
      <c r="N24" s="22">
        <v>104.28</v>
      </c>
      <c r="O24" s="22">
        <v>107.19984</v>
      </c>
      <c r="P24" s="22">
        <v>13.28</v>
      </c>
      <c r="Q24" s="22">
        <v>13.65184</v>
      </c>
    </row>
    <row r="25" spans="1:17">
      <c r="A25" s="2">
        <v>2013</v>
      </c>
      <c r="B25" s="2">
        <v>4</v>
      </c>
      <c r="C25" s="2">
        <v>3</v>
      </c>
      <c r="D25" s="2">
        <v>503.67</v>
      </c>
      <c r="E25" s="2">
        <v>247.33</v>
      </c>
      <c r="F25" s="22">
        <v>241.533203125</v>
      </c>
      <c r="G25" s="2">
        <v>25.42</v>
      </c>
      <c r="H25" s="2">
        <v>2.34</v>
      </c>
      <c r="I25" s="2">
        <v>5.54</v>
      </c>
      <c r="J25" s="2" t="s">
        <v>312</v>
      </c>
      <c r="K25" s="2">
        <v>2603.12</v>
      </c>
      <c r="L25" s="2">
        <v>102.4</v>
      </c>
      <c r="M25" s="22">
        <v>102.4</v>
      </c>
      <c r="N25" s="22">
        <v>84.8</v>
      </c>
      <c r="O25" s="22">
        <v>86.8352</v>
      </c>
      <c r="P25" s="22">
        <v>12.88</v>
      </c>
      <c r="Q25" s="22">
        <v>13.18912</v>
      </c>
    </row>
    <row r="26" spans="1:17">
      <c r="A26" s="2">
        <v>2013</v>
      </c>
      <c r="B26" s="2">
        <v>5</v>
      </c>
      <c r="C26" s="2">
        <v>3</v>
      </c>
      <c r="D26" s="2">
        <v>547.42</v>
      </c>
      <c r="E26" s="2">
        <v>324.33</v>
      </c>
      <c r="F26" s="22">
        <v>315.189504373178</v>
      </c>
      <c r="G26" s="2">
        <v>28.28</v>
      </c>
      <c r="H26" s="2">
        <v>1.9</v>
      </c>
      <c r="I26" s="2">
        <v>5.7</v>
      </c>
      <c r="J26" s="2" t="s">
        <v>313</v>
      </c>
      <c r="K26" s="2">
        <v>3808.19</v>
      </c>
      <c r="L26" s="2">
        <v>102.9</v>
      </c>
      <c r="M26" s="22">
        <v>102.9</v>
      </c>
      <c r="N26" s="22">
        <v>143.49</v>
      </c>
      <c r="O26" s="22">
        <v>147.65121</v>
      </c>
      <c r="P26" s="22">
        <v>19.37</v>
      </c>
      <c r="Q26" s="22">
        <v>19.93173</v>
      </c>
    </row>
    <row r="27" spans="1:17">
      <c r="A27" s="2">
        <v>2013</v>
      </c>
      <c r="B27" s="2">
        <v>6</v>
      </c>
      <c r="C27" s="2">
        <v>3</v>
      </c>
      <c r="D27" s="2">
        <v>474.8</v>
      </c>
      <c r="E27" s="2">
        <v>304.76</v>
      </c>
      <c r="F27" s="22">
        <v>295.596508244423</v>
      </c>
      <c r="G27" s="2">
        <v>19.78</v>
      </c>
      <c r="H27" s="2">
        <v>1.9</v>
      </c>
      <c r="I27" s="2">
        <v>3.09</v>
      </c>
      <c r="J27" s="2" t="s">
        <v>314</v>
      </c>
      <c r="K27" s="2">
        <v>6571.19</v>
      </c>
      <c r="L27" s="2">
        <v>103.1</v>
      </c>
      <c r="M27" s="22">
        <v>103.1</v>
      </c>
      <c r="N27" s="22">
        <v>133.37</v>
      </c>
      <c r="O27" s="22">
        <v>137.50447</v>
      </c>
      <c r="P27" s="22">
        <v>12.17</v>
      </c>
      <c r="Q27" s="22">
        <v>12.54727</v>
      </c>
    </row>
    <row r="28" spans="1:17">
      <c r="A28" s="2">
        <v>2013</v>
      </c>
      <c r="B28" s="2">
        <v>7</v>
      </c>
      <c r="C28" s="2">
        <v>3</v>
      </c>
      <c r="D28" s="2">
        <v>424.75</v>
      </c>
      <c r="E28" s="2">
        <v>135.82</v>
      </c>
      <c r="F28" s="22">
        <v>132.507317073171</v>
      </c>
      <c r="G28" s="2">
        <v>26.4</v>
      </c>
      <c r="H28" s="2">
        <v>2.33</v>
      </c>
      <c r="I28" s="2">
        <v>6.15</v>
      </c>
      <c r="J28" s="2" t="s">
        <v>290</v>
      </c>
      <c r="K28" s="2">
        <v>467.52</v>
      </c>
      <c r="L28" s="2">
        <v>102.5</v>
      </c>
      <c r="M28" s="22">
        <v>102.5</v>
      </c>
      <c r="N28" s="22">
        <v>45.8</v>
      </c>
      <c r="O28" s="22">
        <v>46.945</v>
      </c>
      <c r="P28" s="22">
        <v>16.57</v>
      </c>
      <c r="Q28" s="22">
        <v>16.98425</v>
      </c>
    </row>
    <row r="29" spans="1:17">
      <c r="A29" s="2">
        <v>2013</v>
      </c>
      <c r="B29" s="2">
        <v>8</v>
      </c>
      <c r="C29" s="2">
        <v>3</v>
      </c>
      <c r="D29" s="2">
        <v>416.51</v>
      </c>
      <c r="E29" s="2">
        <v>151.95</v>
      </c>
      <c r="F29" s="22">
        <v>148.243902439024</v>
      </c>
      <c r="G29" s="2">
        <v>23.52</v>
      </c>
      <c r="H29" s="2">
        <v>2.11</v>
      </c>
      <c r="I29" s="2">
        <v>5.26</v>
      </c>
      <c r="J29" s="2" t="s">
        <v>291</v>
      </c>
      <c r="K29" s="2">
        <v>1045.25</v>
      </c>
      <c r="L29" s="2">
        <v>102.5</v>
      </c>
      <c r="M29" s="22">
        <v>102.5</v>
      </c>
      <c r="N29" s="22">
        <v>61.46</v>
      </c>
      <c r="O29" s="22">
        <v>62.9965</v>
      </c>
      <c r="P29" s="22">
        <v>17.84</v>
      </c>
      <c r="Q29" s="22">
        <v>18.286</v>
      </c>
    </row>
    <row r="30" spans="1:17">
      <c r="A30" s="2">
        <v>2013</v>
      </c>
      <c r="B30" s="2">
        <v>9</v>
      </c>
      <c r="C30" s="2">
        <v>3</v>
      </c>
      <c r="D30" s="2">
        <v>476.55</v>
      </c>
      <c r="E30" s="2">
        <v>140.05</v>
      </c>
      <c r="F30" s="22">
        <v>136.634146341463</v>
      </c>
      <c r="G30" s="2">
        <v>27.3</v>
      </c>
      <c r="H30" s="2">
        <v>2.35</v>
      </c>
      <c r="I30" s="2">
        <v>5.74</v>
      </c>
      <c r="J30" s="2" t="s">
        <v>315</v>
      </c>
      <c r="K30" s="2">
        <v>3663.09</v>
      </c>
      <c r="L30" s="2">
        <v>102.5</v>
      </c>
      <c r="M30" s="22">
        <v>102.5</v>
      </c>
      <c r="N30" s="22">
        <v>97.51</v>
      </c>
      <c r="O30" s="22">
        <v>99.94775</v>
      </c>
      <c r="P30" s="22">
        <v>17.73</v>
      </c>
      <c r="Q30" s="22">
        <v>18.17325</v>
      </c>
    </row>
    <row r="31" spans="1:17">
      <c r="A31" s="2">
        <v>2013</v>
      </c>
      <c r="B31" s="2">
        <v>10</v>
      </c>
      <c r="C31" s="2">
        <v>3</v>
      </c>
      <c r="D31" s="2">
        <v>448.03</v>
      </c>
      <c r="E31" s="2">
        <v>182.95</v>
      </c>
      <c r="F31" s="22">
        <v>177.79397473275</v>
      </c>
      <c r="G31" s="2">
        <v>20.64</v>
      </c>
      <c r="H31" s="2">
        <v>2.16</v>
      </c>
      <c r="I31" s="2">
        <v>5.49</v>
      </c>
      <c r="J31" s="2" t="s">
        <v>293</v>
      </c>
      <c r="K31" s="2">
        <v>3823.6</v>
      </c>
      <c r="L31" s="2">
        <v>102.9</v>
      </c>
      <c r="M31" s="22">
        <v>102.9</v>
      </c>
      <c r="N31" s="22">
        <v>72.56</v>
      </c>
      <c r="O31" s="22">
        <v>74.66424</v>
      </c>
      <c r="P31" s="22">
        <v>18.7</v>
      </c>
      <c r="Q31" s="22">
        <v>19.2423</v>
      </c>
    </row>
    <row r="32" spans="1:17">
      <c r="A32" s="2">
        <v>2013</v>
      </c>
      <c r="B32" s="2">
        <v>11</v>
      </c>
      <c r="C32" s="2">
        <v>3</v>
      </c>
      <c r="D32" s="2">
        <v>355.91</v>
      </c>
      <c r="E32" s="2">
        <v>115</v>
      </c>
      <c r="F32" s="22">
        <v>111.650485436893</v>
      </c>
      <c r="G32" s="2">
        <v>24.42</v>
      </c>
      <c r="H32" s="2">
        <v>1.75</v>
      </c>
      <c r="I32" s="2">
        <v>8.32</v>
      </c>
      <c r="J32" s="2" t="s">
        <v>294</v>
      </c>
      <c r="K32" s="2">
        <v>653.43</v>
      </c>
      <c r="L32" s="2">
        <v>103</v>
      </c>
      <c r="M32" s="22">
        <v>103</v>
      </c>
      <c r="N32" s="22">
        <v>42.99</v>
      </c>
      <c r="O32" s="22">
        <v>44.2797</v>
      </c>
      <c r="P32" s="22">
        <v>16.39</v>
      </c>
      <c r="Q32" s="22">
        <v>16.8817</v>
      </c>
    </row>
    <row r="33" spans="1:17">
      <c r="A33" s="2">
        <v>2013</v>
      </c>
      <c r="B33" s="2">
        <v>12</v>
      </c>
      <c r="C33" s="2">
        <v>3</v>
      </c>
      <c r="D33" s="2">
        <v>376.99</v>
      </c>
      <c r="E33" s="2">
        <v>125.95</v>
      </c>
      <c r="F33" s="22">
        <v>122.998046875</v>
      </c>
      <c r="G33" s="2">
        <v>24.18</v>
      </c>
      <c r="H33" s="2">
        <v>1.82</v>
      </c>
      <c r="I33" s="2">
        <v>10.68</v>
      </c>
      <c r="J33" s="2" t="s">
        <v>316</v>
      </c>
      <c r="K33" s="2">
        <v>583.48</v>
      </c>
      <c r="L33" s="2">
        <v>102.4</v>
      </c>
      <c r="M33" s="22">
        <v>102.4</v>
      </c>
      <c r="N33" s="22">
        <v>19.64</v>
      </c>
      <c r="O33" s="22">
        <v>20.11136</v>
      </c>
      <c r="P33" s="22">
        <v>2.43</v>
      </c>
      <c r="Q33" s="22">
        <v>2.48832</v>
      </c>
    </row>
    <row r="34" spans="1:17">
      <c r="A34" s="2">
        <v>2013</v>
      </c>
      <c r="B34" s="2">
        <v>13</v>
      </c>
      <c r="C34" s="2">
        <v>3</v>
      </c>
      <c r="D34" s="2">
        <v>420.18</v>
      </c>
      <c r="E34" s="2">
        <v>116.07</v>
      </c>
      <c r="F34" s="22">
        <v>113.018500486855</v>
      </c>
      <c r="G34" s="2">
        <v>21.18</v>
      </c>
      <c r="H34" s="2">
        <v>1.47</v>
      </c>
      <c r="I34" s="2">
        <v>13.75</v>
      </c>
      <c r="J34" s="2" t="s">
        <v>317</v>
      </c>
      <c r="K34" s="2">
        <v>451.66</v>
      </c>
      <c r="L34" s="2">
        <v>102.7</v>
      </c>
      <c r="M34" s="22">
        <v>102.7</v>
      </c>
      <c r="N34" s="22">
        <v>3.87</v>
      </c>
      <c r="O34" s="22">
        <v>3.97449</v>
      </c>
      <c r="P34" s="22">
        <v>12.77</v>
      </c>
      <c r="Q34" s="22">
        <v>13.11479</v>
      </c>
    </row>
    <row r="35" spans="1:17">
      <c r="A35" s="2">
        <v>2013</v>
      </c>
      <c r="B35" s="2">
        <v>14</v>
      </c>
      <c r="C35" s="2">
        <v>3</v>
      </c>
      <c r="D35" s="2">
        <v>437.21</v>
      </c>
      <c r="E35" s="2">
        <v>93.03</v>
      </c>
      <c r="F35" s="22">
        <v>90.4961089494163</v>
      </c>
      <c r="G35" s="2">
        <v>18.37</v>
      </c>
      <c r="H35" s="2">
        <v>2.08</v>
      </c>
      <c r="I35" s="2">
        <v>10.37</v>
      </c>
      <c r="J35" s="2" t="s">
        <v>295</v>
      </c>
      <c r="K35" s="2">
        <v>1685.83</v>
      </c>
      <c r="L35" s="2">
        <v>102.8</v>
      </c>
      <c r="M35" s="22">
        <v>102.8</v>
      </c>
      <c r="N35" s="22">
        <v>45.78</v>
      </c>
      <c r="O35" s="22">
        <v>47.06184</v>
      </c>
      <c r="P35" s="22">
        <v>12.11</v>
      </c>
      <c r="Q35" s="22">
        <v>12.44908</v>
      </c>
    </row>
    <row r="36" spans="1:17">
      <c r="A36" s="2">
        <v>2013</v>
      </c>
      <c r="B36" s="2">
        <v>15</v>
      </c>
      <c r="C36" s="2">
        <v>3</v>
      </c>
      <c r="D36" s="2">
        <v>261.22</v>
      </c>
      <c r="E36" s="2">
        <v>100.72</v>
      </c>
      <c r="F36" s="22">
        <v>99.0363815142576</v>
      </c>
      <c r="G36" s="2">
        <v>20.16</v>
      </c>
      <c r="H36" s="2">
        <v>1.53</v>
      </c>
      <c r="I36" s="2">
        <v>13</v>
      </c>
      <c r="J36" s="2" t="s">
        <v>318</v>
      </c>
      <c r="K36" s="2">
        <v>988.51</v>
      </c>
      <c r="L36" s="2">
        <v>101.7</v>
      </c>
      <c r="M36" s="22">
        <v>101.7</v>
      </c>
      <c r="N36" s="22">
        <v>18.94</v>
      </c>
      <c r="O36" s="22">
        <v>19.26198</v>
      </c>
      <c r="P36" s="22">
        <v>7.32</v>
      </c>
      <c r="Q36" s="22">
        <v>7.44444</v>
      </c>
    </row>
    <row r="37" spans="1:17">
      <c r="A37" s="2">
        <v>2013</v>
      </c>
      <c r="B37" s="2">
        <v>16</v>
      </c>
      <c r="C37" s="2">
        <v>3</v>
      </c>
      <c r="D37" s="2">
        <v>413.69</v>
      </c>
      <c r="E37" s="2">
        <v>126.87</v>
      </c>
      <c r="F37" s="22">
        <v>123.534566699124</v>
      </c>
      <c r="G37" s="2">
        <v>26.75</v>
      </c>
      <c r="H37" s="2">
        <v>2.24</v>
      </c>
      <c r="I37" s="2">
        <v>13.44</v>
      </c>
      <c r="J37" s="2" t="s">
        <v>319</v>
      </c>
      <c r="K37" s="2">
        <v>1703.48</v>
      </c>
      <c r="L37" s="2">
        <v>102.7</v>
      </c>
      <c r="M37" s="22">
        <v>102.7</v>
      </c>
      <c r="N37" s="22">
        <v>32</v>
      </c>
      <c r="O37" s="22">
        <v>32.864</v>
      </c>
      <c r="P37" s="22">
        <v>19.29</v>
      </c>
      <c r="Q37" s="22">
        <v>19.81083</v>
      </c>
    </row>
    <row r="38" spans="1:17">
      <c r="A38" s="2">
        <v>2013</v>
      </c>
      <c r="B38" s="2">
        <v>17</v>
      </c>
      <c r="C38" s="2">
        <v>3</v>
      </c>
      <c r="D38" s="2">
        <v>457.11</v>
      </c>
      <c r="E38" s="2">
        <v>78.59</v>
      </c>
      <c r="F38" s="22">
        <v>75.8590733590734</v>
      </c>
      <c r="G38" s="2">
        <v>24.92</v>
      </c>
      <c r="H38" s="2">
        <v>2.72</v>
      </c>
      <c r="I38" s="2">
        <v>9.46</v>
      </c>
      <c r="J38" s="2" t="s">
        <v>288</v>
      </c>
      <c r="K38" s="2">
        <v>1225.98</v>
      </c>
      <c r="L38" s="2">
        <v>103.6</v>
      </c>
      <c r="M38" s="22">
        <v>103.6</v>
      </c>
      <c r="N38" s="22">
        <v>96.1</v>
      </c>
      <c r="O38" s="22">
        <v>99.5596</v>
      </c>
      <c r="P38" s="22">
        <v>10.21</v>
      </c>
      <c r="Q38" s="22">
        <v>10.57756</v>
      </c>
    </row>
    <row r="39" spans="1:17">
      <c r="A39" s="2">
        <v>2013</v>
      </c>
      <c r="B39" s="2">
        <v>18</v>
      </c>
      <c r="C39" s="2">
        <v>3</v>
      </c>
      <c r="D39" s="2">
        <v>643.01</v>
      </c>
      <c r="E39" s="2">
        <v>146.71</v>
      </c>
      <c r="F39" s="22">
        <v>141.885880077369</v>
      </c>
      <c r="G39" s="2">
        <v>26.11</v>
      </c>
      <c r="H39" s="2">
        <v>2.65</v>
      </c>
      <c r="I39" s="2">
        <v>15.34</v>
      </c>
      <c r="J39" s="2" t="s">
        <v>296</v>
      </c>
      <c r="K39" s="2">
        <v>1013.99</v>
      </c>
      <c r="L39" s="2">
        <v>103.4</v>
      </c>
      <c r="M39" s="22">
        <v>103.4</v>
      </c>
      <c r="N39" s="22">
        <v>154.46</v>
      </c>
      <c r="O39" s="22">
        <v>159.71164</v>
      </c>
      <c r="P39" s="22">
        <v>9.17</v>
      </c>
      <c r="Q39" s="22">
        <v>9.48178</v>
      </c>
    </row>
    <row r="40" spans="1:17">
      <c r="A40" s="2">
        <v>2013</v>
      </c>
      <c r="B40" s="2">
        <v>19</v>
      </c>
      <c r="C40" s="2">
        <v>3</v>
      </c>
      <c r="D40" s="2">
        <v>552.26</v>
      </c>
      <c r="E40" s="2">
        <v>163.13</v>
      </c>
      <c r="F40" s="22">
        <v>157.157996146435</v>
      </c>
      <c r="G40" s="2">
        <v>28.9</v>
      </c>
      <c r="H40" s="2">
        <v>2.6</v>
      </c>
      <c r="I40" s="2">
        <v>7.45</v>
      </c>
      <c r="J40" s="2" t="s">
        <v>297</v>
      </c>
      <c r="K40" s="2">
        <v>262.02</v>
      </c>
      <c r="L40" s="2">
        <v>103.8</v>
      </c>
      <c r="M40" s="22">
        <v>103.8</v>
      </c>
      <c r="N40" s="22">
        <v>96.35</v>
      </c>
      <c r="O40" s="22">
        <v>100.0113</v>
      </c>
      <c r="P40" s="22">
        <v>16.81</v>
      </c>
      <c r="Q40" s="22">
        <v>17.44878</v>
      </c>
    </row>
    <row r="41" spans="1:17">
      <c r="A41" s="2">
        <v>2013</v>
      </c>
      <c r="B41" s="2">
        <v>20</v>
      </c>
      <c r="C41" s="2">
        <v>3</v>
      </c>
      <c r="D41" s="2">
        <v>690.15</v>
      </c>
      <c r="E41" s="2">
        <v>241.41</v>
      </c>
      <c r="F41" s="22">
        <v>231.902017291066</v>
      </c>
      <c r="G41" s="2">
        <v>29.73</v>
      </c>
      <c r="H41" s="2">
        <v>3.12</v>
      </c>
      <c r="I41" s="2">
        <v>4.99</v>
      </c>
      <c r="J41" s="2" t="s">
        <v>298</v>
      </c>
      <c r="K41" s="2">
        <v>987.86</v>
      </c>
      <c r="L41" s="2">
        <v>104.1</v>
      </c>
      <c r="M41" s="22">
        <v>104.1</v>
      </c>
      <c r="N41" s="22">
        <v>146.6</v>
      </c>
      <c r="O41" s="22">
        <v>152.6106</v>
      </c>
      <c r="P41" s="22">
        <v>11.62</v>
      </c>
      <c r="Q41" s="22">
        <v>12.09642</v>
      </c>
    </row>
    <row r="42" spans="1:17">
      <c r="A42" s="2">
        <v>2014</v>
      </c>
      <c r="B42" s="2">
        <v>1</v>
      </c>
      <c r="C42" s="2">
        <v>4</v>
      </c>
      <c r="D42" s="2">
        <v>480.65</v>
      </c>
      <c r="E42" s="2">
        <v>175.6</v>
      </c>
      <c r="F42" s="22">
        <v>166.661921167772</v>
      </c>
      <c r="G42" s="2">
        <v>20.35</v>
      </c>
      <c r="H42" s="2">
        <v>2.36</v>
      </c>
      <c r="I42" s="2">
        <v>5.65</v>
      </c>
      <c r="J42" s="2" t="s">
        <v>287</v>
      </c>
      <c r="K42" s="2">
        <v>3542.09</v>
      </c>
      <c r="L42" s="2">
        <v>101.8</v>
      </c>
      <c r="M42" s="22">
        <v>105.363</v>
      </c>
      <c r="N42" s="22">
        <v>104.91</v>
      </c>
      <c r="O42" s="22">
        <v>110.5363233</v>
      </c>
      <c r="P42" s="22">
        <v>15.09</v>
      </c>
      <c r="Q42" s="22">
        <v>15.8992767</v>
      </c>
    </row>
    <row r="43" spans="1:17">
      <c r="A43" s="2">
        <v>2014</v>
      </c>
      <c r="B43" s="2">
        <v>2</v>
      </c>
      <c r="C43" s="2">
        <v>4</v>
      </c>
      <c r="D43" s="2">
        <v>569.78</v>
      </c>
      <c r="E43" s="2">
        <v>130.43</v>
      </c>
      <c r="F43" s="22">
        <v>124.640689265018</v>
      </c>
      <c r="G43" s="2">
        <v>25.48</v>
      </c>
      <c r="H43" s="2">
        <v>1.59</v>
      </c>
      <c r="I43" s="2">
        <v>7.51</v>
      </c>
      <c r="J43" s="2" t="s">
        <v>288</v>
      </c>
      <c r="K43" s="2">
        <v>1868.6</v>
      </c>
      <c r="L43" s="2">
        <v>101.4</v>
      </c>
      <c r="M43" s="22">
        <v>104.6448</v>
      </c>
      <c r="N43" s="22">
        <v>111.53</v>
      </c>
      <c r="O43" s="22">
        <v>116.71034544</v>
      </c>
      <c r="P43" s="22">
        <v>9.43</v>
      </c>
      <c r="Q43" s="22">
        <v>9.86800464</v>
      </c>
    </row>
    <row r="44" spans="1:17">
      <c r="A44" s="2">
        <v>2014</v>
      </c>
      <c r="B44" s="2">
        <v>3</v>
      </c>
      <c r="C44" s="2">
        <v>4</v>
      </c>
      <c r="D44" s="2">
        <v>553.08</v>
      </c>
      <c r="E44" s="2">
        <v>225.85</v>
      </c>
      <c r="F44" s="22">
        <v>217.093323695421</v>
      </c>
      <c r="G44" s="2">
        <v>23.81</v>
      </c>
      <c r="H44" s="2">
        <v>2.3</v>
      </c>
      <c r="I44" s="2">
        <v>3.9</v>
      </c>
      <c r="J44" s="2" t="s">
        <v>289</v>
      </c>
      <c r="K44" s="2">
        <v>3828.54</v>
      </c>
      <c r="L44" s="2">
        <v>101.2</v>
      </c>
      <c r="M44" s="22">
        <v>104.0336</v>
      </c>
      <c r="N44" s="22">
        <v>115.84</v>
      </c>
      <c r="O44" s="22">
        <v>120.51252224</v>
      </c>
      <c r="P44" s="22">
        <v>13.5</v>
      </c>
      <c r="Q44" s="22">
        <v>14.044536</v>
      </c>
    </row>
    <row r="45" spans="1:17">
      <c r="A45" s="2">
        <v>2014</v>
      </c>
      <c r="B45" s="2">
        <v>4</v>
      </c>
      <c r="C45" s="2">
        <v>4</v>
      </c>
      <c r="D45" s="2">
        <v>473.04</v>
      </c>
      <c r="E45" s="2">
        <v>322.13</v>
      </c>
      <c r="F45" s="22">
        <v>310.236763436884</v>
      </c>
      <c r="G45" s="2">
        <v>27.23</v>
      </c>
      <c r="H45" s="2">
        <v>2.22</v>
      </c>
      <c r="I45" s="2">
        <v>4.84</v>
      </c>
      <c r="J45" s="2" t="s">
        <v>312</v>
      </c>
      <c r="K45" s="2">
        <v>2758.68</v>
      </c>
      <c r="L45" s="2">
        <v>101.4</v>
      </c>
      <c r="M45" s="22">
        <v>103.8336</v>
      </c>
      <c r="N45" s="22">
        <v>98.73</v>
      </c>
      <c r="O45" s="22">
        <v>102.51491328</v>
      </c>
      <c r="P45" s="22">
        <v>13.74</v>
      </c>
      <c r="Q45" s="22">
        <v>14.26673664</v>
      </c>
    </row>
    <row r="46" spans="1:17">
      <c r="A46" s="2">
        <v>2014</v>
      </c>
      <c r="B46" s="2">
        <v>5</v>
      </c>
      <c r="C46" s="2">
        <v>4</v>
      </c>
      <c r="D46" s="2">
        <v>523.97</v>
      </c>
      <c r="E46" s="2">
        <v>380.43</v>
      </c>
      <c r="F46" s="22">
        <v>364.244783064528</v>
      </c>
      <c r="G46" s="2">
        <v>28.07</v>
      </c>
      <c r="H46" s="2">
        <v>1.98</v>
      </c>
      <c r="I46" s="2">
        <v>5.45</v>
      </c>
      <c r="J46" s="2" t="s">
        <v>313</v>
      </c>
      <c r="K46" s="2">
        <v>4062.64</v>
      </c>
      <c r="L46" s="2">
        <v>101.5</v>
      </c>
      <c r="M46" s="22">
        <v>104.4435</v>
      </c>
      <c r="N46" s="22">
        <v>144.88</v>
      </c>
      <c r="O46" s="22">
        <v>151.3177428</v>
      </c>
      <c r="P46" s="22">
        <v>18.58</v>
      </c>
      <c r="Q46" s="22">
        <v>19.4056023</v>
      </c>
    </row>
    <row r="47" spans="1:17">
      <c r="A47" s="2">
        <v>2014</v>
      </c>
      <c r="B47" s="2">
        <v>6</v>
      </c>
      <c r="C47" s="2">
        <v>4</v>
      </c>
      <c r="D47" s="2">
        <v>506.29</v>
      </c>
      <c r="E47" s="2">
        <v>327.48</v>
      </c>
      <c r="F47" s="22">
        <v>312.63126541772</v>
      </c>
      <c r="G47" s="2">
        <v>21.03</v>
      </c>
      <c r="H47" s="2">
        <v>1.95</v>
      </c>
      <c r="I47" s="2">
        <v>2.92</v>
      </c>
      <c r="J47" s="2" t="s">
        <v>314</v>
      </c>
      <c r="K47" s="2">
        <v>6707.81</v>
      </c>
      <c r="L47" s="2">
        <v>101.6</v>
      </c>
      <c r="M47" s="22">
        <v>104.7496</v>
      </c>
      <c r="N47" s="22">
        <v>135.39</v>
      </c>
      <c r="O47" s="22">
        <v>141.82048344</v>
      </c>
      <c r="P47" s="22">
        <v>13.75</v>
      </c>
      <c r="Q47" s="22">
        <v>14.40307</v>
      </c>
    </row>
    <row r="48" spans="1:17">
      <c r="A48" s="2">
        <v>2014</v>
      </c>
      <c r="B48" s="2">
        <v>7</v>
      </c>
      <c r="C48" s="2">
        <v>4</v>
      </c>
      <c r="D48" s="2">
        <v>493.63</v>
      </c>
      <c r="E48" s="2">
        <v>220.28</v>
      </c>
      <c r="F48" s="22">
        <v>210.281132165529</v>
      </c>
      <c r="G48" s="2">
        <v>28.34</v>
      </c>
      <c r="H48" s="2">
        <v>2.11</v>
      </c>
      <c r="I48" s="2">
        <v>6.19</v>
      </c>
      <c r="J48" s="2" t="s">
        <v>290</v>
      </c>
      <c r="K48" s="2">
        <v>519.7</v>
      </c>
      <c r="L48" s="2">
        <v>102.2</v>
      </c>
      <c r="M48" s="22">
        <v>104.755</v>
      </c>
      <c r="N48" s="22">
        <v>65.48</v>
      </c>
      <c r="O48" s="22">
        <v>68.593574</v>
      </c>
      <c r="P48" s="22">
        <v>19.39</v>
      </c>
      <c r="Q48" s="22">
        <v>20.3119945</v>
      </c>
    </row>
    <row r="49" spans="1:17">
      <c r="A49" s="2">
        <v>2014</v>
      </c>
      <c r="B49" s="2">
        <v>8</v>
      </c>
      <c r="C49" s="2">
        <v>4</v>
      </c>
      <c r="D49" s="2">
        <v>484.57</v>
      </c>
      <c r="E49" s="2">
        <v>164.58</v>
      </c>
      <c r="F49" s="22">
        <v>158.192959269494</v>
      </c>
      <c r="G49" s="2">
        <v>26.27</v>
      </c>
      <c r="H49" s="2">
        <v>2</v>
      </c>
      <c r="I49" s="2">
        <v>5.2</v>
      </c>
      <c r="J49" s="2" t="s">
        <v>291</v>
      </c>
      <c r="K49" s="2">
        <v>1098.68</v>
      </c>
      <c r="L49" s="2">
        <v>101.5</v>
      </c>
      <c r="M49" s="22">
        <v>104.0375</v>
      </c>
      <c r="N49" s="22">
        <v>71.6</v>
      </c>
      <c r="O49" s="22">
        <v>74.49085</v>
      </c>
      <c r="P49" s="22">
        <v>18.06</v>
      </c>
      <c r="Q49" s="22">
        <v>18.7891725</v>
      </c>
    </row>
    <row r="50" spans="1:17">
      <c r="A50" s="2">
        <v>2014</v>
      </c>
      <c r="B50" s="2">
        <v>9</v>
      </c>
      <c r="C50" s="2">
        <v>4</v>
      </c>
      <c r="D50" s="2">
        <v>546.71</v>
      </c>
      <c r="E50" s="2">
        <v>147.31</v>
      </c>
      <c r="F50" s="22">
        <v>141.593175537667</v>
      </c>
      <c r="G50" s="2">
        <v>27.2</v>
      </c>
      <c r="H50" s="2">
        <v>2.08</v>
      </c>
      <c r="I50" s="2">
        <v>5.47</v>
      </c>
      <c r="J50" s="2" t="s">
        <v>315</v>
      </c>
      <c r="K50" s="2">
        <v>3828.59</v>
      </c>
      <c r="L50" s="2">
        <v>101.5</v>
      </c>
      <c r="M50" s="22">
        <v>104.0375</v>
      </c>
      <c r="N50" s="22">
        <v>109.89</v>
      </c>
      <c r="O50" s="22">
        <v>114.32680875</v>
      </c>
      <c r="P50" s="22">
        <v>19.94</v>
      </c>
      <c r="Q50" s="22">
        <v>20.7450775</v>
      </c>
    </row>
    <row r="51" spans="1:17">
      <c r="A51" s="2">
        <v>2014</v>
      </c>
      <c r="B51" s="2">
        <v>10</v>
      </c>
      <c r="C51" s="2">
        <v>4</v>
      </c>
      <c r="D51" s="2">
        <v>475.34</v>
      </c>
      <c r="E51" s="2">
        <v>254.88</v>
      </c>
      <c r="F51" s="22">
        <v>243.796056105232</v>
      </c>
      <c r="G51" s="2">
        <v>22.34</v>
      </c>
      <c r="H51" s="2">
        <v>2.2</v>
      </c>
      <c r="I51" s="2">
        <v>5.53</v>
      </c>
      <c r="J51" s="2" t="s">
        <v>293</v>
      </c>
      <c r="K51" s="2">
        <v>4009.42</v>
      </c>
      <c r="L51" s="2">
        <v>101.6</v>
      </c>
      <c r="M51" s="22">
        <v>104.5464</v>
      </c>
      <c r="N51" s="22">
        <v>105.95</v>
      </c>
      <c r="O51" s="22">
        <v>110.7669108</v>
      </c>
      <c r="P51" s="22">
        <v>18.38</v>
      </c>
      <c r="Q51" s="22">
        <v>19.21562832</v>
      </c>
    </row>
    <row r="52" spans="1:17">
      <c r="A52" s="2">
        <v>2014</v>
      </c>
      <c r="B52" s="2">
        <v>11</v>
      </c>
      <c r="C52" s="2">
        <v>4</v>
      </c>
      <c r="D52" s="2">
        <v>365.55</v>
      </c>
      <c r="E52" s="2">
        <v>116.32</v>
      </c>
      <c r="F52" s="22">
        <v>110.826338405252</v>
      </c>
      <c r="G52" s="2">
        <v>25.81</v>
      </c>
      <c r="H52" s="2">
        <v>1.73</v>
      </c>
      <c r="I52" s="2">
        <v>8.05</v>
      </c>
      <c r="J52" s="2" t="s">
        <v>294</v>
      </c>
      <c r="K52" s="2">
        <v>745.72</v>
      </c>
      <c r="L52" s="2">
        <v>101.9</v>
      </c>
      <c r="M52" s="22">
        <v>104.957</v>
      </c>
      <c r="N52" s="22">
        <v>46.9</v>
      </c>
      <c r="O52" s="22">
        <v>49.224833</v>
      </c>
      <c r="P52" s="22">
        <v>15.22</v>
      </c>
      <c r="Q52" s="22">
        <v>15.9744554</v>
      </c>
    </row>
    <row r="53" spans="1:17">
      <c r="A53" s="2">
        <v>2014</v>
      </c>
      <c r="B53" s="2">
        <v>12</v>
      </c>
      <c r="C53" s="2">
        <v>4</v>
      </c>
      <c r="D53" s="2">
        <v>347.85</v>
      </c>
      <c r="E53" s="2">
        <v>134.8</v>
      </c>
      <c r="F53" s="22">
        <v>129.186089303238</v>
      </c>
      <c r="G53" s="2">
        <v>25.16</v>
      </c>
      <c r="H53" s="2">
        <v>1.81</v>
      </c>
      <c r="I53" s="2">
        <v>9.36</v>
      </c>
      <c r="J53" s="2" t="s">
        <v>316</v>
      </c>
      <c r="K53" s="2">
        <v>579.32</v>
      </c>
      <c r="L53" s="2">
        <v>101.9</v>
      </c>
      <c r="M53" s="22">
        <v>104.3456</v>
      </c>
      <c r="N53" s="22">
        <v>25.16</v>
      </c>
      <c r="O53" s="22">
        <v>26.25335296</v>
      </c>
      <c r="P53" s="22">
        <v>2.88</v>
      </c>
      <c r="Q53" s="22">
        <v>3.00515328</v>
      </c>
    </row>
    <row r="54" spans="1:17">
      <c r="A54" s="2">
        <v>2014</v>
      </c>
      <c r="B54" s="2">
        <v>13</v>
      </c>
      <c r="C54" s="2">
        <v>4</v>
      </c>
      <c r="D54" s="2">
        <v>403.85</v>
      </c>
      <c r="E54" s="2">
        <v>91.78</v>
      </c>
      <c r="F54" s="22">
        <v>87.7869239760265</v>
      </c>
      <c r="G54" s="2">
        <v>22.36</v>
      </c>
      <c r="H54" s="2">
        <v>1.41</v>
      </c>
      <c r="I54" s="2">
        <v>12.82</v>
      </c>
      <c r="J54" s="2" t="s">
        <v>317</v>
      </c>
      <c r="K54" s="2">
        <v>450.81</v>
      </c>
      <c r="L54" s="2">
        <v>101.8</v>
      </c>
      <c r="M54" s="22">
        <v>104.5486</v>
      </c>
      <c r="N54" s="22">
        <v>9.72</v>
      </c>
      <c r="O54" s="22">
        <v>10.16212392</v>
      </c>
      <c r="P54" s="22">
        <v>13.49</v>
      </c>
      <c r="Q54" s="22">
        <v>14.10360614</v>
      </c>
    </row>
    <row r="55" spans="1:17">
      <c r="A55" s="2">
        <v>2014</v>
      </c>
      <c r="B55" s="2">
        <v>14</v>
      </c>
      <c r="C55" s="2">
        <v>4</v>
      </c>
      <c r="D55" s="2">
        <v>426.7</v>
      </c>
      <c r="E55" s="2">
        <v>103.51</v>
      </c>
      <c r="F55" s="22">
        <v>99.3984812227041</v>
      </c>
      <c r="G55" s="2">
        <v>18.29</v>
      </c>
      <c r="H55" s="2">
        <v>2.04</v>
      </c>
      <c r="I55" s="2">
        <v>10.18</v>
      </c>
      <c r="J55" s="2" t="s">
        <v>295</v>
      </c>
      <c r="K55" s="2">
        <v>1739.13</v>
      </c>
      <c r="L55" s="2">
        <v>101.3</v>
      </c>
      <c r="M55" s="22">
        <v>104.1364</v>
      </c>
      <c r="N55" s="22">
        <v>48.45</v>
      </c>
      <c r="O55" s="22">
        <v>50.4540858</v>
      </c>
      <c r="P55" s="22">
        <v>12.62</v>
      </c>
      <c r="Q55" s="22">
        <v>13.14201368</v>
      </c>
    </row>
    <row r="56" spans="1:17">
      <c r="A56" s="2">
        <v>2014</v>
      </c>
      <c r="B56" s="2">
        <v>15</v>
      </c>
      <c r="C56" s="2">
        <v>4</v>
      </c>
      <c r="D56" s="2">
        <v>376.96</v>
      </c>
      <c r="E56" s="2">
        <v>104.75</v>
      </c>
      <c r="F56" s="22">
        <v>100.48684557642</v>
      </c>
      <c r="G56" s="2">
        <v>19.84</v>
      </c>
      <c r="H56" s="2">
        <v>1.5</v>
      </c>
      <c r="I56" s="2">
        <v>12.88</v>
      </c>
      <c r="J56" s="2" t="s">
        <v>318</v>
      </c>
      <c r="K56" s="2">
        <v>1034.83</v>
      </c>
      <c r="L56" s="2">
        <v>102.5</v>
      </c>
      <c r="M56" s="22">
        <v>104.2425</v>
      </c>
      <c r="N56" s="22">
        <v>39.47</v>
      </c>
      <c r="O56" s="22">
        <v>41.14451475</v>
      </c>
      <c r="P56" s="22">
        <v>9.31</v>
      </c>
      <c r="Q56" s="22">
        <v>9.70497675</v>
      </c>
    </row>
    <row r="57" spans="1:17">
      <c r="A57" s="2">
        <v>2014</v>
      </c>
      <c r="B57" s="2">
        <v>16</v>
      </c>
      <c r="C57" s="2">
        <v>4</v>
      </c>
      <c r="D57" s="2">
        <v>416.56</v>
      </c>
      <c r="E57" s="2">
        <v>134.09</v>
      </c>
      <c r="F57" s="22">
        <v>128.130276451415</v>
      </c>
      <c r="G57" s="2">
        <v>25.68</v>
      </c>
      <c r="H57" s="2">
        <v>2.25</v>
      </c>
      <c r="I57" s="2">
        <v>12.95</v>
      </c>
      <c r="J57" s="2" t="s">
        <v>319</v>
      </c>
      <c r="K57" s="2">
        <v>1745.83</v>
      </c>
      <c r="L57" s="2">
        <v>101.9</v>
      </c>
      <c r="M57" s="22">
        <v>104.6513</v>
      </c>
      <c r="N57" s="22">
        <v>32.86</v>
      </c>
      <c r="O57" s="22">
        <v>34.38841718</v>
      </c>
      <c r="P57" s="22">
        <v>21.29</v>
      </c>
      <c r="Q57" s="22">
        <v>22.28026177</v>
      </c>
    </row>
    <row r="58" spans="1:17">
      <c r="A58" s="2">
        <v>2014</v>
      </c>
      <c r="B58" s="2">
        <v>17</v>
      </c>
      <c r="C58" s="2">
        <v>4</v>
      </c>
      <c r="D58" s="2">
        <v>433.23</v>
      </c>
      <c r="E58" s="2">
        <v>79.67</v>
      </c>
      <c r="F58" s="22">
        <v>75.5417921429709</v>
      </c>
      <c r="G58" s="2">
        <v>25.86</v>
      </c>
      <c r="H58" s="2">
        <v>2.71</v>
      </c>
      <c r="I58" s="2">
        <v>9.16</v>
      </c>
      <c r="J58" s="2" t="s">
        <v>288</v>
      </c>
      <c r="K58" s="2">
        <v>1212.84</v>
      </c>
      <c r="L58" s="2">
        <v>101.8</v>
      </c>
      <c r="M58" s="22">
        <v>105.4648</v>
      </c>
      <c r="N58" s="22">
        <v>102.53</v>
      </c>
      <c r="O58" s="22">
        <v>108.13305944</v>
      </c>
      <c r="P58" s="22">
        <v>10.78</v>
      </c>
      <c r="Q58" s="22">
        <v>11.36910544</v>
      </c>
    </row>
    <row r="59" spans="1:17">
      <c r="A59" s="2">
        <v>2014</v>
      </c>
      <c r="B59" s="2">
        <v>18</v>
      </c>
      <c r="C59" s="2">
        <v>4</v>
      </c>
      <c r="D59" s="2">
        <v>617.99</v>
      </c>
      <c r="E59" s="2">
        <v>188.18</v>
      </c>
      <c r="F59" s="22">
        <v>178.249033355625</v>
      </c>
      <c r="G59" s="2">
        <v>29.55</v>
      </c>
      <c r="H59" s="2">
        <v>2.62</v>
      </c>
      <c r="I59" s="2">
        <v>14.7</v>
      </c>
      <c r="J59" s="2" t="s">
        <v>296</v>
      </c>
      <c r="K59" s="2">
        <v>1045.4</v>
      </c>
      <c r="L59" s="2">
        <v>102.1</v>
      </c>
      <c r="M59" s="22">
        <v>105.5714</v>
      </c>
      <c r="N59" s="22">
        <v>154.52</v>
      </c>
      <c r="O59" s="22">
        <v>163.12892728</v>
      </c>
      <c r="P59" s="22">
        <v>8.02</v>
      </c>
      <c r="Q59" s="22">
        <v>8.46682628</v>
      </c>
    </row>
    <row r="60" spans="1:17">
      <c r="A60" s="2">
        <v>2014</v>
      </c>
      <c r="B60" s="2">
        <v>19</v>
      </c>
      <c r="C60" s="2">
        <v>4</v>
      </c>
      <c r="D60" s="2">
        <v>587.55</v>
      </c>
      <c r="E60" s="2">
        <v>191.79</v>
      </c>
      <c r="F60" s="22">
        <v>181.859041463748</v>
      </c>
      <c r="G60" s="2">
        <v>31.4</v>
      </c>
      <c r="H60" s="2">
        <v>2.47</v>
      </c>
      <c r="I60" s="2">
        <v>7.26</v>
      </c>
      <c r="J60" s="2" t="s">
        <v>297</v>
      </c>
      <c r="K60" s="2">
        <v>288.75</v>
      </c>
      <c r="L60" s="2">
        <v>101.6</v>
      </c>
      <c r="M60" s="22">
        <v>105.4608</v>
      </c>
      <c r="N60" s="22">
        <v>102.46</v>
      </c>
      <c r="O60" s="22">
        <v>108.05513568</v>
      </c>
      <c r="P60" s="22">
        <v>22.56</v>
      </c>
      <c r="Q60" s="22">
        <v>23.79195648</v>
      </c>
    </row>
    <row r="61" spans="1:17">
      <c r="A61" s="2">
        <v>2014</v>
      </c>
      <c r="B61" s="2">
        <v>20</v>
      </c>
      <c r="C61" s="2">
        <v>4</v>
      </c>
      <c r="D61" s="2">
        <v>690.6</v>
      </c>
      <c r="E61" s="2">
        <v>241.75</v>
      </c>
      <c r="F61" s="22">
        <v>228.346731878904</v>
      </c>
      <c r="G61" s="2">
        <v>29.98</v>
      </c>
      <c r="H61" s="2">
        <v>3.13</v>
      </c>
      <c r="I61" s="2">
        <v>4.68</v>
      </c>
      <c r="J61" s="2" t="s">
        <v>298</v>
      </c>
      <c r="K61" s="2">
        <v>1006.04</v>
      </c>
      <c r="L61" s="2">
        <v>101.7</v>
      </c>
      <c r="M61" s="22">
        <v>105.8697</v>
      </c>
      <c r="N61" s="22">
        <v>143.71</v>
      </c>
      <c r="O61" s="22">
        <v>152.14534587</v>
      </c>
      <c r="P61" s="22">
        <v>11.48</v>
      </c>
      <c r="Q61" s="22">
        <v>12.15384156</v>
      </c>
    </row>
    <row r="62" spans="1:17">
      <c r="A62" s="2">
        <v>2015</v>
      </c>
      <c r="B62" s="2">
        <v>1</v>
      </c>
      <c r="C62" s="2">
        <v>5</v>
      </c>
      <c r="D62" s="2">
        <v>482.04</v>
      </c>
      <c r="E62" s="2">
        <v>188.86</v>
      </c>
      <c r="F62" s="22">
        <v>178.35520819448</v>
      </c>
      <c r="G62" s="2">
        <v>20.96</v>
      </c>
      <c r="H62" s="2">
        <v>2.38</v>
      </c>
      <c r="I62" s="2">
        <v>5.68</v>
      </c>
      <c r="J62" s="2" t="s">
        <v>287</v>
      </c>
      <c r="K62" s="2">
        <v>3654.43</v>
      </c>
      <c r="L62" s="2">
        <v>100.5</v>
      </c>
      <c r="M62" s="22">
        <v>105.889815</v>
      </c>
      <c r="N62" s="22">
        <v>107.63</v>
      </c>
      <c r="O62" s="22">
        <v>113.9692078845</v>
      </c>
      <c r="P62" s="22">
        <v>16.29</v>
      </c>
      <c r="Q62" s="22">
        <v>17.2494508635</v>
      </c>
    </row>
    <row r="63" spans="1:17">
      <c r="A63" s="2">
        <v>2015</v>
      </c>
      <c r="B63" s="2">
        <v>2</v>
      </c>
      <c r="C63" s="2">
        <v>5</v>
      </c>
      <c r="D63" s="2">
        <v>577.65</v>
      </c>
      <c r="E63" s="2">
        <v>147.86</v>
      </c>
      <c r="F63" s="22">
        <v>140.314831483804</v>
      </c>
      <c r="G63" s="2">
        <v>25.09</v>
      </c>
      <c r="H63" s="2">
        <v>1.57</v>
      </c>
      <c r="I63" s="2">
        <v>7.46</v>
      </c>
      <c r="J63" s="2" t="s">
        <v>288</v>
      </c>
      <c r="K63" s="2">
        <v>1894.48</v>
      </c>
      <c r="L63" s="2">
        <v>100.7</v>
      </c>
      <c r="M63" s="22">
        <v>105.3773136</v>
      </c>
      <c r="N63" s="22">
        <v>122.31</v>
      </c>
      <c r="O63" s="22">
        <v>128.88699226416</v>
      </c>
      <c r="P63" s="22">
        <v>8.95</v>
      </c>
      <c r="Q63" s="22">
        <v>9.4312695672</v>
      </c>
    </row>
    <row r="64" spans="1:17">
      <c r="A64" s="2">
        <v>2015</v>
      </c>
      <c r="B64" s="2">
        <v>3</v>
      </c>
      <c r="C64" s="2">
        <v>5</v>
      </c>
      <c r="D64" s="2">
        <v>518.77</v>
      </c>
      <c r="E64" s="2">
        <v>231.21</v>
      </c>
      <c r="F64" s="22">
        <v>219.827403855874</v>
      </c>
      <c r="G64" s="2">
        <v>24.09</v>
      </c>
      <c r="H64" s="2">
        <v>2.08</v>
      </c>
      <c r="I64" s="2">
        <v>3.69</v>
      </c>
      <c r="J64" s="2" t="s">
        <v>289</v>
      </c>
      <c r="K64" s="2">
        <v>3938.32</v>
      </c>
      <c r="L64" s="2">
        <v>101.1</v>
      </c>
      <c r="M64" s="22">
        <v>105.1779696</v>
      </c>
      <c r="N64" s="22">
        <v>121.78</v>
      </c>
      <c r="O64" s="22">
        <v>128.08573137888</v>
      </c>
      <c r="P64" s="22">
        <v>15.55</v>
      </c>
      <c r="Q64" s="22">
        <v>16.3551742728</v>
      </c>
    </row>
    <row r="65" spans="1:17">
      <c r="A65" s="2">
        <v>2015</v>
      </c>
      <c r="B65" s="2">
        <v>4</v>
      </c>
      <c r="C65" s="2">
        <v>5</v>
      </c>
      <c r="D65" s="2">
        <v>408.89</v>
      </c>
      <c r="E65" s="2">
        <v>349.31</v>
      </c>
      <c r="F65" s="22">
        <v>331.768502187326</v>
      </c>
      <c r="G65" s="2">
        <v>25.75</v>
      </c>
      <c r="H65" s="2">
        <v>2.09</v>
      </c>
      <c r="I65" s="2">
        <v>4.37</v>
      </c>
      <c r="J65" s="2" t="s">
        <v>312</v>
      </c>
      <c r="K65" s="2">
        <v>2922.41</v>
      </c>
      <c r="L65" s="2">
        <v>101.4</v>
      </c>
      <c r="M65" s="22">
        <v>105.2872704</v>
      </c>
      <c r="N65" s="22">
        <v>98.98</v>
      </c>
      <c r="O65" s="22">
        <v>104.21334024192</v>
      </c>
      <c r="P65" s="22">
        <v>14.87</v>
      </c>
      <c r="Q65" s="22">
        <v>15.65621710848</v>
      </c>
    </row>
    <row r="66" spans="1:17">
      <c r="A66" s="2">
        <v>2015</v>
      </c>
      <c r="B66" s="2">
        <v>5</v>
      </c>
      <c r="C66" s="2">
        <v>5</v>
      </c>
      <c r="D66" s="2">
        <v>512.3</v>
      </c>
      <c r="E66" s="2">
        <v>391.38</v>
      </c>
      <c r="F66" s="22">
        <v>368.827677579812</v>
      </c>
      <c r="G66" s="2">
        <v>29.56</v>
      </c>
      <c r="H66" s="2">
        <v>1.52</v>
      </c>
      <c r="I66" s="2">
        <v>5.23</v>
      </c>
      <c r="J66" s="2" t="s">
        <v>313</v>
      </c>
      <c r="K66" s="2">
        <v>4251.06</v>
      </c>
      <c r="L66" s="2">
        <v>101.6</v>
      </c>
      <c r="M66" s="22">
        <v>106.114596</v>
      </c>
      <c r="N66" s="22">
        <v>147.56</v>
      </c>
      <c r="O66" s="22">
        <v>156.5826978576</v>
      </c>
      <c r="P66" s="22">
        <v>18.52</v>
      </c>
      <c r="Q66" s="22">
        <v>19.6524231792</v>
      </c>
    </row>
    <row r="67" spans="1:17">
      <c r="A67" s="2">
        <v>2015</v>
      </c>
      <c r="B67" s="2">
        <v>6</v>
      </c>
      <c r="C67" s="2">
        <v>5</v>
      </c>
      <c r="D67" s="2">
        <v>447.43</v>
      </c>
      <c r="E67" s="2">
        <v>344.17</v>
      </c>
      <c r="F67" s="22">
        <v>324.989614723013</v>
      </c>
      <c r="G67" s="2">
        <v>20.64</v>
      </c>
      <c r="H67" s="2">
        <v>1.86</v>
      </c>
      <c r="I67" s="2">
        <v>2.71</v>
      </c>
      <c r="J67" s="2" t="s">
        <v>314</v>
      </c>
      <c r="K67" s="2">
        <v>7361.15</v>
      </c>
      <c r="L67" s="2">
        <v>101.1</v>
      </c>
      <c r="M67" s="22">
        <v>105.9018456</v>
      </c>
      <c r="N67" s="22">
        <v>136.29</v>
      </c>
      <c r="O67" s="22">
        <v>144.33362536824</v>
      </c>
      <c r="P67" s="22">
        <v>14.42</v>
      </c>
      <c r="Q67" s="22">
        <v>15.27104613552</v>
      </c>
    </row>
    <row r="68" spans="1:17">
      <c r="A68" s="2">
        <v>2015</v>
      </c>
      <c r="B68" s="2">
        <v>7</v>
      </c>
      <c r="C68" s="2">
        <v>5</v>
      </c>
      <c r="D68" s="2">
        <v>490.91</v>
      </c>
      <c r="E68" s="2">
        <v>218.33</v>
      </c>
      <c r="F68" s="22">
        <v>205.339552552014</v>
      </c>
      <c r="G68" s="2">
        <v>26.21</v>
      </c>
      <c r="H68" s="2">
        <v>1.96</v>
      </c>
      <c r="I68" s="2">
        <v>5.97</v>
      </c>
      <c r="J68" s="2" t="s">
        <v>290</v>
      </c>
      <c r="K68" s="2">
        <v>540.98</v>
      </c>
      <c r="L68" s="2">
        <v>101.5</v>
      </c>
      <c r="M68" s="22">
        <v>106.326325</v>
      </c>
      <c r="N68" s="22">
        <v>70.63</v>
      </c>
      <c r="O68" s="22">
        <v>75.0982833475</v>
      </c>
      <c r="P68" s="22">
        <v>20.74</v>
      </c>
      <c r="Q68" s="22">
        <v>22.052079805</v>
      </c>
    </row>
    <row r="69" spans="1:17">
      <c r="A69" s="2">
        <v>2015</v>
      </c>
      <c r="B69" s="2">
        <v>8</v>
      </c>
      <c r="C69" s="2">
        <v>5</v>
      </c>
      <c r="D69" s="2">
        <v>500.7</v>
      </c>
      <c r="E69" s="2">
        <v>201.73</v>
      </c>
      <c r="F69" s="22">
        <v>191.412870221661</v>
      </c>
      <c r="G69" s="2">
        <v>25.86</v>
      </c>
      <c r="H69" s="2">
        <v>1.89</v>
      </c>
      <c r="I69" s="2">
        <v>4.47</v>
      </c>
      <c r="J69" s="2" t="s">
        <v>291</v>
      </c>
      <c r="K69" s="2">
        <v>1206.27</v>
      </c>
      <c r="L69" s="2">
        <v>101.3</v>
      </c>
      <c r="M69" s="22">
        <v>105.3899875</v>
      </c>
      <c r="N69" s="22">
        <v>90.8</v>
      </c>
      <c r="O69" s="22">
        <v>95.69410865</v>
      </c>
      <c r="P69" s="22">
        <v>21.81</v>
      </c>
      <c r="Q69" s="22">
        <v>22.98555627375</v>
      </c>
    </row>
    <row r="70" spans="1:17">
      <c r="A70" s="2">
        <v>2015</v>
      </c>
      <c r="B70" s="2">
        <v>9</v>
      </c>
      <c r="C70" s="2">
        <v>5</v>
      </c>
      <c r="D70" s="2">
        <v>516.03</v>
      </c>
      <c r="E70" s="2">
        <v>147.15</v>
      </c>
      <c r="F70" s="22">
        <v>140.17778477423</v>
      </c>
      <c r="G70" s="2">
        <v>27.49</v>
      </c>
      <c r="H70" s="2">
        <v>2.03</v>
      </c>
      <c r="I70" s="2">
        <v>5.36</v>
      </c>
      <c r="J70" s="2" t="s">
        <v>315</v>
      </c>
      <c r="K70" s="2">
        <v>3943.81</v>
      </c>
      <c r="L70" s="2">
        <v>100.9</v>
      </c>
      <c r="M70" s="22">
        <v>104.9738375</v>
      </c>
      <c r="N70" s="22">
        <v>116.77</v>
      </c>
      <c r="O70" s="22">
        <v>122.57795004875</v>
      </c>
      <c r="P70" s="22">
        <v>21.79</v>
      </c>
      <c r="Q70" s="22">
        <v>22.87379919125</v>
      </c>
    </row>
    <row r="71" spans="1:17">
      <c r="A71" s="2">
        <v>2015</v>
      </c>
      <c r="B71" s="2">
        <v>10</v>
      </c>
      <c r="C71" s="2">
        <v>5</v>
      </c>
      <c r="D71" s="2">
        <v>540.17</v>
      </c>
      <c r="E71" s="2">
        <v>285.07</v>
      </c>
      <c r="F71" s="22">
        <v>269.439907371424</v>
      </c>
      <c r="G71" s="2">
        <v>21.13</v>
      </c>
      <c r="H71" s="2">
        <v>2.07</v>
      </c>
      <c r="I71" s="2">
        <v>4.69</v>
      </c>
      <c r="J71" s="2" t="s">
        <v>293</v>
      </c>
      <c r="K71" s="2">
        <v>4189.91</v>
      </c>
      <c r="L71" s="2">
        <v>101.2</v>
      </c>
      <c r="M71" s="22">
        <v>105.8009568</v>
      </c>
      <c r="N71" s="22">
        <v>123.97</v>
      </c>
      <c r="O71" s="22">
        <v>131.16144614496</v>
      </c>
      <c r="P71" s="22">
        <v>23.94</v>
      </c>
      <c r="Q71" s="22">
        <v>25.32874905792</v>
      </c>
    </row>
    <row r="72" spans="1:17">
      <c r="A72" s="2">
        <v>2015</v>
      </c>
      <c r="B72" s="2">
        <v>11</v>
      </c>
      <c r="C72" s="2">
        <v>5</v>
      </c>
      <c r="D72" s="2">
        <v>412.95</v>
      </c>
      <c r="E72" s="2">
        <v>125.63</v>
      </c>
      <c r="F72" s="22">
        <v>117.695808919041</v>
      </c>
      <c r="G72" s="2">
        <v>24.98</v>
      </c>
      <c r="H72" s="2">
        <v>1.87</v>
      </c>
      <c r="I72" s="2">
        <v>7.54</v>
      </c>
      <c r="J72" s="2" t="s">
        <v>294</v>
      </c>
      <c r="K72" s="2">
        <v>813.53</v>
      </c>
      <c r="L72" s="2">
        <v>101.7</v>
      </c>
      <c r="M72" s="22">
        <v>106.741269</v>
      </c>
      <c r="N72" s="22">
        <v>67.04</v>
      </c>
      <c r="O72" s="22">
        <v>71.5593467376</v>
      </c>
      <c r="P72" s="22">
        <v>19.98</v>
      </c>
      <c r="Q72" s="22">
        <v>21.3269055462</v>
      </c>
    </row>
    <row r="73" spans="1:17">
      <c r="A73" s="2">
        <v>2015</v>
      </c>
      <c r="B73" s="2">
        <v>12</v>
      </c>
      <c r="C73" s="2">
        <v>5</v>
      </c>
      <c r="D73" s="2">
        <v>316.99</v>
      </c>
      <c r="E73" s="2">
        <v>138.38</v>
      </c>
      <c r="F73" s="22">
        <v>130.657138748024</v>
      </c>
      <c r="G73" s="2">
        <v>20.78</v>
      </c>
      <c r="H73" s="2">
        <v>1.94</v>
      </c>
      <c r="I73" s="2">
        <v>8.64</v>
      </c>
      <c r="J73" s="2" t="s">
        <v>316</v>
      </c>
      <c r="K73" s="2">
        <v>616.99</v>
      </c>
      <c r="L73" s="2">
        <v>101.5</v>
      </c>
      <c r="M73" s="22">
        <v>105.910784</v>
      </c>
      <c r="N73" s="22">
        <v>32.12</v>
      </c>
      <c r="O73" s="22">
        <v>34.0185438208</v>
      </c>
      <c r="P73" s="22">
        <v>4.57</v>
      </c>
      <c r="Q73" s="22">
        <v>4.8401228288</v>
      </c>
    </row>
    <row r="74" spans="1:17">
      <c r="A74" s="2">
        <v>2015</v>
      </c>
      <c r="B74" s="2">
        <v>13</v>
      </c>
      <c r="C74" s="2">
        <v>5</v>
      </c>
      <c r="D74" s="2">
        <v>409.96</v>
      </c>
      <c r="E74" s="2">
        <v>101.85</v>
      </c>
      <c r="F74" s="22">
        <v>96.1686160858748</v>
      </c>
      <c r="G74" s="2">
        <v>21.76</v>
      </c>
      <c r="H74" s="2">
        <v>1.34</v>
      </c>
      <c r="I74" s="2">
        <v>12.25</v>
      </c>
      <c r="J74" s="2" t="s">
        <v>317</v>
      </c>
      <c r="K74" s="2">
        <v>451.88</v>
      </c>
      <c r="L74" s="2">
        <v>101.3</v>
      </c>
      <c r="M74" s="22">
        <v>105.9077318</v>
      </c>
      <c r="N74" s="22">
        <v>16.55</v>
      </c>
      <c r="O74" s="22">
        <v>17.5277296129</v>
      </c>
      <c r="P74" s="22">
        <v>14.27</v>
      </c>
      <c r="Q74" s="22">
        <v>15.11303332786</v>
      </c>
    </row>
    <row r="75" spans="1:17">
      <c r="A75" s="2">
        <v>2015</v>
      </c>
      <c r="B75" s="2">
        <v>14</v>
      </c>
      <c r="C75" s="2">
        <v>5</v>
      </c>
      <c r="D75" s="2">
        <v>424.69</v>
      </c>
      <c r="E75" s="2">
        <v>103.97</v>
      </c>
      <c r="F75" s="22">
        <v>98.2679228063908</v>
      </c>
      <c r="G75" s="2">
        <v>18.47</v>
      </c>
      <c r="H75" s="2">
        <v>1.94</v>
      </c>
      <c r="I75" s="2">
        <v>10.08</v>
      </c>
      <c r="J75" s="2" t="s">
        <v>295</v>
      </c>
      <c r="K75" s="2">
        <v>1816.91</v>
      </c>
      <c r="L75" s="2">
        <v>101.6</v>
      </c>
      <c r="M75" s="22">
        <v>105.8025824</v>
      </c>
      <c r="N75" s="22">
        <v>53.81</v>
      </c>
      <c r="O75" s="22">
        <v>56.93236958944</v>
      </c>
      <c r="P75" s="22">
        <v>13.81</v>
      </c>
      <c r="Q75" s="22">
        <v>14.61133662944</v>
      </c>
    </row>
    <row r="76" spans="1:17">
      <c r="A76" s="2">
        <v>2015</v>
      </c>
      <c r="B76" s="2">
        <v>15</v>
      </c>
      <c r="C76" s="2">
        <v>5</v>
      </c>
      <c r="D76" s="2">
        <v>386.67</v>
      </c>
      <c r="E76" s="2">
        <v>111.65</v>
      </c>
      <c r="F76" s="22">
        <v>105.523179125597</v>
      </c>
      <c r="G76" s="2">
        <v>22.5</v>
      </c>
      <c r="H76" s="2">
        <v>1.5</v>
      </c>
      <c r="I76" s="2">
        <v>12.12</v>
      </c>
      <c r="J76" s="2" t="s">
        <v>318</v>
      </c>
      <c r="K76" s="2">
        <v>1037.8</v>
      </c>
      <c r="L76" s="2">
        <v>101.5</v>
      </c>
      <c r="M76" s="22">
        <v>105.8061375</v>
      </c>
      <c r="N76" s="22">
        <v>54.26</v>
      </c>
      <c r="O76" s="22">
        <v>57.4104102075</v>
      </c>
      <c r="P76" s="22">
        <v>11.3</v>
      </c>
      <c r="Q76" s="22">
        <v>11.9560935375</v>
      </c>
    </row>
    <row r="77" spans="1:17">
      <c r="A77" s="2">
        <v>2015</v>
      </c>
      <c r="B77" s="2">
        <v>16</v>
      </c>
      <c r="C77" s="2">
        <v>5</v>
      </c>
      <c r="D77" s="2">
        <v>420.2</v>
      </c>
      <c r="E77" s="2">
        <v>134.72</v>
      </c>
      <c r="F77" s="22">
        <v>127.080232637836</v>
      </c>
      <c r="G77" s="2">
        <v>26.11</v>
      </c>
      <c r="H77" s="2">
        <v>2.16</v>
      </c>
      <c r="I77" s="2">
        <v>12.65</v>
      </c>
      <c r="J77" s="2" t="s">
        <v>319</v>
      </c>
      <c r="K77" s="2">
        <v>1762.59</v>
      </c>
      <c r="L77" s="2">
        <v>101.3</v>
      </c>
      <c r="M77" s="22">
        <v>106.0117669</v>
      </c>
      <c r="N77" s="22">
        <v>44.99</v>
      </c>
      <c r="O77" s="22">
        <v>47.69469392831</v>
      </c>
      <c r="P77" s="22">
        <v>23.33</v>
      </c>
      <c r="Q77" s="22">
        <v>24.73254521777</v>
      </c>
    </row>
    <row r="78" spans="1:17">
      <c r="A78" s="2">
        <v>2015</v>
      </c>
      <c r="B78" s="2">
        <v>17</v>
      </c>
      <c r="C78" s="2">
        <v>5</v>
      </c>
      <c r="D78" s="2">
        <v>461.49</v>
      </c>
      <c r="E78" s="2">
        <v>80.41</v>
      </c>
      <c r="F78" s="22">
        <v>75.4138952036733</v>
      </c>
      <c r="G78" s="2">
        <v>24.63</v>
      </c>
      <c r="H78" s="2">
        <v>2.56</v>
      </c>
      <c r="I78" s="2">
        <v>8.99</v>
      </c>
      <c r="J78" s="2" t="s">
        <v>288</v>
      </c>
      <c r="K78" s="2">
        <v>1203.89</v>
      </c>
      <c r="L78" s="2">
        <v>101.1</v>
      </c>
      <c r="M78" s="22">
        <v>106.6249128</v>
      </c>
      <c r="N78" s="22">
        <v>103.2</v>
      </c>
      <c r="O78" s="22">
        <v>110.0369100096</v>
      </c>
      <c r="P78" s="22">
        <v>12.72</v>
      </c>
      <c r="Q78" s="22">
        <v>13.56268890816</v>
      </c>
    </row>
    <row r="79" spans="1:17">
      <c r="A79" s="2">
        <v>2015</v>
      </c>
      <c r="B79" s="2">
        <v>18</v>
      </c>
      <c r="C79" s="2">
        <v>5</v>
      </c>
      <c r="D79" s="2">
        <v>632.49</v>
      </c>
      <c r="E79" s="2">
        <v>197.97</v>
      </c>
      <c r="F79" s="22">
        <v>184.206658369213</v>
      </c>
      <c r="G79" s="2">
        <v>31.07</v>
      </c>
      <c r="H79" s="2">
        <v>2.48</v>
      </c>
      <c r="I79" s="2">
        <v>5.63</v>
      </c>
      <c r="J79" s="2" t="s">
        <v>296</v>
      </c>
      <c r="K79" s="2">
        <v>1065</v>
      </c>
      <c r="L79" s="2">
        <v>101.8</v>
      </c>
      <c r="M79" s="22">
        <v>107.4716852</v>
      </c>
      <c r="N79" s="22">
        <v>150.4</v>
      </c>
      <c r="O79" s="22">
        <v>161.6374145408</v>
      </c>
      <c r="P79" s="22">
        <v>8.01</v>
      </c>
      <c r="Q79" s="22">
        <v>8.60848198452</v>
      </c>
    </row>
    <row r="80" spans="1:17">
      <c r="A80" s="2">
        <v>2015</v>
      </c>
      <c r="B80" s="2">
        <v>19</v>
      </c>
      <c r="C80" s="2">
        <v>5</v>
      </c>
      <c r="D80" s="2">
        <v>576.21</v>
      </c>
      <c r="E80" s="2">
        <v>172.93</v>
      </c>
      <c r="F80" s="22">
        <v>162.352098393126</v>
      </c>
      <c r="G80" s="2">
        <v>33.85</v>
      </c>
      <c r="H80" s="2">
        <v>2.31</v>
      </c>
      <c r="I80" s="2">
        <v>7.29</v>
      </c>
      <c r="J80" s="2" t="s">
        <v>297</v>
      </c>
      <c r="K80" s="2">
        <v>301.77</v>
      </c>
      <c r="L80" s="2">
        <v>101</v>
      </c>
      <c r="M80" s="22">
        <v>106.515408</v>
      </c>
      <c r="N80" s="22">
        <v>147.77</v>
      </c>
      <c r="O80" s="22">
        <v>157.3978184016</v>
      </c>
      <c r="P80" s="22">
        <v>23.8</v>
      </c>
      <c r="Q80" s="22">
        <v>25.350667104</v>
      </c>
    </row>
    <row r="81" spans="1:17">
      <c r="A81" s="2">
        <v>2015</v>
      </c>
      <c r="B81" s="2">
        <v>20</v>
      </c>
      <c r="C81" s="2">
        <v>5</v>
      </c>
      <c r="D81" s="2">
        <v>672.93</v>
      </c>
      <c r="E81" s="2">
        <v>270.45</v>
      </c>
      <c r="F81" s="22">
        <v>253.931935323528</v>
      </c>
      <c r="G81" s="2">
        <v>31.14</v>
      </c>
      <c r="H81" s="2">
        <v>2.93</v>
      </c>
      <c r="I81" s="2">
        <v>3.77</v>
      </c>
      <c r="J81" s="2" t="s">
        <v>298</v>
      </c>
      <c r="K81" s="2">
        <v>1067.73</v>
      </c>
      <c r="L81" s="2">
        <v>100.6</v>
      </c>
      <c r="M81" s="22">
        <v>106.5049182</v>
      </c>
      <c r="N81" s="22">
        <v>145.98</v>
      </c>
      <c r="O81" s="22">
        <v>155.47587958836</v>
      </c>
      <c r="P81" s="22">
        <v>11.83</v>
      </c>
      <c r="Q81" s="22">
        <v>12.59953182306</v>
      </c>
    </row>
    <row r="82" spans="1:17">
      <c r="A82" s="2">
        <v>2016</v>
      </c>
      <c r="B82" s="2">
        <v>1</v>
      </c>
      <c r="C82" s="2">
        <v>6</v>
      </c>
      <c r="D82" s="2">
        <v>486.25</v>
      </c>
      <c r="E82" s="2">
        <v>190.95</v>
      </c>
      <c r="F82" s="22">
        <v>177.663998013155</v>
      </c>
      <c r="G82" s="2">
        <v>20.55</v>
      </c>
      <c r="H82" s="2">
        <v>2.34</v>
      </c>
      <c r="I82" s="2">
        <v>5.38</v>
      </c>
      <c r="J82" s="2" t="s">
        <v>287</v>
      </c>
      <c r="K82" s="2">
        <v>3696.14</v>
      </c>
      <c r="L82" s="2">
        <v>101.5</v>
      </c>
      <c r="M82" s="22">
        <v>107.478162225</v>
      </c>
      <c r="N82" s="22">
        <v>112.46</v>
      </c>
      <c r="O82" s="22">
        <v>120.869941238235</v>
      </c>
      <c r="P82" s="22">
        <v>15.5</v>
      </c>
      <c r="Q82" s="22">
        <v>16.659115144875</v>
      </c>
    </row>
    <row r="83" spans="1:17">
      <c r="A83" s="2">
        <v>2016</v>
      </c>
      <c r="B83" s="2">
        <v>2</v>
      </c>
      <c r="C83" s="2">
        <v>6</v>
      </c>
      <c r="D83" s="2">
        <v>600.62</v>
      </c>
      <c r="E83" s="2">
        <v>149.44</v>
      </c>
      <c r="F83" s="22">
        <v>140.271222001911</v>
      </c>
      <c r="G83" s="2">
        <v>26.09</v>
      </c>
      <c r="H83" s="2">
        <v>1.5</v>
      </c>
      <c r="I83" s="2">
        <v>7.17</v>
      </c>
      <c r="J83" s="2" t="s">
        <v>288</v>
      </c>
      <c r="K83" s="2">
        <v>1860.67</v>
      </c>
      <c r="L83" s="2">
        <v>101.1</v>
      </c>
      <c r="M83" s="22">
        <v>106.5364640496</v>
      </c>
      <c r="N83" s="22">
        <v>118.71</v>
      </c>
      <c r="O83" s="22">
        <v>126.46943647328</v>
      </c>
      <c r="P83" s="22">
        <v>8.72</v>
      </c>
      <c r="Q83" s="22">
        <v>9.28997966512512</v>
      </c>
    </row>
    <row r="84" spans="1:17">
      <c r="A84" s="2">
        <v>2016</v>
      </c>
      <c r="B84" s="2">
        <v>3</v>
      </c>
      <c r="C84" s="2">
        <v>6</v>
      </c>
      <c r="D84" s="2">
        <v>458.56</v>
      </c>
      <c r="E84" s="2">
        <v>236.45</v>
      </c>
      <c r="F84" s="22">
        <v>222.363437941141</v>
      </c>
      <c r="G84" s="2">
        <v>26.21</v>
      </c>
      <c r="H84" s="2">
        <v>2.1</v>
      </c>
      <c r="I84" s="2">
        <v>2.93</v>
      </c>
      <c r="J84" s="2" t="s">
        <v>289</v>
      </c>
      <c r="K84" s="2">
        <v>3938.32</v>
      </c>
      <c r="L84" s="2">
        <v>101.1</v>
      </c>
      <c r="M84" s="22">
        <v>106.3349272656</v>
      </c>
      <c r="N84" s="22">
        <v>130.88</v>
      </c>
      <c r="O84" s="22">
        <v>139.171152805217</v>
      </c>
      <c r="P84" s="22">
        <v>12.58</v>
      </c>
      <c r="Q84" s="22">
        <v>13.3769338500125</v>
      </c>
    </row>
    <row r="85" spans="1:17">
      <c r="A85" s="2">
        <v>2016</v>
      </c>
      <c r="B85" s="2">
        <v>4</v>
      </c>
      <c r="C85" s="2">
        <v>6</v>
      </c>
      <c r="D85" s="2">
        <v>456.34</v>
      </c>
      <c r="E85" s="2">
        <v>323.1</v>
      </c>
      <c r="F85" s="22">
        <v>301.448629253115</v>
      </c>
      <c r="G85" s="2">
        <v>25.33</v>
      </c>
      <c r="H85" s="2">
        <v>2.01</v>
      </c>
      <c r="I85" s="2">
        <v>4.19</v>
      </c>
      <c r="J85" s="2" t="s">
        <v>312</v>
      </c>
      <c r="K85" s="2">
        <v>2789.78</v>
      </c>
      <c r="L85" s="2">
        <v>101.8</v>
      </c>
      <c r="M85" s="22">
        <v>107.1824412672</v>
      </c>
      <c r="N85" s="22">
        <v>98.39</v>
      </c>
      <c r="O85" s="22">
        <v>105.456803962798</v>
      </c>
      <c r="P85" s="22">
        <v>14.65</v>
      </c>
      <c r="Q85" s="22">
        <v>15.7022276456448</v>
      </c>
    </row>
    <row r="86" spans="1:17">
      <c r="A86" s="2">
        <v>2016</v>
      </c>
      <c r="B86" s="2">
        <v>5</v>
      </c>
      <c r="C86" s="2">
        <v>6</v>
      </c>
      <c r="D86" s="2">
        <v>586.11</v>
      </c>
      <c r="E86" s="2">
        <v>367.94</v>
      </c>
      <c r="F86" s="22">
        <v>340.273160627008</v>
      </c>
      <c r="G86" s="2">
        <v>29.38</v>
      </c>
      <c r="H86" s="2">
        <v>1.55</v>
      </c>
      <c r="I86" s="2">
        <v>4.73</v>
      </c>
      <c r="J86" s="2" t="s">
        <v>313</v>
      </c>
      <c r="K86" s="2">
        <v>4241.97</v>
      </c>
      <c r="L86" s="2">
        <v>101.9</v>
      </c>
      <c r="M86" s="22">
        <v>108.130773324</v>
      </c>
      <c r="N86" s="22">
        <v>140.26</v>
      </c>
      <c r="O86" s="22">
        <v>151.664222664242</v>
      </c>
      <c r="P86" s="22">
        <v>17.01</v>
      </c>
      <c r="Q86" s="22">
        <v>18.3930445424124</v>
      </c>
    </row>
    <row r="87" spans="1:17">
      <c r="A87" s="2">
        <v>2016</v>
      </c>
      <c r="B87" s="2">
        <v>6</v>
      </c>
      <c r="C87" s="2">
        <v>6</v>
      </c>
      <c r="D87" s="2">
        <v>407.81</v>
      </c>
      <c r="E87" s="2">
        <v>344.11</v>
      </c>
      <c r="F87" s="22">
        <v>318.249714482476</v>
      </c>
      <c r="G87" s="2">
        <v>21.65</v>
      </c>
      <c r="H87" s="2">
        <v>1.84</v>
      </c>
      <c r="I87" s="2">
        <v>2.69</v>
      </c>
      <c r="J87" s="2" t="s">
        <v>314</v>
      </c>
      <c r="K87" s="2">
        <v>6528.42</v>
      </c>
      <c r="L87" s="2">
        <v>102.1</v>
      </c>
      <c r="M87" s="22">
        <v>108.1257843576</v>
      </c>
      <c r="N87" s="22">
        <v>137.86</v>
      </c>
      <c r="O87" s="22">
        <v>149.062206315387</v>
      </c>
      <c r="P87" s="22">
        <v>15.46</v>
      </c>
      <c r="Q87" s="22">
        <v>16.716246261685</v>
      </c>
    </row>
    <row r="88" spans="1:17">
      <c r="A88" s="2">
        <v>2016</v>
      </c>
      <c r="B88" s="2">
        <v>7</v>
      </c>
      <c r="C88" s="2">
        <v>6</v>
      </c>
      <c r="D88" s="2">
        <v>477.01</v>
      </c>
      <c r="E88" s="2">
        <v>233.6</v>
      </c>
      <c r="F88" s="22">
        <v>215.816307140866</v>
      </c>
      <c r="G88" s="2">
        <v>28.16</v>
      </c>
      <c r="H88" s="2">
        <v>1.83</v>
      </c>
      <c r="I88" s="2">
        <v>5.81</v>
      </c>
      <c r="J88" s="2" t="s">
        <v>290</v>
      </c>
      <c r="K88" s="2">
        <v>540.17</v>
      </c>
      <c r="L88" s="2">
        <v>101.8</v>
      </c>
      <c r="M88" s="22">
        <v>108.24019885</v>
      </c>
      <c r="N88" s="22">
        <v>75.83</v>
      </c>
      <c r="O88" s="22">
        <v>82.078542787955</v>
      </c>
      <c r="P88" s="22">
        <v>20.3</v>
      </c>
      <c r="Q88" s="22">
        <v>21.97276036655</v>
      </c>
    </row>
    <row r="89" spans="1:17">
      <c r="A89" s="2">
        <v>2016</v>
      </c>
      <c r="B89" s="2">
        <v>8</v>
      </c>
      <c r="C89" s="2">
        <v>6</v>
      </c>
      <c r="D89" s="2">
        <v>487.55</v>
      </c>
      <c r="E89" s="2">
        <v>218.56</v>
      </c>
      <c r="F89" s="22">
        <v>204.116268859241</v>
      </c>
      <c r="G89" s="2">
        <v>24.68</v>
      </c>
      <c r="H89" s="2">
        <v>1.92</v>
      </c>
      <c r="I89" s="2">
        <v>3.79</v>
      </c>
      <c r="J89" s="2" t="s">
        <v>291</v>
      </c>
      <c r="K89" s="2">
        <v>1203.33</v>
      </c>
      <c r="L89" s="2">
        <v>101.6</v>
      </c>
      <c r="M89" s="22">
        <v>107.0762273</v>
      </c>
      <c r="N89" s="22">
        <v>96.73</v>
      </c>
      <c r="O89" s="22">
        <v>103.57483466729</v>
      </c>
      <c r="P89" s="22">
        <v>21.22</v>
      </c>
      <c r="Q89" s="22">
        <v>22.72157543306</v>
      </c>
    </row>
    <row r="90" spans="1:17">
      <c r="A90" s="2">
        <v>2016</v>
      </c>
      <c r="B90" s="2">
        <v>9</v>
      </c>
      <c r="C90" s="2">
        <v>6</v>
      </c>
      <c r="D90" s="2">
        <v>496.9</v>
      </c>
      <c r="E90" s="2">
        <v>150.04</v>
      </c>
      <c r="F90" s="22">
        <v>140.403587130766</v>
      </c>
      <c r="G90" s="2">
        <v>27.35</v>
      </c>
      <c r="H90" s="2">
        <v>2</v>
      </c>
      <c r="I90" s="2">
        <v>4.86</v>
      </c>
      <c r="J90" s="2" t="s">
        <v>315</v>
      </c>
      <c r="K90" s="2">
        <v>4059.33</v>
      </c>
      <c r="L90" s="2">
        <v>101.8</v>
      </c>
      <c r="M90" s="22">
        <v>106.863366575</v>
      </c>
      <c r="N90" s="22">
        <v>126.08</v>
      </c>
      <c r="O90" s="22">
        <v>134.73333257776</v>
      </c>
      <c r="P90" s="22">
        <v>22.8</v>
      </c>
      <c r="Q90" s="22">
        <v>24.3648475791</v>
      </c>
    </row>
    <row r="91" spans="1:17">
      <c r="A91" s="2">
        <v>2016</v>
      </c>
      <c r="B91" s="2">
        <v>10</v>
      </c>
      <c r="C91" s="2">
        <v>6</v>
      </c>
      <c r="D91" s="2">
        <v>470.36</v>
      </c>
      <c r="E91" s="2">
        <v>287.31</v>
      </c>
      <c r="F91" s="22">
        <v>266.232441659956</v>
      </c>
      <c r="G91" s="2">
        <v>21.43</v>
      </c>
      <c r="H91" s="2">
        <v>2.08</v>
      </c>
      <c r="I91" s="2">
        <v>4.12</v>
      </c>
      <c r="J91" s="2" t="s">
        <v>293</v>
      </c>
      <c r="K91" s="2">
        <v>4210.46</v>
      </c>
      <c r="L91" s="2">
        <v>102</v>
      </c>
      <c r="M91" s="22">
        <v>107.916975936</v>
      </c>
      <c r="N91" s="22">
        <v>122.07</v>
      </c>
      <c r="O91" s="22">
        <v>131.734252525075</v>
      </c>
      <c r="P91" s="22">
        <v>22.05</v>
      </c>
      <c r="Q91" s="22">
        <v>23.795693193888</v>
      </c>
    </row>
    <row r="92" spans="1:17">
      <c r="A92" s="2">
        <v>2016</v>
      </c>
      <c r="B92" s="2">
        <v>11</v>
      </c>
      <c r="C92" s="2">
        <v>6</v>
      </c>
      <c r="D92" s="2">
        <v>395.02</v>
      </c>
      <c r="E92" s="2">
        <v>125.83</v>
      </c>
      <c r="F92" s="22">
        <v>115.345575218963</v>
      </c>
      <c r="G92" s="2">
        <v>23.81</v>
      </c>
      <c r="H92" s="2">
        <v>1.78</v>
      </c>
      <c r="I92" s="2">
        <v>7.03</v>
      </c>
      <c r="J92" s="2" t="s">
        <v>294</v>
      </c>
      <c r="K92" s="2">
        <v>797.33</v>
      </c>
      <c r="L92" s="2">
        <v>102.2</v>
      </c>
      <c r="M92" s="22">
        <v>109.089576918</v>
      </c>
      <c r="N92" s="22">
        <v>65.96</v>
      </c>
      <c r="O92" s="22">
        <v>71.9554849351128</v>
      </c>
      <c r="P92" s="22">
        <v>15.08</v>
      </c>
      <c r="Q92" s="22">
        <v>16.4507081992344</v>
      </c>
    </row>
    <row r="93" spans="1:17">
      <c r="A93" s="2">
        <v>2016</v>
      </c>
      <c r="B93" s="2">
        <v>12</v>
      </c>
      <c r="C93" s="2">
        <v>6</v>
      </c>
      <c r="D93" s="2">
        <v>346.01</v>
      </c>
      <c r="E93" s="2">
        <v>142.41</v>
      </c>
      <c r="F93" s="22">
        <v>132.214580268874</v>
      </c>
      <c r="G93" s="2">
        <v>22.76</v>
      </c>
      <c r="H93" s="2">
        <v>1.65</v>
      </c>
      <c r="I93" s="2">
        <v>8.43</v>
      </c>
      <c r="J93" s="2" t="s">
        <v>316</v>
      </c>
      <c r="K93" s="2">
        <v>603.25</v>
      </c>
      <c r="L93" s="2">
        <v>101.7</v>
      </c>
      <c r="M93" s="22">
        <v>107.711267328</v>
      </c>
      <c r="N93" s="22">
        <v>38.34</v>
      </c>
      <c r="O93" s="22">
        <v>41.2964998935552</v>
      </c>
      <c r="P93" s="22">
        <v>6.63</v>
      </c>
      <c r="Q93" s="22">
        <v>7.1412570238464</v>
      </c>
    </row>
    <row r="94" spans="1:17">
      <c r="A94" s="2">
        <v>2016</v>
      </c>
      <c r="B94" s="2">
        <v>13</v>
      </c>
      <c r="C94" s="2">
        <v>6</v>
      </c>
      <c r="D94" s="2">
        <v>418.26</v>
      </c>
      <c r="E94" s="2">
        <v>102.32</v>
      </c>
      <c r="F94" s="22">
        <v>94.9041243662838</v>
      </c>
      <c r="G94" s="2">
        <v>20.94</v>
      </c>
      <c r="H94" s="2">
        <v>1.34</v>
      </c>
      <c r="I94" s="2">
        <v>11.62</v>
      </c>
      <c r="J94" s="2" t="s">
        <v>317</v>
      </c>
      <c r="K94" s="2">
        <v>453.87</v>
      </c>
      <c r="L94" s="2">
        <v>101.8</v>
      </c>
      <c r="M94" s="22">
        <v>107.8140709724</v>
      </c>
      <c r="N94" s="22">
        <v>13.3</v>
      </c>
      <c r="O94" s="22">
        <v>14.3392714393292</v>
      </c>
      <c r="P94" s="22">
        <v>13.92</v>
      </c>
      <c r="Q94" s="22">
        <v>15.0077186793581</v>
      </c>
    </row>
    <row r="95" spans="1:17">
      <c r="A95" s="2">
        <v>2016</v>
      </c>
      <c r="B95" s="2">
        <v>14</v>
      </c>
      <c r="C95" s="2">
        <v>6</v>
      </c>
      <c r="D95" s="2">
        <v>444.08</v>
      </c>
      <c r="E95" s="2">
        <v>106.79</v>
      </c>
      <c r="F95" s="22">
        <v>99.2460808034546</v>
      </c>
      <c r="G95" s="2">
        <v>18.73</v>
      </c>
      <c r="H95" s="2">
        <v>1.92</v>
      </c>
      <c r="I95" s="2">
        <v>9.64</v>
      </c>
      <c r="J95" s="2" t="s">
        <v>295</v>
      </c>
      <c r="K95" s="2">
        <v>1866</v>
      </c>
      <c r="L95" s="2">
        <v>101.7</v>
      </c>
      <c r="M95" s="22">
        <v>107.6012263008</v>
      </c>
      <c r="N95" s="22">
        <v>55.73</v>
      </c>
      <c r="O95" s="22">
        <v>59.9661634174358</v>
      </c>
      <c r="P95" s="22">
        <v>14.85</v>
      </c>
      <c r="Q95" s="22">
        <v>15.9787821056688</v>
      </c>
    </row>
    <row r="96" spans="1:17">
      <c r="A96" s="2">
        <v>2016</v>
      </c>
      <c r="B96" s="2">
        <v>15</v>
      </c>
      <c r="C96" s="2">
        <v>6</v>
      </c>
      <c r="D96" s="2">
        <v>404.91</v>
      </c>
      <c r="E96" s="2">
        <v>117.43</v>
      </c>
      <c r="F96" s="22">
        <v>109.778437409887</v>
      </c>
      <c r="G96" s="2">
        <v>21.77</v>
      </c>
      <c r="H96" s="2">
        <v>1.46</v>
      </c>
      <c r="I96" s="2">
        <v>11.66</v>
      </c>
      <c r="J96" s="2" t="s">
        <v>318</v>
      </c>
      <c r="K96" s="2">
        <v>1041.63</v>
      </c>
      <c r="L96" s="2">
        <v>101.1</v>
      </c>
      <c r="M96" s="22">
        <v>106.9700050125</v>
      </c>
      <c r="N96" s="22">
        <v>62.31</v>
      </c>
      <c r="O96" s="22">
        <v>66.6530101232888</v>
      </c>
      <c r="P96" s="22">
        <v>11.18</v>
      </c>
      <c r="Q96" s="22">
        <v>11.9592465603975</v>
      </c>
    </row>
    <row r="97" spans="1:17">
      <c r="A97" s="2">
        <v>2016</v>
      </c>
      <c r="B97" s="2">
        <v>16</v>
      </c>
      <c r="C97" s="2">
        <v>6</v>
      </c>
      <c r="D97" s="2">
        <v>446.75</v>
      </c>
      <c r="E97" s="2">
        <v>145.93</v>
      </c>
      <c r="F97" s="22">
        <v>135.353520648087</v>
      </c>
      <c r="G97" s="2">
        <v>27.95</v>
      </c>
      <c r="H97" s="2">
        <v>2.11</v>
      </c>
      <c r="I97" s="2">
        <v>12.68</v>
      </c>
      <c r="J97" s="2" t="s">
        <v>319</v>
      </c>
      <c r="K97" s="2">
        <v>1784.81</v>
      </c>
      <c r="L97" s="2">
        <v>101.7</v>
      </c>
      <c r="M97" s="22">
        <v>107.8139669373</v>
      </c>
      <c r="N97" s="22">
        <v>49.72</v>
      </c>
      <c r="O97" s="22">
        <v>53.6051043612256</v>
      </c>
      <c r="P97" s="22">
        <v>24.5</v>
      </c>
      <c r="Q97" s="22">
        <v>26.4144218996385</v>
      </c>
    </row>
    <row r="98" spans="1:17">
      <c r="A98" s="2">
        <v>2016</v>
      </c>
      <c r="B98" s="2">
        <v>17</v>
      </c>
      <c r="C98" s="2">
        <v>6</v>
      </c>
      <c r="D98" s="2">
        <v>452.66</v>
      </c>
      <c r="E98" s="2">
        <v>82.82</v>
      </c>
      <c r="F98" s="22">
        <v>76.7531175547481</v>
      </c>
      <c r="G98" s="2">
        <v>26.12</v>
      </c>
      <c r="H98" s="2">
        <v>2.43</v>
      </c>
      <c r="I98" s="2">
        <v>8.92</v>
      </c>
      <c r="J98" s="2" t="s">
        <v>288</v>
      </c>
      <c r="K98" s="2">
        <v>1341.75</v>
      </c>
      <c r="L98" s="2">
        <v>101.2</v>
      </c>
      <c r="M98" s="22">
        <v>107.9044117536</v>
      </c>
      <c r="N98" s="22">
        <v>106.38</v>
      </c>
      <c r="O98" s="22">
        <v>114.78871322348</v>
      </c>
      <c r="P98" s="22">
        <v>13.9</v>
      </c>
      <c r="Q98" s="22">
        <v>14.9987132337504</v>
      </c>
    </row>
    <row r="99" spans="1:17">
      <c r="A99" s="2">
        <v>2016</v>
      </c>
      <c r="B99" s="2">
        <v>18</v>
      </c>
      <c r="C99" s="2">
        <v>6</v>
      </c>
      <c r="D99" s="2">
        <v>540.23</v>
      </c>
      <c r="E99" s="2">
        <v>203.24</v>
      </c>
      <c r="F99" s="22">
        <v>186.315542395506</v>
      </c>
      <c r="G99" s="2">
        <v>32.7</v>
      </c>
      <c r="H99" s="2">
        <v>2.11</v>
      </c>
      <c r="I99" s="2">
        <v>13.86</v>
      </c>
      <c r="J99" s="2" t="s">
        <v>296</v>
      </c>
      <c r="K99" s="2">
        <v>1056.73</v>
      </c>
      <c r="L99" s="2">
        <v>101.5</v>
      </c>
      <c r="M99" s="22">
        <v>109.083760478</v>
      </c>
      <c r="N99" s="22">
        <v>160.05</v>
      </c>
      <c r="O99" s="22">
        <v>174.588558645039</v>
      </c>
      <c r="P99" s="22">
        <v>7.4</v>
      </c>
      <c r="Q99" s="22">
        <v>8.072198275372</v>
      </c>
    </row>
    <row r="100" spans="1:17">
      <c r="A100" s="2">
        <v>2016</v>
      </c>
      <c r="B100" s="2">
        <v>19</v>
      </c>
      <c r="C100" s="2">
        <v>6</v>
      </c>
      <c r="D100" s="2">
        <v>581.59</v>
      </c>
      <c r="E100" s="2">
        <v>233.51</v>
      </c>
      <c r="F100" s="22">
        <v>216.626975431918</v>
      </c>
      <c r="G100" s="2">
        <v>31.51</v>
      </c>
      <c r="H100" s="2">
        <v>2.72</v>
      </c>
      <c r="I100" s="2">
        <v>6.79</v>
      </c>
      <c r="J100" s="2" t="s">
        <v>297</v>
      </c>
      <c r="K100" s="2">
        <v>313.23</v>
      </c>
      <c r="L100" s="2">
        <v>101.2</v>
      </c>
      <c r="M100" s="22">
        <v>107.793592896</v>
      </c>
      <c r="N100" s="22">
        <v>157.35</v>
      </c>
      <c r="O100" s="22">
        <v>169.613218421856</v>
      </c>
      <c r="P100" s="22">
        <v>20.69</v>
      </c>
      <c r="Q100" s="22">
        <v>22.3024943701824</v>
      </c>
    </row>
    <row r="101" spans="1:17">
      <c r="A101" s="2">
        <v>2016</v>
      </c>
      <c r="B101" s="2">
        <v>20</v>
      </c>
      <c r="C101" s="2">
        <v>6</v>
      </c>
      <c r="D101" s="2">
        <v>658.13</v>
      </c>
      <c r="E101" s="2">
        <v>226.37</v>
      </c>
      <c r="F101" s="22">
        <v>209.816559980695</v>
      </c>
      <c r="G101" s="2">
        <v>32.37</v>
      </c>
      <c r="H101" s="2">
        <v>2.81</v>
      </c>
      <c r="I101" s="2">
        <v>3.8</v>
      </c>
      <c r="J101" s="2" t="s">
        <v>298</v>
      </c>
      <c r="K101" s="2">
        <v>1026.4</v>
      </c>
      <c r="L101" s="2">
        <v>101.3</v>
      </c>
      <c r="M101" s="22">
        <v>107.8894821366</v>
      </c>
      <c r="N101" s="22">
        <v>138.9</v>
      </c>
      <c r="O101" s="22">
        <v>149.858490687737</v>
      </c>
      <c r="P101" s="22">
        <v>13.03</v>
      </c>
      <c r="Q101" s="22">
        <v>14.057999522399</v>
      </c>
    </row>
    <row r="102" spans="1:17">
      <c r="A102" s="2">
        <v>2017</v>
      </c>
      <c r="B102" s="2">
        <v>1</v>
      </c>
      <c r="C102" s="2">
        <v>7</v>
      </c>
      <c r="D102" s="2">
        <v>498.1</v>
      </c>
      <c r="E102" s="2">
        <v>190.45</v>
      </c>
      <c r="F102" s="22">
        <v>174.752255651078</v>
      </c>
      <c r="G102" s="2">
        <v>20.67</v>
      </c>
      <c r="H102" s="2">
        <v>2.3</v>
      </c>
      <c r="I102" s="2">
        <v>5.06</v>
      </c>
      <c r="J102" s="2" t="s">
        <v>287</v>
      </c>
      <c r="K102" s="2">
        <v>3544.06</v>
      </c>
      <c r="L102" s="2">
        <v>101.4</v>
      </c>
      <c r="M102" s="22">
        <v>108.98285649615</v>
      </c>
      <c r="N102" s="22">
        <v>113.63</v>
      </c>
      <c r="O102" s="22">
        <v>123.837219836575</v>
      </c>
      <c r="P102" s="22">
        <v>16.38</v>
      </c>
      <c r="Q102" s="22">
        <v>17.8513918940694</v>
      </c>
    </row>
    <row r="103" spans="1:17">
      <c r="A103" s="2">
        <v>2017</v>
      </c>
      <c r="B103" s="2">
        <v>2</v>
      </c>
      <c r="C103" s="2">
        <v>7</v>
      </c>
      <c r="D103" s="2">
        <v>601.46</v>
      </c>
      <c r="E103" s="2">
        <v>149.18</v>
      </c>
      <c r="F103" s="22">
        <v>139.330521497471</v>
      </c>
      <c r="G103" s="2">
        <v>26.92</v>
      </c>
      <c r="H103" s="2">
        <v>1.5</v>
      </c>
      <c r="I103" s="2">
        <v>7.12</v>
      </c>
      <c r="J103" s="2" t="s">
        <v>288</v>
      </c>
      <c r="K103" s="2">
        <v>1806.85</v>
      </c>
      <c r="L103" s="2">
        <v>100.5</v>
      </c>
      <c r="M103" s="22">
        <v>107.069146369848</v>
      </c>
      <c r="N103" s="22">
        <v>123.95</v>
      </c>
      <c r="O103" s="22">
        <v>132.712206925427</v>
      </c>
      <c r="P103" s="22">
        <v>11.68</v>
      </c>
      <c r="Q103" s="22">
        <v>12.5056762959982</v>
      </c>
    </row>
    <row r="104" spans="1:17">
      <c r="A104" s="2">
        <v>2017</v>
      </c>
      <c r="B104" s="2">
        <v>3</v>
      </c>
      <c r="C104" s="2">
        <v>7</v>
      </c>
      <c r="D104" s="2">
        <v>518.1</v>
      </c>
      <c r="E104" s="2">
        <v>241.95</v>
      </c>
      <c r="F104" s="22">
        <v>223.952533662537</v>
      </c>
      <c r="G104" s="2">
        <v>25.55</v>
      </c>
      <c r="H104" s="2">
        <v>2.11</v>
      </c>
      <c r="I104" s="2">
        <v>2.46</v>
      </c>
      <c r="J104" s="2" t="s">
        <v>289</v>
      </c>
      <c r="K104" s="2">
        <v>3716.34</v>
      </c>
      <c r="L104" s="2">
        <v>101.6</v>
      </c>
      <c r="M104" s="22">
        <v>108.03628610185</v>
      </c>
      <c r="N104" s="22">
        <v>132.4</v>
      </c>
      <c r="O104" s="22">
        <v>143.040042798849</v>
      </c>
      <c r="P104" s="22">
        <v>14.6</v>
      </c>
      <c r="Q104" s="22">
        <v>15.77329777087</v>
      </c>
    </row>
    <row r="105" spans="1:17">
      <c r="A105" s="2">
        <v>2017</v>
      </c>
      <c r="B105" s="2">
        <v>4</v>
      </c>
      <c r="C105" s="2">
        <v>7</v>
      </c>
      <c r="D105" s="2">
        <v>473.82</v>
      </c>
      <c r="E105" s="2">
        <v>237.12</v>
      </c>
      <c r="F105" s="22">
        <v>218.823210755655</v>
      </c>
      <c r="G105" s="2">
        <v>25.07</v>
      </c>
      <c r="H105" s="2">
        <v>1.95</v>
      </c>
      <c r="I105" s="2">
        <v>3.77</v>
      </c>
      <c r="J105" s="2" t="s">
        <v>312</v>
      </c>
      <c r="K105" s="2">
        <v>2691.98</v>
      </c>
      <c r="L105" s="2">
        <v>101.1</v>
      </c>
      <c r="M105" s="22">
        <v>108.361448121139</v>
      </c>
      <c r="N105" s="22">
        <v>106.63</v>
      </c>
      <c r="O105" s="22">
        <v>115.545812131571</v>
      </c>
      <c r="P105" s="22">
        <v>14.37</v>
      </c>
      <c r="Q105" s="22">
        <v>15.5715400950077</v>
      </c>
    </row>
    <row r="106" spans="1:17">
      <c r="A106" s="2">
        <v>2017</v>
      </c>
      <c r="B106" s="2">
        <v>5</v>
      </c>
      <c r="C106" s="2">
        <v>7</v>
      </c>
      <c r="D106" s="2">
        <v>602.57</v>
      </c>
      <c r="E106" s="2">
        <v>259.54</v>
      </c>
      <c r="F106" s="22">
        <v>235.780135708931</v>
      </c>
      <c r="G106" s="2">
        <v>29.29</v>
      </c>
      <c r="H106" s="2">
        <v>1.91</v>
      </c>
      <c r="I106" s="2">
        <v>4.16</v>
      </c>
      <c r="J106" s="2" t="s">
        <v>313</v>
      </c>
      <c r="K106" s="2">
        <v>4164.01</v>
      </c>
      <c r="L106" s="2">
        <v>101.8</v>
      </c>
      <c r="M106" s="22">
        <v>110.077127243832</v>
      </c>
      <c r="N106" s="22">
        <v>142.96</v>
      </c>
      <c r="O106" s="22">
        <v>157.366261107782</v>
      </c>
      <c r="P106" s="22">
        <v>17.89</v>
      </c>
      <c r="Q106" s="22">
        <v>19.6927980639216</v>
      </c>
    </row>
    <row r="107" spans="1:17">
      <c r="A107" s="2">
        <v>2017</v>
      </c>
      <c r="B107" s="2">
        <v>6</v>
      </c>
      <c r="C107" s="2">
        <v>7</v>
      </c>
      <c r="D107" s="2">
        <v>460.78</v>
      </c>
      <c r="E107" s="2">
        <v>260.47</v>
      </c>
      <c r="F107" s="22">
        <v>236.635915844435</v>
      </c>
      <c r="G107" s="2">
        <v>22.57</v>
      </c>
      <c r="H107" s="2">
        <v>1.87</v>
      </c>
      <c r="I107" s="2">
        <v>2.66</v>
      </c>
      <c r="J107" s="2" t="s">
        <v>314</v>
      </c>
      <c r="K107" s="2">
        <v>5862.81</v>
      </c>
      <c r="L107" s="2">
        <v>101.8</v>
      </c>
      <c r="M107" s="22">
        <v>110.072048476037</v>
      </c>
      <c r="N107" s="22">
        <v>137.99</v>
      </c>
      <c r="O107" s="22">
        <v>151.888419692083</v>
      </c>
      <c r="P107" s="22">
        <v>15.29</v>
      </c>
      <c r="Q107" s="22">
        <v>16.830016211986</v>
      </c>
    </row>
    <row r="108" spans="1:17">
      <c r="A108" s="2">
        <v>2017</v>
      </c>
      <c r="B108" s="2">
        <v>7</v>
      </c>
      <c r="C108" s="2">
        <v>7</v>
      </c>
      <c r="D108" s="2">
        <v>487.92</v>
      </c>
      <c r="E108" s="2">
        <v>251.12</v>
      </c>
      <c r="F108" s="22">
        <v>228.57392135609</v>
      </c>
      <c r="G108" s="2">
        <v>27.9</v>
      </c>
      <c r="H108" s="2">
        <v>1.88</v>
      </c>
      <c r="I108" s="2">
        <v>5.4</v>
      </c>
      <c r="J108" s="2" t="s">
        <v>290</v>
      </c>
      <c r="K108" s="2">
        <v>543.21</v>
      </c>
      <c r="L108" s="2">
        <v>101.5</v>
      </c>
      <c r="M108" s="22">
        <v>109.86380183275</v>
      </c>
      <c r="N108" s="22">
        <v>88.55</v>
      </c>
      <c r="O108" s="22">
        <v>97.2843965229001</v>
      </c>
      <c r="P108" s="22">
        <v>19.7</v>
      </c>
      <c r="Q108" s="22">
        <v>21.6431689610517</v>
      </c>
    </row>
    <row r="109" spans="1:17">
      <c r="A109" s="2">
        <v>2017</v>
      </c>
      <c r="B109" s="2">
        <v>8</v>
      </c>
      <c r="C109" s="2">
        <v>7</v>
      </c>
      <c r="D109" s="2">
        <v>459.29</v>
      </c>
      <c r="E109" s="2">
        <v>221.24</v>
      </c>
      <c r="F109" s="22">
        <v>204.37107684078</v>
      </c>
      <c r="G109" s="2">
        <v>24.49</v>
      </c>
      <c r="H109" s="2">
        <v>1.92</v>
      </c>
      <c r="I109" s="2">
        <v>3.56</v>
      </c>
      <c r="J109" s="2" t="s">
        <v>291</v>
      </c>
      <c r="K109" s="2">
        <v>1160.07</v>
      </c>
      <c r="L109" s="2">
        <v>101.1</v>
      </c>
      <c r="M109" s="22">
        <v>108.2540658003</v>
      </c>
      <c r="N109" s="22">
        <v>95.64</v>
      </c>
      <c r="O109" s="22">
        <v>103.534188531407</v>
      </c>
      <c r="P109" s="22">
        <v>19.99</v>
      </c>
      <c r="Q109" s="22">
        <v>21.63998775348</v>
      </c>
    </row>
    <row r="110" spans="1:17">
      <c r="A110" s="2">
        <v>2017</v>
      </c>
      <c r="B110" s="2">
        <v>9</v>
      </c>
      <c r="C110" s="2">
        <v>7</v>
      </c>
      <c r="D110" s="2">
        <v>524.35</v>
      </c>
      <c r="E110" s="2">
        <v>151.08</v>
      </c>
      <c r="F110" s="22">
        <v>139.424844654944</v>
      </c>
      <c r="G110" s="2">
        <v>26.33</v>
      </c>
      <c r="H110" s="2">
        <v>1.92</v>
      </c>
      <c r="I110" s="2">
        <v>4.61</v>
      </c>
      <c r="J110" s="2" t="s">
        <v>315</v>
      </c>
      <c r="K110" s="2">
        <v>4000.12</v>
      </c>
      <c r="L110" s="2">
        <v>101.4</v>
      </c>
      <c r="M110" s="22">
        <v>108.35945370705</v>
      </c>
      <c r="N110" s="22">
        <v>129.98</v>
      </c>
      <c r="O110" s="22">
        <v>140.845617928424</v>
      </c>
      <c r="P110" s="22">
        <v>21.99</v>
      </c>
      <c r="Q110" s="22">
        <v>23.8282438701803</v>
      </c>
    </row>
    <row r="111" spans="1:17">
      <c r="A111" s="2">
        <v>2017</v>
      </c>
      <c r="B111" s="2">
        <v>10</v>
      </c>
      <c r="C111" s="2">
        <v>7</v>
      </c>
      <c r="D111" s="2">
        <v>479.47</v>
      </c>
      <c r="E111" s="2">
        <v>289.11</v>
      </c>
      <c r="F111" s="22">
        <v>264.723706074975</v>
      </c>
      <c r="G111" s="2">
        <v>21.31</v>
      </c>
      <c r="H111" s="2">
        <v>2.12</v>
      </c>
      <c r="I111" s="2">
        <v>3.89</v>
      </c>
      <c r="J111" s="2" t="s">
        <v>293</v>
      </c>
      <c r="K111" s="2">
        <v>3998.94</v>
      </c>
      <c r="L111" s="2">
        <v>101.2</v>
      </c>
      <c r="M111" s="22">
        <v>109.211979647232</v>
      </c>
      <c r="N111" s="22">
        <v>126.33</v>
      </c>
      <c r="O111" s="22">
        <v>137.967493888348</v>
      </c>
      <c r="P111" s="22">
        <v>22.08</v>
      </c>
      <c r="Q111" s="22">
        <v>24.1140051061088</v>
      </c>
    </row>
    <row r="112" spans="1:17">
      <c r="A112" s="2">
        <v>2017</v>
      </c>
      <c r="B112" s="2">
        <v>11</v>
      </c>
      <c r="C112" s="2">
        <v>7</v>
      </c>
      <c r="D112" s="2">
        <v>382.3</v>
      </c>
      <c r="E112" s="2">
        <v>132.57</v>
      </c>
      <c r="F112" s="22">
        <v>120.082988142747</v>
      </c>
      <c r="G112" s="2">
        <v>23.17</v>
      </c>
      <c r="H112" s="2">
        <v>1.75</v>
      </c>
      <c r="I112" s="2">
        <v>7.06</v>
      </c>
      <c r="J112" s="2" t="s">
        <v>294</v>
      </c>
      <c r="K112" s="2">
        <v>794.78</v>
      </c>
      <c r="L112" s="2">
        <v>101.2</v>
      </c>
      <c r="M112" s="22">
        <v>110.398651841016</v>
      </c>
      <c r="N112" s="22">
        <v>51.51</v>
      </c>
      <c r="O112" s="22">
        <v>56.8663455633073</v>
      </c>
      <c r="P112" s="22">
        <v>17.73</v>
      </c>
      <c r="Q112" s="22">
        <v>19.5736809714121</v>
      </c>
    </row>
    <row r="113" spans="1:17">
      <c r="A113" s="2">
        <v>2017</v>
      </c>
      <c r="B113" s="2">
        <v>12</v>
      </c>
      <c r="C113" s="2">
        <v>7</v>
      </c>
      <c r="D113" s="2">
        <v>342</v>
      </c>
      <c r="E113" s="2">
        <v>149.5</v>
      </c>
      <c r="F113" s="22">
        <v>137.286837625087</v>
      </c>
      <c r="G113" s="2">
        <v>23.84</v>
      </c>
      <c r="H113" s="2">
        <v>1.54</v>
      </c>
      <c r="I113" s="2">
        <v>8.59</v>
      </c>
      <c r="J113" s="2" t="s">
        <v>316</v>
      </c>
      <c r="K113" s="2">
        <v>591.23</v>
      </c>
      <c r="L113" s="2">
        <v>101.1</v>
      </c>
      <c r="M113" s="22">
        <v>108.896091268608</v>
      </c>
      <c r="N113" s="22">
        <v>41.89</v>
      </c>
      <c r="O113" s="22">
        <v>45.6165726324199</v>
      </c>
      <c r="P113" s="22">
        <v>5.42</v>
      </c>
      <c r="Q113" s="22">
        <v>5.90216814675856</v>
      </c>
    </row>
    <row r="114" spans="1:17">
      <c r="A114" s="2">
        <v>2017</v>
      </c>
      <c r="B114" s="2">
        <v>13</v>
      </c>
      <c r="C114" s="2">
        <v>7</v>
      </c>
      <c r="D114" s="2">
        <v>418.91</v>
      </c>
      <c r="E114" s="2">
        <v>108.27</v>
      </c>
      <c r="F114" s="22">
        <v>99.4285985448249</v>
      </c>
      <c r="G114" s="2">
        <v>21.1</v>
      </c>
      <c r="H114" s="2">
        <v>1.24</v>
      </c>
      <c r="I114" s="2">
        <v>11.16</v>
      </c>
      <c r="J114" s="2" t="s">
        <v>317</v>
      </c>
      <c r="K114" s="2">
        <v>447.34</v>
      </c>
      <c r="L114" s="2">
        <v>101</v>
      </c>
      <c r="M114" s="22">
        <v>108.892211682124</v>
      </c>
      <c r="N114" s="22">
        <v>13.94</v>
      </c>
      <c r="O114" s="22">
        <v>15.1795743084881</v>
      </c>
      <c r="P114" s="22">
        <v>12.54</v>
      </c>
      <c r="Q114" s="22">
        <v>13.6550833449383</v>
      </c>
    </row>
    <row r="115" spans="1:17">
      <c r="A115" s="2">
        <v>2017</v>
      </c>
      <c r="B115" s="2">
        <v>14</v>
      </c>
      <c r="C115" s="2">
        <v>7</v>
      </c>
      <c r="D115" s="2">
        <v>447.28</v>
      </c>
      <c r="E115" s="2">
        <v>107.88</v>
      </c>
      <c r="F115" s="22">
        <v>99.463373423481</v>
      </c>
      <c r="G115" s="2">
        <v>18.55</v>
      </c>
      <c r="H115" s="2">
        <v>1.92</v>
      </c>
      <c r="I115" s="2">
        <v>9.62</v>
      </c>
      <c r="J115" s="2" t="s">
        <v>295</v>
      </c>
      <c r="K115" s="2">
        <v>1863.87</v>
      </c>
      <c r="L115" s="2">
        <v>100.8</v>
      </c>
      <c r="M115" s="22">
        <v>108.462036111206</v>
      </c>
      <c r="N115" s="22">
        <v>61.42</v>
      </c>
      <c r="O115" s="22">
        <v>66.617382579503</v>
      </c>
      <c r="P115" s="22">
        <v>14.68</v>
      </c>
      <c r="Q115" s="22">
        <v>15.9222269011251</v>
      </c>
    </row>
    <row r="116" spans="1:17">
      <c r="A116" s="2">
        <v>2017</v>
      </c>
      <c r="B116" s="2">
        <v>15</v>
      </c>
      <c r="C116" s="2">
        <v>7</v>
      </c>
      <c r="D116" s="2">
        <v>398.93</v>
      </c>
      <c r="E116" s="2">
        <v>119.28</v>
      </c>
      <c r="F116" s="22">
        <v>110.842837162931</v>
      </c>
      <c r="G116" s="2">
        <v>24.29</v>
      </c>
      <c r="H116" s="2">
        <v>1.41</v>
      </c>
      <c r="I116" s="2">
        <v>11.17</v>
      </c>
      <c r="J116" s="2" t="s">
        <v>318</v>
      </c>
      <c r="K116" s="2">
        <v>1006.38</v>
      </c>
      <c r="L116" s="2">
        <v>100.6</v>
      </c>
      <c r="M116" s="22">
        <v>107.611825042575</v>
      </c>
      <c r="N116" s="22">
        <v>60.57</v>
      </c>
      <c r="O116" s="22">
        <v>65.1804824282877</v>
      </c>
      <c r="P116" s="22">
        <v>10.85</v>
      </c>
      <c r="Q116" s="22">
        <v>11.6758830171194</v>
      </c>
    </row>
    <row r="117" spans="1:17">
      <c r="A117" s="2">
        <v>2017</v>
      </c>
      <c r="B117" s="2">
        <v>16</v>
      </c>
      <c r="C117" s="2">
        <v>7</v>
      </c>
      <c r="D117" s="2">
        <v>452.3</v>
      </c>
      <c r="E117" s="2">
        <v>156.07</v>
      </c>
      <c r="F117" s="22">
        <v>142.900898391133</v>
      </c>
      <c r="G117" s="2">
        <v>26.5</v>
      </c>
      <c r="H117" s="2">
        <v>2.04</v>
      </c>
      <c r="I117" s="2">
        <v>11.44</v>
      </c>
      <c r="J117" s="2" t="s">
        <v>319</v>
      </c>
      <c r="K117" s="2">
        <v>1763.81</v>
      </c>
      <c r="L117" s="2">
        <v>101.3</v>
      </c>
      <c r="M117" s="22">
        <v>109.215548507485</v>
      </c>
      <c r="N117" s="22">
        <v>66.35</v>
      </c>
      <c r="O117" s="22">
        <v>72.4645164347162</v>
      </c>
      <c r="P117" s="22">
        <v>24.91</v>
      </c>
      <c r="Q117" s="22">
        <v>27.2055931332145</v>
      </c>
    </row>
    <row r="118" spans="1:17">
      <c r="A118" s="2">
        <v>2017</v>
      </c>
      <c r="B118" s="2">
        <v>17</v>
      </c>
      <c r="C118" s="2">
        <v>7</v>
      </c>
      <c r="D118" s="2">
        <v>439.76</v>
      </c>
      <c r="E118" s="2">
        <v>88.62</v>
      </c>
      <c r="F118" s="22">
        <v>81.2346640194014</v>
      </c>
      <c r="G118" s="2">
        <v>27.14</v>
      </c>
      <c r="H118" s="2">
        <v>2.39</v>
      </c>
      <c r="I118" s="2">
        <v>8.85</v>
      </c>
      <c r="J118" s="2" t="s">
        <v>288</v>
      </c>
      <c r="K118" s="2">
        <v>1196.88</v>
      </c>
      <c r="L118" s="2">
        <v>101.1</v>
      </c>
      <c r="M118" s="22">
        <v>109.09136028289</v>
      </c>
      <c r="N118" s="22">
        <v>107.1</v>
      </c>
      <c r="O118" s="22">
        <v>116.836846862975</v>
      </c>
      <c r="P118" s="22">
        <v>14.14</v>
      </c>
      <c r="Q118" s="22">
        <v>15.4255183440006</v>
      </c>
    </row>
    <row r="119" spans="1:17">
      <c r="A119" s="2">
        <v>2017</v>
      </c>
      <c r="B119" s="2">
        <v>18</v>
      </c>
      <c r="C119" s="2">
        <v>7</v>
      </c>
      <c r="D119" s="2">
        <v>530.78</v>
      </c>
      <c r="E119" s="2">
        <v>203.73</v>
      </c>
      <c r="F119" s="22">
        <v>184.367955081463</v>
      </c>
      <c r="G119" s="2">
        <v>33.97</v>
      </c>
      <c r="H119" s="2">
        <v>2.11</v>
      </c>
      <c r="I119" s="2">
        <v>12.95</v>
      </c>
      <c r="J119" s="2" t="s">
        <v>296</v>
      </c>
      <c r="K119" s="2">
        <v>1040.97</v>
      </c>
      <c r="L119" s="2">
        <v>101.3</v>
      </c>
      <c r="M119" s="22">
        <v>110.501849364214</v>
      </c>
      <c r="N119" s="22">
        <v>149.14</v>
      </c>
      <c r="O119" s="22">
        <v>164.802458141789</v>
      </c>
      <c r="P119" s="22">
        <v>8.91</v>
      </c>
      <c r="Q119" s="22">
        <v>9.84571477835147</v>
      </c>
    </row>
    <row r="120" spans="1:17">
      <c r="A120" s="2">
        <v>2017</v>
      </c>
      <c r="B120" s="2">
        <v>19</v>
      </c>
      <c r="C120" s="2">
        <v>7</v>
      </c>
      <c r="D120" s="2">
        <v>614.54</v>
      </c>
      <c r="E120" s="2">
        <v>235.48</v>
      </c>
      <c r="F120" s="22">
        <v>215.651078291779</v>
      </c>
      <c r="G120" s="2">
        <v>30.7</v>
      </c>
      <c r="H120" s="2">
        <v>2.55</v>
      </c>
      <c r="I120" s="2">
        <v>6.71</v>
      </c>
      <c r="J120" s="2" t="s">
        <v>297</v>
      </c>
      <c r="K120" s="2">
        <v>306.33</v>
      </c>
      <c r="L120" s="2">
        <v>101.3</v>
      </c>
      <c r="M120" s="22">
        <v>109.194909603648</v>
      </c>
      <c r="N120" s="22">
        <v>151.02</v>
      </c>
      <c r="O120" s="22">
        <v>164.906152483429</v>
      </c>
      <c r="P120" s="22">
        <v>19.34</v>
      </c>
      <c r="Q120" s="22">
        <v>21.1182955173455</v>
      </c>
    </row>
    <row r="121" spans="1:17">
      <c r="A121" s="2">
        <v>2017</v>
      </c>
      <c r="B121" s="2">
        <v>20</v>
      </c>
      <c r="C121" s="2">
        <v>7</v>
      </c>
      <c r="D121" s="2">
        <v>714.69</v>
      </c>
      <c r="E121" s="2">
        <v>218.17</v>
      </c>
      <c r="F121" s="22">
        <v>198.64065798265</v>
      </c>
      <c r="G121" s="2">
        <v>32.35</v>
      </c>
      <c r="H121" s="2">
        <v>3.11</v>
      </c>
      <c r="I121" s="2">
        <v>3.53</v>
      </c>
      <c r="J121" s="2" t="s">
        <v>298</v>
      </c>
      <c r="K121" s="2">
        <v>1019.93</v>
      </c>
      <c r="L121" s="2">
        <v>101.8</v>
      </c>
      <c r="M121" s="22">
        <v>109.831492815059</v>
      </c>
      <c r="N121" s="22">
        <v>131.73</v>
      </c>
      <c r="O121" s="22">
        <v>144.681025485277</v>
      </c>
      <c r="P121" s="22">
        <v>15.64</v>
      </c>
      <c r="Q121" s="22">
        <v>17.1776454762752</v>
      </c>
    </row>
    <row r="122" spans="1:17">
      <c r="A122" s="2">
        <v>2018</v>
      </c>
      <c r="B122" s="2">
        <v>1</v>
      </c>
      <c r="C122" s="2">
        <v>8</v>
      </c>
      <c r="D122" s="2">
        <v>474.34</v>
      </c>
      <c r="E122" s="2">
        <v>190.74</v>
      </c>
      <c r="F122" s="22">
        <v>170.916359910772</v>
      </c>
      <c r="G122" s="2">
        <v>20.78</v>
      </c>
      <c r="H122" s="2">
        <v>2.36</v>
      </c>
      <c r="I122" s="2">
        <v>4.84</v>
      </c>
      <c r="J122" s="2" t="s">
        <v>287</v>
      </c>
      <c r="K122" s="2">
        <v>3437.74</v>
      </c>
      <c r="L122" s="2">
        <v>102.4</v>
      </c>
      <c r="M122" s="22">
        <v>111.598445052058</v>
      </c>
      <c r="N122" s="22">
        <v>122.06</v>
      </c>
      <c r="O122" s="22">
        <v>136.217062030542</v>
      </c>
      <c r="P122" s="22">
        <v>16.92</v>
      </c>
      <c r="Q122" s="22">
        <v>18.8824569028081</v>
      </c>
    </row>
    <row r="123" spans="1:17">
      <c r="A123" s="2">
        <v>2018</v>
      </c>
      <c r="B123" s="2">
        <v>2</v>
      </c>
      <c r="C123" s="2">
        <v>8</v>
      </c>
      <c r="D123" s="2">
        <v>602.1</v>
      </c>
      <c r="E123" s="2">
        <v>150.12</v>
      </c>
      <c r="F123" s="22">
        <v>137.72933086729</v>
      </c>
      <c r="G123" s="2">
        <v>27.34</v>
      </c>
      <c r="H123" s="2">
        <v>1.52</v>
      </c>
      <c r="I123" s="2">
        <v>6.85</v>
      </c>
      <c r="J123" s="2" t="s">
        <v>288</v>
      </c>
      <c r="K123" s="2">
        <v>1747.67</v>
      </c>
      <c r="L123" s="2">
        <v>101.8</v>
      </c>
      <c r="M123" s="22">
        <v>108.996391004505</v>
      </c>
      <c r="N123" s="22">
        <v>130.17</v>
      </c>
      <c r="O123" s="22">
        <v>141.880602170565</v>
      </c>
      <c r="P123" s="22">
        <v>12.26</v>
      </c>
      <c r="Q123" s="22">
        <v>13.3629575371523</v>
      </c>
    </row>
    <row r="124" spans="1:17">
      <c r="A124" s="2">
        <v>2018</v>
      </c>
      <c r="B124" s="2">
        <v>3</v>
      </c>
      <c r="C124" s="2">
        <v>8</v>
      </c>
      <c r="D124" s="2">
        <v>565.84</v>
      </c>
      <c r="E124" s="2">
        <v>259.14</v>
      </c>
      <c r="F124" s="22">
        <v>235.391417473095</v>
      </c>
      <c r="G124" s="2">
        <v>26.36</v>
      </c>
      <c r="H124" s="2">
        <v>1.98</v>
      </c>
      <c r="I124" s="2">
        <v>2.39</v>
      </c>
      <c r="J124" s="2" t="s">
        <v>289</v>
      </c>
      <c r="K124" s="2">
        <v>3742.14</v>
      </c>
      <c r="L124" s="2">
        <v>101.9</v>
      </c>
      <c r="M124" s="22">
        <v>110.088975537785</v>
      </c>
      <c r="N124" s="22">
        <v>134.48</v>
      </c>
      <c r="O124" s="22">
        <v>148.047654303213</v>
      </c>
      <c r="P124" s="22">
        <v>13.54</v>
      </c>
      <c r="Q124" s="22">
        <v>14.9060472878161</v>
      </c>
    </row>
    <row r="125" spans="1:17">
      <c r="A125" s="2">
        <v>2018</v>
      </c>
      <c r="B125" s="2">
        <v>4</v>
      </c>
      <c r="C125" s="2">
        <v>8</v>
      </c>
      <c r="D125" s="2">
        <v>372.81</v>
      </c>
      <c r="E125" s="2">
        <v>260.72</v>
      </c>
      <c r="F125" s="22">
        <v>235.884484352319</v>
      </c>
      <c r="G125" s="2">
        <v>24.7</v>
      </c>
      <c r="H125" s="2">
        <v>1.92</v>
      </c>
      <c r="I125" s="2">
        <v>3.78</v>
      </c>
      <c r="J125" s="2" t="s">
        <v>312</v>
      </c>
      <c r="K125" s="2">
        <v>2712.98</v>
      </c>
      <c r="L125" s="2">
        <v>102</v>
      </c>
      <c r="M125" s="22">
        <v>110.528677083562</v>
      </c>
      <c r="N125" s="22">
        <v>108.39</v>
      </c>
      <c r="O125" s="22">
        <v>119.802033090873</v>
      </c>
      <c r="P125" s="22">
        <v>15.48</v>
      </c>
      <c r="Q125" s="22">
        <v>17.1098392125354</v>
      </c>
    </row>
    <row r="126" spans="1:17">
      <c r="A126" s="2">
        <v>2018</v>
      </c>
      <c r="B126" s="2">
        <v>5</v>
      </c>
      <c r="C126" s="2">
        <v>8</v>
      </c>
      <c r="D126" s="2">
        <v>506.29</v>
      </c>
      <c r="E126" s="2">
        <v>326.45</v>
      </c>
      <c r="F126" s="22">
        <v>289.897154316335</v>
      </c>
      <c r="G126" s="2">
        <v>29.96</v>
      </c>
      <c r="H126" s="2">
        <v>1.59</v>
      </c>
      <c r="I126" s="2">
        <v>3.9</v>
      </c>
      <c r="J126" s="2" t="s">
        <v>313</v>
      </c>
      <c r="K126" s="2">
        <v>4231.47</v>
      </c>
      <c r="L126" s="2">
        <v>102.3</v>
      </c>
      <c r="M126" s="22">
        <v>112.60890117044</v>
      </c>
      <c r="N126" s="22">
        <v>139.5</v>
      </c>
      <c r="O126" s="22">
        <v>157.089417132764</v>
      </c>
      <c r="P126" s="22">
        <v>19.85</v>
      </c>
      <c r="Q126" s="22">
        <v>22.3528668823324</v>
      </c>
    </row>
    <row r="127" spans="1:17">
      <c r="A127" s="2">
        <v>2018</v>
      </c>
      <c r="B127" s="2">
        <v>6</v>
      </c>
      <c r="C127" s="2">
        <v>8</v>
      </c>
      <c r="D127" s="2">
        <v>464.33</v>
      </c>
      <c r="E127" s="2">
        <v>289.61</v>
      </c>
      <c r="F127" s="22">
        <v>258.203616402593</v>
      </c>
      <c r="G127" s="2">
        <v>22.53</v>
      </c>
      <c r="H127" s="2">
        <v>1.88</v>
      </c>
      <c r="I127" s="2">
        <v>2.58</v>
      </c>
      <c r="J127" s="2" t="s">
        <v>314</v>
      </c>
      <c r="K127" s="2">
        <v>6317.82</v>
      </c>
      <c r="L127" s="2">
        <v>101.9</v>
      </c>
      <c r="M127" s="22">
        <v>112.163417397081</v>
      </c>
      <c r="N127" s="22">
        <v>137.39</v>
      </c>
      <c r="O127" s="22">
        <v>154.10131916185</v>
      </c>
      <c r="P127" s="22">
        <v>15.47</v>
      </c>
      <c r="Q127" s="22">
        <v>17.3516806713285</v>
      </c>
    </row>
    <row r="128" spans="1:17">
      <c r="A128" s="2">
        <v>2018</v>
      </c>
      <c r="B128" s="2">
        <v>7</v>
      </c>
      <c r="C128" s="2">
        <v>8</v>
      </c>
      <c r="D128" s="2">
        <v>463.65</v>
      </c>
      <c r="E128" s="2">
        <v>248.98</v>
      </c>
      <c r="F128" s="22">
        <v>221.314506865645</v>
      </c>
      <c r="G128" s="2">
        <v>27.04</v>
      </c>
      <c r="H128" s="2">
        <v>1.85</v>
      </c>
      <c r="I128" s="2">
        <v>5.24</v>
      </c>
      <c r="J128" s="2" t="s">
        <v>290</v>
      </c>
      <c r="K128" s="2">
        <v>515.77</v>
      </c>
      <c r="L128" s="2">
        <v>102.4</v>
      </c>
      <c r="M128" s="22">
        <v>112.500533076736</v>
      </c>
      <c r="N128" s="22">
        <v>89.74</v>
      </c>
      <c r="O128" s="22">
        <v>100.957978383063</v>
      </c>
      <c r="P128" s="22">
        <v>21.96</v>
      </c>
      <c r="Q128" s="22">
        <v>24.7051170636512</v>
      </c>
    </row>
    <row r="129" spans="1:17">
      <c r="A129" s="2">
        <v>2018</v>
      </c>
      <c r="B129" s="2">
        <v>8</v>
      </c>
      <c r="C129" s="2">
        <v>8</v>
      </c>
      <c r="D129" s="2">
        <v>379.41</v>
      </c>
      <c r="E129" s="2">
        <v>225.17</v>
      </c>
      <c r="F129" s="22">
        <v>203.922966152623</v>
      </c>
      <c r="G129" s="2">
        <v>23.95</v>
      </c>
      <c r="H129" s="2">
        <v>1.91</v>
      </c>
      <c r="I129" s="2">
        <v>3.07</v>
      </c>
      <c r="J129" s="2" t="s">
        <v>291</v>
      </c>
      <c r="K129" s="2">
        <v>1138.56</v>
      </c>
      <c r="L129" s="2">
        <v>102</v>
      </c>
      <c r="M129" s="22">
        <v>110.419147116306</v>
      </c>
      <c r="N129" s="22">
        <v>98.41</v>
      </c>
      <c r="O129" s="22">
        <v>108.663482677157</v>
      </c>
      <c r="P129" s="22">
        <v>21.53</v>
      </c>
      <c r="Q129" s="22">
        <v>23.7732423741407</v>
      </c>
    </row>
    <row r="130" spans="1:17">
      <c r="A130" s="2">
        <v>2018</v>
      </c>
      <c r="B130" s="2">
        <v>9</v>
      </c>
      <c r="C130" s="2">
        <v>8</v>
      </c>
      <c r="D130" s="2">
        <v>496.43</v>
      </c>
      <c r="E130" s="2">
        <v>164.41</v>
      </c>
      <c r="F130" s="22">
        <v>147.737579332856</v>
      </c>
      <c r="G130" s="2">
        <v>25.61</v>
      </c>
      <c r="H130" s="2">
        <v>1.92</v>
      </c>
      <c r="I130" s="2">
        <v>4.56</v>
      </c>
      <c r="J130" s="2" t="s">
        <v>315</v>
      </c>
      <c r="K130" s="2">
        <v>3934.68</v>
      </c>
      <c r="L130" s="2">
        <v>102.7</v>
      </c>
      <c r="M130" s="22">
        <v>111.28515895714</v>
      </c>
      <c r="N130" s="22">
        <v>124.97</v>
      </c>
      <c r="O130" s="22">
        <v>139.073063148738</v>
      </c>
      <c r="P130" s="22">
        <v>23.09</v>
      </c>
      <c r="Q130" s="22">
        <v>25.6957432032037</v>
      </c>
    </row>
    <row r="131" spans="1:17">
      <c r="A131" s="2">
        <v>2018</v>
      </c>
      <c r="B131" s="2">
        <v>10</v>
      </c>
      <c r="C131" s="2">
        <v>8</v>
      </c>
      <c r="D131" s="2">
        <v>476.05</v>
      </c>
      <c r="E131" s="2">
        <v>292.97</v>
      </c>
      <c r="F131" s="22">
        <v>262.998153795812</v>
      </c>
      <c r="G131" s="2">
        <v>21.32</v>
      </c>
      <c r="H131" s="2">
        <v>2.14</v>
      </c>
      <c r="I131" s="2">
        <v>3.91</v>
      </c>
      <c r="J131" s="2" t="s">
        <v>293</v>
      </c>
      <c r="K131" s="2">
        <v>3918.96</v>
      </c>
      <c r="L131" s="2">
        <v>102</v>
      </c>
      <c r="M131" s="22">
        <v>111.396219240177</v>
      </c>
      <c r="N131" s="22">
        <v>126.46</v>
      </c>
      <c r="O131" s="22">
        <v>140.871658851127</v>
      </c>
      <c r="P131" s="22">
        <v>22.64</v>
      </c>
      <c r="Q131" s="22">
        <v>25.220104035976</v>
      </c>
    </row>
    <row r="132" spans="1:17">
      <c r="A132" s="2">
        <v>2018</v>
      </c>
      <c r="B132" s="2">
        <v>11</v>
      </c>
      <c r="C132" s="2">
        <v>8</v>
      </c>
      <c r="D132" s="2">
        <v>378.74</v>
      </c>
      <c r="E132" s="2">
        <v>127.58</v>
      </c>
      <c r="F132" s="22">
        <v>113.51965168012</v>
      </c>
      <c r="G132" s="2">
        <v>23.5</v>
      </c>
      <c r="H132" s="2">
        <v>1.9</v>
      </c>
      <c r="I132" s="2">
        <v>6.68</v>
      </c>
      <c r="J132" s="2" t="s">
        <v>294</v>
      </c>
      <c r="K132" s="2">
        <v>781.2</v>
      </c>
      <c r="L132" s="2">
        <v>101.8</v>
      </c>
      <c r="M132" s="22">
        <v>112.385827574154</v>
      </c>
      <c r="N132" s="22">
        <v>69.72</v>
      </c>
      <c r="O132" s="22">
        <v>78.3553989847004</v>
      </c>
      <c r="P132" s="22">
        <v>15.07</v>
      </c>
      <c r="Q132" s="22">
        <v>16.9365442154251</v>
      </c>
    </row>
    <row r="133" spans="1:17">
      <c r="A133" s="2">
        <v>2018</v>
      </c>
      <c r="B133" s="2">
        <v>12</v>
      </c>
      <c r="C133" s="2">
        <v>8</v>
      </c>
      <c r="D133" s="2">
        <v>329.83</v>
      </c>
      <c r="E133" s="2">
        <v>163.63</v>
      </c>
      <c r="F133" s="22">
        <v>147.027896252956</v>
      </c>
      <c r="G133" s="2">
        <v>22.46</v>
      </c>
      <c r="H133" s="2">
        <v>1.58</v>
      </c>
      <c r="I133" s="2">
        <v>7.76</v>
      </c>
      <c r="J133" s="2" t="s">
        <v>316</v>
      </c>
      <c r="K133" s="2">
        <v>584.43</v>
      </c>
      <c r="L133" s="2">
        <v>102.2</v>
      </c>
      <c r="M133" s="22">
        <v>111.291805276517</v>
      </c>
      <c r="N133" s="22">
        <v>42.96</v>
      </c>
      <c r="O133" s="22">
        <v>47.8109595467919</v>
      </c>
      <c r="P133" s="22">
        <v>5.43</v>
      </c>
      <c r="Q133" s="22">
        <v>6.0431450265149</v>
      </c>
    </row>
    <row r="134" spans="1:17">
      <c r="A134" s="2">
        <v>2018</v>
      </c>
      <c r="B134" s="2">
        <v>13</v>
      </c>
      <c r="C134" s="2">
        <v>8</v>
      </c>
      <c r="D134" s="2">
        <v>422.68</v>
      </c>
      <c r="E134" s="2">
        <v>108.14</v>
      </c>
      <c r="F134" s="22">
        <v>97.3619749341005</v>
      </c>
      <c r="G134" s="2">
        <v>22.14</v>
      </c>
      <c r="H134" s="2">
        <v>1.19</v>
      </c>
      <c r="I134" s="2">
        <v>10.4</v>
      </c>
      <c r="J134" s="2" t="s">
        <v>317</v>
      </c>
      <c r="K134" s="2">
        <v>442.33</v>
      </c>
      <c r="L134" s="2">
        <v>102</v>
      </c>
      <c r="M134" s="22">
        <v>111.070055915766</v>
      </c>
      <c r="N134" s="22">
        <v>7.92</v>
      </c>
      <c r="O134" s="22">
        <v>8.7967484285287</v>
      </c>
      <c r="P134" s="22">
        <v>12.04</v>
      </c>
      <c r="Q134" s="22">
        <v>13.3728347322583</v>
      </c>
    </row>
    <row r="135" spans="1:17">
      <c r="A135" s="2">
        <v>2018</v>
      </c>
      <c r="B135" s="2">
        <v>14</v>
      </c>
      <c r="C135" s="2">
        <v>8</v>
      </c>
      <c r="D135" s="2">
        <v>424.33</v>
      </c>
      <c r="E135" s="2">
        <v>109.12</v>
      </c>
      <c r="F135" s="22">
        <v>98.9249071674219</v>
      </c>
      <c r="G135" s="2">
        <v>18.4</v>
      </c>
      <c r="H135" s="2">
        <v>1.91</v>
      </c>
      <c r="I135" s="2">
        <v>9.57</v>
      </c>
      <c r="J135" s="2" t="s">
        <v>295</v>
      </c>
      <c r="K135" s="2">
        <v>1856</v>
      </c>
      <c r="L135" s="2">
        <v>101.7</v>
      </c>
      <c r="M135" s="22">
        <v>110.305890725097</v>
      </c>
      <c r="N135" s="22">
        <v>57.17</v>
      </c>
      <c r="O135" s="22">
        <v>63.0618777275379</v>
      </c>
      <c r="P135" s="22">
        <v>14.14</v>
      </c>
      <c r="Q135" s="22">
        <v>15.5972529485287</v>
      </c>
    </row>
    <row r="136" spans="1:17">
      <c r="A136" s="2">
        <v>2018</v>
      </c>
      <c r="B136" s="2">
        <v>15</v>
      </c>
      <c r="C136" s="2">
        <v>8</v>
      </c>
      <c r="D136" s="2">
        <v>405.41</v>
      </c>
      <c r="E136" s="2">
        <v>122.69</v>
      </c>
      <c r="F136" s="22">
        <v>112.437508776525</v>
      </c>
      <c r="G136" s="2">
        <v>20.87</v>
      </c>
      <c r="H136" s="2">
        <v>1.31</v>
      </c>
      <c r="I136" s="2">
        <v>10.88</v>
      </c>
      <c r="J136" s="2" t="s">
        <v>318</v>
      </c>
      <c r="K136" s="2">
        <v>602.12</v>
      </c>
      <c r="L136" s="2">
        <v>101.4</v>
      </c>
      <c r="M136" s="22">
        <v>109.118390593171</v>
      </c>
      <c r="N136" s="22">
        <v>55.59</v>
      </c>
      <c r="O136" s="22">
        <v>60.6589133307438</v>
      </c>
      <c r="P136" s="22">
        <v>12.2</v>
      </c>
      <c r="Q136" s="22">
        <v>13.3124436523669</v>
      </c>
    </row>
    <row r="137" spans="1:17">
      <c r="A137" s="2">
        <v>2018</v>
      </c>
      <c r="B137" s="2">
        <v>16</v>
      </c>
      <c r="C137" s="2">
        <v>8</v>
      </c>
      <c r="D137" s="2">
        <v>459.26</v>
      </c>
      <c r="E137" s="2">
        <v>161.34</v>
      </c>
      <c r="F137" s="22">
        <v>145.686606174576</v>
      </c>
      <c r="G137" s="2">
        <v>25.85</v>
      </c>
      <c r="H137" s="2">
        <v>2.12</v>
      </c>
      <c r="I137" s="2">
        <v>11.15</v>
      </c>
      <c r="J137" s="2" t="s">
        <v>319</v>
      </c>
      <c r="K137" s="2">
        <v>1785.2</v>
      </c>
      <c r="L137" s="2">
        <v>101.4</v>
      </c>
      <c r="M137" s="22">
        <v>110.74456618659</v>
      </c>
      <c r="N137" s="22">
        <v>60.51</v>
      </c>
      <c r="O137" s="22">
        <v>67.0115369995054</v>
      </c>
      <c r="P137" s="22">
        <v>25.12</v>
      </c>
      <c r="Q137" s="22">
        <v>27.8190350260713</v>
      </c>
    </row>
    <row r="138" spans="1:17">
      <c r="A138" s="2">
        <v>2018</v>
      </c>
      <c r="B138" s="2">
        <v>17</v>
      </c>
      <c r="C138" s="2">
        <v>8</v>
      </c>
      <c r="D138" s="2">
        <v>461.25</v>
      </c>
      <c r="E138" s="2">
        <v>93.5</v>
      </c>
      <c r="F138" s="22">
        <v>83.7810154950473</v>
      </c>
      <c r="G138" s="2">
        <v>25.99</v>
      </c>
      <c r="H138" s="2">
        <v>2.3</v>
      </c>
      <c r="I138" s="2">
        <v>8.48</v>
      </c>
      <c r="J138" s="2" t="s">
        <v>288</v>
      </c>
      <c r="K138" s="2">
        <v>1179.47</v>
      </c>
      <c r="L138" s="2">
        <v>102.3</v>
      </c>
      <c r="M138" s="22">
        <v>111.600461569396</v>
      </c>
      <c r="N138" s="22">
        <v>111.12</v>
      </c>
      <c r="O138" s="22">
        <v>124.010432895913</v>
      </c>
      <c r="P138" s="22">
        <v>13.32</v>
      </c>
      <c r="Q138" s="22">
        <v>14.8651814810436</v>
      </c>
    </row>
    <row r="139" spans="1:17">
      <c r="A139" s="2">
        <v>2018</v>
      </c>
      <c r="B139" s="2">
        <v>18</v>
      </c>
      <c r="C139" s="2">
        <v>8</v>
      </c>
      <c r="D139" s="2">
        <v>678.36</v>
      </c>
      <c r="E139" s="2">
        <v>201.7</v>
      </c>
      <c r="F139" s="22">
        <v>178.42705938898</v>
      </c>
      <c r="G139" s="2">
        <v>34.37</v>
      </c>
      <c r="H139" s="2">
        <v>2.07</v>
      </c>
      <c r="I139" s="2">
        <v>12.78</v>
      </c>
      <c r="J139" s="2" t="s">
        <v>296</v>
      </c>
      <c r="K139" s="2">
        <v>1012.74</v>
      </c>
      <c r="L139" s="2">
        <v>102.3</v>
      </c>
      <c r="M139" s="22">
        <v>113.043391899591</v>
      </c>
      <c r="N139" s="22">
        <v>151.13</v>
      </c>
      <c r="O139" s="22">
        <v>170.842478177852</v>
      </c>
      <c r="P139" s="22">
        <v>8.6</v>
      </c>
      <c r="Q139" s="22">
        <v>9.72173170336482</v>
      </c>
    </row>
    <row r="140" spans="1:17">
      <c r="A140" s="2">
        <v>2018</v>
      </c>
      <c r="B140" s="2">
        <v>19</v>
      </c>
      <c r="C140" s="2">
        <v>8</v>
      </c>
      <c r="D140" s="2">
        <v>647.96</v>
      </c>
      <c r="E140" s="2">
        <v>267.82</v>
      </c>
      <c r="F140" s="22">
        <v>238.819711298029</v>
      </c>
      <c r="G140" s="2">
        <v>29.56</v>
      </c>
      <c r="H140" s="2">
        <v>2.44</v>
      </c>
      <c r="I140" s="2">
        <v>6.67</v>
      </c>
      <c r="J140" s="2" t="s">
        <v>297</v>
      </c>
      <c r="K140" s="2">
        <v>310.79</v>
      </c>
      <c r="L140" s="2">
        <v>102.7</v>
      </c>
      <c r="M140" s="22">
        <v>112.143172162947</v>
      </c>
      <c r="N140" s="22">
        <v>149.26</v>
      </c>
      <c r="O140" s="22">
        <v>167.384898770414</v>
      </c>
      <c r="P140" s="22">
        <v>19.08</v>
      </c>
      <c r="Q140" s="22">
        <v>21.3969172486902</v>
      </c>
    </row>
    <row r="141" spans="1:17">
      <c r="A141" s="2">
        <v>2018</v>
      </c>
      <c r="B141" s="2">
        <v>20</v>
      </c>
      <c r="C141" s="2">
        <v>8</v>
      </c>
      <c r="D141" s="2">
        <v>748.59</v>
      </c>
      <c r="E141" s="2">
        <v>218.51</v>
      </c>
      <c r="F141" s="22">
        <v>194.287327255323</v>
      </c>
      <c r="G141" s="2">
        <v>31.84</v>
      </c>
      <c r="H141" s="2">
        <v>2.72</v>
      </c>
      <c r="I141" s="2">
        <v>3.31</v>
      </c>
      <c r="J141" s="2" t="s">
        <v>298</v>
      </c>
      <c r="K141" s="2">
        <v>1033.29</v>
      </c>
      <c r="L141" s="2">
        <v>102.4</v>
      </c>
      <c r="M141" s="22">
        <v>112.46744864262</v>
      </c>
      <c r="N141" s="22">
        <v>138.22</v>
      </c>
      <c r="O141" s="22">
        <v>155.45250751383</v>
      </c>
      <c r="P141" s="22">
        <v>15.31</v>
      </c>
      <c r="Q141" s="22">
        <v>17.2187663871852</v>
      </c>
    </row>
    <row r="142" spans="1:17">
      <c r="A142" s="2">
        <v>2019</v>
      </c>
      <c r="B142" s="2">
        <v>1</v>
      </c>
      <c r="C142" s="2">
        <v>9</v>
      </c>
      <c r="D142" s="2">
        <v>501.59</v>
      </c>
      <c r="E142" s="2">
        <v>192.09</v>
      </c>
      <c r="F142" s="22">
        <v>166.788812194835</v>
      </c>
      <c r="G142" s="2">
        <v>20.88</v>
      </c>
      <c r="H142" s="2">
        <v>2.3</v>
      </c>
      <c r="I142" s="2">
        <v>4.7</v>
      </c>
      <c r="J142" s="2" t="s">
        <v>287</v>
      </c>
      <c r="K142" s="2">
        <v>3408.2</v>
      </c>
      <c r="L142" s="2">
        <v>103.2</v>
      </c>
      <c r="M142" s="22">
        <v>115.169595293723</v>
      </c>
      <c r="N142" s="22">
        <v>118.88</v>
      </c>
      <c r="O142" s="22">
        <v>136.913614885178</v>
      </c>
      <c r="P142" s="22">
        <v>18</v>
      </c>
      <c r="Q142" s="22">
        <v>20.7305271528702</v>
      </c>
    </row>
    <row r="143" spans="1:17">
      <c r="A143" s="2">
        <v>2019</v>
      </c>
      <c r="B143" s="2">
        <v>2</v>
      </c>
      <c r="C143" s="2">
        <v>9</v>
      </c>
      <c r="D143" s="2">
        <v>496.68</v>
      </c>
      <c r="E143" s="2">
        <v>176.53</v>
      </c>
      <c r="F143" s="22">
        <v>157.242224201239</v>
      </c>
      <c r="G143" s="2">
        <v>26.36</v>
      </c>
      <c r="H143" s="2">
        <v>1.57</v>
      </c>
      <c r="I143" s="2">
        <v>6.16</v>
      </c>
      <c r="J143" s="2" t="s">
        <v>288</v>
      </c>
      <c r="K143" s="2">
        <v>1715.04</v>
      </c>
      <c r="L143" s="2">
        <v>103</v>
      </c>
      <c r="M143" s="22">
        <v>112.26628273464</v>
      </c>
      <c r="N143" s="22">
        <v>130.64</v>
      </c>
      <c r="O143" s="22">
        <v>146.664671764534</v>
      </c>
      <c r="P143" s="22">
        <v>12.74</v>
      </c>
      <c r="Q143" s="22">
        <v>14.3027244203932</v>
      </c>
    </row>
    <row r="144" spans="1:17">
      <c r="A144" s="2">
        <v>2019</v>
      </c>
      <c r="B144" s="2">
        <v>3</v>
      </c>
      <c r="C144" s="2">
        <v>9</v>
      </c>
      <c r="D144" s="2">
        <v>559.04</v>
      </c>
      <c r="E144" s="2">
        <v>261.6</v>
      </c>
      <c r="F144" s="22">
        <v>231.153670863133</v>
      </c>
      <c r="G144" s="2">
        <v>26.05</v>
      </c>
      <c r="H144" s="2">
        <v>2.08</v>
      </c>
      <c r="I144" s="2">
        <v>2.09</v>
      </c>
      <c r="J144" s="2" t="s">
        <v>289</v>
      </c>
      <c r="K144" s="2">
        <v>3776.3</v>
      </c>
      <c r="L144" s="2">
        <v>102.8</v>
      </c>
      <c r="M144" s="22">
        <v>113.171466852843</v>
      </c>
      <c r="N144" s="22">
        <v>138.91</v>
      </c>
      <c r="O144" s="22">
        <v>157.206484605284</v>
      </c>
      <c r="P144" s="22">
        <v>14.03</v>
      </c>
      <c r="Q144" s="22">
        <v>15.8779567994538</v>
      </c>
    </row>
    <row r="145" spans="1:17">
      <c r="A145" s="2">
        <v>2019</v>
      </c>
      <c r="B145" s="2">
        <v>4</v>
      </c>
      <c r="C145" s="2">
        <v>9</v>
      </c>
      <c r="D145" s="2">
        <v>469.64</v>
      </c>
      <c r="E145" s="2">
        <v>275.31</v>
      </c>
      <c r="F145" s="22">
        <v>242.772591162443</v>
      </c>
      <c r="G145" s="2">
        <v>24.04</v>
      </c>
      <c r="H145" s="2">
        <v>1.87</v>
      </c>
      <c r="I145" s="2">
        <v>3.74</v>
      </c>
      <c r="J145" s="2" t="s">
        <v>312</v>
      </c>
      <c r="K145" s="2">
        <v>2675</v>
      </c>
      <c r="L145" s="2">
        <v>102.6</v>
      </c>
      <c r="M145" s="22">
        <v>113.402422687735</v>
      </c>
      <c r="N145" s="22">
        <v>107.95</v>
      </c>
      <c r="O145" s="22">
        <v>122.41791529141</v>
      </c>
      <c r="P145" s="22">
        <v>15.05</v>
      </c>
      <c r="Q145" s="22">
        <v>17.0670646145041</v>
      </c>
    </row>
    <row r="146" spans="1:17">
      <c r="A146" s="2">
        <v>2019</v>
      </c>
      <c r="B146" s="2">
        <v>5</v>
      </c>
      <c r="C146" s="2">
        <v>9</v>
      </c>
      <c r="D146" s="2">
        <v>556.17</v>
      </c>
      <c r="E146" s="2">
        <v>331.12</v>
      </c>
      <c r="F146" s="22">
        <v>284.375484521001</v>
      </c>
      <c r="G146" s="2">
        <v>28.72</v>
      </c>
      <c r="H146" s="2">
        <v>1.88</v>
      </c>
      <c r="I146" s="2">
        <v>3.95</v>
      </c>
      <c r="J146" s="2" t="s">
        <v>313</v>
      </c>
      <c r="K146" s="2">
        <v>4219.61</v>
      </c>
      <c r="L146" s="2">
        <v>103.4</v>
      </c>
      <c r="M146" s="22">
        <v>116.437603810235</v>
      </c>
      <c r="N146" s="22">
        <v>145.56</v>
      </c>
      <c r="O146" s="22">
        <v>169.486576106178</v>
      </c>
      <c r="P146" s="22">
        <v>23.5</v>
      </c>
      <c r="Q146" s="22">
        <v>27.3628368954053</v>
      </c>
    </row>
    <row r="147" spans="1:17">
      <c r="A147" s="2">
        <v>2019</v>
      </c>
      <c r="B147" s="2">
        <v>6</v>
      </c>
      <c r="C147" s="2">
        <v>9</v>
      </c>
      <c r="D147" s="2">
        <v>465.43</v>
      </c>
      <c r="E147" s="2">
        <v>345.37</v>
      </c>
      <c r="F147" s="22">
        <v>298.368987393109</v>
      </c>
      <c r="G147" s="2">
        <v>22.08</v>
      </c>
      <c r="H147" s="2">
        <v>1.79</v>
      </c>
      <c r="I147" s="2">
        <v>2.63</v>
      </c>
      <c r="J147" s="2" t="s">
        <v>314</v>
      </c>
      <c r="K147" s="2">
        <v>5874.63</v>
      </c>
      <c r="L147" s="2">
        <v>103.2</v>
      </c>
      <c r="M147" s="22">
        <v>115.752646753788</v>
      </c>
      <c r="N147" s="22">
        <v>129.02</v>
      </c>
      <c r="O147" s="22">
        <v>149.344064841737</v>
      </c>
      <c r="P147" s="22">
        <v>15.14</v>
      </c>
      <c r="Q147" s="22">
        <v>17.5249507185235</v>
      </c>
    </row>
    <row r="148" spans="1:17">
      <c r="A148" s="2">
        <v>2019</v>
      </c>
      <c r="B148" s="2">
        <v>7</v>
      </c>
      <c r="C148" s="2">
        <v>9</v>
      </c>
      <c r="D148" s="2">
        <v>514</v>
      </c>
      <c r="E148" s="2">
        <v>235.21</v>
      </c>
      <c r="F148" s="22">
        <v>202.19977259586</v>
      </c>
      <c r="G148" s="2">
        <v>26.36</v>
      </c>
      <c r="H148" s="2">
        <v>1.92</v>
      </c>
      <c r="I148" s="2">
        <v>4.75</v>
      </c>
      <c r="J148" s="2" t="s">
        <v>290</v>
      </c>
      <c r="K148" s="2">
        <v>504.24</v>
      </c>
      <c r="L148" s="2">
        <v>103.4</v>
      </c>
      <c r="M148" s="22">
        <v>116.325551201345</v>
      </c>
      <c r="N148" s="22">
        <v>84.91</v>
      </c>
      <c r="O148" s="22">
        <v>98.7720255250621</v>
      </c>
      <c r="P148" s="22">
        <v>24.04</v>
      </c>
      <c r="Q148" s="22">
        <v>27.9646625088033</v>
      </c>
    </row>
    <row r="149" spans="1:17">
      <c r="A149" s="2">
        <v>2019</v>
      </c>
      <c r="B149" s="2">
        <v>8</v>
      </c>
      <c r="C149" s="2">
        <v>9</v>
      </c>
      <c r="D149" s="2">
        <v>508.99</v>
      </c>
      <c r="E149" s="2">
        <v>235.69</v>
      </c>
      <c r="F149" s="22">
        <v>207.636477914533</v>
      </c>
      <c r="G149" s="2">
        <v>22.67</v>
      </c>
      <c r="H149" s="2">
        <v>1.93</v>
      </c>
      <c r="I149" s="2">
        <v>2.71</v>
      </c>
      <c r="J149" s="2" t="s">
        <v>291</v>
      </c>
      <c r="K149" s="2">
        <v>1196.45</v>
      </c>
      <c r="L149" s="2">
        <v>102.8</v>
      </c>
      <c r="M149" s="22">
        <v>113.510883235563</v>
      </c>
      <c r="N149" s="22">
        <v>112.44</v>
      </c>
      <c r="O149" s="22">
        <v>127.631637110067</v>
      </c>
      <c r="P149" s="22">
        <v>22.5</v>
      </c>
      <c r="Q149" s="22">
        <v>25.5399487280016</v>
      </c>
    </row>
    <row r="150" spans="1:17">
      <c r="A150" s="2">
        <v>2019</v>
      </c>
      <c r="B150" s="2">
        <v>9</v>
      </c>
      <c r="C150" s="2">
        <v>9</v>
      </c>
      <c r="D150" s="2">
        <v>487.96</v>
      </c>
      <c r="E150" s="2">
        <v>166.5</v>
      </c>
      <c r="F150" s="22">
        <v>144.416638499103</v>
      </c>
      <c r="G150" s="2">
        <v>24.34</v>
      </c>
      <c r="H150" s="2">
        <v>1.92</v>
      </c>
      <c r="I150" s="2">
        <v>4.31</v>
      </c>
      <c r="J150" s="2" t="s">
        <v>315</v>
      </c>
      <c r="K150" s="2">
        <v>3846.47</v>
      </c>
      <c r="L150" s="2">
        <v>103.6</v>
      </c>
      <c r="M150" s="22">
        <v>115.291424679597</v>
      </c>
      <c r="N150" s="22">
        <v>128.66</v>
      </c>
      <c r="O150" s="22">
        <v>148.33394699277</v>
      </c>
      <c r="P150" s="22">
        <v>24.01</v>
      </c>
      <c r="Q150" s="22">
        <v>27.6814710655713</v>
      </c>
    </row>
    <row r="151" spans="1:17">
      <c r="A151" s="2">
        <v>2019</v>
      </c>
      <c r="B151" s="2">
        <v>10</v>
      </c>
      <c r="C151" s="2">
        <v>9</v>
      </c>
      <c r="D151" s="2">
        <v>511.47</v>
      </c>
      <c r="E151" s="2">
        <v>290.43</v>
      </c>
      <c r="F151" s="22">
        <v>252.87876294613</v>
      </c>
      <c r="G151" s="2">
        <v>21.32</v>
      </c>
      <c r="H151" s="2">
        <v>2.12</v>
      </c>
      <c r="I151" s="2">
        <v>3.76</v>
      </c>
      <c r="J151" s="2" t="s">
        <v>293</v>
      </c>
      <c r="K151" s="2">
        <v>3801.33</v>
      </c>
      <c r="L151" s="2">
        <v>103.1</v>
      </c>
      <c r="M151" s="22">
        <v>114.849502036622</v>
      </c>
      <c r="N151" s="22">
        <v>125.18</v>
      </c>
      <c r="O151" s="22">
        <v>143.768606649444</v>
      </c>
      <c r="P151" s="22">
        <v>23.44</v>
      </c>
      <c r="Q151" s="22">
        <v>26.9207232773842</v>
      </c>
    </row>
    <row r="152" spans="1:17">
      <c r="A152" s="2">
        <v>2019</v>
      </c>
      <c r="B152" s="2">
        <v>11</v>
      </c>
      <c r="C152" s="2">
        <v>9</v>
      </c>
      <c r="D152" s="2">
        <v>355.3</v>
      </c>
      <c r="E152" s="2">
        <v>132.47</v>
      </c>
      <c r="F152" s="22">
        <v>114.215827628336</v>
      </c>
      <c r="G152" s="2">
        <v>22.77</v>
      </c>
      <c r="H152" s="2">
        <v>1.88</v>
      </c>
      <c r="I152" s="2">
        <v>5.62</v>
      </c>
      <c r="J152" s="2" t="s">
        <v>294</v>
      </c>
      <c r="K152" s="2">
        <v>727.53</v>
      </c>
      <c r="L152" s="2">
        <v>103.2</v>
      </c>
      <c r="M152" s="22">
        <v>115.982174056527</v>
      </c>
      <c r="N152" s="22">
        <v>81.56</v>
      </c>
      <c r="O152" s="22">
        <v>94.5950611605036</v>
      </c>
      <c r="P152" s="22">
        <v>19.75</v>
      </c>
      <c r="Q152" s="22">
        <v>22.9064793761641</v>
      </c>
    </row>
    <row r="153" spans="1:17">
      <c r="A153" s="2">
        <v>2019</v>
      </c>
      <c r="B153" s="2">
        <v>12</v>
      </c>
      <c r="C153" s="2">
        <v>9</v>
      </c>
      <c r="D153" s="2">
        <v>318.37</v>
      </c>
      <c r="E153" s="2">
        <v>173.52</v>
      </c>
      <c r="F153" s="22">
        <v>149.773721927132</v>
      </c>
      <c r="G153" s="2">
        <v>19.69</v>
      </c>
      <c r="H153" s="2">
        <v>1.53</v>
      </c>
      <c r="I153" s="2">
        <v>7.68</v>
      </c>
      <c r="J153" s="2" t="s">
        <v>316</v>
      </c>
      <c r="K153" s="2">
        <v>580.14</v>
      </c>
      <c r="L153" s="2">
        <v>104.1</v>
      </c>
      <c r="M153" s="22">
        <v>115.854769292855</v>
      </c>
      <c r="N153" s="22">
        <v>40.79</v>
      </c>
      <c r="O153" s="22">
        <v>47.2571603945554</v>
      </c>
      <c r="P153" s="22">
        <v>23.36</v>
      </c>
      <c r="Q153" s="22">
        <v>27.0636741068108</v>
      </c>
    </row>
    <row r="154" spans="1:17">
      <c r="A154" s="2">
        <v>2019</v>
      </c>
      <c r="B154" s="2">
        <v>13</v>
      </c>
      <c r="C154" s="2">
        <v>9</v>
      </c>
      <c r="D154" s="2">
        <v>416.24</v>
      </c>
      <c r="E154" s="2">
        <v>108.64</v>
      </c>
      <c r="F154" s="22">
        <v>95.2406438842278</v>
      </c>
      <c r="G154" s="2">
        <v>23.82</v>
      </c>
      <c r="H154" s="2">
        <v>1.7</v>
      </c>
      <c r="I154" s="2">
        <v>9.41</v>
      </c>
      <c r="J154" s="2" t="s">
        <v>317</v>
      </c>
      <c r="K154" s="2">
        <v>438.33</v>
      </c>
      <c r="L154" s="2">
        <v>102.7</v>
      </c>
      <c r="M154" s="22">
        <v>114.068947425492</v>
      </c>
      <c r="N154" s="22">
        <v>18.6</v>
      </c>
      <c r="O154" s="22">
        <v>21.2168242211415</v>
      </c>
      <c r="P154" s="22">
        <v>11.87</v>
      </c>
      <c r="Q154" s="22">
        <v>13.5399840594059</v>
      </c>
    </row>
    <row r="155" spans="1:17">
      <c r="A155" s="2">
        <v>2019</v>
      </c>
      <c r="B155" s="2">
        <v>14</v>
      </c>
      <c r="C155" s="2">
        <v>9</v>
      </c>
      <c r="D155" s="2">
        <v>431.59</v>
      </c>
      <c r="E155" s="2">
        <v>110.53</v>
      </c>
      <c r="F155" s="22">
        <v>97.0021013768437</v>
      </c>
      <c r="G155" s="2">
        <v>18.89</v>
      </c>
      <c r="H155" s="2">
        <v>1.96</v>
      </c>
      <c r="I155" s="2">
        <v>9.29</v>
      </c>
      <c r="J155" s="2" t="s">
        <v>295</v>
      </c>
      <c r="K155" s="2">
        <v>1844</v>
      </c>
      <c r="L155" s="2">
        <v>103.3</v>
      </c>
      <c r="M155" s="22">
        <v>113.945985119025</v>
      </c>
      <c r="N155" s="22">
        <v>58.73</v>
      </c>
      <c r="O155" s="22">
        <v>66.9204770604034</v>
      </c>
      <c r="P155" s="22">
        <v>14.6</v>
      </c>
      <c r="Q155" s="22">
        <v>16.6361138273777</v>
      </c>
    </row>
    <row r="156" spans="1:17">
      <c r="A156" s="2">
        <v>2019</v>
      </c>
      <c r="B156" s="2">
        <v>15</v>
      </c>
      <c r="C156" s="2">
        <v>9</v>
      </c>
      <c r="D156" s="2">
        <v>417.16</v>
      </c>
      <c r="E156" s="2">
        <v>100.52</v>
      </c>
      <c r="F156" s="22">
        <v>89.7856988350673</v>
      </c>
      <c r="G156" s="2">
        <v>21.09</v>
      </c>
      <c r="H156" s="2">
        <v>1.35</v>
      </c>
      <c r="I156" s="2">
        <v>10.91</v>
      </c>
      <c r="J156" s="2" t="s">
        <v>318</v>
      </c>
      <c r="K156" s="2">
        <v>530.59</v>
      </c>
      <c r="L156" s="2">
        <v>102.6</v>
      </c>
      <c r="M156" s="22">
        <v>111.955468748594</v>
      </c>
      <c r="N156" s="22">
        <v>54.82</v>
      </c>
      <c r="O156" s="22">
        <v>61.373987967979</v>
      </c>
      <c r="P156" s="22">
        <v>11.46</v>
      </c>
      <c r="Q156" s="22">
        <v>12.8300967185888</v>
      </c>
    </row>
    <row r="157" spans="1:17">
      <c r="A157" s="2">
        <v>2019</v>
      </c>
      <c r="B157" s="2">
        <v>16</v>
      </c>
      <c r="C157" s="2">
        <v>9</v>
      </c>
      <c r="D157" s="2">
        <v>450.87</v>
      </c>
      <c r="E157" s="2">
        <v>165.84</v>
      </c>
      <c r="F157" s="22">
        <v>145.813058381863</v>
      </c>
      <c r="G157" s="2">
        <v>25.89</v>
      </c>
      <c r="H157" s="2">
        <v>2.5</v>
      </c>
      <c r="I157" s="2">
        <v>11.01</v>
      </c>
      <c r="J157" s="2" t="s">
        <v>319</v>
      </c>
      <c r="K157" s="2">
        <v>1782.4</v>
      </c>
      <c r="L157" s="2">
        <v>102.7</v>
      </c>
      <c r="M157" s="22">
        <v>113.734669473628</v>
      </c>
      <c r="N157" s="22">
        <v>62.3</v>
      </c>
      <c r="O157" s="22">
        <v>70.85669908207</v>
      </c>
      <c r="P157" s="22">
        <v>30.66</v>
      </c>
      <c r="Q157" s="22">
        <v>34.8710496606142</v>
      </c>
    </row>
    <row r="158" spans="1:17">
      <c r="A158" s="2">
        <v>2019</v>
      </c>
      <c r="B158" s="2">
        <v>17</v>
      </c>
      <c r="C158" s="2">
        <v>9</v>
      </c>
      <c r="D158" s="2">
        <v>472.25</v>
      </c>
      <c r="E158" s="2">
        <v>99.71</v>
      </c>
      <c r="F158" s="22">
        <v>86.8275107966424</v>
      </c>
      <c r="G158" s="2">
        <v>27.69</v>
      </c>
      <c r="H158" s="2">
        <v>2.38</v>
      </c>
      <c r="I158" s="2">
        <v>8.41</v>
      </c>
      <c r="J158" s="2" t="s">
        <v>288</v>
      </c>
      <c r="K158" s="2">
        <v>1177.05</v>
      </c>
      <c r="L158" s="2">
        <v>102.9</v>
      </c>
      <c r="M158" s="22">
        <v>114.836874954909</v>
      </c>
      <c r="N158" s="22">
        <v>117.33</v>
      </c>
      <c r="O158" s="22">
        <v>134.738105384594</v>
      </c>
      <c r="P158" s="22">
        <v>13.13</v>
      </c>
      <c r="Q158" s="22">
        <v>15.0780816815795</v>
      </c>
    </row>
    <row r="159" spans="1:17">
      <c r="A159" s="2">
        <v>2019</v>
      </c>
      <c r="B159" s="2">
        <v>18</v>
      </c>
      <c r="C159" s="2">
        <v>9</v>
      </c>
      <c r="D159" s="2">
        <v>744.82</v>
      </c>
      <c r="E159" s="2">
        <v>212.87</v>
      </c>
      <c r="F159" s="22">
        <v>183.894746859372</v>
      </c>
      <c r="G159" s="2">
        <v>34.7</v>
      </c>
      <c r="H159" s="2">
        <v>2.03</v>
      </c>
      <c r="I159" s="2">
        <v>12.71</v>
      </c>
      <c r="J159" s="2" t="s">
        <v>296</v>
      </c>
      <c r="K159" s="2">
        <v>987.92</v>
      </c>
      <c r="L159" s="2">
        <v>102.4</v>
      </c>
      <c r="M159" s="22">
        <v>115.756433305181</v>
      </c>
      <c r="N159" s="22">
        <v>149.51</v>
      </c>
      <c r="O159" s="22">
        <v>173.067443434576</v>
      </c>
      <c r="P159" s="22">
        <v>11.71</v>
      </c>
      <c r="Q159" s="22">
        <v>13.5550783400367</v>
      </c>
    </row>
    <row r="160" spans="1:17">
      <c r="A160" s="2">
        <v>2019</v>
      </c>
      <c r="B160" s="2">
        <v>19</v>
      </c>
      <c r="C160" s="2">
        <v>9</v>
      </c>
      <c r="D160" s="2">
        <v>707.66</v>
      </c>
      <c r="E160" s="2">
        <v>288.2</v>
      </c>
      <c r="F160" s="22">
        <v>251.707060387277</v>
      </c>
      <c r="G160" s="2">
        <v>31.41</v>
      </c>
      <c r="H160" s="2">
        <v>2.29</v>
      </c>
      <c r="I160" s="2">
        <v>6.27</v>
      </c>
      <c r="J160" s="2" t="s">
        <v>297</v>
      </c>
      <c r="K160" s="2">
        <v>299.78</v>
      </c>
      <c r="L160" s="2">
        <v>102.1</v>
      </c>
      <c r="M160" s="22">
        <v>114.498178778368</v>
      </c>
      <c r="N160" s="22">
        <v>154.62</v>
      </c>
      <c r="O160" s="22">
        <v>177.037084027113</v>
      </c>
      <c r="P160" s="22">
        <v>20.29</v>
      </c>
      <c r="Q160" s="22">
        <v>23.231680474131</v>
      </c>
    </row>
    <row r="161" spans="1:17">
      <c r="A161" s="2">
        <v>2019</v>
      </c>
      <c r="B161" s="2">
        <v>20</v>
      </c>
      <c r="C161" s="2">
        <v>9</v>
      </c>
      <c r="D161" s="2">
        <v>754.99</v>
      </c>
      <c r="E161" s="2">
        <v>256.69</v>
      </c>
      <c r="F161" s="22">
        <v>223.540575528962</v>
      </c>
      <c r="G161" s="2">
        <v>32.58</v>
      </c>
      <c r="H161" s="2">
        <v>2.8</v>
      </c>
      <c r="I161" s="2">
        <v>3.17</v>
      </c>
      <c r="J161" s="2" t="s">
        <v>298</v>
      </c>
      <c r="K161" s="2">
        <v>997.2</v>
      </c>
      <c r="L161" s="2">
        <v>102.1</v>
      </c>
      <c r="M161" s="22">
        <v>114.829265064115</v>
      </c>
      <c r="N161" s="22">
        <v>145.21</v>
      </c>
      <c r="O161" s="22">
        <v>166.743575799602</v>
      </c>
      <c r="P161" s="22">
        <v>16.83</v>
      </c>
      <c r="Q161" s="22">
        <v>19.3257653102906</v>
      </c>
    </row>
    <row r="162" spans="1:17">
      <c r="A162" s="2">
        <v>2020</v>
      </c>
      <c r="B162" s="2">
        <v>1</v>
      </c>
      <c r="C162" s="2">
        <v>10</v>
      </c>
      <c r="D162" s="2">
        <v>503.85</v>
      </c>
      <c r="E162" s="2">
        <v>199.73</v>
      </c>
      <c r="F162" s="22">
        <v>169.689341945951</v>
      </c>
      <c r="G162" s="2">
        <v>21.46</v>
      </c>
      <c r="H162" s="2">
        <v>2.21</v>
      </c>
      <c r="I162" s="2">
        <v>4.58</v>
      </c>
      <c r="J162" s="2" t="s">
        <v>287</v>
      </c>
      <c r="K162" s="2">
        <v>3417.1</v>
      </c>
      <c r="L162" s="2">
        <v>102.2</v>
      </c>
      <c r="M162" s="22">
        <v>117.703326390185</v>
      </c>
      <c r="N162" s="22">
        <v>118.49</v>
      </c>
      <c r="O162" s="22">
        <v>139.466671439731</v>
      </c>
      <c r="P162" s="22">
        <v>19.37</v>
      </c>
      <c r="Q162" s="22">
        <v>22.7991343217789</v>
      </c>
    </row>
    <row r="163" spans="1:17">
      <c r="A163" s="2">
        <v>2020</v>
      </c>
      <c r="B163" s="2">
        <v>2</v>
      </c>
      <c r="C163" s="2">
        <v>10</v>
      </c>
      <c r="D163" s="2">
        <v>607.55</v>
      </c>
      <c r="E163" s="2">
        <v>186.02</v>
      </c>
      <c r="F163" s="22">
        <v>160.402072599593</v>
      </c>
      <c r="G163" s="2">
        <v>26.88</v>
      </c>
      <c r="H163" s="2">
        <v>1.56</v>
      </c>
      <c r="I163" s="2">
        <v>5.71</v>
      </c>
      <c r="J163" s="2" t="s">
        <v>288</v>
      </c>
      <c r="K163" s="2">
        <v>1742.22</v>
      </c>
      <c r="L163" s="2">
        <v>103.3</v>
      </c>
      <c r="M163" s="22">
        <v>115.971070064884</v>
      </c>
      <c r="N163" s="22">
        <v>144.35</v>
      </c>
      <c r="O163" s="22">
        <v>167.40423963866</v>
      </c>
      <c r="P163" s="22">
        <v>14.72</v>
      </c>
      <c r="Q163" s="22">
        <v>17.0709415135509</v>
      </c>
    </row>
    <row r="164" spans="1:17">
      <c r="A164" s="2">
        <v>2020</v>
      </c>
      <c r="B164" s="2">
        <v>3</v>
      </c>
      <c r="C164" s="2">
        <v>10</v>
      </c>
      <c r="D164" s="2">
        <v>576.16</v>
      </c>
      <c r="E164" s="2">
        <v>254.81</v>
      </c>
      <c r="F164" s="22">
        <v>219.234591386669</v>
      </c>
      <c r="G164" s="2">
        <v>25.23</v>
      </c>
      <c r="H164" s="2">
        <v>1.91</v>
      </c>
      <c r="I164" s="2">
        <v>1.95</v>
      </c>
      <c r="J164" s="2" t="s">
        <v>289</v>
      </c>
      <c r="K164" s="2">
        <v>3823.9</v>
      </c>
      <c r="L164" s="2">
        <v>102.7</v>
      </c>
      <c r="M164" s="22">
        <v>116.227096457869</v>
      </c>
      <c r="N164" s="22">
        <v>130.48</v>
      </c>
      <c r="O164" s="22">
        <v>151.653115458228</v>
      </c>
      <c r="P164" s="22">
        <v>14.67</v>
      </c>
      <c r="Q164" s="22">
        <v>17.0505150503694</v>
      </c>
    </row>
    <row r="165" spans="1:17">
      <c r="A165" s="2">
        <v>2020</v>
      </c>
      <c r="B165" s="2">
        <v>4</v>
      </c>
      <c r="C165" s="2">
        <v>10</v>
      </c>
      <c r="D165" s="2">
        <v>386.58</v>
      </c>
      <c r="E165" s="2">
        <v>292.23</v>
      </c>
      <c r="F165" s="22">
        <v>249.219446154846</v>
      </c>
      <c r="G165" s="2">
        <v>24.39</v>
      </c>
      <c r="H165" s="2">
        <v>1.86</v>
      </c>
      <c r="I165" s="2">
        <v>3.73</v>
      </c>
      <c r="J165" s="2" t="s">
        <v>312</v>
      </c>
      <c r="K165" s="2">
        <v>2699.31</v>
      </c>
      <c r="L165" s="2">
        <v>103.4</v>
      </c>
      <c r="M165" s="22">
        <v>117.258105059118</v>
      </c>
      <c r="N165" s="22">
        <v>111.15</v>
      </c>
      <c r="O165" s="22">
        <v>130.332383773209</v>
      </c>
      <c r="P165" s="22">
        <v>14.94</v>
      </c>
      <c r="Q165" s="22">
        <v>17.5183608958322</v>
      </c>
    </row>
    <row r="166" spans="1:17">
      <c r="A166" s="2">
        <v>2020</v>
      </c>
      <c r="B166" s="2">
        <v>5</v>
      </c>
      <c r="C166" s="2">
        <v>10</v>
      </c>
      <c r="D166" s="2">
        <v>521.23</v>
      </c>
      <c r="E166" s="2">
        <v>356.41</v>
      </c>
      <c r="F166" s="22">
        <v>296.891631348146</v>
      </c>
      <c r="G166" s="2">
        <v>29.12</v>
      </c>
      <c r="H166" s="2">
        <v>1.65</v>
      </c>
      <c r="I166" s="2">
        <v>4.38</v>
      </c>
      <c r="J166" s="2" t="s">
        <v>313</v>
      </c>
      <c r="K166" s="2">
        <v>4287.24</v>
      </c>
      <c r="L166" s="2">
        <v>103.1</v>
      </c>
      <c r="M166" s="22">
        <v>120.047169528352</v>
      </c>
      <c r="N166" s="22">
        <v>149.7</v>
      </c>
      <c r="O166" s="22">
        <v>179.710612783944</v>
      </c>
      <c r="P166" s="22">
        <v>22.86</v>
      </c>
      <c r="Q166" s="22">
        <v>27.4427829541814</v>
      </c>
    </row>
    <row r="167" spans="1:17">
      <c r="A167" s="2">
        <v>2020</v>
      </c>
      <c r="B167" s="2">
        <v>6</v>
      </c>
      <c r="C167" s="2">
        <v>10</v>
      </c>
      <c r="D167" s="2">
        <v>464.76</v>
      </c>
      <c r="E167" s="2">
        <v>355.73</v>
      </c>
      <c r="F167" s="22">
        <v>298.658024016189</v>
      </c>
      <c r="G167" s="2">
        <v>23.21</v>
      </c>
      <c r="H167" s="2">
        <v>1.88</v>
      </c>
      <c r="I167" s="2">
        <v>2.88</v>
      </c>
      <c r="J167" s="2" t="s">
        <v>314</v>
      </c>
      <c r="K167" s="2">
        <v>5480.67</v>
      </c>
      <c r="L167" s="2">
        <v>102.9</v>
      </c>
      <c r="M167" s="22">
        <v>119.109473509648</v>
      </c>
      <c r="N167" s="22">
        <v>150.64</v>
      </c>
      <c r="O167" s="22">
        <v>179.426510894934</v>
      </c>
      <c r="P167" s="22">
        <v>16.76</v>
      </c>
      <c r="Q167" s="22">
        <v>19.962747760217</v>
      </c>
    </row>
    <row r="168" spans="1:17">
      <c r="A168" s="2">
        <v>2020</v>
      </c>
      <c r="B168" s="2">
        <v>7</v>
      </c>
      <c r="C168" s="2">
        <v>10</v>
      </c>
      <c r="D168" s="2">
        <v>455.57</v>
      </c>
      <c r="E168" s="2">
        <v>238.91</v>
      </c>
      <c r="F168" s="22">
        <v>199.786479698814</v>
      </c>
      <c r="G168" s="2">
        <v>29.86</v>
      </c>
      <c r="H168" s="2">
        <v>1.84</v>
      </c>
      <c r="I168" s="2">
        <v>4.84</v>
      </c>
      <c r="J168" s="2" t="s">
        <v>290</v>
      </c>
      <c r="K168" s="2">
        <v>509.76</v>
      </c>
      <c r="L168" s="2">
        <v>102.8</v>
      </c>
      <c r="M168" s="22">
        <v>119.582666634983</v>
      </c>
      <c r="N168" s="22">
        <v>94.28</v>
      </c>
      <c r="O168" s="22">
        <v>112.742538103462</v>
      </c>
      <c r="P168" s="22">
        <v>27.8</v>
      </c>
      <c r="Q168" s="22">
        <v>33.2439813245252</v>
      </c>
    </row>
    <row r="169" spans="1:17">
      <c r="A169" s="2">
        <v>2020</v>
      </c>
      <c r="B169" s="2">
        <v>8</v>
      </c>
      <c r="C169" s="2">
        <v>10</v>
      </c>
      <c r="D169" s="2">
        <v>394.11</v>
      </c>
      <c r="E169" s="2">
        <v>242.25</v>
      </c>
      <c r="F169" s="22">
        <v>207.401029587817</v>
      </c>
      <c r="G169" s="2">
        <v>24.59</v>
      </c>
      <c r="H169" s="2">
        <v>1.9</v>
      </c>
      <c r="I169" s="2">
        <v>2.39</v>
      </c>
      <c r="J169" s="2" t="s">
        <v>291</v>
      </c>
      <c r="K169" s="2">
        <v>1234.76</v>
      </c>
      <c r="L169" s="2">
        <v>102.9</v>
      </c>
      <c r="M169" s="22">
        <v>116.802698849394</v>
      </c>
      <c r="N169" s="22">
        <v>110.2</v>
      </c>
      <c r="O169" s="22">
        <v>128.716574132032</v>
      </c>
      <c r="P169" s="22">
        <v>22.38</v>
      </c>
      <c r="Q169" s="22">
        <v>26.1404440024944</v>
      </c>
    </row>
    <row r="170" spans="1:17">
      <c r="A170" s="2">
        <v>2020</v>
      </c>
      <c r="B170" s="2">
        <v>9</v>
      </c>
      <c r="C170" s="2">
        <v>10</v>
      </c>
      <c r="D170" s="2">
        <v>538.17</v>
      </c>
      <c r="E170" s="2">
        <v>177.87</v>
      </c>
      <c r="F170" s="22">
        <v>148.917570987023</v>
      </c>
      <c r="G170" s="2">
        <v>24.67</v>
      </c>
      <c r="H170" s="2">
        <v>1.93</v>
      </c>
      <c r="I170" s="2">
        <v>4</v>
      </c>
      <c r="J170" s="2" t="s">
        <v>315</v>
      </c>
      <c r="K170" s="2">
        <v>3871.09</v>
      </c>
      <c r="L170" s="2">
        <v>103.6</v>
      </c>
      <c r="M170" s="22">
        <v>119.441915968063</v>
      </c>
      <c r="N170" s="22">
        <v>128.11</v>
      </c>
      <c r="O170" s="22">
        <v>153.017038546685</v>
      </c>
      <c r="P170" s="22">
        <v>25.61</v>
      </c>
      <c r="Q170" s="22">
        <v>30.5890746794209</v>
      </c>
    </row>
    <row r="171" spans="1:17">
      <c r="A171" s="2">
        <v>2020</v>
      </c>
      <c r="B171" s="2">
        <v>10</v>
      </c>
      <c r="C171" s="2">
        <v>10</v>
      </c>
      <c r="D171" s="2">
        <v>527.91</v>
      </c>
      <c r="E171" s="2">
        <v>286.9</v>
      </c>
      <c r="F171" s="22">
        <v>241.824951977253</v>
      </c>
      <c r="G171" s="2">
        <v>21.28</v>
      </c>
      <c r="H171" s="2">
        <v>2.14</v>
      </c>
      <c r="I171" s="2">
        <v>3.63</v>
      </c>
      <c r="J171" s="2" t="s">
        <v>293</v>
      </c>
      <c r="K171" s="2">
        <v>3818.01</v>
      </c>
      <c r="L171" s="2">
        <v>103.3</v>
      </c>
      <c r="M171" s="22">
        <v>118.639535603831</v>
      </c>
      <c r="N171" s="22">
        <v>126.87</v>
      </c>
      <c r="O171" s="22">
        <v>150.51797882058</v>
      </c>
      <c r="P171" s="22">
        <v>23.47</v>
      </c>
      <c r="Q171" s="22">
        <v>27.8446990062191</v>
      </c>
    </row>
    <row r="172" spans="1:17">
      <c r="A172" s="2">
        <v>2020</v>
      </c>
      <c r="B172" s="2">
        <v>11</v>
      </c>
      <c r="C172" s="2">
        <v>10</v>
      </c>
      <c r="D172" s="2">
        <v>377.23</v>
      </c>
      <c r="E172" s="2">
        <v>122.83</v>
      </c>
      <c r="F172" s="22">
        <v>102.322903901228</v>
      </c>
      <c r="G172" s="2">
        <v>24.39</v>
      </c>
      <c r="H172" s="2">
        <v>1.82</v>
      </c>
      <c r="I172" s="2">
        <v>5.5</v>
      </c>
      <c r="J172" s="2" t="s">
        <v>294</v>
      </c>
      <c r="K172" s="2">
        <v>751.99</v>
      </c>
      <c r="L172" s="2">
        <v>103.5</v>
      </c>
      <c r="M172" s="22">
        <v>120.041550148506</v>
      </c>
      <c r="N172" s="22">
        <v>89.9</v>
      </c>
      <c r="O172" s="22">
        <v>107.917353583507</v>
      </c>
      <c r="P172" s="22">
        <v>17.77</v>
      </c>
      <c r="Q172" s="22">
        <v>21.3313834613895</v>
      </c>
    </row>
    <row r="173" spans="1:17">
      <c r="A173" s="2">
        <v>2020</v>
      </c>
      <c r="B173" s="2">
        <v>12</v>
      </c>
      <c r="C173" s="2">
        <v>10</v>
      </c>
      <c r="D173" s="2">
        <v>313.33</v>
      </c>
      <c r="E173" s="2">
        <v>180.84</v>
      </c>
      <c r="F173" s="22">
        <v>150.813504482923</v>
      </c>
      <c r="G173" s="2">
        <v>22.85</v>
      </c>
      <c r="H173" s="2">
        <v>1.54</v>
      </c>
      <c r="I173" s="2">
        <v>7.8</v>
      </c>
      <c r="J173" s="2" t="s">
        <v>316</v>
      </c>
      <c r="K173" s="2">
        <v>596.97</v>
      </c>
      <c r="L173" s="2">
        <v>103.5</v>
      </c>
      <c r="M173" s="22">
        <v>119.909686218105</v>
      </c>
      <c r="N173" s="22">
        <v>71.91</v>
      </c>
      <c r="O173" s="22">
        <v>86.227055359439</v>
      </c>
      <c r="P173" s="22">
        <v>24.72</v>
      </c>
      <c r="Q173" s="22">
        <v>29.6416744331154</v>
      </c>
    </row>
    <row r="174" spans="1:17">
      <c r="A174" s="2">
        <v>2020</v>
      </c>
      <c r="B174" s="2">
        <v>13</v>
      </c>
      <c r="C174" s="2">
        <v>10</v>
      </c>
      <c r="D174" s="2">
        <v>403.29</v>
      </c>
      <c r="E174" s="2">
        <v>114.12</v>
      </c>
      <c r="F174" s="22">
        <v>97.7954603046362</v>
      </c>
      <c r="G174" s="2">
        <v>24.7</v>
      </c>
      <c r="H174" s="2">
        <v>1.17</v>
      </c>
      <c r="I174" s="2">
        <v>9.19</v>
      </c>
      <c r="J174" s="2" t="s">
        <v>317</v>
      </c>
      <c r="K174" s="2">
        <v>440.93</v>
      </c>
      <c r="L174" s="2">
        <v>102.3</v>
      </c>
      <c r="M174" s="22">
        <v>116.692533216278</v>
      </c>
      <c r="N174" s="22">
        <v>15.25</v>
      </c>
      <c r="O174" s="22">
        <v>17.7956113154825</v>
      </c>
      <c r="P174" s="22">
        <v>13.15</v>
      </c>
      <c r="Q174" s="22">
        <v>15.3450681179406</v>
      </c>
    </row>
    <row r="175" spans="1:17">
      <c r="A175" s="2">
        <v>2020</v>
      </c>
      <c r="B175" s="2">
        <v>14</v>
      </c>
      <c r="C175" s="2">
        <v>10</v>
      </c>
      <c r="D175" s="2">
        <v>389.32</v>
      </c>
      <c r="E175" s="2">
        <v>112.21</v>
      </c>
      <c r="F175" s="22">
        <v>94.8713720343724</v>
      </c>
      <c r="G175" s="2">
        <v>18.44</v>
      </c>
      <c r="H175" s="2">
        <v>1.9</v>
      </c>
      <c r="I175" s="2">
        <v>9.15</v>
      </c>
      <c r="J175" s="2" t="s">
        <v>295</v>
      </c>
      <c r="K175" s="2">
        <v>1839.36</v>
      </c>
      <c r="L175" s="2">
        <v>103.8</v>
      </c>
      <c r="M175" s="22">
        <v>118.275932553548</v>
      </c>
      <c r="N175" s="22">
        <v>64.53</v>
      </c>
      <c r="O175" s="22">
        <v>76.3234592768046</v>
      </c>
      <c r="P175" s="22">
        <v>14.08</v>
      </c>
      <c r="Q175" s="22">
        <v>16.6532513035396</v>
      </c>
    </row>
    <row r="176" spans="1:17">
      <c r="A176" s="2">
        <v>2020</v>
      </c>
      <c r="B176" s="2">
        <v>15</v>
      </c>
      <c r="C176" s="2">
        <v>10</v>
      </c>
      <c r="D176" s="2">
        <v>405.16</v>
      </c>
      <c r="E176" s="2">
        <v>95.83</v>
      </c>
      <c r="F176" s="22">
        <v>83.0228256264756</v>
      </c>
      <c r="G176" s="2">
        <v>22</v>
      </c>
      <c r="H176" s="2">
        <v>1.36</v>
      </c>
      <c r="I176" s="2">
        <v>11.32</v>
      </c>
      <c r="J176" s="2" t="s">
        <v>318</v>
      </c>
      <c r="K176" s="2">
        <v>501.46</v>
      </c>
      <c r="L176" s="2">
        <v>103.1</v>
      </c>
      <c r="M176" s="22">
        <v>115.4260882798</v>
      </c>
      <c r="N176" s="22">
        <v>43.73</v>
      </c>
      <c r="O176" s="22">
        <v>50.4758284047565</v>
      </c>
      <c r="P176" s="22">
        <v>11.83</v>
      </c>
      <c r="Q176" s="22">
        <v>13.6549062435003</v>
      </c>
    </row>
    <row r="177" spans="1:17">
      <c r="A177" s="2">
        <v>2020</v>
      </c>
      <c r="B177" s="2">
        <v>16</v>
      </c>
      <c r="C177" s="2">
        <v>10</v>
      </c>
      <c r="D177" s="2">
        <v>438.04</v>
      </c>
      <c r="E177" s="2">
        <v>183.37</v>
      </c>
      <c r="F177" s="22">
        <v>155.174325958867</v>
      </c>
      <c r="G177" s="2">
        <v>27.32</v>
      </c>
      <c r="H177" s="2">
        <v>2.02</v>
      </c>
      <c r="I177" s="2">
        <v>10.66</v>
      </c>
      <c r="J177" s="2" t="s">
        <v>319</v>
      </c>
      <c r="K177" s="2">
        <v>1802.46</v>
      </c>
      <c r="L177" s="2">
        <v>103.9</v>
      </c>
      <c r="M177" s="22">
        <v>118.170321583099</v>
      </c>
      <c r="N177" s="22">
        <v>60.49</v>
      </c>
      <c r="O177" s="22">
        <v>71.4812275256166</v>
      </c>
      <c r="P177" s="22">
        <v>33.73</v>
      </c>
      <c r="Q177" s="22">
        <v>39.8588494699793</v>
      </c>
    </row>
    <row r="178" spans="1:17">
      <c r="A178" s="2">
        <v>2020</v>
      </c>
      <c r="B178" s="2">
        <v>17</v>
      </c>
      <c r="C178" s="2">
        <v>10</v>
      </c>
      <c r="D178" s="2">
        <v>442.19</v>
      </c>
      <c r="E178" s="2">
        <v>100.29</v>
      </c>
      <c r="F178" s="22">
        <v>85.202512239595</v>
      </c>
      <c r="G178" s="2">
        <v>28.56</v>
      </c>
      <c r="H178" s="2">
        <v>2.35</v>
      </c>
      <c r="I178" s="2">
        <v>8.22</v>
      </c>
      <c r="J178" s="2" t="s">
        <v>288</v>
      </c>
      <c r="K178" s="2">
        <v>1179.44</v>
      </c>
      <c r="L178" s="2">
        <v>102.5</v>
      </c>
      <c r="M178" s="22">
        <v>117.707796828781</v>
      </c>
      <c r="N178" s="22">
        <v>114.4</v>
      </c>
      <c r="O178" s="22">
        <v>134.657719572126</v>
      </c>
      <c r="P178" s="22">
        <v>12.27</v>
      </c>
      <c r="Q178" s="22">
        <v>14.4427466708915</v>
      </c>
    </row>
    <row r="179" spans="1:17">
      <c r="A179" s="2">
        <v>2020</v>
      </c>
      <c r="B179" s="2">
        <v>18</v>
      </c>
      <c r="C179" s="2">
        <v>10</v>
      </c>
      <c r="D179" s="2">
        <v>735.32</v>
      </c>
      <c r="E179" s="2">
        <v>204.86</v>
      </c>
      <c r="F179" s="22">
        <v>173.335009851653</v>
      </c>
      <c r="G179" s="2">
        <v>35.65</v>
      </c>
      <c r="H179" s="2">
        <v>2.04</v>
      </c>
      <c r="I179" s="2">
        <v>11.35</v>
      </c>
      <c r="J179" s="2" t="s">
        <v>296</v>
      </c>
      <c r="K179" s="2">
        <v>1000.81</v>
      </c>
      <c r="L179" s="2">
        <v>102.1</v>
      </c>
      <c r="M179" s="22">
        <v>118.18731840459</v>
      </c>
      <c r="N179" s="22">
        <v>151.29</v>
      </c>
      <c r="O179" s="22">
        <v>178.805594014304</v>
      </c>
      <c r="P179" s="22">
        <v>12.58</v>
      </c>
      <c r="Q179" s="22">
        <v>14.8679646552974</v>
      </c>
    </row>
    <row r="180" spans="1:17">
      <c r="A180" s="2">
        <v>2020</v>
      </c>
      <c r="B180" s="2">
        <v>19</v>
      </c>
      <c r="C180" s="2">
        <v>10</v>
      </c>
      <c r="D180" s="2">
        <v>715.92</v>
      </c>
      <c r="E180" s="2">
        <v>316.19</v>
      </c>
      <c r="F180" s="22">
        <v>273.418677293179</v>
      </c>
      <c r="G180" s="2">
        <v>33.22</v>
      </c>
      <c r="H180" s="2">
        <v>2.21</v>
      </c>
      <c r="I180" s="2">
        <v>5.58</v>
      </c>
      <c r="J180" s="2" t="s">
        <v>297</v>
      </c>
      <c r="K180" s="2">
        <v>322.73</v>
      </c>
      <c r="L180" s="2">
        <v>101</v>
      </c>
      <c r="M180" s="22">
        <v>115.643160566152</v>
      </c>
      <c r="N180" s="22">
        <v>157.37</v>
      </c>
      <c r="O180" s="22">
        <v>181.987641782954</v>
      </c>
      <c r="P180" s="22">
        <v>24.46</v>
      </c>
      <c r="Q180" s="22">
        <v>28.2863170744808</v>
      </c>
    </row>
    <row r="181" spans="1:17">
      <c r="A181" s="2">
        <v>2020</v>
      </c>
      <c r="B181" s="2">
        <v>20</v>
      </c>
      <c r="C181" s="2">
        <v>10</v>
      </c>
      <c r="D181" s="2">
        <v>804.75</v>
      </c>
      <c r="E181" s="2">
        <v>294.54</v>
      </c>
      <c r="F181" s="22">
        <v>251.473094181279</v>
      </c>
      <c r="G181" s="2">
        <v>34.23</v>
      </c>
      <c r="H181" s="2">
        <v>2.69</v>
      </c>
      <c r="I181" s="2">
        <v>3.2</v>
      </c>
      <c r="J181" s="2" t="s">
        <v>298</v>
      </c>
      <c r="K181" s="2">
        <v>1051.05</v>
      </c>
      <c r="L181" s="2">
        <v>102</v>
      </c>
      <c r="M181" s="22">
        <v>117.125850365398</v>
      </c>
      <c r="N181" s="22">
        <v>139.92</v>
      </c>
      <c r="O181" s="22">
        <v>163.882489831264</v>
      </c>
      <c r="P181" s="22">
        <v>19.9</v>
      </c>
      <c r="Q181" s="22">
        <v>23.3080442227141</v>
      </c>
    </row>
    <row r="182" spans="1:17">
      <c r="A182" s="2">
        <v>2021</v>
      </c>
      <c r="B182" s="2">
        <v>1</v>
      </c>
      <c r="C182" s="2">
        <v>11</v>
      </c>
      <c r="D182" s="2">
        <v>496.54</v>
      </c>
      <c r="E182" s="2">
        <v>207.2</v>
      </c>
      <c r="F182" s="22">
        <v>173.94842548904</v>
      </c>
      <c r="G182" s="2">
        <v>21.41</v>
      </c>
      <c r="H182" s="2">
        <v>2.28</v>
      </c>
      <c r="I182" s="2">
        <v>4.73</v>
      </c>
      <c r="J182" s="2" t="s">
        <v>287</v>
      </c>
      <c r="K182" s="2">
        <v>3454.11</v>
      </c>
      <c r="L182" s="2">
        <v>101.2</v>
      </c>
      <c r="M182" s="22">
        <v>119.115766306868</v>
      </c>
      <c r="N182" s="22">
        <v>111.94</v>
      </c>
      <c r="O182" s="22">
        <v>133.338188803908</v>
      </c>
      <c r="P182" s="22">
        <v>19.74</v>
      </c>
      <c r="Q182" s="22">
        <v>23.5134522689757</v>
      </c>
    </row>
    <row r="183" spans="1:17">
      <c r="A183" s="2">
        <v>2021</v>
      </c>
      <c r="B183" s="2">
        <v>2</v>
      </c>
      <c r="C183" s="2">
        <v>11</v>
      </c>
      <c r="D183" s="2">
        <v>591.53</v>
      </c>
      <c r="E183" s="2">
        <v>204.34</v>
      </c>
      <c r="F183" s="22">
        <v>174.627468550175</v>
      </c>
      <c r="G183" s="2">
        <v>27.44</v>
      </c>
      <c r="H183" s="2">
        <v>1.56</v>
      </c>
      <c r="I183" s="2">
        <v>5.93</v>
      </c>
      <c r="J183" s="2" t="s">
        <v>288</v>
      </c>
      <c r="K183" s="2">
        <v>1772.57</v>
      </c>
      <c r="L183" s="2">
        <v>100.9</v>
      </c>
      <c r="M183" s="22">
        <v>117.014809695468</v>
      </c>
      <c r="N183" s="22">
        <v>145.74</v>
      </c>
      <c r="O183" s="22">
        <v>170.537383650174</v>
      </c>
      <c r="P183" s="22">
        <v>15.82</v>
      </c>
      <c r="Q183" s="22">
        <v>18.511742893823</v>
      </c>
    </row>
    <row r="184" spans="1:17">
      <c r="A184" s="2">
        <v>2021</v>
      </c>
      <c r="B184" s="2">
        <v>3</v>
      </c>
      <c r="C184" s="2">
        <v>11</v>
      </c>
      <c r="D184" s="2">
        <v>570.82</v>
      </c>
      <c r="E184" s="2">
        <v>297.86</v>
      </c>
      <c r="F184" s="22">
        <v>253.485803139421</v>
      </c>
      <c r="G184" s="2">
        <v>24.43</v>
      </c>
      <c r="H184" s="2">
        <v>2</v>
      </c>
      <c r="I184" s="2">
        <v>1.83</v>
      </c>
      <c r="J184" s="2" t="s">
        <v>289</v>
      </c>
      <c r="K184" s="2">
        <v>4204.6</v>
      </c>
      <c r="L184" s="2">
        <v>101.1</v>
      </c>
      <c r="M184" s="22">
        <v>117.505594518906</v>
      </c>
      <c r="N184" s="22">
        <v>130.45</v>
      </c>
      <c r="O184" s="22">
        <v>153.286048049913</v>
      </c>
      <c r="P184" s="22">
        <v>17.92</v>
      </c>
      <c r="Q184" s="22">
        <v>21.057002537788</v>
      </c>
    </row>
    <row r="185" spans="1:17">
      <c r="A185" s="2">
        <v>2021</v>
      </c>
      <c r="B185" s="2">
        <v>4</v>
      </c>
      <c r="C185" s="2">
        <v>11</v>
      </c>
      <c r="D185" s="2">
        <v>512.68</v>
      </c>
      <c r="E185" s="2">
        <v>354.5</v>
      </c>
      <c r="F185" s="22">
        <v>300.222956506293</v>
      </c>
      <c r="G185" s="2">
        <v>25.03</v>
      </c>
      <c r="H185" s="2">
        <v>1.84</v>
      </c>
      <c r="I185" s="2">
        <v>3.84</v>
      </c>
      <c r="J185" s="2" t="s">
        <v>312</v>
      </c>
      <c r="K185" s="2">
        <v>2724.19</v>
      </c>
      <c r="L185" s="2">
        <v>100.7</v>
      </c>
      <c r="M185" s="22">
        <v>118.078911794531</v>
      </c>
      <c r="N185" s="22">
        <v>118.53</v>
      </c>
      <c r="O185" s="22">
        <v>139.958934150058</v>
      </c>
      <c r="P185" s="22">
        <v>15.92</v>
      </c>
      <c r="Q185" s="22">
        <v>18.7981627576894</v>
      </c>
    </row>
    <row r="186" spans="1:17">
      <c r="A186" s="2">
        <v>2021</v>
      </c>
      <c r="B186" s="2">
        <v>5</v>
      </c>
      <c r="C186" s="2">
        <v>11</v>
      </c>
      <c r="D186" s="2">
        <v>568.18</v>
      </c>
      <c r="E186" s="2">
        <v>558.87</v>
      </c>
      <c r="F186" s="22">
        <v>460.93267824418</v>
      </c>
      <c r="G186" s="2">
        <v>29.13</v>
      </c>
      <c r="H186" s="2">
        <v>1.59</v>
      </c>
      <c r="I186" s="2">
        <v>4.09</v>
      </c>
      <c r="J186" s="2" t="s">
        <v>313</v>
      </c>
      <c r="K186" s="2">
        <v>4401.23</v>
      </c>
      <c r="L186" s="2">
        <v>101</v>
      </c>
      <c r="M186" s="22">
        <v>121.247641223636</v>
      </c>
      <c r="N186" s="22">
        <v>147.21</v>
      </c>
      <c r="O186" s="22">
        <v>178.488652645314</v>
      </c>
      <c r="P186" s="22">
        <v>23.21</v>
      </c>
      <c r="Q186" s="22">
        <v>28.1415775280059</v>
      </c>
    </row>
    <row r="187" spans="1:17">
      <c r="A187" s="2">
        <v>2021</v>
      </c>
      <c r="B187" s="2">
        <v>6</v>
      </c>
      <c r="C187" s="2">
        <v>11</v>
      </c>
      <c r="D187" s="2">
        <v>479.97</v>
      </c>
      <c r="E187" s="2">
        <v>441.63</v>
      </c>
      <c r="F187" s="22">
        <v>367.833881798253</v>
      </c>
      <c r="G187" s="2">
        <v>22.67</v>
      </c>
      <c r="H187" s="2">
        <v>1.74</v>
      </c>
      <c r="I187" s="2">
        <v>2.43</v>
      </c>
      <c r="J187" s="2" t="s">
        <v>314</v>
      </c>
      <c r="K187" s="2">
        <v>6524.24</v>
      </c>
      <c r="L187" s="2">
        <v>100.8</v>
      </c>
      <c r="M187" s="22">
        <v>120.062349297725</v>
      </c>
      <c r="N187" s="22">
        <v>146.12</v>
      </c>
      <c r="O187" s="22">
        <v>175.435104793836</v>
      </c>
      <c r="P187" s="22">
        <v>17.34</v>
      </c>
      <c r="Q187" s="22">
        <v>20.8188113682255</v>
      </c>
    </row>
    <row r="188" spans="1:17">
      <c r="A188" s="2">
        <v>2021</v>
      </c>
      <c r="B188" s="2">
        <v>7</v>
      </c>
      <c r="C188" s="2">
        <v>11</v>
      </c>
      <c r="D188" s="2">
        <v>475.82</v>
      </c>
      <c r="E188" s="2">
        <v>250.29</v>
      </c>
      <c r="F188" s="22">
        <v>206.209762621892</v>
      </c>
      <c r="G188" s="2">
        <v>27.27</v>
      </c>
      <c r="H188" s="2">
        <v>1.78</v>
      </c>
      <c r="I188" s="2">
        <v>4.93</v>
      </c>
      <c r="J188" s="2" t="s">
        <v>290</v>
      </c>
      <c r="K188" s="2">
        <v>500.6</v>
      </c>
      <c r="L188" s="2">
        <v>101.5</v>
      </c>
      <c r="M188" s="22">
        <v>121.376406634507</v>
      </c>
      <c r="N188" s="22">
        <v>87.15</v>
      </c>
      <c r="O188" s="22">
        <v>105.779538381973</v>
      </c>
      <c r="P188" s="22">
        <v>31.51</v>
      </c>
      <c r="Q188" s="22">
        <v>38.2457057305333</v>
      </c>
    </row>
    <row r="189" spans="1:17">
      <c r="A189" s="2">
        <v>2021</v>
      </c>
      <c r="B189" s="2">
        <v>8</v>
      </c>
      <c r="C189" s="2">
        <v>11</v>
      </c>
      <c r="D189" s="2">
        <v>392.99</v>
      </c>
      <c r="E189" s="2">
        <v>247.26</v>
      </c>
      <c r="F189" s="22">
        <v>210.218782560809</v>
      </c>
      <c r="G189" s="2">
        <v>25.1</v>
      </c>
      <c r="H189" s="2">
        <v>1.91</v>
      </c>
      <c r="I189" s="2">
        <v>2.71</v>
      </c>
      <c r="J189" s="2" t="s">
        <v>291</v>
      </c>
      <c r="K189" s="2">
        <v>1252.74</v>
      </c>
      <c r="L189" s="2">
        <v>100.7</v>
      </c>
      <c r="M189" s="22">
        <v>117.62031774134</v>
      </c>
      <c r="N189" s="22">
        <v>103.66</v>
      </c>
      <c r="O189" s="22">
        <v>121.925221370673</v>
      </c>
      <c r="P189" s="22">
        <v>26.67</v>
      </c>
      <c r="Q189" s="22">
        <v>31.3693387416153</v>
      </c>
    </row>
    <row r="190" spans="1:17">
      <c r="A190" s="2">
        <v>2021</v>
      </c>
      <c r="B190" s="2">
        <v>9</v>
      </c>
      <c r="C190" s="2">
        <v>11</v>
      </c>
      <c r="D190" s="2">
        <v>502.08</v>
      </c>
      <c r="E190" s="2">
        <v>178.51</v>
      </c>
      <c r="F190" s="22">
        <v>147.97365968634</v>
      </c>
      <c r="G190" s="2">
        <v>24.82</v>
      </c>
      <c r="H190" s="2">
        <v>1.93</v>
      </c>
      <c r="I190" s="2">
        <v>4.59</v>
      </c>
      <c r="J190" s="2" t="s">
        <v>315</v>
      </c>
      <c r="K190" s="2">
        <v>3897.01</v>
      </c>
      <c r="L190" s="2">
        <v>101</v>
      </c>
      <c r="M190" s="22">
        <v>120.636335127744</v>
      </c>
      <c r="N190" s="22">
        <v>117.79</v>
      </c>
      <c r="O190" s="22">
        <v>142.097539146969</v>
      </c>
      <c r="P190" s="22">
        <v>28.46</v>
      </c>
      <c r="Q190" s="22">
        <v>34.3331009773558</v>
      </c>
    </row>
    <row r="191" spans="1:17">
      <c r="A191" s="2">
        <v>2021</v>
      </c>
      <c r="B191" s="2">
        <v>10</v>
      </c>
      <c r="C191" s="2">
        <v>11</v>
      </c>
      <c r="D191" s="2">
        <v>405</v>
      </c>
      <c r="E191" s="2">
        <v>290.45</v>
      </c>
      <c r="F191" s="22">
        <v>242.874215415032</v>
      </c>
      <c r="G191" s="2">
        <v>20.18</v>
      </c>
      <c r="H191" s="2">
        <v>2.17</v>
      </c>
      <c r="I191" s="2">
        <v>3.79</v>
      </c>
      <c r="J191" s="2" t="s">
        <v>293</v>
      </c>
      <c r="K191" s="2">
        <v>3853.33</v>
      </c>
      <c r="L191" s="2">
        <v>100.8</v>
      </c>
      <c r="M191" s="22">
        <v>119.588651888661</v>
      </c>
      <c r="N191" s="22">
        <v>117.99</v>
      </c>
      <c r="O191" s="22">
        <v>141.102650363431</v>
      </c>
      <c r="P191" s="22">
        <v>25.57</v>
      </c>
      <c r="Q191" s="22">
        <v>30.5788182879307</v>
      </c>
    </row>
    <row r="192" spans="1:17">
      <c r="A192" s="2">
        <v>2021</v>
      </c>
      <c r="B192" s="2">
        <v>11</v>
      </c>
      <c r="C192" s="2">
        <v>11</v>
      </c>
      <c r="D192" s="2">
        <v>371.98</v>
      </c>
      <c r="E192" s="2">
        <v>118.86</v>
      </c>
      <c r="F192" s="22">
        <v>99.0157156859071</v>
      </c>
      <c r="G192" s="2">
        <v>24.6</v>
      </c>
      <c r="H192" s="2">
        <v>1.85</v>
      </c>
      <c r="I192" s="2">
        <v>5.32</v>
      </c>
      <c r="J192" s="2" t="s">
        <v>294</v>
      </c>
      <c r="K192" s="2">
        <v>762.71</v>
      </c>
      <c r="L192" s="2">
        <v>100</v>
      </c>
      <c r="M192" s="22">
        <v>120.041550148506</v>
      </c>
      <c r="N192" s="22">
        <v>93.98</v>
      </c>
      <c r="O192" s="22">
        <v>112.815048829566</v>
      </c>
      <c r="P192" s="22">
        <v>19.69</v>
      </c>
      <c r="Q192" s="22">
        <v>23.6361812242408</v>
      </c>
    </row>
    <row r="193" spans="1:17">
      <c r="A193" s="2">
        <v>2021</v>
      </c>
      <c r="B193" s="2">
        <v>12</v>
      </c>
      <c r="C193" s="2">
        <v>11</v>
      </c>
      <c r="D193" s="2">
        <v>325.04</v>
      </c>
      <c r="E193" s="2">
        <v>180.93</v>
      </c>
      <c r="F193" s="22">
        <v>150.137871613483</v>
      </c>
      <c r="G193" s="2">
        <v>21.14</v>
      </c>
      <c r="H193" s="2">
        <v>1.49</v>
      </c>
      <c r="I193" s="2">
        <v>7.77</v>
      </c>
      <c r="J193" s="2" t="s">
        <v>316</v>
      </c>
      <c r="K193" s="2">
        <v>615.05</v>
      </c>
      <c r="L193" s="2">
        <v>100.5</v>
      </c>
      <c r="M193" s="22">
        <v>120.509234649195</v>
      </c>
      <c r="N193" s="22">
        <v>86.01</v>
      </c>
      <c r="O193" s="22">
        <v>103.649992721773</v>
      </c>
      <c r="P193" s="22">
        <v>31.67</v>
      </c>
      <c r="Q193" s="22">
        <v>38.1652746134001</v>
      </c>
    </row>
    <row r="194" spans="1:17">
      <c r="A194" s="2">
        <v>2021</v>
      </c>
      <c r="B194" s="2">
        <v>13</v>
      </c>
      <c r="C194" s="2">
        <v>11</v>
      </c>
      <c r="D194" s="2">
        <v>420.14</v>
      </c>
      <c r="E194" s="2">
        <v>114.27</v>
      </c>
      <c r="F194" s="22">
        <v>97.6311099038214</v>
      </c>
      <c r="G194" s="2">
        <v>25.43</v>
      </c>
      <c r="H194" s="2">
        <v>1.11</v>
      </c>
      <c r="I194" s="2">
        <v>9.05</v>
      </c>
      <c r="J194" s="2" t="s">
        <v>317</v>
      </c>
      <c r="K194" s="2">
        <v>443.77</v>
      </c>
      <c r="L194" s="2">
        <v>100.3</v>
      </c>
      <c r="M194" s="22">
        <v>117.042610815927</v>
      </c>
      <c r="N194" s="22">
        <v>19.08</v>
      </c>
      <c r="O194" s="22">
        <v>22.3317301436789</v>
      </c>
      <c r="P194" s="22">
        <v>13.72</v>
      </c>
      <c r="Q194" s="22">
        <v>16.0582462039452</v>
      </c>
    </row>
    <row r="195" spans="1:17">
      <c r="A195" s="2">
        <v>2021</v>
      </c>
      <c r="B195" s="2">
        <v>14</v>
      </c>
      <c r="C195" s="2">
        <v>11</v>
      </c>
      <c r="D195" s="2">
        <v>423.57</v>
      </c>
      <c r="E195" s="2">
        <v>112.74</v>
      </c>
      <c r="F195" s="22">
        <v>95.0343736027916</v>
      </c>
      <c r="G195" s="2">
        <v>18.84</v>
      </c>
      <c r="H195" s="2">
        <v>1.89</v>
      </c>
      <c r="I195" s="2">
        <v>9.13</v>
      </c>
      <c r="J195" s="2" t="s">
        <v>295</v>
      </c>
      <c r="K195" s="2">
        <v>1849.4</v>
      </c>
      <c r="L195" s="2">
        <v>100.3</v>
      </c>
      <c r="M195" s="22">
        <v>118.630760351209</v>
      </c>
      <c r="N195" s="22">
        <v>67.23</v>
      </c>
      <c r="O195" s="22">
        <v>79.7554601841176</v>
      </c>
      <c r="P195" s="22">
        <v>14.3</v>
      </c>
      <c r="Q195" s="22">
        <v>16.9641987302228</v>
      </c>
    </row>
    <row r="196" spans="1:17">
      <c r="A196" s="2">
        <v>2021</v>
      </c>
      <c r="B196" s="2">
        <v>15</v>
      </c>
      <c r="C196" s="2">
        <v>11</v>
      </c>
      <c r="D196" s="2">
        <v>423.51</v>
      </c>
      <c r="E196" s="2">
        <v>98.05</v>
      </c>
      <c r="F196" s="22">
        <v>85.0311654937409</v>
      </c>
      <c r="G196" s="2">
        <v>25.17</v>
      </c>
      <c r="H196" s="2">
        <v>1.39</v>
      </c>
      <c r="I196" s="2">
        <v>11.25</v>
      </c>
      <c r="J196" s="2" t="s">
        <v>318</v>
      </c>
      <c r="K196" s="2">
        <v>550.39</v>
      </c>
      <c r="L196" s="2">
        <v>99.9</v>
      </c>
      <c r="M196" s="22">
        <v>115.31066219152</v>
      </c>
      <c r="N196" s="22">
        <v>49.68</v>
      </c>
      <c r="O196" s="22">
        <v>57.2863369767472</v>
      </c>
      <c r="P196" s="22">
        <v>13.15</v>
      </c>
      <c r="Q196" s="22">
        <v>15.1633520781849</v>
      </c>
    </row>
    <row r="197" spans="1:17">
      <c r="A197" s="2">
        <v>2021</v>
      </c>
      <c r="B197" s="2">
        <v>16</v>
      </c>
      <c r="C197" s="2">
        <v>11</v>
      </c>
      <c r="D197" s="2">
        <v>489.11</v>
      </c>
      <c r="E197" s="2">
        <v>184.49</v>
      </c>
      <c r="F197" s="22">
        <v>155.810489487031</v>
      </c>
      <c r="G197" s="2">
        <v>29.96</v>
      </c>
      <c r="H197" s="2">
        <v>2.02</v>
      </c>
      <c r="I197" s="2">
        <v>10.64</v>
      </c>
      <c r="J197" s="2" t="s">
        <v>319</v>
      </c>
      <c r="K197" s="2">
        <v>1879.37</v>
      </c>
      <c r="L197" s="2">
        <v>100.2</v>
      </c>
      <c r="M197" s="22">
        <v>118.406662226265</v>
      </c>
      <c r="N197" s="22">
        <v>76.43</v>
      </c>
      <c r="O197" s="22">
        <v>90.4982119395346</v>
      </c>
      <c r="P197" s="22">
        <v>34.12</v>
      </c>
      <c r="Q197" s="22">
        <v>40.4003531516017</v>
      </c>
    </row>
    <row r="198" spans="1:17">
      <c r="A198" s="2">
        <v>2021</v>
      </c>
      <c r="B198" s="2">
        <v>17</v>
      </c>
      <c r="C198" s="2">
        <v>11</v>
      </c>
      <c r="D198" s="2">
        <v>476.92</v>
      </c>
      <c r="E198" s="2">
        <v>102.17</v>
      </c>
      <c r="F198" s="22">
        <v>85.685772616957</v>
      </c>
      <c r="G198" s="2">
        <v>27.57</v>
      </c>
      <c r="H198" s="2">
        <v>2.25</v>
      </c>
      <c r="I198" s="2">
        <v>8.41</v>
      </c>
      <c r="J198" s="2" t="s">
        <v>288</v>
      </c>
      <c r="K198" s="2">
        <v>1182.48</v>
      </c>
      <c r="L198" s="2">
        <v>101.3</v>
      </c>
      <c r="M198" s="22">
        <v>119.237998187555</v>
      </c>
      <c r="N198" s="22">
        <v>118.74</v>
      </c>
      <c r="O198" s="22">
        <v>141.583199047903</v>
      </c>
      <c r="P198" s="22">
        <v>14.35</v>
      </c>
      <c r="Q198" s="22">
        <v>17.1106527399142</v>
      </c>
    </row>
    <row r="199" spans="1:17">
      <c r="A199" s="2">
        <v>2021</v>
      </c>
      <c r="B199" s="2">
        <v>18</v>
      </c>
      <c r="C199" s="2">
        <v>11</v>
      </c>
      <c r="D199" s="2">
        <v>741.75</v>
      </c>
      <c r="E199" s="2">
        <v>210.92</v>
      </c>
      <c r="F199" s="22">
        <v>177.574590573009</v>
      </c>
      <c r="G199" s="2">
        <v>35.14</v>
      </c>
      <c r="H199" s="2">
        <v>2.12</v>
      </c>
      <c r="I199" s="2">
        <v>11.27</v>
      </c>
      <c r="J199" s="2" t="s">
        <v>296</v>
      </c>
      <c r="K199" s="2">
        <v>1051.82</v>
      </c>
      <c r="L199" s="2">
        <v>100.5</v>
      </c>
      <c r="M199" s="22">
        <v>118.778254996613</v>
      </c>
      <c r="N199" s="22">
        <v>156.98</v>
      </c>
      <c r="O199" s="22">
        <v>186.458104693683</v>
      </c>
      <c r="P199" s="22">
        <v>14.95</v>
      </c>
      <c r="Q199" s="22">
        <v>17.7573491219936</v>
      </c>
    </row>
    <row r="200" spans="1:17">
      <c r="A200" s="2">
        <v>2021</v>
      </c>
      <c r="B200" s="2">
        <v>19</v>
      </c>
      <c r="C200" s="2">
        <v>11</v>
      </c>
      <c r="D200" s="2">
        <v>650</v>
      </c>
      <c r="E200" s="2">
        <v>338.7</v>
      </c>
      <c r="F200" s="22">
        <v>289.410798552978</v>
      </c>
      <c r="G200" s="2">
        <v>38.51</v>
      </c>
      <c r="H200" s="2">
        <v>2.07</v>
      </c>
      <c r="I200" s="2">
        <v>4.8</v>
      </c>
      <c r="J200" s="2" t="s">
        <v>297</v>
      </c>
      <c r="K200" s="2">
        <v>367.42</v>
      </c>
      <c r="L200" s="2">
        <v>101.2</v>
      </c>
      <c r="M200" s="22">
        <v>117.030878492946</v>
      </c>
      <c r="N200" s="22">
        <v>172.23</v>
      </c>
      <c r="O200" s="22">
        <v>201.562282028401</v>
      </c>
      <c r="P200" s="22">
        <v>32.16</v>
      </c>
      <c r="Q200" s="22">
        <v>37.6371305233314</v>
      </c>
    </row>
    <row r="201" spans="1:17">
      <c r="A201" s="2">
        <v>2021</v>
      </c>
      <c r="B201" s="2">
        <v>20</v>
      </c>
      <c r="C201" s="2">
        <v>11</v>
      </c>
      <c r="D201" s="2">
        <v>821.43</v>
      </c>
      <c r="E201" s="2">
        <v>341.78</v>
      </c>
      <c r="F201" s="22">
        <v>288.345631364609</v>
      </c>
      <c r="G201" s="2">
        <v>36.05</v>
      </c>
      <c r="H201" s="2">
        <v>2.75</v>
      </c>
      <c r="I201" s="2">
        <v>3.03</v>
      </c>
      <c r="J201" s="2" t="s">
        <v>298</v>
      </c>
      <c r="K201" s="2">
        <v>1110.26</v>
      </c>
      <c r="L201" s="2">
        <v>101.2</v>
      </c>
      <c r="M201" s="22">
        <v>118.531360569782</v>
      </c>
      <c r="N201" s="22">
        <v>138.17</v>
      </c>
      <c r="O201" s="22">
        <v>163.774780899268</v>
      </c>
      <c r="P201" s="22">
        <v>20.5</v>
      </c>
      <c r="Q201" s="22">
        <v>24.2989289168054</v>
      </c>
    </row>
    <row r="202" spans="1:17">
      <c r="A202" s="2">
        <v>2022</v>
      </c>
      <c r="B202" s="2">
        <v>1</v>
      </c>
      <c r="C202" s="2">
        <v>12</v>
      </c>
      <c r="D202" s="2">
        <v>523.15</v>
      </c>
      <c r="E202" s="2">
        <v>225.1</v>
      </c>
      <c r="F202" s="22">
        <v>185.270414951845</v>
      </c>
      <c r="G202" s="2">
        <v>21.7</v>
      </c>
      <c r="H202" s="2">
        <v>2.3</v>
      </c>
      <c r="I202" s="2">
        <v>4.52</v>
      </c>
      <c r="J202" s="2" t="s">
        <v>287</v>
      </c>
      <c r="K202" s="2">
        <v>3455.87</v>
      </c>
      <c r="L202" s="2">
        <v>102</v>
      </c>
      <c r="M202" s="22">
        <v>121.498081633005</v>
      </c>
      <c r="N202" s="22">
        <v>134.55</v>
      </c>
      <c r="O202" s="22">
        <v>163.475668837208</v>
      </c>
      <c r="P202" s="22">
        <v>22.68</v>
      </c>
      <c r="Q202" s="22">
        <v>27.5557649143655</v>
      </c>
    </row>
    <row r="203" spans="1:17">
      <c r="A203" s="2">
        <v>2022</v>
      </c>
      <c r="B203" s="2">
        <v>2</v>
      </c>
      <c r="C203" s="2">
        <v>12</v>
      </c>
      <c r="D203" s="2">
        <v>610.7</v>
      </c>
      <c r="E203" s="2">
        <v>209.2</v>
      </c>
      <c r="F203" s="22">
        <v>175.103613107308</v>
      </c>
      <c r="G203" s="2">
        <v>27.07</v>
      </c>
      <c r="H203" s="2">
        <v>1.56</v>
      </c>
      <c r="I203" s="2">
        <v>5.55</v>
      </c>
      <c r="J203" s="2" t="s">
        <v>288</v>
      </c>
      <c r="K203" s="2">
        <v>1813.88</v>
      </c>
      <c r="L203" s="2">
        <v>102.1</v>
      </c>
      <c r="M203" s="22">
        <v>119.472120699072</v>
      </c>
      <c r="N203" s="22">
        <v>167.58</v>
      </c>
      <c r="O203" s="22">
        <v>200.211379867505</v>
      </c>
      <c r="P203" s="22">
        <v>19.67</v>
      </c>
      <c r="Q203" s="22">
        <v>23.5001661415075</v>
      </c>
    </row>
    <row r="204" spans="1:17">
      <c r="A204" s="2">
        <v>2022</v>
      </c>
      <c r="B204" s="2">
        <v>3</v>
      </c>
      <c r="C204" s="2">
        <v>12</v>
      </c>
      <c r="D204" s="2">
        <v>547.55</v>
      </c>
      <c r="E204" s="2">
        <v>354.79</v>
      </c>
      <c r="F204" s="22">
        <v>296.014274688316</v>
      </c>
      <c r="G204" s="2">
        <v>26.11</v>
      </c>
      <c r="H204" s="2">
        <v>1.88</v>
      </c>
      <c r="I204" s="2">
        <v>1.66</v>
      </c>
      <c r="J204" s="2" t="s">
        <v>289</v>
      </c>
      <c r="K204" s="2">
        <v>4194.58</v>
      </c>
      <c r="L204" s="2">
        <v>102</v>
      </c>
      <c r="M204" s="22">
        <v>119.855706409284</v>
      </c>
      <c r="N204" s="22">
        <v>141.9</v>
      </c>
      <c r="O204" s="22">
        <v>170.075247394774</v>
      </c>
      <c r="P204" s="22">
        <v>18.59</v>
      </c>
      <c r="Q204" s="22">
        <v>22.2811758214859</v>
      </c>
    </row>
    <row r="205" spans="1:17">
      <c r="A205" s="2">
        <v>2022</v>
      </c>
      <c r="B205" s="2">
        <v>4</v>
      </c>
      <c r="C205" s="2">
        <v>12</v>
      </c>
      <c r="D205" s="2">
        <v>445.97</v>
      </c>
      <c r="E205" s="2">
        <v>380.57</v>
      </c>
      <c r="F205" s="22">
        <v>315.672293839525</v>
      </c>
      <c r="G205" s="2">
        <v>24.26</v>
      </c>
      <c r="H205" s="2">
        <v>1.83</v>
      </c>
      <c r="I205" s="2">
        <v>3.67</v>
      </c>
      <c r="J205" s="2" t="s">
        <v>312</v>
      </c>
      <c r="K205" s="2">
        <v>2757.99</v>
      </c>
      <c r="L205" s="2">
        <v>102.1</v>
      </c>
      <c r="M205" s="22">
        <v>120.558568942217</v>
      </c>
      <c r="N205" s="22">
        <v>125.6</v>
      </c>
      <c r="O205" s="22">
        <v>151.421562591424</v>
      </c>
      <c r="P205" s="22">
        <v>19.4</v>
      </c>
      <c r="Q205" s="22">
        <v>23.38836237479</v>
      </c>
    </row>
    <row r="206" spans="1:17">
      <c r="A206" s="2">
        <v>2022</v>
      </c>
      <c r="B206" s="2">
        <v>5</v>
      </c>
      <c r="C206" s="2">
        <v>12</v>
      </c>
      <c r="D206" s="2">
        <v>574.51</v>
      </c>
      <c r="E206" s="2">
        <v>677.26</v>
      </c>
      <c r="F206" s="22">
        <v>546.017414359865</v>
      </c>
      <c r="G206" s="2">
        <v>30.88</v>
      </c>
      <c r="H206" s="2">
        <v>1.64</v>
      </c>
      <c r="I206" s="2">
        <v>3.93</v>
      </c>
      <c r="J206" s="2" t="s">
        <v>313</v>
      </c>
      <c r="K206" s="2">
        <v>4469.4</v>
      </c>
      <c r="L206" s="2">
        <v>102.3</v>
      </c>
      <c r="M206" s="22">
        <v>124.03633697178</v>
      </c>
      <c r="N206" s="22">
        <v>160.06</v>
      </c>
      <c r="O206" s="22">
        <v>198.53256095703</v>
      </c>
      <c r="P206" s="22">
        <v>24.3</v>
      </c>
      <c r="Q206" s="22">
        <v>30.1408298841424</v>
      </c>
    </row>
    <row r="207" spans="1:17">
      <c r="A207" s="2">
        <v>2022</v>
      </c>
      <c r="B207" s="2">
        <v>6</v>
      </c>
      <c r="C207" s="2">
        <v>12</v>
      </c>
      <c r="D207" s="2">
        <v>502.38</v>
      </c>
      <c r="E207" s="2">
        <v>558.93</v>
      </c>
      <c r="F207" s="22">
        <v>456.85291410642</v>
      </c>
      <c r="G207" s="2">
        <v>23.37</v>
      </c>
      <c r="H207" s="2">
        <v>1.74</v>
      </c>
      <c r="I207" s="2">
        <v>2.34</v>
      </c>
      <c r="J207" s="2" t="s">
        <v>314</v>
      </c>
      <c r="K207" s="2">
        <v>5970.18</v>
      </c>
      <c r="L207" s="2">
        <v>101.9</v>
      </c>
      <c r="M207" s="22">
        <v>122.343533934382</v>
      </c>
      <c r="N207" s="22">
        <v>151.85</v>
      </c>
      <c r="O207" s="22">
        <v>185.778656279359</v>
      </c>
      <c r="P207" s="22">
        <v>20.85</v>
      </c>
      <c r="Q207" s="22">
        <v>25.5086268253186</v>
      </c>
    </row>
    <row r="208" spans="1:17">
      <c r="A208" s="2">
        <v>2022</v>
      </c>
      <c r="B208" s="2">
        <v>7</v>
      </c>
      <c r="C208" s="2">
        <v>12</v>
      </c>
      <c r="D208" s="2">
        <v>398.05</v>
      </c>
      <c r="E208" s="2">
        <v>260.03</v>
      </c>
      <c r="F208" s="22">
        <v>209.417777526927</v>
      </c>
      <c r="G208" s="2">
        <v>27.11</v>
      </c>
      <c r="H208" s="2">
        <v>1.8</v>
      </c>
      <c r="I208" s="2">
        <v>5.06</v>
      </c>
      <c r="J208" s="2" t="s">
        <v>290</v>
      </c>
      <c r="K208" s="2">
        <v>495.04</v>
      </c>
      <c r="L208" s="2">
        <v>102.3</v>
      </c>
      <c r="M208" s="22">
        <v>124.168063987101</v>
      </c>
      <c r="N208" s="22">
        <v>88.56</v>
      </c>
      <c r="O208" s="22">
        <v>109.963237466977</v>
      </c>
      <c r="P208" s="22">
        <v>33.75</v>
      </c>
      <c r="Q208" s="22">
        <v>41.9067215956466</v>
      </c>
    </row>
    <row r="209" spans="1:17">
      <c r="A209" s="2">
        <v>2022</v>
      </c>
      <c r="B209" s="2">
        <v>8</v>
      </c>
      <c r="C209" s="2">
        <v>12</v>
      </c>
      <c r="D209" s="2">
        <v>431.4</v>
      </c>
      <c r="E209" s="2">
        <v>281.13</v>
      </c>
      <c r="F209" s="22">
        <v>234.788632493943</v>
      </c>
      <c r="G209" s="2">
        <v>24.29</v>
      </c>
      <c r="H209" s="2">
        <v>1.77</v>
      </c>
      <c r="I209" s="2">
        <v>2.48</v>
      </c>
      <c r="J209" s="2" t="s">
        <v>291</v>
      </c>
      <c r="K209" s="2">
        <v>1228.94</v>
      </c>
      <c r="L209" s="2">
        <v>101.8</v>
      </c>
      <c r="M209" s="22">
        <v>119.737483460684</v>
      </c>
      <c r="N209" s="22">
        <v>117.01</v>
      </c>
      <c r="O209" s="22">
        <v>140.104829397346</v>
      </c>
      <c r="P209" s="22">
        <v>33.37</v>
      </c>
      <c r="Q209" s="22">
        <v>39.9563982308302</v>
      </c>
    </row>
    <row r="210" spans="1:17">
      <c r="A210" s="2">
        <v>2022</v>
      </c>
      <c r="B210" s="2">
        <v>9</v>
      </c>
      <c r="C210" s="2">
        <v>12</v>
      </c>
      <c r="D210" s="2">
        <v>530.33</v>
      </c>
      <c r="E210" s="2">
        <v>184.81</v>
      </c>
      <c r="F210" s="22">
        <v>150.045021423846</v>
      </c>
      <c r="G210" s="2">
        <v>25.12</v>
      </c>
      <c r="H210" s="2">
        <v>1.9</v>
      </c>
      <c r="I210" s="2">
        <v>4.07</v>
      </c>
      <c r="J210" s="2" t="s">
        <v>315</v>
      </c>
      <c r="K210" s="2">
        <v>3880.26</v>
      </c>
      <c r="L210" s="2">
        <v>102.1</v>
      </c>
      <c r="M210" s="22">
        <v>123.169698165426</v>
      </c>
      <c r="N210" s="22">
        <v>142.35</v>
      </c>
      <c r="O210" s="22">
        <v>175.332065338484</v>
      </c>
      <c r="P210" s="22">
        <v>33.89</v>
      </c>
      <c r="Q210" s="22">
        <v>41.7422107082629</v>
      </c>
    </row>
    <row r="211" spans="1:17">
      <c r="A211" s="2">
        <v>2022</v>
      </c>
      <c r="B211" s="2">
        <v>10</v>
      </c>
      <c r="C211" s="2">
        <v>12</v>
      </c>
      <c r="D211" s="2">
        <v>517.69</v>
      </c>
      <c r="E211" s="2">
        <v>300.47</v>
      </c>
      <c r="F211" s="22">
        <v>247.053035242857</v>
      </c>
      <c r="G211" s="2">
        <v>20.97</v>
      </c>
      <c r="H211" s="2">
        <v>2.07</v>
      </c>
      <c r="I211" s="2">
        <v>3.52</v>
      </c>
      <c r="J211" s="2" t="s">
        <v>293</v>
      </c>
      <c r="K211" s="2">
        <v>3857.52</v>
      </c>
      <c r="L211" s="2">
        <v>101.7</v>
      </c>
      <c r="M211" s="22">
        <v>121.621658970769</v>
      </c>
      <c r="N211" s="22">
        <v>135.94</v>
      </c>
      <c r="O211" s="22">
        <v>165.332483204863</v>
      </c>
      <c r="P211" s="22">
        <v>29.73</v>
      </c>
      <c r="Q211" s="22">
        <v>36.1581192120095</v>
      </c>
    </row>
    <row r="212" spans="1:17">
      <c r="A212" s="2">
        <v>2022</v>
      </c>
      <c r="B212" s="2">
        <v>11</v>
      </c>
      <c r="C212" s="2">
        <v>12</v>
      </c>
      <c r="D212" s="2">
        <v>290.16</v>
      </c>
      <c r="E212" s="2">
        <v>131.49</v>
      </c>
      <c r="F212" s="22">
        <v>107.494673849889</v>
      </c>
      <c r="G212" s="2">
        <v>23.2</v>
      </c>
      <c r="H212" s="2">
        <v>1.83</v>
      </c>
      <c r="I212" s="2">
        <v>5.28</v>
      </c>
      <c r="J212" s="2" t="s">
        <v>294</v>
      </c>
      <c r="K212" s="2">
        <v>775.82</v>
      </c>
      <c r="L212" s="2">
        <v>101.9</v>
      </c>
      <c r="M212" s="22">
        <v>122.322339601327</v>
      </c>
      <c r="N212" s="22">
        <v>78.79</v>
      </c>
      <c r="O212" s="22">
        <v>96.3777713718858</v>
      </c>
      <c r="P212" s="22">
        <v>20.4</v>
      </c>
      <c r="Q212" s="22">
        <v>24.9537572786708</v>
      </c>
    </row>
    <row r="213" spans="1:17">
      <c r="A213" s="2">
        <v>2022</v>
      </c>
      <c r="B213" s="2">
        <v>12</v>
      </c>
      <c r="C213" s="2">
        <v>12</v>
      </c>
      <c r="D213" s="2">
        <v>334.94</v>
      </c>
      <c r="E213" s="2">
        <v>181.67</v>
      </c>
      <c r="F213" s="22">
        <v>147.506783207513</v>
      </c>
      <c r="G213" s="2">
        <v>20.51</v>
      </c>
      <c r="H213" s="2">
        <v>1.5</v>
      </c>
      <c r="I213" s="2">
        <v>7.6</v>
      </c>
      <c r="J213" s="2" t="s">
        <v>316</v>
      </c>
      <c r="K213" s="2">
        <v>616.33</v>
      </c>
      <c r="L213" s="2">
        <v>102.2</v>
      </c>
      <c r="M213" s="22">
        <v>123.160437811477</v>
      </c>
      <c r="N213" s="22">
        <v>95.67</v>
      </c>
      <c r="O213" s="22">
        <v>117.82759085424</v>
      </c>
      <c r="P213" s="22">
        <v>37.28</v>
      </c>
      <c r="Q213" s="22">
        <v>45.9142112161188</v>
      </c>
    </row>
    <row r="214" spans="1:17">
      <c r="A214" s="2">
        <v>2022</v>
      </c>
      <c r="B214" s="2">
        <v>13</v>
      </c>
      <c r="C214" s="2">
        <v>12</v>
      </c>
      <c r="D214" s="2">
        <v>389.86</v>
      </c>
      <c r="E214" s="2">
        <v>115.84</v>
      </c>
      <c r="F214" s="22">
        <v>96.9368283227224</v>
      </c>
      <c r="G214" s="2">
        <v>23.58</v>
      </c>
      <c r="H214" s="2">
        <v>1.11</v>
      </c>
      <c r="I214" s="2">
        <v>8.87</v>
      </c>
      <c r="J214" s="2" t="s">
        <v>317</v>
      </c>
      <c r="K214" s="2">
        <v>447.78</v>
      </c>
      <c r="L214" s="2">
        <v>102.1</v>
      </c>
      <c r="M214" s="22">
        <v>119.500505643062</v>
      </c>
      <c r="N214" s="22">
        <v>22.43</v>
      </c>
      <c r="O214" s="22">
        <v>26.8039634157388</v>
      </c>
      <c r="P214" s="22">
        <v>14.74</v>
      </c>
      <c r="Q214" s="22">
        <v>17.6143745317873</v>
      </c>
    </row>
    <row r="215" spans="1:17">
      <c r="A215" s="2">
        <v>2022</v>
      </c>
      <c r="B215" s="2">
        <v>14</v>
      </c>
      <c r="C215" s="2">
        <v>12</v>
      </c>
      <c r="D215" s="2">
        <v>373.67</v>
      </c>
      <c r="E215" s="2">
        <v>113.63</v>
      </c>
      <c r="F215" s="22">
        <v>94.0909632686262</v>
      </c>
      <c r="G215" s="2">
        <v>18.58</v>
      </c>
      <c r="H215" s="2">
        <v>1.85</v>
      </c>
      <c r="I215" s="2">
        <v>9.01</v>
      </c>
      <c r="J215" s="2" t="s">
        <v>295</v>
      </c>
      <c r="K215" s="2">
        <v>1855</v>
      </c>
      <c r="L215" s="2">
        <v>101.8</v>
      </c>
      <c r="M215" s="22">
        <v>120.76611403753</v>
      </c>
      <c r="N215" s="22">
        <v>69.56</v>
      </c>
      <c r="O215" s="22">
        <v>84.0049089245062</v>
      </c>
      <c r="P215" s="22">
        <v>16.4</v>
      </c>
      <c r="Q215" s="22">
        <v>19.805642702155</v>
      </c>
    </row>
    <row r="216" spans="1:17">
      <c r="A216" s="2">
        <v>2022</v>
      </c>
      <c r="B216" s="2">
        <v>15</v>
      </c>
      <c r="C216" s="2">
        <v>12</v>
      </c>
      <c r="D216" s="2">
        <v>366.73</v>
      </c>
      <c r="E216" s="2">
        <v>107.49</v>
      </c>
      <c r="F216" s="22">
        <v>91.840143677798</v>
      </c>
      <c r="G216" s="2">
        <v>25.23</v>
      </c>
      <c r="H216" s="2">
        <v>1.38</v>
      </c>
      <c r="I216" s="2">
        <v>10.7</v>
      </c>
      <c r="J216" s="2" t="s">
        <v>318</v>
      </c>
      <c r="K216" s="2">
        <v>622.2</v>
      </c>
      <c r="L216" s="2">
        <v>101.5</v>
      </c>
      <c r="M216" s="22">
        <v>117.040322124393</v>
      </c>
      <c r="N216" s="22">
        <v>43.66</v>
      </c>
      <c r="O216" s="22">
        <v>51.0998046395099</v>
      </c>
      <c r="P216" s="22">
        <v>14.18</v>
      </c>
      <c r="Q216" s="22">
        <v>16.5963176772389</v>
      </c>
    </row>
    <row r="217" spans="1:17">
      <c r="A217" s="2">
        <v>2022</v>
      </c>
      <c r="B217" s="2">
        <v>16</v>
      </c>
      <c r="C217" s="2">
        <v>12</v>
      </c>
      <c r="D217" s="2">
        <v>485.86</v>
      </c>
      <c r="E217" s="2">
        <v>190.56</v>
      </c>
      <c r="F217" s="22">
        <v>158.246696381306</v>
      </c>
      <c r="G217" s="2">
        <v>26.62</v>
      </c>
      <c r="H217" s="2">
        <v>1.93</v>
      </c>
      <c r="I217" s="2">
        <v>10.39</v>
      </c>
      <c r="J217" s="2" t="s">
        <v>319</v>
      </c>
      <c r="K217" s="2">
        <v>1917.51</v>
      </c>
      <c r="L217" s="2">
        <v>101.7</v>
      </c>
      <c r="M217" s="22">
        <v>120.419575484112</v>
      </c>
      <c r="N217" s="22">
        <v>84.98</v>
      </c>
      <c r="O217" s="22">
        <v>102.332555246398</v>
      </c>
      <c r="P217" s="22">
        <v>39.57</v>
      </c>
      <c r="Q217" s="22">
        <v>47.6500260190631</v>
      </c>
    </row>
    <row r="218" spans="1:17">
      <c r="A218" s="2">
        <v>2022</v>
      </c>
      <c r="B218" s="2">
        <v>17</v>
      </c>
      <c r="C218" s="2">
        <v>12</v>
      </c>
      <c r="D218" s="2">
        <v>451.59</v>
      </c>
      <c r="E218" s="2">
        <v>103.71</v>
      </c>
      <c r="F218" s="22">
        <v>85.271869818129</v>
      </c>
      <c r="G218" s="2">
        <v>27.64</v>
      </c>
      <c r="H218" s="2">
        <v>2.28</v>
      </c>
      <c r="I218" s="2">
        <v>8.22</v>
      </c>
      <c r="J218" s="2" t="s">
        <v>288</v>
      </c>
      <c r="K218" s="2">
        <v>1188.43</v>
      </c>
      <c r="L218" s="2">
        <v>102</v>
      </c>
      <c r="M218" s="22">
        <v>121.622758151306</v>
      </c>
      <c r="N218" s="22">
        <v>127.64</v>
      </c>
      <c r="O218" s="22">
        <v>155.239288504328</v>
      </c>
      <c r="P218" s="22">
        <v>15.37</v>
      </c>
      <c r="Q218" s="22">
        <v>18.6934179278558</v>
      </c>
    </row>
    <row r="219" spans="1:17">
      <c r="A219" s="2">
        <v>2022</v>
      </c>
      <c r="B219" s="2">
        <v>18</v>
      </c>
      <c r="C219" s="2">
        <v>12</v>
      </c>
      <c r="D219" s="2">
        <v>722.84</v>
      </c>
      <c r="E219" s="2">
        <v>234.74</v>
      </c>
      <c r="F219" s="22">
        <v>194.134348049858</v>
      </c>
      <c r="G219" s="2">
        <v>33.04</v>
      </c>
      <c r="H219" s="2">
        <v>2.2</v>
      </c>
      <c r="I219" s="2">
        <v>10.87</v>
      </c>
      <c r="J219" s="2" t="s">
        <v>296</v>
      </c>
      <c r="K219" s="2">
        <v>1074.47</v>
      </c>
      <c r="L219" s="2">
        <v>101.8</v>
      </c>
      <c r="M219" s="22">
        <v>120.916263586552</v>
      </c>
      <c r="N219" s="22">
        <v>179.59</v>
      </c>
      <c r="O219" s="22">
        <v>217.153517775089</v>
      </c>
      <c r="P219" s="22">
        <v>15.84</v>
      </c>
      <c r="Q219" s="22">
        <v>19.1531361521098</v>
      </c>
    </row>
    <row r="220" spans="1:17">
      <c r="A220" s="2">
        <v>2022</v>
      </c>
      <c r="B220" s="2">
        <v>19</v>
      </c>
      <c r="C220" s="2">
        <v>12</v>
      </c>
      <c r="D220" s="2">
        <v>729.65</v>
      </c>
      <c r="E220" s="2">
        <v>362.98</v>
      </c>
      <c r="F220" s="22">
        <v>301.416384715583</v>
      </c>
      <c r="G220" s="2">
        <v>40.88</v>
      </c>
      <c r="H220" s="2">
        <v>2.15</v>
      </c>
      <c r="I220" s="2">
        <v>4.49</v>
      </c>
      <c r="J220" s="2" t="s">
        <v>297</v>
      </c>
      <c r="K220" s="2">
        <v>365.59</v>
      </c>
      <c r="L220" s="2">
        <v>102.9</v>
      </c>
      <c r="M220" s="22">
        <v>120.424773969241</v>
      </c>
      <c r="N220" s="22">
        <v>179.47</v>
      </c>
      <c r="O220" s="22">
        <v>216.126341842597</v>
      </c>
      <c r="P220" s="22">
        <v>35.06</v>
      </c>
      <c r="Q220" s="22">
        <v>42.220925753616</v>
      </c>
    </row>
    <row r="221" spans="1:17">
      <c r="A221" s="2">
        <v>2022</v>
      </c>
      <c r="B221" s="2">
        <v>20</v>
      </c>
      <c r="C221" s="2">
        <v>12</v>
      </c>
      <c r="D221" s="2">
        <v>819.29</v>
      </c>
      <c r="E221" s="2">
        <v>387.38</v>
      </c>
      <c r="F221" s="22">
        <v>321.986662921247</v>
      </c>
      <c r="G221" s="2">
        <v>35.32</v>
      </c>
      <c r="H221" s="2">
        <v>2.76</v>
      </c>
      <c r="I221" s="2">
        <v>3.12</v>
      </c>
      <c r="J221" s="2" t="s">
        <v>298</v>
      </c>
      <c r="K221" s="2">
        <v>1145.56</v>
      </c>
      <c r="L221" s="2">
        <v>101.5</v>
      </c>
      <c r="M221" s="22">
        <v>120.309330978329</v>
      </c>
      <c r="N221" s="22">
        <v>142.49</v>
      </c>
      <c r="O221" s="22">
        <v>171.428765711021</v>
      </c>
      <c r="P221" s="22">
        <v>21.98</v>
      </c>
      <c r="Q221" s="22">
        <v>26.4439909490367</v>
      </c>
    </row>
    <row r="225" spans="1:1">
      <c r="A225" s="4" t="s">
        <v>320</v>
      </c>
    </row>
    <row r="226" spans="1:2">
      <c r="A226" s="5" t="s">
        <v>57</v>
      </c>
      <c r="B226" s="5" t="s">
        <v>58</v>
      </c>
    </row>
    <row r="227" spans="1:2">
      <c r="A227" s="25" t="s">
        <v>13</v>
      </c>
      <c r="B227" s="5" t="s">
        <v>321</v>
      </c>
    </row>
    <row r="228" spans="1:2">
      <c r="A228" s="25"/>
      <c r="B228" s="5" t="s">
        <v>322</v>
      </c>
    </row>
    <row r="229" spans="1:2">
      <c r="A229" s="25"/>
      <c r="B229" s="5" t="s">
        <v>323</v>
      </c>
    </row>
    <row r="230" spans="1:2">
      <c r="A230" s="5" t="s">
        <v>15</v>
      </c>
      <c r="B230" s="5" t="s">
        <v>63</v>
      </c>
    </row>
    <row r="231" spans="1:2">
      <c r="A231" s="5" t="s">
        <v>64</v>
      </c>
      <c r="B231" s="5" t="s">
        <v>65</v>
      </c>
    </row>
    <row r="232" spans="1:2">
      <c r="A232" s="5" t="s">
        <v>19</v>
      </c>
      <c r="B232" s="2" t="s">
        <v>66</v>
      </c>
    </row>
    <row r="233" spans="1:2">
      <c r="A233" s="5" t="s">
        <v>22</v>
      </c>
      <c r="B233" s="5" t="s">
        <v>303</v>
      </c>
    </row>
    <row r="234" spans="2:2">
      <c r="B234" s="5"/>
    </row>
    <row r="236" spans="1:2">
      <c r="A236" s="4" t="s">
        <v>304</v>
      </c>
      <c r="B236" s="5"/>
    </row>
    <row r="237" spans="1:2">
      <c r="A237" s="5" t="s">
        <v>13</v>
      </c>
      <c r="B237" s="5" t="s">
        <v>305</v>
      </c>
    </row>
    <row r="238" spans="1:2">
      <c r="A238" s="5" t="s">
        <v>15</v>
      </c>
      <c r="B238" s="5" t="s">
        <v>16</v>
      </c>
    </row>
    <row r="239" spans="1:2">
      <c r="A239" s="5" t="s">
        <v>17</v>
      </c>
      <c r="B239" s="5" t="s">
        <v>306</v>
      </c>
    </row>
    <row r="240" spans="1:2">
      <c r="A240" s="5" t="s">
        <v>19</v>
      </c>
      <c r="B240" s="5">
        <v>2024</v>
      </c>
    </row>
    <row r="241" spans="1:2">
      <c r="A241" s="5" t="s">
        <v>20</v>
      </c>
      <c r="B241" s="6" t="s">
        <v>262</v>
      </c>
    </row>
  </sheetData>
  <mergeCells count="1">
    <mergeCell ref="A227:A229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0"/>
  <sheetViews>
    <sheetView workbookViewId="0">
      <selection activeCell="S107" sqref="S107"/>
    </sheetView>
  </sheetViews>
  <sheetFormatPr defaultColWidth="9" defaultRowHeight="15"/>
  <cols>
    <col min="1" max="8" width="9" style="2"/>
    <col min="9" max="9" width="13.125" style="2" customWidth="1"/>
    <col min="10" max="10" width="11.875" style="2" customWidth="1"/>
    <col min="11" max="11" width="9" style="2"/>
    <col min="12" max="12" width="13.75" style="2" customWidth="1"/>
    <col min="13" max="13" width="9" style="2"/>
    <col min="14" max="14" width="11.125" style="2"/>
    <col min="15" max="15" width="18.75" style="2" customWidth="1"/>
    <col min="16" max="16" width="17.125" style="2" customWidth="1"/>
    <col min="17" max="16384" width="9" style="2"/>
  </cols>
  <sheetData>
    <row r="1" spans="1:16">
      <c r="A1" s="2" t="s">
        <v>324</v>
      </c>
      <c r="B1" s="2" t="s">
        <v>307</v>
      </c>
      <c r="C1" s="2" t="s">
        <v>34</v>
      </c>
      <c r="D1" s="2" t="s">
        <v>308</v>
      </c>
      <c r="E1" s="2" t="s">
        <v>280</v>
      </c>
      <c r="F1" s="2" t="s">
        <v>279</v>
      </c>
      <c r="G1" s="2" t="s">
        <v>277</v>
      </c>
      <c r="H1" s="2" t="s">
        <v>278</v>
      </c>
      <c r="I1" s="2" t="s">
        <v>311</v>
      </c>
      <c r="J1" s="2" t="s">
        <v>325</v>
      </c>
      <c r="K1" s="2" t="s">
        <v>283</v>
      </c>
      <c r="L1" s="2" t="s">
        <v>286</v>
      </c>
      <c r="M1" s="2" t="s">
        <v>284</v>
      </c>
      <c r="N1" s="2" t="s">
        <v>285</v>
      </c>
      <c r="O1" s="2" t="s">
        <v>326</v>
      </c>
      <c r="P1" s="2" t="s">
        <v>327</v>
      </c>
    </row>
    <row r="2" spans="1:16">
      <c r="A2" s="2">
        <v>1</v>
      </c>
      <c r="B2" s="2">
        <v>1</v>
      </c>
      <c r="C2" s="2">
        <v>2012</v>
      </c>
      <c r="D2" s="2">
        <v>150.38</v>
      </c>
      <c r="E2" s="2">
        <v>7.24</v>
      </c>
      <c r="F2" s="2">
        <v>4.64</v>
      </c>
      <c r="G2" s="22">
        <v>244.44</v>
      </c>
      <c r="H2" s="22">
        <v>244.44</v>
      </c>
      <c r="I2" s="22">
        <v>9.94</v>
      </c>
      <c r="J2" s="22">
        <v>42.78</v>
      </c>
      <c r="K2" s="2">
        <v>3.89</v>
      </c>
      <c r="L2" s="2" t="s">
        <v>287</v>
      </c>
      <c r="M2" s="2">
        <v>102.5</v>
      </c>
      <c r="N2" s="2">
        <v>100</v>
      </c>
      <c r="O2" s="2">
        <v>42.78</v>
      </c>
      <c r="P2" s="2">
        <v>9.94</v>
      </c>
    </row>
    <row r="3" spans="1:16">
      <c r="A3" s="2">
        <v>2</v>
      </c>
      <c r="B3" s="2">
        <v>2</v>
      </c>
      <c r="C3" s="2">
        <v>2012</v>
      </c>
      <c r="D3" s="2">
        <v>168.18</v>
      </c>
      <c r="E3" s="2">
        <v>14.01</v>
      </c>
      <c r="F3" s="2">
        <v>5.25</v>
      </c>
      <c r="G3" s="22">
        <v>97.5</v>
      </c>
      <c r="H3" s="22">
        <v>97.5</v>
      </c>
      <c r="I3" s="22">
        <v>2.33</v>
      </c>
      <c r="J3" s="22">
        <v>97.15</v>
      </c>
      <c r="K3" s="2">
        <v>6.75</v>
      </c>
      <c r="L3" s="2" t="s">
        <v>288</v>
      </c>
      <c r="M3" s="2">
        <v>102.6</v>
      </c>
      <c r="N3" s="2">
        <v>100</v>
      </c>
      <c r="O3" s="2">
        <v>97.15</v>
      </c>
      <c r="P3" s="2">
        <v>2.33</v>
      </c>
    </row>
    <row r="4" spans="1:16">
      <c r="A4" s="2">
        <v>3</v>
      </c>
      <c r="B4" s="2">
        <v>3</v>
      </c>
      <c r="C4" s="2">
        <v>2012</v>
      </c>
      <c r="D4" s="2">
        <v>151.14</v>
      </c>
      <c r="E4" s="2">
        <v>10.48</v>
      </c>
      <c r="F4" s="2">
        <v>4.8</v>
      </c>
      <c r="G4" s="22">
        <v>113.62</v>
      </c>
      <c r="H4" s="22">
        <v>113.62</v>
      </c>
      <c r="I4" s="22">
        <v>12.93</v>
      </c>
      <c r="J4" s="22">
        <v>100.76</v>
      </c>
      <c r="K4" s="2">
        <v>2.59</v>
      </c>
      <c r="L4" s="2" t="s">
        <v>289</v>
      </c>
      <c r="M4" s="2">
        <v>102.5</v>
      </c>
      <c r="N4" s="2">
        <v>100</v>
      </c>
      <c r="O4" s="2">
        <v>100.76</v>
      </c>
      <c r="P4" s="2">
        <v>12.93</v>
      </c>
    </row>
    <row r="5" spans="1:16">
      <c r="A5" s="2">
        <v>4</v>
      </c>
      <c r="B5" s="2">
        <v>4</v>
      </c>
      <c r="C5" s="2">
        <v>2012</v>
      </c>
      <c r="D5" s="2">
        <v>192.42</v>
      </c>
      <c r="E5" s="2">
        <v>11.07</v>
      </c>
      <c r="F5" s="2">
        <v>3.9</v>
      </c>
      <c r="G5" s="22">
        <v>243.27</v>
      </c>
      <c r="H5" s="22">
        <v>243.27</v>
      </c>
      <c r="I5" s="22">
        <v>10.35</v>
      </c>
      <c r="J5" s="22">
        <v>69.51</v>
      </c>
      <c r="K5" s="2">
        <v>4.32</v>
      </c>
      <c r="L5" s="2" t="s">
        <v>312</v>
      </c>
      <c r="M5" s="2">
        <v>102.5</v>
      </c>
      <c r="N5" s="2">
        <v>100</v>
      </c>
      <c r="O5" s="2">
        <v>69.51</v>
      </c>
      <c r="P5" s="2">
        <v>10.35</v>
      </c>
    </row>
    <row r="6" spans="1:16">
      <c r="A6" s="2">
        <v>5</v>
      </c>
      <c r="B6" s="2">
        <v>5</v>
      </c>
      <c r="C6" s="2">
        <v>2012</v>
      </c>
      <c r="D6" s="2">
        <v>181.39</v>
      </c>
      <c r="E6" s="2">
        <v>14.37</v>
      </c>
      <c r="F6" s="2">
        <v>3.29</v>
      </c>
      <c r="G6" s="22">
        <v>255.38</v>
      </c>
      <c r="H6" s="22">
        <v>255.38</v>
      </c>
      <c r="I6" s="22">
        <v>14.11</v>
      </c>
      <c r="J6" s="22">
        <v>84.18</v>
      </c>
      <c r="K6" s="2">
        <v>3.36</v>
      </c>
      <c r="L6" s="2" t="s">
        <v>313</v>
      </c>
      <c r="M6" s="2">
        <v>102.4</v>
      </c>
      <c r="N6" s="2">
        <v>100</v>
      </c>
      <c r="O6" s="2">
        <v>84.18</v>
      </c>
      <c r="P6" s="2">
        <v>14.11</v>
      </c>
    </row>
    <row r="7" spans="1:16">
      <c r="A7" s="2">
        <v>6</v>
      </c>
      <c r="B7" s="2">
        <v>6</v>
      </c>
      <c r="C7" s="2">
        <v>2012</v>
      </c>
      <c r="D7" s="2">
        <v>140.72</v>
      </c>
      <c r="E7" s="2">
        <v>10.8</v>
      </c>
      <c r="F7" s="2">
        <v>4.61</v>
      </c>
      <c r="G7" s="22">
        <v>238.16</v>
      </c>
      <c r="H7" s="22">
        <v>238.16</v>
      </c>
      <c r="I7" s="22">
        <v>14.94</v>
      </c>
      <c r="J7" s="22">
        <v>90.8</v>
      </c>
      <c r="K7" s="2">
        <v>2.03</v>
      </c>
      <c r="L7" s="2" t="s">
        <v>314</v>
      </c>
      <c r="M7" s="2">
        <v>102.9</v>
      </c>
      <c r="N7" s="2">
        <v>100</v>
      </c>
      <c r="O7" s="2">
        <v>90.8</v>
      </c>
      <c r="P7" s="2">
        <v>14.94</v>
      </c>
    </row>
    <row r="8" spans="1:16">
      <c r="A8" s="2">
        <v>7</v>
      </c>
      <c r="B8" s="2">
        <v>7</v>
      </c>
      <c r="C8" s="2">
        <v>2012</v>
      </c>
      <c r="D8" s="2">
        <v>150.38</v>
      </c>
      <c r="E8" s="2">
        <v>2.92</v>
      </c>
      <c r="F8" s="2">
        <v>6.57</v>
      </c>
      <c r="G8" s="22">
        <v>146.92</v>
      </c>
      <c r="H8" s="22">
        <v>146.92</v>
      </c>
      <c r="I8" s="22">
        <v>22.7</v>
      </c>
      <c r="J8" s="22">
        <v>53.88</v>
      </c>
      <c r="K8" s="2">
        <v>3.34</v>
      </c>
      <c r="L8" s="2" t="s">
        <v>291</v>
      </c>
      <c r="M8" s="2">
        <v>102.4</v>
      </c>
      <c r="N8" s="2">
        <v>100</v>
      </c>
      <c r="O8" s="2">
        <v>53.88</v>
      </c>
      <c r="P8" s="2">
        <v>22.7</v>
      </c>
    </row>
    <row r="9" spans="1:16">
      <c r="A9" s="2">
        <v>8</v>
      </c>
      <c r="B9" s="2">
        <v>8</v>
      </c>
      <c r="C9" s="2">
        <v>2012</v>
      </c>
      <c r="D9" s="2">
        <v>173.69</v>
      </c>
      <c r="E9" s="2">
        <v>7.5</v>
      </c>
      <c r="F9" s="2">
        <v>5.06</v>
      </c>
      <c r="G9" s="22">
        <v>130.54</v>
      </c>
      <c r="H9" s="22">
        <v>130.54</v>
      </c>
      <c r="I9" s="22">
        <v>11.65</v>
      </c>
      <c r="J9" s="22">
        <v>33.51</v>
      </c>
      <c r="K9" s="2">
        <v>5.63</v>
      </c>
      <c r="L9" s="2" t="s">
        <v>315</v>
      </c>
      <c r="M9" s="2">
        <v>102</v>
      </c>
      <c r="N9" s="2">
        <v>100</v>
      </c>
      <c r="O9" s="2">
        <v>33.51</v>
      </c>
      <c r="P9" s="2">
        <v>11.65</v>
      </c>
    </row>
    <row r="10" spans="1:16">
      <c r="A10" s="2">
        <v>9</v>
      </c>
      <c r="B10" s="2">
        <v>9</v>
      </c>
      <c r="C10" s="2">
        <v>2012</v>
      </c>
      <c r="D10" s="2">
        <v>127.89</v>
      </c>
      <c r="E10" s="2">
        <v>2.93</v>
      </c>
      <c r="F10" s="2">
        <v>6.14</v>
      </c>
      <c r="G10" s="22">
        <v>154.13</v>
      </c>
      <c r="H10" s="22">
        <v>154.13</v>
      </c>
      <c r="I10" s="22">
        <v>18.34</v>
      </c>
      <c r="J10" s="22">
        <v>45.07</v>
      </c>
      <c r="K10" s="2">
        <v>4.92</v>
      </c>
      <c r="L10" s="2" t="s">
        <v>293</v>
      </c>
      <c r="M10" s="2">
        <v>102.4</v>
      </c>
      <c r="N10" s="2">
        <v>100</v>
      </c>
      <c r="O10" s="2">
        <v>45.07</v>
      </c>
      <c r="P10" s="2">
        <v>18.34</v>
      </c>
    </row>
    <row r="11" spans="1:16">
      <c r="A11" s="2">
        <v>10</v>
      </c>
      <c r="B11" s="2">
        <v>10</v>
      </c>
      <c r="C11" s="2">
        <v>2012</v>
      </c>
      <c r="D11" s="2">
        <v>130.43</v>
      </c>
      <c r="E11" s="2">
        <v>8.09</v>
      </c>
      <c r="F11" s="2">
        <v>5.1</v>
      </c>
      <c r="G11" s="22">
        <v>73.51</v>
      </c>
      <c r="H11" s="22">
        <v>73.51</v>
      </c>
      <c r="I11" s="22">
        <v>4.98</v>
      </c>
      <c r="J11" s="22">
        <v>27.74</v>
      </c>
      <c r="K11" s="2">
        <v>5.92</v>
      </c>
      <c r="L11" s="2" t="s">
        <v>288</v>
      </c>
      <c r="M11" s="2">
        <v>103.1</v>
      </c>
      <c r="N11" s="2">
        <v>100</v>
      </c>
      <c r="O11" s="2">
        <v>27.74</v>
      </c>
      <c r="P11" s="2">
        <v>4.98</v>
      </c>
    </row>
    <row r="12" spans="1:16">
      <c r="A12" s="2">
        <v>11</v>
      </c>
      <c r="B12" s="2">
        <v>1</v>
      </c>
      <c r="C12" s="2">
        <v>2013</v>
      </c>
      <c r="D12" s="2">
        <v>170.94</v>
      </c>
      <c r="E12" s="2">
        <v>8.16</v>
      </c>
      <c r="F12" s="2">
        <v>4.8</v>
      </c>
      <c r="G12" s="22">
        <v>251.57</v>
      </c>
      <c r="H12" s="22">
        <v>243.062801932367</v>
      </c>
      <c r="I12" s="22">
        <v>10.6666666666667</v>
      </c>
      <c r="J12" s="22">
        <v>51.0628019323672</v>
      </c>
      <c r="K12" s="2">
        <v>3.98</v>
      </c>
      <c r="L12" s="2" t="s">
        <v>287</v>
      </c>
      <c r="M12" s="2">
        <v>103.5</v>
      </c>
      <c r="N12" s="22">
        <v>103.5</v>
      </c>
      <c r="O12" s="2">
        <v>52.85</v>
      </c>
      <c r="P12" s="2">
        <v>11.04</v>
      </c>
    </row>
    <row r="13" spans="1:16">
      <c r="A13" s="2">
        <v>12</v>
      </c>
      <c r="B13" s="2">
        <v>2</v>
      </c>
      <c r="C13" s="2">
        <v>2013</v>
      </c>
      <c r="D13" s="2">
        <v>127.07</v>
      </c>
      <c r="E13" s="2">
        <v>12.25</v>
      </c>
      <c r="F13" s="2">
        <v>5.45</v>
      </c>
      <c r="G13" s="22">
        <v>97.91</v>
      </c>
      <c r="H13" s="22">
        <v>94.8740310077519</v>
      </c>
      <c r="I13" s="22">
        <v>2.94573643410853</v>
      </c>
      <c r="J13" s="22">
        <v>99.9127906976744</v>
      </c>
      <c r="K13" s="2">
        <v>6.57</v>
      </c>
      <c r="L13" s="2" t="s">
        <v>288</v>
      </c>
      <c r="M13" s="2">
        <v>103.2</v>
      </c>
      <c r="N13" s="22">
        <v>103.2</v>
      </c>
      <c r="O13" s="2">
        <v>103.11</v>
      </c>
      <c r="P13" s="2">
        <v>3.04</v>
      </c>
    </row>
    <row r="14" spans="1:16">
      <c r="A14" s="2">
        <v>13</v>
      </c>
      <c r="B14" s="2">
        <v>3</v>
      </c>
      <c r="C14" s="2">
        <v>2013</v>
      </c>
      <c r="D14" s="2">
        <v>152.16</v>
      </c>
      <c r="E14" s="2">
        <v>6.73</v>
      </c>
      <c r="F14" s="2">
        <v>4.82</v>
      </c>
      <c r="G14" s="22">
        <v>149.62</v>
      </c>
      <c r="H14" s="22">
        <v>145.544747081712</v>
      </c>
      <c r="I14" s="22">
        <v>12.1206225680934</v>
      </c>
      <c r="J14" s="22">
        <v>114.455252918288</v>
      </c>
      <c r="K14" s="2">
        <v>1.62</v>
      </c>
      <c r="L14" s="2" t="s">
        <v>289</v>
      </c>
      <c r="M14" s="2">
        <v>102.8</v>
      </c>
      <c r="N14" s="22">
        <v>102.8</v>
      </c>
      <c r="O14" s="2">
        <v>117.66</v>
      </c>
      <c r="P14" s="2">
        <v>12.46</v>
      </c>
    </row>
    <row r="15" spans="1:16">
      <c r="A15" s="2">
        <v>14</v>
      </c>
      <c r="B15" s="2">
        <v>4</v>
      </c>
      <c r="C15" s="2">
        <v>2013</v>
      </c>
      <c r="D15" s="2">
        <v>186.93</v>
      </c>
      <c r="E15" s="2">
        <v>11.68</v>
      </c>
      <c r="F15" s="2">
        <v>3.99</v>
      </c>
      <c r="G15" s="22">
        <v>256.31</v>
      </c>
      <c r="H15" s="22">
        <v>250.302734375</v>
      </c>
      <c r="I15" s="22">
        <v>10.576171875</v>
      </c>
      <c r="J15" s="22">
        <v>77.1484375</v>
      </c>
      <c r="K15" s="2">
        <v>4.16</v>
      </c>
      <c r="L15" s="2" t="s">
        <v>312</v>
      </c>
      <c r="M15" s="2">
        <v>102.4</v>
      </c>
      <c r="N15" s="22">
        <v>102.4</v>
      </c>
      <c r="O15" s="2">
        <v>79</v>
      </c>
      <c r="P15" s="2">
        <v>10.83</v>
      </c>
    </row>
    <row r="16" spans="1:16">
      <c r="A16" s="2">
        <v>15</v>
      </c>
      <c r="B16" s="2">
        <v>5</v>
      </c>
      <c r="C16" s="2">
        <v>2013</v>
      </c>
      <c r="D16" s="2">
        <v>175.96</v>
      </c>
      <c r="E16" s="2">
        <v>16.05</v>
      </c>
      <c r="F16" s="2">
        <v>3.27</v>
      </c>
      <c r="G16" s="22">
        <v>275.25</v>
      </c>
      <c r="H16" s="22">
        <v>267.492711370262</v>
      </c>
      <c r="I16" s="22">
        <v>16.3654033041788</v>
      </c>
      <c r="J16" s="22">
        <v>88.7852283770651</v>
      </c>
      <c r="K16" s="2">
        <v>3.72</v>
      </c>
      <c r="L16" s="2" t="s">
        <v>313</v>
      </c>
      <c r="M16" s="2">
        <v>102.9</v>
      </c>
      <c r="N16" s="22">
        <v>102.9</v>
      </c>
      <c r="O16" s="2">
        <v>91.36</v>
      </c>
      <c r="P16" s="2">
        <v>16.84</v>
      </c>
    </row>
    <row r="17" spans="1:16">
      <c r="A17" s="2">
        <v>16</v>
      </c>
      <c r="B17" s="2">
        <v>6</v>
      </c>
      <c r="C17" s="2">
        <v>2013</v>
      </c>
      <c r="D17" s="2">
        <v>131.5</v>
      </c>
      <c r="E17" s="2">
        <v>10.76</v>
      </c>
      <c r="F17" s="2">
        <v>4.9</v>
      </c>
      <c r="G17" s="22">
        <v>272.56</v>
      </c>
      <c r="H17" s="22">
        <v>264.364694471387</v>
      </c>
      <c r="I17" s="22">
        <v>12.74490785645</v>
      </c>
      <c r="J17" s="22">
        <v>90.3976721629486</v>
      </c>
      <c r="K17" s="2">
        <v>1.89</v>
      </c>
      <c r="L17" s="2" t="s">
        <v>314</v>
      </c>
      <c r="M17" s="2">
        <v>103.1</v>
      </c>
      <c r="N17" s="22">
        <v>103.1</v>
      </c>
      <c r="O17" s="2">
        <v>93.2</v>
      </c>
      <c r="P17" s="2">
        <v>13.14</v>
      </c>
    </row>
    <row r="18" spans="1:16">
      <c r="A18" s="2">
        <v>17</v>
      </c>
      <c r="B18" s="2">
        <v>7</v>
      </c>
      <c r="C18" s="2">
        <v>2013</v>
      </c>
      <c r="D18" s="2">
        <v>127.26</v>
      </c>
      <c r="E18" s="2">
        <v>2.85</v>
      </c>
      <c r="F18" s="2">
        <v>6.73</v>
      </c>
      <c r="G18" s="22">
        <v>164.24</v>
      </c>
      <c r="H18" s="22">
        <v>160.234146341463</v>
      </c>
      <c r="I18" s="22">
        <v>23.609756097561</v>
      </c>
      <c r="J18" s="22">
        <v>53.0731707317073</v>
      </c>
      <c r="K18" s="2">
        <v>3.32</v>
      </c>
      <c r="L18" s="2" t="s">
        <v>291</v>
      </c>
      <c r="M18" s="2">
        <v>102.5</v>
      </c>
      <c r="N18" s="22">
        <v>102.5</v>
      </c>
      <c r="O18" s="2">
        <v>54.4</v>
      </c>
      <c r="P18" s="2">
        <v>24.2</v>
      </c>
    </row>
    <row r="19" spans="1:16">
      <c r="A19" s="2">
        <v>18</v>
      </c>
      <c r="B19" s="2">
        <v>8</v>
      </c>
      <c r="C19" s="2">
        <v>2013</v>
      </c>
      <c r="D19" s="2">
        <v>170.96</v>
      </c>
      <c r="E19" s="2">
        <v>7.31</v>
      </c>
      <c r="F19" s="2">
        <v>5.1</v>
      </c>
      <c r="G19" s="22">
        <v>138.24</v>
      </c>
      <c r="H19" s="22">
        <v>134.868292682927</v>
      </c>
      <c r="I19" s="22">
        <v>12.8682926829268</v>
      </c>
      <c r="J19" s="22">
        <v>33.5024390243902</v>
      </c>
      <c r="K19" s="2">
        <v>5.43</v>
      </c>
      <c r="L19" s="2" t="s">
        <v>315</v>
      </c>
      <c r="M19" s="2">
        <v>102.5</v>
      </c>
      <c r="N19" s="22">
        <v>102.5</v>
      </c>
      <c r="O19" s="2">
        <v>34.34</v>
      </c>
      <c r="P19" s="2">
        <v>13.19</v>
      </c>
    </row>
    <row r="20" spans="1:16">
      <c r="A20" s="2">
        <v>19</v>
      </c>
      <c r="B20" s="2">
        <v>9</v>
      </c>
      <c r="C20" s="2">
        <v>2013</v>
      </c>
      <c r="D20" s="2">
        <v>132.83</v>
      </c>
      <c r="E20" s="2">
        <v>2.48</v>
      </c>
      <c r="F20" s="2">
        <v>5.53</v>
      </c>
      <c r="G20" s="22">
        <v>188.74</v>
      </c>
      <c r="H20" s="22">
        <v>183.420796890185</v>
      </c>
      <c r="I20" s="22">
        <v>16.734693877551</v>
      </c>
      <c r="J20" s="22">
        <v>40.242954324587</v>
      </c>
      <c r="K20" s="2">
        <v>4.32</v>
      </c>
      <c r="L20" s="2" t="s">
        <v>293</v>
      </c>
      <c r="M20" s="2">
        <v>102.9</v>
      </c>
      <c r="N20" s="22">
        <v>102.9</v>
      </c>
      <c r="O20" s="2">
        <v>41.41</v>
      </c>
      <c r="P20" s="2">
        <v>17.22</v>
      </c>
    </row>
    <row r="21" spans="1:16">
      <c r="A21" s="2">
        <v>20</v>
      </c>
      <c r="B21" s="2">
        <v>10</v>
      </c>
      <c r="C21" s="2">
        <v>2013</v>
      </c>
      <c r="D21" s="2">
        <v>134</v>
      </c>
      <c r="E21" s="2">
        <v>8.77</v>
      </c>
      <c r="F21" s="2">
        <v>5.12</v>
      </c>
      <c r="G21" s="22">
        <v>73.69</v>
      </c>
      <c r="H21" s="22">
        <v>71.1293436293436</v>
      </c>
      <c r="I21" s="22">
        <v>5.24131274131274</v>
      </c>
      <c r="J21" s="22">
        <v>28.6583011583012</v>
      </c>
      <c r="K21" s="2">
        <v>5.89</v>
      </c>
      <c r="L21" s="2" t="s">
        <v>288</v>
      </c>
      <c r="M21" s="2">
        <v>103.6</v>
      </c>
      <c r="N21" s="22">
        <v>103.6</v>
      </c>
      <c r="O21" s="2">
        <v>29.69</v>
      </c>
      <c r="P21" s="2">
        <v>5.43</v>
      </c>
    </row>
    <row r="22" spans="1:16">
      <c r="A22" s="2">
        <v>21</v>
      </c>
      <c r="B22" s="2">
        <v>1</v>
      </c>
      <c r="C22" s="2">
        <v>2014</v>
      </c>
      <c r="D22" s="2">
        <v>183.68</v>
      </c>
      <c r="E22" s="2">
        <v>11.63</v>
      </c>
      <c r="F22" s="2">
        <v>4.61</v>
      </c>
      <c r="G22" s="22">
        <v>188.8</v>
      </c>
      <c r="H22" s="22">
        <v>179.190038248721</v>
      </c>
      <c r="I22" s="22">
        <v>10.0130026669704</v>
      </c>
      <c r="J22" s="22">
        <v>30.513557890341</v>
      </c>
      <c r="K22" s="2">
        <v>5.65</v>
      </c>
      <c r="L22" s="2" t="s">
        <v>287</v>
      </c>
      <c r="M22" s="2">
        <v>101.8</v>
      </c>
      <c r="N22" s="22">
        <v>105.363</v>
      </c>
      <c r="O22" s="2">
        <v>32.15</v>
      </c>
      <c r="P22" s="2">
        <v>10.55</v>
      </c>
    </row>
    <row r="23" spans="1:16">
      <c r="A23" s="2">
        <v>22</v>
      </c>
      <c r="B23" s="2">
        <v>2</v>
      </c>
      <c r="C23" s="2">
        <v>2014</v>
      </c>
      <c r="D23" s="2">
        <v>138.62</v>
      </c>
      <c r="E23" s="2">
        <v>11.63</v>
      </c>
      <c r="F23" s="2">
        <v>5.47</v>
      </c>
      <c r="G23" s="22">
        <v>108.97</v>
      </c>
      <c r="H23" s="22">
        <v>104.133220188676</v>
      </c>
      <c r="I23" s="22">
        <v>3.29686711618733</v>
      </c>
      <c r="J23" s="22">
        <v>102.623350610828</v>
      </c>
      <c r="K23" s="2">
        <v>6.34</v>
      </c>
      <c r="L23" s="2" t="s">
        <v>288</v>
      </c>
      <c r="M23" s="2">
        <v>101.4</v>
      </c>
      <c r="N23" s="22">
        <v>104.6448</v>
      </c>
      <c r="O23" s="2">
        <v>107.39</v>
      </c>
      <c r="P23" s="2">
        <v>3.45</v>
      </c>
    </row>
    <row r="24" spans="1:16">
      <c r="A24" s="2">
        <v>23</v>
      </c>
      <c r="B24" s="2">
        <v>3</v>
      </c>
      <c r="C24" s="2">
        <v>2014</v>
      </c>
      <c r="D24" s="2">
        <v>130.88</v>
      </c>
      <c r="E24" s="2">
        <v>8.35</v>
      </c>
      <c r="F24" s="2">
        <v>5.77</v>
      </c>
      <c r="G24" s="22">
        <v>216.1</v>
      </c>
      <c r="H24" s="22">
        <v>207.721351563341</v>
      </c>
      <c r="I24" s="22">
        <v>21.2431368327156</v>
      </c>
      <c r="J24" s="22">
        <v>79.7819166115563</v>
      </c>
      <c r="K24" s="2">
        <v>0.9</v>
      </c>
      <c r="L24" s="2" t="s">
        <v>289</v>
      </c>
      <c r="M24" s="2">
        <v>101.2</v>
      </c>
      <c r="N24" s="22">
        <v>104.0336</v>
      </c>
      <c r="O24" s="2">
        <v>83</v>
      </c>
      <c r="P24" s="2">
        <v>22.1</v>
      </c>
    </row>
    <row r="25" spans="1:16">
      <c r="A25" s="2">
        <v>24</v>
      </c>
      <c r="B25" s="2">
        <v>4</v>
      </c>
      <c r="C25" s="2">
        <v>2014</v>
      </c>
      <c r="D25" s="2">
        <v>141.66</v>
      </c>
      <c r="E25" s="2">
        <v>12.53</v>
      </c>
      <c r="F25" s="2">
        <v>4.41</v>
      </c>
      <c r="G25" s="22">
        <v>254</v>
      </c>
      <c r="H25" s="22">
        <v>244.62216469428</v>
      </c>
      <c r="I25" s="22">
        <v>21.3418392504931</v>
      </c>
      <c r="J25" s="22">
        <v>85.7525887573965</v>
      </c>
      <c r="K25" s="2">
        <v>3.44</v>
      </c>
      <c r="L25" s="2" t="s">
        <v>312</v>
      </c>
      <c r="M25" s="2">
        <v>101.4</v>
      </c>
      <c r="N25" s="22">
        <v>103.8336</v>
      </c>
      <c r="O25" s="2">
        <v>89.04</v>
      </c>
      <c r="P25" s="2">
        <v>22.16</v>
      </c>
    </row>
    <row r="26" spans="1:16">
      <c r="A26" s="2">
        <v>25</v>
      </c>
      <c r="B26" s="2">
        <v>5</v>
      </c>
      <c r="C26" s="2">
        <v>2014</v>
      </c>
      <c r="D26" s="2">
        <v>163.79</v>
      </c>
      <c r="E26" s="2">
        <v>15.37</v>
      </c>
      <c r="F26" s="2">
        <v>3.46</v>
      </c>
      <c r="G26" s="22">
        <v>288.93</v>
      </c>
      <c r="H26" s="22">
        <v>276.637607893263</v>
      </c>
      <c r="I26" s="22">
        <v>22.2033922647173</v>
      </c>
      <c r="J26" s="22">
        <v>86.6401451502487</v>
      </c>
      <c r="K26" s="2">
        <v>3.5</v>
      </c>
      <c r="L26" s="2" t="s">
        <v>313</v>
      </c>
      <c r="M26" s="2">
        <v>101.5</v>
      </c>
      <c r="N26" s="22">
        <v>104.4435</v>
      </c>
      <c r="O26" s="2">
        <v>90.49</v>
      </c>
      <c r="P26" s="2">
        <v>23.19</v>
      </c>
    </row>
    <row r="27" spans="1:16">
      <c r="A27" s="2">
        <v>26</v>
      </c>
      <c r="B27" s="2">
        <v>6</v>
      </c>
      <c r="C27" s="2">
        <v>2014</v>
      </c>
      <c r="D27" s="2">
        <v>159.6</v>
      </c>
      <c r="E27" s="2">
        <v>10.44</v>
      </c>
      <c r="F27" s="2">
        <v>5.04</v>
      </c>
      <c r="G27" s="22">
        <v>295.18</v>
      </c>
      <c r="H27" s="22">
        <v>281.795825473319</v>
      </c>
      <c r="I27" s="22">
        <v>13.804348656224</v>
      </c>
      <c r="J27" s="22">
        <v>89.5182415971039</v>
      </c>
      <c r="K27" s="2">
        <v>1.76</v>
      </c>
      <c r="L27" s="2" t="s">
        <v>314</v>
      </c>
      <c r="M27" s="2">
        <v>101.6</v>
      </c>
      <c r="N27" s="22">
        <v>104.7496</v>
      </c>
      <c r="O27" s="2">
        <v>93.77</v>
      </c>
      <c r="P27" s="2">
        <v>14.46</v>
      </c>
    </row>
    <row r="28" spans="1:16">
      <c r="A28" s="2">
        <v>27</v>
      </c>
      <c r="B28" s="2">
        <v>7</v>
      </c>
      <c r="C28" s="2">
        <v>2014</v>
      </c>
      <c r="D28" s="2">
        <v>114.72</v>
      </c>
      <c r="E28" s="2">
        <v>2.77</v>
      </c>
      <c r="F28" s="2">
        <v>6.86</v>
      </c>
      <c r="G28" s="22">
        <v>203.88</v>
      </c>
      <c r="H28" s="22">
        <v>195.967800072089</v>
      </c>
      <c r="I28" s="22">
        <v>19.4352997717169</v>
      </c>
      <c r="J28" s="22">
        <v>52.1062117025111</v>
      </c>
      <c r="K28" s="2">
        <v>3.66</v>
      </c>
      <c r="L28" s="2" t="s">
        <v>291</v>
      </c>
      <c r="M28" s="2">
        <v>101.5</v>
      </c>
      <c r="N28" s="22">
        <v>104.0375</v>
      </c>
      <c r="O28" s="2">
        <v>54.21</v>
      </c>
      <c r="P28" s="2">
        <v>20.22</v>
      </c>
    </row>
    <row r="29" spans="1:16">
      <c r="A29" s="2">
        <v>28</v>
      </c>
      <c r="B29" s="2">
        <v>8</v>
      </c>
      <c r="C29" s="2">
        <v>2014</v>
      </c>
      <c r="D29" s="2">
        <v>173.12</v>
      </c>
      <c r="E29" s="2">
        <v>6.97</v>
      </c>
      <c r="F29" s="2">
        <v>4.82</v>
      </c>
      <c r="G29" s="22">
        <v>141.53</v>
      </c>
      <c r="H29" s="22">
        <v>136.037486483239</v>
      </c>
      <c r="I29" s="22">
        <v>11.6111978853779</v>
      </c>
      <c r="J29" s="22">
        <v>29.037606632224</v>
      </c>
      <c r="K29" s="2">
        <v>5.22</v>
      </c>
      <c r="L29" s="2" t="s">
        <v>315</v>
      </c>
      <c r="M29" s="2">
        <v>101.5</v>
      </c>
      <c r="N29" s="22">
        <v>104.0375</v>
      </c>
      <c r="O29" s="2">
        <v>30.21</v>
      </c>
      <c r="P29" s="2">
        <v>12.08</v>
      </c>
    </row>
    <row r="30" spans="1:16">
      <c r="A30" s="2">
        <v>29</v>
      </c>
      <c r="B30" s="2">
        <v>9</v>
      </c>
      <c r="C30" s="2">
        <v>2014</v>
      </c>
      <c r="D30" s="2">
        <v>104.91</v>
      </c>
      <c r="E30" s="2">
        <v>2.71</v>
      </c>
      <c r="F30" s="2">
        <v>5.59</v>
      </c>
      <c r="G30" s="22">
        <v>272.87</v>
      </c>
      <c r="H30" s="22">
        <v>261.003726574994</v>
      </c>
      <c r="I30" s="22">
        <v>16.2128968572806</v>
      </c>
      <c r="J30" s="22">
        <v>39.0544294208122</v>
      </c>
      <c r="K30" s="2">
        <v>4.17</v>
      </c>
      <c r="L30" s="2" t="s">
        <v>293</v>
      </c>
      <c r="M30" s="2">
        <v>101.6</v>
      </c>
      <c r="N30" s="22">
        <v>104.5464</v>
      </c>
      <c r="O30" s="2">
        <v>40.83</v>
      </c>
      <c r="P30" s="2">
        <v>16.95</v>
      </c>
    </row>
    <row r="31" spans="1:16">
      <c r="A31" s="2">
        <v>30</v>
      </c>
      <c r="B31" s="2">
        <v>10</v>
      </c>
      <c r="C31" s="2">
        <v>2014</v>
      </c>
      <c r="D31" s="2">
        <v>120.67</v>
      </c>
      <c r="E31" s="2">
        <v>11.16</v>
      </c>
      <c r="F31" s="2">
        <v>5.12</v>
      </c>
      <c r="G31" s="22">
        <v>74.28</v>
      </c>
      <c r="H31" s="22">
        <v>70.4310822189015</v>
      </c>
      <c r="I31" s="22">
        <v>5.05381890450653</v>
      </c>
      <c r="J31" s="22">
        <v>33.347619300468</v>
      </c>
      <c r="K31" s="2">
        <v>5.98</v>
      </c>
      <c r="L31" s="2" t="s">
        <v>288</v>
      </c>
      <c r="M31" s="2">
        <v>101.8</v>
      </c>
      <c r="N31" s="22">
        <v>105.4648</v>
      </c>
      <c r="O31" s="2">
        <v>35.17</v>
      </c>
      <c r="P31" s="2">
        <v>5.33</v>
      </c>
    </row>
    <row r="32" spans="1:16">
      <c r="A32" s="2">
        <v>31</v>
      </c>
      <c r="B32" s="2">
        <v>1</v>
      </c>
      <c r="C32" s="2">
        <v>2015</v>
      </c>
      <c r="D32" s="2">
        <v>192.82</v>
      </c>
      <c r="E32" s="2">
        <v>13.48</v>
      </c>
      <c r="F32" s="2">
        <v>4.98</v>
      </c>
      <c r="G32" s="22">
        <v>175.74</v>
      </c>
      <c r="H32" s="22">
        <v>165.964970285386</v>
      </c>
      <c r="I32" s="22">
        <v>9.24545953735022</v>
      </c>
      <c r="J32" s="22">
        <v>45.7834400787271</v>
      </c>
      <c r="K32" s="2">
        <v>5.34</v>
      </c>
      <c r="L32" s="2" t="s">
        <v>287</v>
      </c>
      <c r="M32" s="2">
        <v>100.5</v>
      </c>
      <c r="N32" s="22">
        <v>105.889815</v>
      </c>
      <c r="O32" s="2">
        <v>48.48</v>
      </c>
      <c r="P32" s="2">
        <v>9.79</v>
      </c>
    </row>
    <row r="33" spans="1:16">
      <c r="A33" s="2">
        <v>32</v>
      </c>
      <c r="B33" s="2">
        <v>2</v>
      </c>
      <c r="C33" s="2">
        <v>2015</v>
      </c>
      <c r="D33" s="2">
        <v>131.39</v>
      </c>
      <c r="E33" s="2">
        <v>10.28</v>
      </c>
      <c r="F33" s="2">
        <v>5.55</v>
      </c>
      <c r="G33" s="22">
        <v>115</v>
      </c>
      <c r="H33" s="22">
        <v>109.131648996601</v>
      </c>
      <c r="I33" s="22">
        <v>3.39731568180725</v>
      </c>
      <c r="J33" s="22">
        <v>103.058235487225</v>
      </c>
      <c r="K33" s="2">
        <v>6.1</v>
      </c>
      <c r="L33" s="2" t="s">
        <v>288</v>
      </c>
      <c r="M33" s="2">
        <v>100.7</v>
      </c>
      <c r="N33" s="22">
        <v>105.3773136</v>
      </c>
      <c r="O33" s="2">
        <v>108.6</v>
      </c>
      <c r="P33" s="2">
        <v>3.58</v>
      </c>
    </row>
    <row r="34" spans="1:16">
      <c r="A34" s="2">
        <v>33</v>
      </c>
      <c r="B34" s="2">
        <v>3</v>
      </c>
      <c r="C34" s="2">
        <v>2015</v>
      </c>
      <c r="D34" s="2">
        <v>95.89</v>
      </c>
      <c r="E34" s="2">
        <v>7.97</v>
      </c>
      <c r="F34" s="2">
        <v>5.93</v>
      </c>
      <c r="G34" s="22">
        <v>193.46</v>
      </c>
      <c r="H34" s="22">
        <v>183.935857229174</v>
      </c>
      <c r="I34" s="22">
        <v>20.9264355298983</v>
      </c>
      <c r="J34" s="22">
        <v>89.1726664402162</v>
      </c>
      <c r="K34" s="2">
        <v>0.71</v>
      </c>
      <c r="L34" s="2" t="s">
        <v>289</v>
      </c>
      <c r="M34" s="2">
        <v>101.1</v>
      </c>
      <c r="N34" s="22">
        <v>105.1779696</v>
      </c>
      <c r="O34" s="2">
        <v>93.79</v>
      </c>
      <c r="P34" s="2">
        <v>22.01</v>
      </c>
    </row>
    <row r="35" spans="1:16">
      <c r="A35" s="2">
        <v>34</v>
      </c>
      <c r="B35" s="2">
        <v>4</v>
      </c>
      <c r="C35" s="2">
        <v>2015</v>
      </c>
      <c r="D35" s="2">
        <v>117.63</v>
      </c>
      <c r="E35" s="2">
        <v>11.77</v>
      </c>
      <c r="F35" s="2">
        <v>4.2</v>
      </c>
      <c r="G35" s="22">
        <v>265.63</v>
      </c>
      <c r="H35" s="22">
        <v>252.290708070251</v>
      </c>
      <c r="I35" s="22">
        <v>17.6944467543153</v>
      </c>
      <c r="J35" s="22">
        <v>80.4085809028629</v>
      </c>
      <c r="K35" s="2">
        <v>3.16</v>
      </c>
      <c r="L35" s="2" t="s">
        <v>312</v>
      </c>
      <c r="M35" s="2">
        <v>101.4</v>
      </c>
      <c r="N35" s="22">
        <v>105.2872704</v>
      </c>
      <c r="O35" s="2">
        <v>84.66</v>
      </c>
      <c r="P35" s="2">
        <v>18.63</v>
      </c>
    </row>
    <row r="36" spans="1:16">
      <c r="A36" s="2">
        <v>35</v>
      </c>
      <c r="B36" s="2">
        <v>5</v>
      </c>
      <c r="C36" s="2">
        <v>2015</v>
      </c>
      <c r="D36" s="2">
        <v>149.09</v>
      </c>
      <c r="E36" s="2">
        <v>15.12</v>
      </c>
      <c r="F36" s="2">
        <v>3.37</v>
      </c>
      <c r="G36" s="22">
        <v>308.54</v>
      </c>
      <c r="H36" s="22">
        <v>290.761131484683</v>
      </c>
      <c r="I36" s="22">
        <v>18.5931066448201</v>
      </c>
      <c r="J36" s="22">
        <v>70.9421727431352</v>
      </c>
      <c r="K36" s="2">
        <v>3.49</v>
      </c>
      <c r="L36" s="2" t="s">
        <v>313</v>
      </c>
      <c r="M36" s="2">
        <v>101.6</v>
      </c>
      <c r="N36" s="22">
        <v>106.114596</v>
      </c>
      <c r="O36" s="2">
        <v>75.28</v>
      </c>
      <c r="P36" s="2">
        <v>19.73</v>
      </c>
    </row>
    <row r="37" spans="1:16">
      <c r="A37" s="2">
        <v>36</v>
      </c>
      <c r="B37" s="2">
        <v>6</v>
      </c>
      <c r="C37" s="2">
        <v>2015</v>
      </c>
      <c r="D37" s="2">
        <v>139.32</v>
      </c>
      <c r="E37" s="2">
        <v>10.08</v>
      </c>
      <c r="F37" s="2">
        <v>5.11</v>
      </c>
      <c r="G37" s="22">
        <v>312.67</v>
      </c>
      <c r="H37" s="22">
        <v>295.245090610583</v>
      </c>
      <c r="I37" s="22">
        <v>13.7485800341897</v>
      </c>
      <c r="J37" s="22">
        <v>90.4705668321233</v>
      </c>
      <c r="K37" s="2">
        <v>1.67</v>
      </c>
      <c r="L37" s="2" t="s">
        <v>314</v>
      </c>
      <c r="M37" s="2">
        <v>101.1</v>
      </c>
      <c r="N37" s="22">
        <v>105.9018456</v>
      </c>
      <c r="O37" s="2">
        <v>95.81</v>
      </c>
      <c r="P37" s="2">
        <v>14.56</v>
      </c>
    </row>
    <row r="38" spans="1:16">
      <c r="A38" s="2">
        <v>37</v>
      </c>
      <c r="B38" s="2">
        <v>7</v>
      </c>
      <c r="C38" s="2">
        <v>2015</v>
      </c>
      <c r="D38" s="2">
        <v>151.53</v>
      </c>
      <c r="E38" s="2">
        <v>3.86</v>
      </c>
      <c r="F38" s="2">
        <v>6.31</v>
      </c>
      <c r="G38" s="22">
        <v>208.36</v>
      </c>
      <c r="H38" s="22">
        <v>197.703790409881</v>
      </c>
      <c r="I38" s="22">
        <v>20.7894511800753</v>
      </c>
      <c r="J38" s="22">
        <v>60.7647856491111</v>
      </c>
      <c r="K38" s="2">
        <v>2.98</v>
      </c>
      <c r="L38" s="2" t="s">
        <v>291</v>
      </c>
      <c r="M38" s="2">
        <v>101.3</v>
      </c>
      <c r="N38" s="22">
        <v>105.3899875</v>
      </c>
      <c r="O38" s="2">
        <v>64.04</v>
      </c>
      <c r="P38" s="2">
        <v>21.91</v>
      </c>
    </row>
    <row r="39" spans="1:16">
      <c r="A39" s="2">
        <v>38</v>
      </c>
      <c r="B39" s="2">
        <v>8</v>
      </c>
      <c r="C39" s="2">
        <v>2015</v>
      </c>
      <c r="D39" s="2">
        <v>166.34</v>
      </c>
      <c r="E39" s="2">
        <v>7.65</v>
      </c>
      <c r="F39" s="2">
        <v>5.13</v>
      </c>
      <c r="G39" s="22">
        <v>145.52</v>
      </c>
      <c r="H39" s="22">
        <v>138.62501692386</v>
      </c>
      <c r="I39" s="22">
        <v>12.4126166198316</v>
      </c>
      <c r="J39" s="22">
        <v>35.7327129247799</v>
      </c>
      <c r="K39" s="2">
        <v>5.8</v>
      </c>
      <c r="L39" s="2" t="s">
        <v>315</v>
      </c>
      <c r="M39" s="2">
        <v>100.9</v>
      </c>
      <c r="N39" s="22">
        <v>104.9738375</v>
      </c>
      <c r="O39" s="2">
        <v>37.51</v>
      </c>
      <c r="P39" s="2">
        <v>13.03</v>
      </c>
    </row>
    <row r="40" spans="1:16">
      <c r="A40" s="2">
        <v>39</v>
      </c>
      <c r="B40" s="2">
        <v>9</v>
      </c>
      <c r="C40" s="2">
        <v>2015</v>
      </c>
      <c r="D40" s="2">
        <v>148.4</v>
      </c>
      <c r="E40" s="2">
        <v>2</v>
      </c>
      <c r="F40" s="2">
        <v>5.5</v>
      </c>
      <c r="G40" s="22">
        <v>312.01</v>
      </c>
      <c r="H40" s="22">
        <v>294.902815094391</v>
      </c>
      <c r="I40" s="22">
        <v>18.5348040255152</v>
      </c>
      <c r="J40" s="22">
        <v>41.5591704743449</v>
      </c>
      <c r="K40" s="2">
        <v>3.79</v>
      </c>
      <c r="L40" s="2" t="s">
        <v>293</v>
      </c>
      <c r="M40" s="2">
        <v>101.2</v>
      </c>
      <c r="N40" s="22">
        <v>105.8009568</v>
      </c>
      <c r="O40" s="2">
        <v>43.97</v>
      </c>
      <c r="P40" s="2">
        <v>19.61</v>
      </c>
    </row>
    <row r="41" spans="1:16">
      <c r="A41" s="2">
        <v>40</v>
      </c>
      <c r="B41" s="2">
        <v>10</v>
      </c>
      <c r="C41" s="2">
        <v>2015</v>
      </c>
      <c r="D41" s="2">
        <v>130.43</v>
      </c>
      <c r="E41" s="2">
        <v>10.14</v>
      </c>
      <c r="F41" s="2">
        <v>5.14</v>
      </c>
      <c r="G41" s="22">
        <v>74.36</v>
      </c>
      <c r="H41" s="22">
        <v>69.7397991213175</v>
      </c>
      <c r="I41" s="22">
        <v>4.37046078409548</v>
      </c>
      <c r="J41" s="22">
        <v>34.1383632062394</v>
      </c>
      <c r="K41" s="2">
        <v>5.98</v>
      </c>
      <c r="L41" s="2" t="s">
        <v>288</v>
      </c>
      <c r="M41" s="2">
        <v>101.1</v>
      </c>
      <c r="N41" s="22">
        <v>106.6249128</v>
      </c>
      <c r="O41" s="2">
        <v>36.4</v>
      </c>
      <c r="P41" s="2">
        <v>4.66</v>
      </c>
    </row>
    <row r="42" spans="1:16">
      <c r="A42" s="2">
        <v>41</v>
      </c>
      <c r="B42" s="2">
        <v>1</v>
      </c>
      <c r="C42" s="2">
        <v>2016</v>
      </c>
      <c r="D42" s="2">
        <v>184.27</v>
      </c>
      <c r="E42" s="2">
        <v>15.62</v>
      </c>
      <c r="F42" s="2">
        <v>5.04</v>
      </c>
      <c r="G42" s="22">
        <v>191.77</v>
      </c>
      <c r="H42" s="22">
        <v>178.426943697213</v>
      </c>
      <c r="I42" s="22">
        <v>10.541676341917</v>
      </c>
      <c r="J42" s="22">
        <v>47.4328914307969</v>
      </c>
      <c r="K42" s="2">
        <v>5.67</v>
      </c>
      <c r="L42" s="2" t="s">
        <v>287</v>
      </c>
      <c r="M42" s="2">
        <v>101.5</v>
      </c>
      <c r="N42" s="22">
        <v>107.478162225</v>
      </c>
      <c r="O42" s="2">
        <v>50.98</v>
      </c>
      <c r="P42" s="2">
        <v>11.33</v>
      </c>
    </row>
    <row r="43" spans="1:16">
      <c r="A43" s="2">
        <v>42</v>
      </c>
      <c r="B43" s="2">
        <v>2</v>
      </c>
      <c r="C43" s="2">
        <v>2016</v>
      </c>
      <c r="D43" s="2">
        <v>162.78</v>
      </c>
      <c r="E43" s="2">
        <v>14.72</v>
      </c>
      <c r="F43" s="2">
        <v>5.53</v>
      </c>
      <c r="G43" s="22">
        <v>118.15</v>
      </c>
      <c r="H43" s="22">
        <v>110.900996249503</v>
      </c>
      <c r="I43" s="22">
        <v>3.82967469063032</v>
      </c>
      <c r="J43" s="22">
        <v>103.297965613693</v>
      </c>
      <c r="K43" s="2">
        <v>5.82</v>
      </c>
      <c r="L43" s="2" t="s">
        <v>288</v>
      </c>
      <c r="M43" s="2">
        <v>101.1</v>
      </c>
      <c r="N43" s="22">
        <v>106.5364640496</v>
      </c>
      <c r="O43" s="2">
        <v>110.05</v>
      </c>
      <c r="P43" s="2">
        <v>4.08</v>
      </c>
    </row>
    <row r="44" spans="1:16">
      <c r="A44" s="2">
        <v>43</v>
      </c>
      <c r="B44" s="2">
        <v>3</v>
      </c>
      <c r="C44" s="2">
        <v>2016</v>
      </c>
      <c r="D44" s="2">
        <v>108.84</v>
      </c>
      <c r="E44" s="2">
        <v>8.04</v>
      </c>
      <c r="F44" s="2">
        <v>6.09</v>
      </c>
      <c r="G44" s="22">
        <v>193.7</v>
      </c>
      <c r="H44" s="22">
        <v>182.160278829347</v>
      </c>
      <c r="I44" s="22">
        <v>21.0655149498057</v>
      </c>
      <c r="J44" s="22">
        <v>81.3279345026428</v>
      </c>
      <c r="K44" s="2">
        <v>0.64</v>
      </c>
      <c r="L44" s="2" t="s">
        <v>289</v>
      </c>
      <c r="M44" s="2">
        <v>101.1</v>
      </c>
      <c r="N44" s="22">
        <v>106.3349272656</v>
      </c>
      <c r="O44" s="2">
        <v>86.48</v>
      </c>
      <c r="P44" s="2">
        <v>22.4</v>
      </c>
    </row>
    <row r="45" spans="1:16">
      <c r="A45" s="2">
        <v>44</v>
      </c>
      <c r="B45" s="2">
        <v>4</v>
      </c>
      <c r="C45" s="2">
        <v>2016</v>
      </c>
      <c r="D45" s="2">
        <v>158.74</v>
      </c>
      <c r="E45" s="2">
        <v>12.03</v>
      </c>
      <c r="F45" s="2">
        <v>4.21</v>
      </c>
      <c r="G45" s="22">
        <v>255.13</v>
      </c>
      <c r="H45" s="22">
        <v>238.033391461923</v>
      </c>
      <c r="I45" s="22">
        <v>18.2679175511483</v>
      </c>
      <c r="J45" s="22">
        <v>85.6670168307677</v>
      </c>
      <c r="K45" s="2">
        <v>3.07</v>
      </c>
      <c r="L45" s="2" t="s">
        <v>312</v>
      </c>
      <c r="M45" s="2">
        <v>101.8</v>
      </c>
      <c r="N45" s="22">
        <v>107.1824412672</v>
      </c>
      <c r="O45" s="2">
        <v>91.82</v>
      </c>
      <c r="P45" s="2">
        <v>19.58</v>
      </c>
    </row>
    <row r="46" spans="1:16">
      <c r="A46" s="2">
        <v>45</v>
      </c>
      <c r="B46" s="2">
        <v>5</v>
      </c>
      <c r="C46" s="2">
        <v>2016</v>
      </c>
      <c r="D46" s="2">
        <v>146.76</v>
      </c>
      <c r="E46" s="2">
        <v>14.22</v>
      </c>
      <c r="F46" s="2">
        <v>3.58</v>
      </c>
      <c r="G46" s="22">
        <v>271.59</v>
      </c>
      <c r="H46" s="22">
        <v>251.168091794013</v>
      </c>
      <c r="I46" s="22">
        <v>18.5146183501459</v>
      </c>
      <c r="J46" s="22">
        <v>65.633489725767</v>
      </c>
      <c r="K46" s="2">
        <v>3.38</v>
      </c>
      <c r="L46" s="2" t="s">
        <v>313</v>
      </c>
      <c r="M46" s="2">
        <v>101.9</v>
      </c>
      <c r="N46" s="22">
        <v>108.130773324</v>
      </c>
      <c r="O46" s="2">
        <v>70.97</v>
      </c>
      <c r="P46" s="2">
        <v>20.02</v>
      </c>
    </row>
    <row r="47" spans="1:16">
      <c r="A47" s="2">
        <v>46</v>
      </c>
      <c r="B47" s="2">
        <v>6</v>
      </c>
      <c r="C47" s="2">
        <v>2016</v>
      </c>
      <c r="D47" s="2">
        <v>115.6</v>
      </c>
      <c r="E47" s="2">
        <v>10.22</v>
      </c>
      <c r="F47" s="2">
        <v>5.17</v>
      </c>
      <c r="G47" s="22">
        <v>313.1</v>
      </c>
      <c r="H47" s="22">
        <v>289.570153742883</v>
      </c>
      <c r="I47" s="22">
        <v>14.2241742720075</v>
      </c>
      <c r="J47" s="22">
        <v>91.818987108251</v>
      </c>
      <c r="K47" s="2">
        <v>1.65</v>
      </c>
      <c r="L47" s="2" t="s">
        <v>314</v>
      </c>
      <c r="M47" s="2">
        <v>102.1</v>
      </c>
      <c r="N47" s="22">
        <v>108.1257843576</v>
      </c>
      <c r="O47" s="2">
        <v>99.28</v>
      </c>
      <c r="P47" s="2">
        <v>15.38</v>
      </c>
    </row>
    <row r="48" spans="1:16">
      <c r="A48" s="2">
        <v>47</v>
      </c>
      <c r="B48" s="2">
        <v>7</v>
      </c>
      <c r="C48" s="2">
        <v>2016</v>
      </c>
      <c r="D48" s="2">
        <v>126.77</v>
      </c>
      <c r="E48" s="2">
        <v>3.31</v>
      </c>
      <c r="F48" s="2">
        <v>5.99</v>
      </c>
      <c r="G48" s="22">
        <v>223.17</v>
      </c>
      <c r="H48" s="22">
        <v>208.421612926962</v>
      </c>
      <c r="I48" s="22">
        <v>16.1847316038188</v>
      </c>
      <c r="J48" s="22">
        <v>61.4328704500406</v>
      </c>
      <c r="K48" s="2">
        <v>2.98</v>
      </c>
      <c r="L48" s="2" t="s">
        <v>291</v>
      </c>
      <c r="M48" s="2">
        <v>101.6</v>
      </c>
      <c r="N48" s="22">
        <v>107.0762273</v>
      </c>
      <c r="O48" s="2">
        <v>65.78</v>
      </c>
      <c r="P48" s="2">
        <v>17.33</v>
      </c>
    </row>
    <row r="49" spans="1:16">
      <c r="A49" s="2">
        <v>48</v>
      </c>
      <c r="B49" s="2">
        <v>8</v>
      </c>
      <c r="C49" s="2">
        <v>2016</v>
      </c>
      <c r="D49" s="2">
        <v>172.62</v>
      </c>
      <c r="E49" s="2">
        <v>7.57</v>
      </c>
      <c r="F49" s="2">
        <v>5.08</v>
      </c>
      <c r="G49" s="22">
        <v>148.05</v>
      </c>
      <c r="H49" s="22">
        <v>138.541396125766</v>
      </c>
      <c r="I49" s="22">
        <v>17.1527442822377</v>
      </c>
      <c r="J49" s="22">
        <v>34.4271392331437</v>
      </c>
      <c r="K49" s="2">
        <v>5.34</v>
      </c>
      <c r="L49" s="2" t="s">
        <v>315</v>
      </c>
      <c r="M49" s="2">
        <v>101.8</v>
      </c>
      <c r="N49" s="22">
        <v>106.863366575</v>
      </c>
      <c r="O49" s="2">
        <v>36.79</v>
      </c>
      <c r="P49" s="2">
        <v>18.33</v>
      </c>
    </row>
    <row r="50" spans="1:16">
      <c r="A50" s="2">
        <v>49</v>
      </c>
      <c r="B50" s="2">
        <v>9</v>
      </c>
      <c r="C50" s="2">
        <v>2016</v>
      </c>
      <c r="D50" s="2">
        <v>132.95</v>
      </c>
      <c r="E50" s="2">
        <v>2.5</v>
      </c>
      <c r="F50" s="2">
        <v>5.56</v>
      </c>
      <c r="G50" s="22">
        <v>309.87</v>
      </c>
      <c r="H50" s="22">
        <v>287.137401055204</v>
      </c>
      <c r="I50" s="22">
        <v>20.3119109017655</v>
      </c>
      <c r="J50" s="22">
        <v>50.362790032434</v>
      </c>
      <c r="K50" s="2">
        <v>3.28</v>
      </c>
      <c r="L50" s="2" t="s">
        <v>293</v>
      </c>
      <c r="M50" s="2">
        <v>102</v>
      </c>
      <c r="N50" s="22">
        <v>107.916975936</v>
      </c>
      <c r="O50" s="2">
        <v>54.35</v>
      </c>
      <c r="P50" s="2">
        <v>21.92</v>
      </c>
    </row>
    <row r="51" spans="1:16">
      <c r="A51" s="2">
        <v>50</v>
      </c>
      <c r="B51" s="2">
        <v>10</v>
      </c>
      <c r="C51" s="2">
        <v>2016</v>
      </c>
      <c r="D51" s="2">
        <v>121.9</v>
      </c>
      <c r="E51" s="2">
        <v>10.25</v>
      </c>
      <c r="F51" s="2">
        <v>5.37</v>
      </c>
      <c r="G51" s="22">
        <v>75.5</v>
      </c>
      <c r="H51" s="22">
        <v>69.9693356119715</v>
      </c>
      <c r="I51" s="22">
        <v>4.36497444678657</v>
      </c>
      <c r="J51" s="22">
        <v>35.5777853528952</v>
      </c>
      <c r="K51" s="2">
        <v>6.03</v>
      </c>
      <c r="L51" s="2" t="s">
        <v>288</v>
      </c>
      <c r="M51" s="2">
        <v>101.2</v>
      </c>
      <c r="N51" s="22">
        <v>107.9044117536</v>
      </c>
      <c r="O51" s="2">
        <v>38.39</v>
      </c>
      <c r="P51" s="2">
        <v>4.71</v>
      </c>
    </row>
    <row r="52" spans="1:16">
      <c r="A52" s="2">
        <v>51</v>
      </c>
      <c r="B52" s="2">
        <v>1</v>
      </c>
      <c r="C52" s="2">
        <v>2017</v>
      </c>
      <c r="D52" s="2">
        <v>191.41</v>
      </c>
      <c r="E52" s="2">
        <v>16.04</v>
      </c>
      <c r="F52" s="2">
        <v>5.07</v>
      </c>
      <c r="G52" s="22">
        <v>185.79</v>
      </c>
      <c r="H52" s="22">
        <v>170.476353780068</v>
      </c>
      <c r="I52" s="22">
        <v>9.19410659818223</v>
      </c>
      <c r="J52" s="22">
        <v>49.5857804955856</v>
      </c>
      <c r="K52" s="2">
        <v>5.16</v>
      </c>
      <c r="L52" s="2" t="s">
        <v>287</v>
      </c>
      <c r="M52" s="2">
        <v>101.4</v>
      </c>
      <c r="N52" s="22">
        <v>108.98285649615</v>
      </c>
      <c r="O52" s="2">
        <v>54.04</v>
      </c>
      <c r="P52" s="2">
        <v>10.02</v>
      </c>
    </row>
    <row r="53" spans="1:16">
      <c r="A53" s="2">
        <v>52</v>
      </c>
      <c r="B53" s="2">
        <v>2</v>
      </c>
      <c r="C53" s="2">
        <v>2017</v>
      </c>
      <c r="D53" s="2">
        <v>152.32</v>
      </c>
      <c r="E53" s="2">
        <v>13.76</v>
      </c>
      <c r="F53" s="2">
        <v>5.48</v>
      </c>
      <c r="G53" s="22">
        <v>121.47</v>
      </c>
      <c r="H53" s="22">
        <v>113.450049914853</v>
      </c>
      <c r="I53" s="22">
        <v>4.27760952177516</v>
      </c>
      <c r="J53" s="22">
        <v>94.1167492378347</v>
      </c>
      <c r="K53" s="2">
        <v>5.58</v>
      </c>
      <c r="L53" s="2" t="s">
        <v>288</v>
      </c>
      <c r="M53" s="2">
        <v>100.5</v>
      </c>
      <c r="N53" s="22">
        <v>107.069146369848</v>
      </c>
      <c r="O53" s="2">
        <v>100.77</v>
      </c>
      <c r="P53" s="2">
        <v>4.58</v>
      </c>
    </row>
    <row r="54" spans="1:16">
      <c r="A54" s="2">
        <v>53</v>
      </c>
      <c r="B54" s="2">
        <v>3</v>
      </c>
      <c r="C54" s="2">
        <v>2017</v>
      </c>
      <c r="D54" s="2">
        <v>112.87</v>
      </c>
      <c r="E54" s="2">
        <v>7.96</v>
      </c>
      <c r="F54" s="2">
        <v>5.43</v>
      </c>
      <c r="G54" s="22">
        <v>191.89</v>
      </c>
      <c r="H54" s="22">
        <v>177.616249987618</v>
      </c>
      <c r="I54" s="22">
        <v>16.6980934377853</v>
      </c>
      <c r="J54" s="22">
        <v>80.6580854860651</v>
      </c>
      <c r="K54" s="2">
        <v>0.6</v>
      </c>
      <c r="L54" s="2" t="s">
        <v>289</v>
      </c>
      <c r="M54" s="2">
        <v>101.6</v>
      </c>
      <c r="N54" s="22">
        <v>108.03628610185</v>
      </c>
      <c r="O54" s="2">
        <v>87.14</v>
      </c>
      <c r="P54" s="2">
        <v>18.04</v>
      </c>
    </row>
    <row r="55" spans="1:16">
      <c r="A55" s="2">
        <v>54</v>
      </c>
      <c r="B55" s="2">
        <v>4</v>
      </c>
      <c r="C55" s="2">
        <v>2017</v>
      </c>
      <c r="D55" s="2">
        <v>150.44</v>
      </c>
      <c r="E55" s="2">
        <v>10</v>
      </c>
      <c r="F55" s="2">
        <v>4.08</v>
      </c>
      <c r="G55" s="22">
        <v>222.85</v>
      </c>
      <c r="H55" s="22">
        <v>205.654320668428</v>
      </c>
      <c r="I55" s="22">
        <v>16.4726480768743</v>
      </c>
      <c r="J55" s="22">
        <v>91.7115835226763</v>
      </c>
      <c r="K55" s="2">
        <v>2.83</v>
      </c>
      <c r="L55" s="2" t="s">
        <v>312</v>
      </c>
      <c r="M55" s="2">
        <v>101.1</v>
      </c>
      <c r="N55" s="22">
        <v>108.361448121139</v>
      </c>
      <c r="O55" s="2">
        <v>99.38</v>
      </c>
      <c r="P55" s="2">
        <v>17.85</v>
      </c>
    </row>
    <row r="56" spans="1:16">
      <c r="A56" s="2">
        <v>55</v>
      </c>
      <c r="B56" s="2">
        <v>5</v>
      </c>
      <c r="C56" s="2">
        <v>2017</v>
      </c>
      <c r="D56" s="2">
        <v>143.2</v>
      </c>
      <c r="E56" s="2">
        <v>15.57</v>
      </c>
      <c r="F56" s="2">
        <v>3.52</v>
      </c>
      <c r="G56" s="22">
        <v>237.78</v>
      </c>
      <c r="H56" s="22">
        <v>216.012177964359</v>
      </c>
      <c r="I56" s="22">
        <v>17.1152722384074</v>
      </c>
      <c r="J56" s="22">
        <v>60.9300057871543</v>
      </c>
      <c r="K56" s="2">
        <v>2.95</v>
      </c>
      <c r="L56" s="2" t="s">
        <v>313</v>
      </c>
      <c r="M56" s="2">
        <v>101.8</v>
      </c>
      <c r="N56" s="22">
        <v>110.077127243832</v>
      </c>
      <c r="O56" s="2">
        <v>67.07</v>
      </c>
      <c r="P56" s="2">
        <v>18.84</v>
      </c>
    </row>
    <row r="57" spans="1:16">
      <c r="A57" s="2">
        <v>56</v>
      </c>
      <c r="B57" s="2">
        <v>6</v>
      </c>
      <c r="C57" s="2">
        <v>2017</v>
      </c>
      <c r="D57" s="2">
        <v>148.39</v>
      </c>
      <c r="E57" s="2">
        <v>10.32</v>
      </c>
      <c r="F57" s="2">
        <v>5.06</v>
      </c>
      <c r="G57" s="22">
        <v>294.08</v>
      </c>
      <c r="H57" s="22">
        <v>267.170461594546</v>
      </c>
      <c r="I57" s="22">
        <v>14.1180256160883</v>
      </c>
      <c r="J57" s="22">
        <v>89.7593906608443</v>
      </c>
      <c r="K57" s="2">
        <v>1.7</v>
      </c>
      <c r="L57" s="2" t="s">
        <v>314</v>
      </c>
      <c r="M57" s="2">
        <v>101.8</v>
      </c>
      <c r="N57" s="22">
        <v>110.072048476037</v>
      </c>
      <c r="O57" s="2">
        <v>98.8</v>
      </c>
      <c r="P57" s="2">
        <v>15.54</v>
      </c>
    </row>
    <row r="58" spans="1:16">
      <c r="A58" s="2">
        <v>57</v>
      </c>
      <c r="B58" s="2">
        <v>7</v>
      </c>
      <c r="C58" s="2">
        <v>2017</v>
      </c>
      <c r="D58" s="2">
        <v>124.67</v>
      </c>
      <c r="E58" s="2">
        <v>2.37</v>
      </c>
      <c r="F58" s="2">
        <v>6.06</v>
      </c>
      <c r="G58" s="22">
        <v>226.73</v>
      </c>
      <c r="H58" s="22">
        <v>209.442479895634</v>
      </c>
      <c r="I58" s="22">
        <v>21.0800396560595</v>
      </c>
      <c r="J58" s="22">
        <v>56.718423965033</v>
      </c>
      <c r="K58" s="2">
        <v>3.04</v>
      </c>
      <c r="L58" s="2" t="s">
        <v>291</v>
      </c>
      <c r="M58" s="2">
        <v>101.1</v>
      </c>
      <c r="N58" s="22">
        <v>108.2540658003</v>
      </c>
      <c r="O58" s="2">
        <v>61.4</v>
      </c>
      <c r="P58" s="2">
        <v>22.82</v>
      </c>
    </row>
    <row r="59" spans="1:16">
      <c r="A59" s="2">
        <v>58</v>
      </c>
      <c r="B59" s="2">
        <v>8</v>
      </c>
      <c r="C59" s="2">
        <v>2017</v>
      </c>
      <c r="D59" s="2">
        <v>185.06</v>
      </c>
      <c r="E59" s="2">
        <v>7.27</v>
      </c>
      <c r="F59" s="2">
        <v>4.92</v>
      </c>
      <c r="G59" s="22">
        <v>154.84</v>
      </c>
      <c r="H59" s="22">
        <v>142.894777246303</v>
      </c>
      <c r="I59" s="22">
        <v>28.4516015403224</v>
      </c>
      <c r="J59" s="22">
        <v>35.5760376055605</v>
      </c>
      <c r="K59" s="2">
        <v>5.39</v>
      </c>
      <c r="L59" s="2" t="s">
        <v>315</v>
      </c>
      <c r="M59" s="2">
        <v>101.4</v>
      </c>
      <c r="N59" s="22">
        <v>108.35945370705</v>
      </c>
      <c r="O59" s="2">
        <v>38.55</v>
      </c>
      <c r="P59" s="2">
        <v>30.83</v>
      </c>
    </row>
    <row r="60" spans="1:16">
      <c r="A60" s="2">
        <v>59</v>
      </c>
      <c r="B60" s="2">
        <v>9</v>
      </c>
      <c r="C60" s="2">
        <v>2017</v>
      </c>
      <c r="D60" s="2">
        <v>128.02</v>
      </c>
      <c r="E60" s="2">
        <v>3.24</v>
      </c>
      <c r="F60" s="2">
        <v>5.47</v>
      </c>
      <c r="G60" s="22">
        <v>326.56</v>
      </c>
      <c r="H60" s="22">
        <v>299.014816007208</v>
      </c>
      <c r="I60" s="22">
        <v>20.2908143150408</v>
      </c>
      <c r="J60" s="22">
        <v>51.789190327559</v>
      </c>
      <c r="K60" s="2">
        <v>3.08</v>
      </c>
      <c r="L60" s="2" t="s">
        <v>293</v>
      </c>
      <c r="M60" s="2">
        <v>101.2</v>
      </c>
      <c r="N60" s="22">
        <v>109.211979647232</v>
      </c>
      <c r="O60" s="2">
        <v>56.56</v>
      </c>
      <c r="P60" s="2">
        <v>22.16</v>
      </c>
    </row>
    <row r="61" spans="1:16">
      <c r="A61" s="2">
        <v>60</v>
      </c>
      <c r="B61" s="2">
        <v>10</v>
      </c>
      <c r="C61" s="2">
        <v>2017</v>
      </c>
      <c r="D61" s="2">
        <v>119.3</v>
      </c>
      <c r="E61" s="2">
        <v>10.21</v>
      </c>
      <c r="F61" s="2">
        <v>5.37</v>
      </c>
      <c r="G61" s="22">
        <v>75.84</v>
      </c>
      <c r="H61" s="22">
        <v>69.5197124715795</v>
      </c>
      <c r="I61" s="22">
        <v>4.43664831701536</v>
      </c>
      <c r="J61" s="22">
        <v>36.9873470230516</v>
      </c>
      <c r="K61" s="2">
        <v>5.99</v>
      </c>
      <c r="L61" s="2" t="s">
        <v>288</v>
      </c>
      <c r="M61" s="2">
        <v>101.1</v>
      </c>
      <c r="N61" s="22">
        <v>109.09136028289</v>
      </c>
      <c r="O61" s="2">
        <v>40.35</v>
      </c>
      <c r="P61" s="2">
        <v>4.84</v>
      </c>
    </row>
    <row r="62" spans="1:16">
      <c r="A62" s="2">
        <v>61</v>
      </c>
      <c r="B62" s="2">
        <v>1</v>
      </c>
      <c r="C62" s="2">
        <v>2018</v>
      </c>
      <c r="D62" s="2">
        <v>156.36</v>
      </c>
      <c r="E62" s="2">
        <v>14.4</v>
      </c>
      <c r="F62" s="2">
        <v>5.35</v>
      </c>
      <c r="G62" s="22">
        <v>197.33</v>
      </c>
      <c r="H62" s="22">
        <v>176.82146010901</v>
      </c>
      <c r="I62" s="22">
        <v>11.899807379758</v>
      </c>
      <c r="J62" s="22">
        <v>50.0455001626119</v>
      </c>
      <c r="K62" s="2">
        <v>5.04</v>
      </c>
      <c r="L62" s="2" t="s">
        <v>287</v>
      </c>
      <c r="M62" s="2">
        <v>102.4</v>
      </c>
      <c r="N62" s="22">
        <v>111.598445052058</v>
      </c>
      <c r="O62" s="2">
        <v>55.85</v>
      </c>
      <c r="P62" s="2">
        <v>13.28</v>
      </c>
    </row>
    <row r="63" spans="1:16">
      <c r="A63" s="2">
        <v>62</v>
      </c>
      <c r="B63" s="2">
        <v>2</v>
      </c>
      <c r="C63" s="2">
        <v>2018</v>
      </c>
      <c r="D63" s="2">
        <v>139.7</v>
      </c>
      <c r="E63" s="2">
        <v>14.83</v>
      </c>
      <c r="F63" s="2">
        <v>5.43</v>
      </c>
      <c r="G63" s="22">
        <v>116.02</v>
      </c>
      <c r="H63" s="22">
        <v>106.443891335085</v>
      </c>
      <c r="I63" s="22">
        <v>3.98178321318971</v>
      </c>
      <c r="J63" s="22">
        <v>90.617679255011</v>
      </c>
      <c r="K63" s="2">
        <v>5.62</v>
      </c>
      <c r="L63" s="2" t="s">
        <v>288</v>
      </c>
      <c r="M63" s="2">
        <v>101.8</v>
      </c>
      <c r="N63" s="22">
        <v>108.996391004505</v>
      </c>
      <c r="O63" s="2">
        <v>98.77</v>
      </c>
      <c r="P63" s="2">
        <v>4.34</v>
      </c>
    </row>
    <row r="64" spans="1:16">
      <c r="A64" s="2">
        <v>63</v>
      </c>
      <c r="B64" s="2">
        <v>3</v>
      </c>
      <c r="C64" s="2">
        <v>2018</v>
      </c>
      <c r="D64" s="2">
        <v>109.3</v>
      </c>
      <c r="E64" s="2">
        <v>8.1</v>
      </c>
      <c r="F64" s="2">
        <v>5.41</v>
      </c>
      <c r="G64" s="22">
        <v>200.01</v>
      </c>
      <c r="H64" s="22">
        <v>181.68031723699</v>
      </c>
      <c r="I64" s="22">
        <v>16.4321630859314</v>
      </c>
      <c r="J64" s="22">
        <v>81.9246428258793</v>
      </c>
      <c r="K64" s="2">
        <v>0.6</v>
      </c>
      <c r="L64" s="2" t="s">
        <v>289</v>
      </c>
      <c r="M64" s="2">
        <v>101.9</v>
      </c>
      <c r="N64" s="22">
        <v>110.088975537785</v>
      </c>
      <c r="O64" s="2">
        <v>90.19</v>
      </c>
      <c r="P64" s="2">
        <v>18.09</v>
      </c>
    </row>
    <row r="65" spans="1:16">
      <c r="A65" s="2">
        <v>64</v>
      </c>
      <c r="B65" s="2">
        <v>4</v>
      </c>
      <c r="C65" s="2">
        <v>2018</v>
      </c>
      <c r="D65" s="2">
        <v>141.45</v>
      </c>
      <c r="E65" s="2">
        <v>10.52</v>
      </c>
      <c r="F65" s="2">
        <v>3.91</v>
      </c>
      <c r="G65" s="22">
        <v>212.61</v>
      </c>
      <c r="H65" s="22">
        <v>192.357319032474</v>
      </c>
      <c r="I65" s="22">
        <v>16.6382159682385</v>
      </c>
      <c r="J65" s="22">
        <v>92.9984893624381</v>
      </c>
      <c r="K65" s="2">
        <v>2.51</v>
      </c>
      <c r="L65" s="2" t="s">
        <v>312</v>
      </c>
      <c r="M65" s="2">
        <v>102</v>
      </c>
      <c r="N65" s="22">
        <v>110.528677083562</v>
      </c>
      <c r="O65" s="2">
        <v>102.79</v>
      </c>
      <c r="P65" s="2">
        <v>18.39</v>
      </c>
    </row>
    <row r="66" spans="1:16">
      <c r="A66" s="2">
        <v>65</v>
      </c>
      <c r="B66" s="2">
        <v>5</v>
      </c>
      <c r="C66" s="2">
        <v>2018</v>
      </c>
      <c r="D66" s="2">
        <v>143.41</v>
      </c>
      <c r="E66" s="2">
        <v>13.48</v>
      </c>
      <c r="F66" s="2">
        <v>3.61</v>
      </c>
      <c r="G66" s="22">
        <v>278.9</v>
      </c>
      <c r="H66" s="22">
        <v>247.67136265531</v>
      </c>
      <c r="I66" s="22">
        <v>17.9648320778663</v>
      </c>
      <c r="J66" s="22">
        <v>70.0477486061343</v>
      </c>
      <c r="K66" s="2">
        <v>3.11</v>
      </c>
      <c r="L66" s="2" t="s">
        <v>313</v>
      </c>
      <c r="M66" s="2">
        <v>102.3</v>
      </c>
      <c r="N66" s="22">
        <v>112.60890117044</v>
      </c>
      <c r="O66" s="2">
        <v>78.88</v>
      </c>
      <c r="P66" s="2">
        <v>20.23</v>
      </c>
    </row>
    <row r="67" spans="1:16">
      <c r="A67" s="2">
        <v>66</v>
      </c>
      <c r="B67" s="2">
        <v>6</v>
      </c>
      <c r="C67" s="2">
        <v>2018</v>
      </c>
      <c r="D67" s="2">
        <v>135.1</v>
      </c>
      <c r="E67" s="2">
        <v>10.31</v>
      </c>
      <c r="F67" s="2">
        <v>5.03</v>
      </c>
      <c r="G67" s="22">
        <v>305.09</v>
      </c>
      <c r="H67" s="22">
        <v>272.004907732011</v>
      </c>
      <c r="I67" s="22">
        <v>13.8726158324104</v>
      </c>
      <c r="J67" s="22">
        <v>87.809378748978</v>
      </c>
      <c r="K67" s="2">
        <v>1.7</v>
      </c>
      <c r="L67" s="2" t="s">
        <v>314</v>
      </c>
      <c r="M67" s="2">
        <v>101.9</v>
      </c>
      <c r="N67" s="22">
        <v>112.163417397081</v>
      </c>
      <c r="O67" s="2">
        <v>98.49</v>
      </c>
      <c r="P67" s="2">
        <v>15.56</v>
      </c>
    </row>
    <row r="68" spans="1:16">
      <c r="A68" s="2">
        <v>67</v>
      </c>
      <c r="B68" s="2">
        <v>7</v>
      </c>
      <c r="C68" s="2">
        <v>2018</v>
      </c>
      <c r="D68" s="2">
        <v>107.18</v>
      </c>
      <c r="E68" s="2">
        <v>1.44</v>
      </c>
      <c r="F68" s="2">
        <v>6.18</v>
      </c>
      <c r="G68" s="22">
        <v>227.74</v>
      </c>
      <c r="H68" s="22">
        <v>206.250461036543</v>
      </c>
      <c r="I68" s="22">
        <v>20.7391567477687</v>
      </c>
      <c r="J68" s="22">
        <v>57.5987060767724</v>
      </c>
      <c r="K68" s="2">
        <v>2.98</v>
      </c>
      <c r="L68" s="2" t="s">
        <v>291</v>
      </c>
      <c r="M68" s="2">
        <v>102</v>
      </c>
      <c r="N68" s="22">
        <v>110.419147116306</v>
      </c>
      <c r="O68" s="2">
        <v>63.6</v>
      </c>
      <c r="P68" s="2">
        <v>22.9</v>
      </c>
    </row>
    <row r="69" spans="1:16">
      <c r="A69" s="2">
        <v>68</v>
      </c>
      <c r="B69" s="2">
        <v>8</v>
      </c>
      <c r="C69" s="2">
        <v>2018</v>
      </c>
      <c r="D69" s="2">
        <v>174.86</v>
      </c>
      <c r="E69" s="2">
        <v>6.67</v>
      </c>
      <c r="F69" s="2">
        <v>4.98</v>
      </c>
      <c r="G69" s="22">
        <v>163.61</v>
      </c>
      <c r="H69" s="22">
        <v>147.018705398994</v>
      </c>
      <c r="I69" s="22">
        <v>26.4635466903024</v>
      </c>
      <c r="J69" s="22">
        <v>36.0605137073628</v>
      </c>
      <c r="K69" s="2">
        <v>5.29</v>
      </c>
      <c r="L69" s="2" t="s">
        <v>315</v>
      </c>
      <c r="M69" s="2">
        <v>102.7</v>
      </c>
      <c r="N69" s="22">
        <v>111.28515895714</v>
      </c>
      <c r="O69" s="2">
        <v>40.13</v>
      </c>
      <c r="P69" s="2">
        <v>29.45</v>
      </c>
    </row>
    <row r="70" spans="1:16">
      <c r="A70" s="2">
        <v>69</v>
      </c>
      <c r="B70" s="2">
        <v>9</v>
      </c>
      <c r="C70" s="2">
        <v>2018</v>
      </c>
      <c r="D70" s="2">
        <v>165.25</v>
      </c>
      <c r="E70" s="2">
        <v>4.25</v>
      </c>
      <c r="F70" s="2">
        <v>5.06</v>
      </c>
      <c r="G70" s="22">
        <v>289.46</v>
      </c>
      <c r="H70" s="22">
        <v>259.847238958718</v>
      </c>
      <c r="I70" s="22">
        <v>18.1334700026467</v>
      </c>
      <c r="J70" s="22">
        <v>53.5386213345469</v>
      </c>
      <c r="K70" s="2">
        <v>3.09</v>
      </c>
      <c r="L70" s="2" t="s">
        <v>293</v>
      </c>
      <c r="M70" s="2">
        <v>102</v>
      </c>
      <c r="N70" s="22">
        <v>111.396219240177</v>
      </c>
      <c r="O70" s="2">
        <v>59.64</v>
      </c>
      <c r="P70" s="2">
        <v>20.2</v>
      </c>
    </row>
    <row r="71" spans="1:16">
      <c r="A71" s="2">
        <v>70</v>
      </c>
      <c r="B71" s="2">
        <v>10</v>
      </c>
      <c r="C71" s="2">
        <v>2018</v>
      </c>
      <c r="D71" s="2">
        <v>123.08</v>
      </c>
      <c r="E71" s="2">
        <v>10.26</v>
      </c>
      <c r="F71" s="2">
        <v>5.45</v>
      </c>
      <c r="G71" s="22">
        <v>79.9</v>
      </c>
      <c r="H71" s="22">
        <v>71.594685968495</v>
      </c>
      <c r="I71" s="22">
        <v>4.56091303604054</v>
      </c>
      <c r="J71" s="22">
        <v>65.5642449601349</v>
      </c>
      <c r="K71" s="2">
        <v>5.62</v>
      </c>
      <c r="L71" s="2" t="s">
        <v>288</v>
      </c>
      <c r="M71" s="2">
        <v>102.3</v>
      </c>
      <c r="N71" s="22">
        <v>111.600461569396</v>
      </c>
      <c r="O71" s="2">
        <v>73.17</v>
      </c>
      <c r="P71" s="2">
        <v>5.09</v>
      </c>
    </row>
    <row r="72" spans="1:16">
      <c r="A72" s="2">
        <v>71</v>
      </c>
      <c r="B72" s="2">
        <v>1</v>
      </c>
      <c r="C72" s="2">
        <v>2019</v>
      </c>
      <c r="D72" s="2">
        <v>169.21</v>
      </c>
      <c r="E72" s="2">
        <v>11.52</v>
      </c>
      <c r="F72" s="2">
        <v>5.05</v>
      </c>
      <c r="G72" s="22">
        <v>198.86</v>
      </c>
      <c r="H72" s="22">
        <v>172.667099760867</v>
      </c>
      <c r="I72" s="22">
        <v>13.3194876311561</v>
      </c>
      <c r="J72" s="22">
        <v>49.0059896937713</v>
      </c>
      <c r="K72" s="2">
        <v>4.81</v>
      </c>
      <c r="L72" s="2" t="s">
        <v>287</v>
      </c>
      <c r="M72" s="2">
        <v>103.2</v>
      </c>
      <c r="N72" s="22">
        <v>115.169595293723</v>
      </c>
      <c r="O72" s="2">
        <v>56.44</v>
      </c>
      <c r="P72" s="2">
        <v>15.34</v>
      </c>
    </row>
    <row r="73" spans="1:16">
      <c r="A73" s="2">
        <v>72</v>
      </c>
      <c r="B73" s="2">
        <v>2</v>
      </c>
      <c r="C73" s="2">
        <v>2019</v>
      </c>
      <c r="D73" s="2">
        <v>116.31</v>
      </c>
      <c r="E73" s="2">
        <v>12.53</v>
      </c>
      <c r="F73" s="2">
        <v>5.44</v>
      </c>
      <c r="G73" s="22">
        <v>162.97</v>
      </c>
      <c r="H73" s="22">
        <v>145.163798097071</v>
      </c>
      <c r="I73" s="22">
        <v>4.92578881681785</v>
      </c>
      <c r="J73" s="22">
        <v>80.8078772986826</v>
      </c>
      <c r="K73" s="2">
        <v>5.4</v>
      </c>
      <c r="L73" s="2" t="s">
        <v>288</v>
      </c>
      <c r="M73" s="2">
        <v>103</v>
      </c>
      <c r="N73" s="22">
        <v>112.26628273464</v>
      </c>
      <c r="O73" s="2">
        <v>90.72</v>
      </c>
      <c r="P73" s="2">
        <v>5.53</v>
      </c>
    </row>
    <row r="74" spans="1:16">
      <c r="A74" s="2">
        <v>73</v>
      </c>
      <c r="B74" s="2">
        <v>3</v>
      </c>
      <c r="C74" s="2">
        <v>2019</v>
      </c>
      <c r="D74" s="2">
        <v>126.62</v>
      </c>
      <c r="E74" s="2">
        <v>7.52</v>
      </c>
      <c r="F74" s="2">
        <v>5.93</v>
      </c>
      <c r="G74" s="22">
        <v>204.7</v>
      </c>
      <c r="H74" s="22">
        <v>180.875980220502</v>
      </c>
      <c r="I74" s="22">
        <v>17.0449323813067</v>
      </c>
      <c r="J74" s="22">
        <v>80.0555144503051</v>
      </c>
      <c r="K74" s="2">
        <v>0.64</v>
      </c>
      <c r="L74" s="2" t="s">
        <v>289</v>
      </c>
      <c r="M74" s="2">
        <v>102.8</v>
      </c>
      <c r="N74" s="22">
        <v>113.171466852843</v>
      </c>
      <c r="O74" s="2">
        <v>90.6</v>
      </c>
      <c r="P74" s="2">
        <v>19.29</v>
      </c>
    </row>
    <row r="75" spans="1:16">
      <c r="A75" s="2">
        <v>74</v>
      </c>
      <c r="B75" s="2">
        <v>4</v>
      </c>
      <c r="C75" s="2">
        <v>2019</v>
      </c>
      <c r="D75" s="2">
        <v>166.79</v>
      </c>
      <c r="E75" s="2">
        <v>10.67</v>
      </c>
      <c r="F75" s="2">
        <v>3.78</v>
      </c>
      <c r="G75" s="22">
        <v>207.01</v>
      </c>
      <c r="H75" s="22">
        <v>182.544600982664</v>
      </c>
      <c r="I75" s="22">
        <v>16.3400389170029</v>
      </c>
      <c r="J75" s="22">
        <v>88.7723539004144</v>
      </c>
      <c r="K75" s="2">
        <v>2.38</v>
      </c>
      <c r="L75" s="2" t="s">
        <v>312</v>
      </c>
      <c r="M75" s="2">
        <v>102.6</v>
      </c>
      <c r="N75" s="22">
        <v>113.402422687735</v>
      </c>
      <c r="O75" s="2">
        <v>100.67</v>
      </c>
      <c r="P75" s="2">
        <v>18.53</v>
      </c>
    </row>
    <row r="76" spans="1:16">
      <c r="A76" s="2">
        <v>75</v>
      </c>
      <c r="B76" s="2">
        <v>5</v>
      </c>
      <c r="C76" s="2">
        <v>2019</v>
      </c>
      <c r="D76" s="2">
        <v>157.99</v>
      </c>
      <c r="E76" s="2">
        <v>12.93</v>
      </c>
      <c r="F76" s="2">
        <v>3.52</v>
      </c>
      <c r="G76" s="22">
        <v>268.26</v>
      </c>
      <c r="H76" s="22">
        <v>230.389488637364</v>
      </c>
      <c r="I76" s="22">
        <v>16.7815201967274</v>
      </c>
      <c r="J76" s="22">
        <v>73.1722375005718</v>
      </c>
      <c r="K76" s="2">
        <v>2.77</v>
      </c>
      <c r="L76" s="2" t="s">
        <v>313</v>
      </c>
      <c r="M76" s="2">
        <v>103.4</v>
      </c>
      <c r="N76" s="22">
        <v>116.437603810235</v>
      </c>
      <c r="O76" s="2">
        <v>85.2</v>
      </c>
      <c r="P76" s="2">
        <v>19.54</v>
      </c>
    </row>
    <row r="77" spans="1:16">
      <c r="A77" s="2">
        <v>76</v>
      </c>
      <c r="B77" s="2">
        <v>6</v>
      </c>
      <c r="C77" s="2">
        <v>2019</v>
      </c>
      <c r="D77" s="2">
        <v>129.6</v>
      </c>
      <c r="E77" s="2">
        <v>10.35</v>
      </c>
      <c r="F77" s="2">
        <v>4.98</v>
      </c>
      <c r="G77" s="22">
        <v>351.82</v>
      </c>
      <c r="H77" s="22">
        <v>303.941214189547</v>
      </c>
      <c r="I77" s="22">
        <v>12.3452900652851</v>
      </c>
      <c r="J77" s="22">
        <v>79.2465680677821</v>
      </c>
      <c r="K77" s="2">
        <v>1.85</v>
      </c>
      <c r="L77" s="2" t="s">
        <v>314</v>
      </c>
      <c r="M77" s="2">
        <v>103.2</v>
      </c>
      <c r="N77" s="22">
        <v>115.752646753788</v>
      </c>
      <c r="O77" s="2">
        <v>91.73</v>
      </c>
      <c r="P77" s="2">
        <v>14.29</v>
      </c>
    </row>
    <row r="78" spans="1:16">
      <c r="A78" s="2">
        <v>77</v>
      </c>
      <c r="B78" s="2">
        <v>7</v>
      </c>
      <c r="C78" s="2">
        <v>2019</v>
      </c>
      <c r="D78" s="2">
        <v>123.44</v>
      </c>
      <c r="E78" s="2">
        <v>2.14</v>
      </c>
      <c r="F78" s="2">
        <v>6.14</v>
      </c>
      <c r="G78" s="22">
        <v>236.15</v>
      </c>
      <c r="H78" s="22">
        <v>208.041725399961</v>
      </c>
      <c r="I78" s="22">
        <v>21.4164486321111</v>
      </c>
      <c r="J78" s="22">
        <v>55.3339012169025</v>
      </c>
      <c r="K78" s="2">
        <v>2.97</v>
      </c>
      <c r="L78" s="2" t="s">
        <v>291</v>
      </c>
      <c r="M78" s="2">
        <v>102.8</v>
      </c>
      <c r="N78" s="22">
        <v>113.510883235563</v>
      </c>
      <c r="O78" s="2">
        <v>62.81</v>
      </c>
      <c r="P78" s="2">
        <v>24.31</v>
      </c>
    </row>
    <row r="79" spans="1:16">
      <c r="A79" s="2">
        <v>78</v>
      </c>
      <c r="B79" s="2">
        <v>8</v>
      </c>
      <c r="C79" s="2">
        <v>2019</v>
      </c>
      <c r="D79" s="2">
        <v>152.54</v>
      </c>
      <c r="E79" s="2">
        <v>7.71</v>
      </c>
      <c r="F79" s="2">
        <v>5.17</v>
      </c>
      <c r="G79" s="22">
        <v>171.19</v>
      </c>
      <c r="H79" s="22">
        <v>148.484590658628</v>
      </c>
      <c r="I79" s="22">
        <v>24.2342395175072</v>
      </c>
      <c r="J79" s="22">
        <v>47.3929437092554</v>
      </c>
      <c r="K79" s="2">
        <v>4.36</v>
      </c>
      <c r="L79" s="2" t="s">
        <v>315</v>
      </c>
      <c r="M79" s="2">
        <v>103.6</v>
      </c>
      <c r="N79" s="22">
        <v>115.291424679597</v>
      </c>
      <c r="O79" s="2">
        <v>54.64</v>
      </c>
      <c r="P79" s="2">
        <v>27.94</v>
      </c>
    </row>
    <row r="80" spans="1:16">
      <c r="A80" s="2">
        <v>79</v>
      </c>
      <c r="B80" s="2">
        <v>9</v>
      </c>
      <c r="C80" s="2">
        <v>2019</v>
      </c>
      <c r="D80" s="2">
        <v>156.7</v>
      </c>
      <c r="E80" s="2">
        <v>2.2</v>
      </c>
      <c r="F80" s="2">
        <v>5.39</v>
      </c>
      <c r="G80" s="22">
        <v>337.74</v>
      </c>
      <c r="H80" s="22">
        <v>294.071801802245</v>
      </c>
      <c r="I80" s="22">
        <v>21.1145887182579</v>
      </c>
      <c r="J80" s="22">
        <v>53.3219551796336</v>
      </c>
      <c r="K80" s="2">
        <v>2.95</v>
      </c>
      <c r="L80" s="2" t="s">
        <v>293</v>
      </c>
      <c r="M80" s="2">
        <v>103.1</v>
      </c>
      <c r="N80" s="22">
        <v>114.849502036622</v>
      </c>
      <c r="O80" s="2">
        <v>61.24</v>
      </c>
      <c r="P80" s="2">
        <v>24.25</v>
      </c>
    </row>
    <row r="81" spans="1:16">
      <c r="A81" s="2">
        <v>80</v>
      </c>
      <c r="B81" s="2">
        <v>10</v>
      </c>
      <c r="C81" s="2">
        <v>2019</v>
      </c>
      <c r="D81" s="2">
        <v>122.42</v>
      </c>
      <c r="E81" s="2">
        <v>10.75</v>
      </c>
      <c r="F81" s="2">
        <v>5.5</v>
      </c>
      <c r="G81" s="22">
        <v>80.8</v>
      </c>
      <c r="H81" s="22">
        <v>70.3606746802596</v>
      </c>
      <c r="I81" s="22">
        <v>4.67619830486379</v>
      </c>
      <c r="J81" s="22">
        <v>69.0544740364429</v>
      </c>
      <c r="K81" s="2">
        <v>5.64</v>
      </c>
      <c r="L81" s="2" t="s">
        <v>288</v>
      </c>
      <c r="M81" s="2">
        <v>102.9</v>
      </c>
      <c r="N81" s="22">
        <v>114.836874954909</v>
      </c>
      <c r="O81" s="2">
        <v>79.3</v>
      </c>
      <c r="P81" s="2">
        <v>5.37</v>
      </c>
    </row>
    <row r="82" spans="1:16">
      <c r="A82" s="2">
        <v>81</v>
      </c>
      <c r="B82" s="2">
        <v>1</v>
      </c>
      <c r="C82" s="2">
        <v>2020</v>
      </c>
      <c r="D82" s="2">
        <v>191.8</v>
      </c>
      <c r="E82" s="2">
        <v>16.46</v>
      </c>
      <c r="F82" s="2">
        <v>5.5</v>
      </c>
      <c r="G82" s="22">
        <v>209.21</v>
      </c>
      <c r="H82" s="22">
        <v>177.743489853865</v>
      </c>
      <c r="I82" s="22">
        <v>14.3496369372008</v>
      </c>
      <c r="J82" s="22">
        <v>69.2758671319925</v>
      </c>
      <c r="K82" s="2">
        <v>4.27</v>
      </c>
      <c r="L82" s="2" t="s">
        <v>287</v>
      </c>
      <c r="M82" s="2">
        <v>102.2</v>
      </c>
      <c r="N82" s="22">
        <v>117.703326390185</v>
      </c>
      <c r="O82" s="2">
        <v>81.54</v>
      </c>
      <c r="P82" s="2">
        <v>16.89</v>
      </c>
    </row>
    <row r="83" spans="1:16">
      <c r="A83" s="2">
        <v>82</v>
      </c>
      <c r="B83" s="2">
        <v>2</v>
      </c>
      <c r="C83" s="2">
        <v>2020</v>
      </c>
      <c r="D83" s="2">
        <v>141.79</v>
      </c>
      <c r="E83" s="2">
        <v>12.23</v>
      </c>
      <c r="F83" s="2">
        <v>5.59</v>
      </c>
      <c r="G83" s="22">
        <v>181.01</v>
      </c>
      <c r="H83" s="22">
        <v>156.082029680961</v>
      </c>
      <c r="I83" s="22">
        <v>5.26855533589675</v>
      </c>
      <c r="J83" s="22">
        <v>86.8492460608053</v>
      </c>
      <c r="K83" s="2">
        <v>5.87</v>
      </c>
      <c r="L83" s="2" t="s">
        <v>288</v>
      </c>
      <c r="M83" s="2">
        <v>103.3</v>
      </c>
      <c r="N83" s="22">
        <v>115.971070064884</v>
      </c>
      <c r="O83" s="2">
        <v>100.72</v>
      </c>
      <c r="P83" s="2">
        <v>6.11</v>
      </c>
    </row>
    <row r="84" spans="1:16">
      <c r="A84" s="2">
        <v>83</v>
      </c>
      <c r="B84" s="2">
        <v>3</v>
      </c>
      <c r="C84" s="2">
        <v>2020</v>
      </c>
      <c r="D84" s="2">
        <v>109.52</v>
      </c>
      <c r="E84" s="2">
        <v>7.64</v>
      </c>
      <c r="F84" s="2">
        <v>5.77</v>
      </c>
      <c r="G84" s="22">
        <v>208.69</v>
      </c>
      <c r="H84" s="22">
        <v>179.553655180268</v>
      </c>
      <c r="I84" s="22">
        <v>17.6636951499876</v>
      </c>
      <c r="J84" s="22">
        <v>80.0587839116583</v>
      </c>
      <c r="K84" s="2">
        <v>0.72</v>
      </c>
      <c r="L84" s="2" t="s">
        <v>289</v>
      </c>
      <c r="M84" s="2">
        <v>102.7</v>
      </c>
      <c r="N84" s="22">
        <v>116.227096457869</v>
      </c>
      <c r="O84" s="2">
        <v>93.05</v>
      </c>
      <c r="P84" s="2">
        <v>20.53</v>
      </c>
    </row>
    <row r="85" spans="1:16">
      <c r="A85" s="2">
        <v>84</v>
      </c>
      <c r="B85" s="2">
        <v>4</v>
      </c>
      <c r="C85" s="2">
        <v>2020</v>
      </c>
      <c r="D85" s="2">
        <v>146.69</v>
      </c>
      <c r="E85" s="2">
        <v>12.38</v>
      </c>
      <c r="F85" s="2">
        <v>3.61</v>
      </c>
      <c r="G85" s="22">
        <v>218.85</v>
      </c>
      <c r="H85" s="22">
        <v>186.639550323334</v>
      </c>
      <c r="I85" s="22">
        <v>20.1521250817472</v>
      </c>
      <c r="J85" s="22">
        <v>90.1515506725136</v>
      </c>
      <c r="K85" s="2">
        <v>2.3</v>
      </c>
      <c r="L85" s="2" t="s">
        <v>312</v>
      </c>
      <c r="M85" s="2">
        <v>103.4</v>
      </c>
      <c r="N85" s="22">
        <v>117.258105059118</v>
      </c>
      <c r="O85" s="2">
        <v>105.71</v>
      </c>
      <c r="P85" s="2">
        <v>23.63</v>
      </c>
    </row>
    <row r="86" spans="1:16">
      <c r="A86" s="2">
        <v>85</v>
      </c>
      <c r="B86" s="2">
        <v>5</v>
      </c>
      <c r="C86" s="2">
        <v>2020</v>
      </c>
      <c r="D86" s="2">
        <v>137.53</v>
      </c>
      <c r="E86" s="2">
        <v>13.59</v>
      </c>
      <c r="F86" s="2">
        <v>3.46</v>
      </c>
      <c r="G86" s="22">
        <v>289.86</v>
      </c>
      <c r="H86" s="22">
        <v>241.455088977789</v>
      </c>
      <c r="I86" s="22">
        <v>18.3761100629615</v>
      </c>
      <c r="J86" s="22">
        <v>76.0950885880117</v>
      </c>
      <c r="K86" s="2">
        <v>2.54</v>
      </c>
      <c r="L86" s="2" t="s">
        <v>313</v>
      </c>
      <c r="M86" s="2">
        <v>103.1</v>
      </c>
      <c r="N86" s="22">
        <v>120.047169528352</v>
      </c>
      <c r="O86" s="2">
        <v>91.35</v>
      </c>
      <c r="P86" s="2">
        <v>22.06</v>
      </c>
    </row>
    <row r="87" spans="1:16">
      <c r="A87" s="2">
        <v>86</v>
      </c>
      <c r="B87" s="2">
        <v>6</v>
      </c>
      <c r="C87" s="2">
        <v>2020</v>
      </c>
      <c r="D87" s="2">
        <v>137.11</v>
      </c>
      <c r="E87" s="2">
        <v>10.66</v>
      </c>
      <c r="F87" s="2">
        <v>5.3</v>
      </c>
      <c r="G87" s="22">
        <v>365.82</v>
      </c>
      <c r="H87" s="22">
        <v>307.129222572181</v>
      </c>
      <c r="I87" s="22">
        <v>14.474079594184</v>
      </c>
      <c r="J87" s="22">
        <v>89.2708168938276</v>
      </c>
      <c r="K87" s="2">
        <v>1.92</v>
      </c>
      <c r="L87" s="2" t="s">
        <v>314</v>
      </c>
      <c r="M87" s="2">
        <v>102.9</v>
      </c>
      <c r="N87" s="22">
        <v>119.109473509648</v>
      </c>
      <c r="O87" s="2">
        <v>106.33</v>
      </c>
      <c r="P87" s="2">
        <v>17.24</v>
      </c>
    </row>
    <row r="88" spans="1:16">
      <c r="A88" s="2">
        <v>87</v>
      </c>
      <c r="B88" s="2">
        <v>7</v>
      </c>
      <c r="C88" s="2">
        <v>2020</v>
      </c>
      <c r="D88" s="2">
        <v>135.53</v>
      </c>
      <c r="E88" s="2">
        <v>2.75</v>
      </c>
      <c r="F88" s="2">
        <v>6.12</v>
      </c>
      <c r="G88" s="22">
        <v>263.35</v>
      </c>
      <c r="H88" s="22">
        <v>225.46568066853</v>
      </c>
      <c r="I88" s="22">
        <v>23.3213789307415</v>
      </c>
      <c r="J88" s="22">
        <v>52.1905748758444</v>
      </c>
      <c r="K88" s="2">
        <v>2.35</v>
      </c>
      <c r="L88" s="2" t="s">
        <v>291</v>
      </c>
      <c r="M88" s="2">
        <v>102.9</v>
      </c>
      <c r="N88" s="22">
        <v>116.802698849394</v>
      </c>
      <c r="O88" s="2">
        <v>60.96</v>
      </c>
      <c r="P88" s="2">
        <v>27.24</v>
      </c>
    </row>
    <row r="89" spans="1:16">
      <c r="A89" s="2">
        <v>88</v>
      </c>
      <c r="B89" s="2">
        <v>8</v>
      </c>
      <c r="C89" s="2">
        <v>2020</v>
      </c>
      <c r="D89" s="2">
        <v>181.47</v>
      </c>
      <c r="E89" s="2">
        <v>9.12</v>
      </c>
      <c r="F89" s="2">
        <v>4.86</v>
      </c>
      <c r="G89" s="22">
        <v>179.85</v>
      </c>
      <c r="H89" s="22">
        <v>150.575280497082</v>
      </c>
      <c r="I89" s="22">
        <v>25.6191469736487</v>
      </c>
      <c r="J89" s="22">
        <v>54.4030121028657</v>
      </c>
      <c r="K89" s="2">
        <v>4.06</v>
      </c>
      <c r="L89" s="2" t="s">
        <v>315</v>
      </c>
      <c r="M89" s="2">
        <v>103.6</v>
      </c>
      <c r="N89" s="22">
        <v>119.441915968063</v>
      </c>
      <c r="O89" s="2">
        <v>64.98</v>
      </c>
      <c r="P89" s="2">
        <v>30.6</v>
      </c>
    </row>
    <row r="90" spans="1:16">
      <c r="A90" s="2">
        <v>89</v>
      </c>
      <c r="B90" s="2">
        <v>9</v>
      </c>
      <c r="C90" s="2">
        <v>2020</v>
      </c>
      <c r="D90" s="2">
        <v>152.2</v>
      </c>
      <c r="E90" s="2">
        <v>2.03</v>
      </c>
      <c r="F90" s="2">
        <v>5.15</v>
      </c>
      <c r="G90" s="22">
        <v>300.18</v>
      </c>
      <c r="H90" s="22">
        <v>253.018522427786</v>
      </c>
      <c r="I90" s="22">
        <v>21.2155247168611</v>
      </c>
      <c r="J90" s="22">
        <v>54.779378281637</v>
      </c>
      <c r="K90" s="2">
        <v>2.92</v>
      </c>
      <c r="L90" s="2" t="s">
        <v>293</v>
      </c>
      <c r="M90" s="2">
        <v>103.3</v>
      </c>
      <c r="N90" s="22">
        <v>118.639535603831</v>
      </c>
      <c r="O90" s="2">
        <v>64.99</v>
      </c>
      <c r="P90" s="2">
        <v>25.17</v>
      </c>
    </row>
    <row r="91" spans="1:16">
      <c r="A91" s="2">
        <v>90</v>
      </c>
      <c r="B91" s="2">
        <v>10</v>
      </c>
      <c r="C91" s="2">
        <v>2020</v>
      </c>
      <c r="D91" s="2">
        <v>118.5</v>
      </c>
      <c r="E91" s="2">
        <v>9.9</v>
      </c>
      <c r="F91" s="2">
        <v>5.74</v>
      </c>
      <c r="G91" s="22">
        <v>82.09</v>
      </c>
      <c r="H91" s="22">
        <v>69.7404948623828</v>
      </c>
      <c r="I91" s="22">
        <v>5.23329818921036</v>
      </c>
      <c r="J91" s="22">
        <v>68.185797510718</v>
      </c>
      <c r="K91" s="2">
        <v>5.71</v>
      </c>
      <c r="L91" s="2" t="s">
        <v>288</v>
      </c>
      <c r="M91" s="2">
        <v>102.5</v>
      </c>
      <c r="N91" s="22">
        <v>117.707796828781</v>
      </c>
      <c r="O91" s="2">
        <v>80.26</v>
      </c>
      <c r="P91" s="2">
        <v>6.16</v>
      </c>
    </row>
    <row r="92" spans="1:16">
      <c r="A92" s="2">
        <v>91</v>
      </c>
      <c r="B92" s="2">
        <v>1</v>
      </c>
      <c r="C92" s="2">
        <v>2021</v>
      </c>
      <c r="D92" s="2">
        <v>197.12</v>
      </c>
      <c r="E92" s="2">
        <v>14.7</v>
      </c>
      <c r="F92" s="2">
        <v>5.35</v>
      </c>
      <c r="G92" s="22">
        <v>214.06</v>
      </c>
      <c r="H92" s="22">
        <v>179.707528765365</v>
      </c>
      <c r="I92" s="22">
        <v>15.8585219955982</v>
      </c>
      <c r="J92" s="22">
        <v>71.3255706059302</v>
      </c>
      <c r="K92" s="2">
        <v>4.13</v>
      </c>
      <c r="L92" s="2" t="s">
        <v>287</v>
      </c>
      <c r="M92" s="2">
        <v>101.2</v>
      </c>
      <c r="N92" s="22">
        <v>119.115766306868</v>
      </c>
      <c r="O92" s="2">
        <v>84.96</v>
      </c>
      <c r="P92" s="2">
        <v>18.89</v>
      </c>
    </row>
    <row r="93" spans="1:16">
      <c r="A93" s="2">
        <v>92</v>
      </c>
      <c r="B93" s="2">
        <v>2</v>
      </c>
      <c r="C93" s="2">
        <v>2021</v>
      </c>
      <c r="D93" s="2">
        <v>146.88</v>
      </c>
      <c r="E93" s="2">
        <v>12.36</v>
      </c>
      <c r="F93" s="2">
        <v>5.54</v>
      </c>
      <c r="G93" s="22">
        <v>190.46</v>
      </c>
      <c r="H93" s="22">
        <v>162.765722130108</v>
      </c>
      <c r="I93" s="22">
        <v>5.11046423573478</v>
      </c>
      <c r="J93" s="22">
        <v>101.423059447659</v>
      </c>
      <c r="K93" s="2">
        <v>6.37</v>
      </c>
      <c r="L93" s="2" t="s">
        <v>288</v>
      </c>
      <c r="M93" s="2">
        <v>100.9</v>
      </c>
      <c r="N93" s="22">
        <v>117.014809695468</v>
      </c>
      <c r="O93" s="2">
        <v>118.68</v>
      </c>
      <c r="P93" s="2">
        <v>5.98</v>
      </c>
    </row>
    <row r="94" spans="1:16">
      <c r="A94" s="2">
        <v>93</v>
      </c>
      <c r="B94" s="2">
        <v>3</v>
      </c>
      <c r="C94" s="2">
        <v>2021</v>
      </c>
      <c r="D94" s="2">
        <v>117.17</v>
      </c>
      <c r="E94" s="2">
        <v>7.89</v>
      </c>
      <c r="F94" s="2">
        <v>5.74</v>
      </c>
      <c r="G94" s="22">
        <v>226.23</v>
      </c>
      <c r="H94" s="22">
        <v>192.527003438633</v>
      </c>
      <c r="I94" s="22">
        <v>17.4970392551752</v>
      </c>
      <c r="J94" s="22">
        <v>79.3579236646444</v>
      </c>
      <c r="K94" s="2">
        <v>0.77</v>
      </c>
      <c r="L94" s="2" t="s">
        <v>289</v>
      </c>
      <c r="M94" s="2">
        <v>101.1</v>
      </c>
      <c r="N94" s="22">
        <v>117.505594518906</v>
      </c>
      <c r="O94" s="2">
        <v>93.25</v>
      </c>
      <c r="P94" s="2">
        <v>20.56</v>
      </c>
    </row>
    <row r="95" spans="1:16">
      <c r="A95" s="2">
        <v>94</v>
      </c>
      <c r="B95" s="2">
        <v>4</v>
      </c>
      <c r="C95" s="2">
        <v>2021</v>
      </c>
      <c r="D95" s="2">
        <v>186.87</v>
      </c>
      <c r="E95" s="2">
        <v>11.87</v>
      </c>
      <c r="F95" s="2">
        <v>3.47</v>
      </c>
      <c r="G95" s="22">
        <v>246.79</v>
      </c>
      <c r="H95" s="22">
        <v>209.004297422252</v>
      </c>
      <c r="I95" s="22">
        <v>21.4941005250486</v>
      </c>
      <c r="J95" s="22">
        <v>97.2061803886951</v>
      </c>
      <c r="K95" s="2">
        <v>2.82</v>
      </c>
      <c r="L95" s="2" t="s">
        <v>312</v>
      </c>
      <c r="M95" s="2">
        <v>100.7</v>
      </c>
      <c r="N95" s="22">
        <v>118.078911794531</v>
      </c>
      <c r="O95" s="2">
        <v>114.78</v>
      </c>
      <c r="P95" s="2">
        <v>25.38</v>
      </c>
    </row>
    <row r="96" spans="1:16">
      <c r="A96" s="2">
        <v>95</v>
      </c>
      <c r="B96" s="2">
        <v>5</v>
      </c>
      <c r="C96" s="2">
        <v>2021</v>
      </c>
      <c r="D96" s="2">
        <v>149.56</v>
      </c>
      <c r="E96" s="2">
        <v>15.27</v>
      </c>
      <c r="F96" s="2">
        <v>3.32</v>
      </c>
      <c r="G96" s="22">
        <v>330.95</v>
      </c>
      <c r="H96" s="22">
        <v>272.953763603184</v>
      </c>
      <c r="I96" s="22">
        <v>18.0951973816403</v>
      </c>
      <c r="J96" s="22">
        <v>73.9973158195427</v>
      </c>
      <c r="K96" s="2">
        <v>2.5</v>
      </c>
      <c r="L96" s="2" t="s">
        <v>313</v>
      </c>
      <c r="M96" s="2">
        <v>101</v>
      </c>
      <c r="N96" s="22">
        <v>121.247641223636</v>
      </c>
      <c r="O96" s="2">
        <v>89.72</v>
      </c>
      <c r="P96" s="2">
        <v>21.94</v>
      </c>
    </row>
    <row r="97" spans="1:16">
      <c r="A97" s="2">
        <v>96</v>
      </c>
      <c r="B97" s="2">
        <v>6</v>
      </c>
      <c r="C97" s="2">
        <v>2021</v>
      </c>
      <c r="D97" s="2">
        <v>142.61</v>
      </c>
      <c r="E97" s="2">
        <v>10.49</v>
      </c>
      <c r="F97" s="2">
        <v>5.07</v>
      </c>
      <c r="G97" s="22">
        <v>461.04</v>
      </c>
      <c r="H97" s="22">
        <v>384.000481996845</v>
      </c>
      <c r="I97" s="22">
        <v>17.1327648678533</v>
      </c>
      <c r="J97" s="22">
        <v>85.0724649296325</v>
      </c>
      <c r="K97" s="2">
        <v>1.73</v>
      </c>
      <c r="L97" s="2" t="s">
        <v>314</v>
      </c>
      <c r="M97" s="2">
        <v>100.8</v>
      </c>
      <c r="N97" s="22">
        <v>120.062349297725</v>
      </c>
      <c r="O97" s="2">
        <v>102.14</v>
      </c>
      <c r="P97" s="2">
        <v>20.57</v>
      </c>
    </row>
    <row r="98" spans="1:16">
      <c r="A98" s="2">
        <v>97</v>
      </c>
      <c r="B98" s="2">
        <v>7</v>
      </c>
      <c r="C98" s="2">
        <v>2021</v>
      </c>
      <c r="D98" s="2">
        <v>142.91</v>
      </c>
      <c r="E98" s="2">
        <v>2.91</v>
      </c>
      <c r="F98" s="2">
        <v>6.1</v>
      </c>
      <c r="G98" s="22">
        <v>269.43</v>
      </c>
      <c r="H98" s="22">
        <v>229.067566874378</v>
      </c>
      <c r="I98" s="22">
        <v>24.9191641060313</v>
      </c>
      <c r="J98" s="22">
        <v>56.1807698439628</v>
      </c>
      <c r="K98" s="2">
        <v>2.27</v>
      </c>
      <c r="L98" s="2" t="s">
        <v>291</v>
      </c>
      <c r="M98" s="2">
        <v>100.7</v>
      </c>
      <c r="N98" s="22">
        <v>117.62031774134</v>
      </c>
      <c r="O98" s="2">
        <v>66.08</v>
      </c>
      <c r="P98" s="2">
        <v>29.31</v>
      </c>
    </row>
    <row r="99" spans="1:16">
      <c r="A99" s="2">
        <v>98</v>
      </c>
      <c r="B99" s="2">
        <v>8</v>
      </c>
      <c r="C99" s="2">
        <v>2021</v>
      </c>
      <c r="D99" s="2">
        <v>168.95</v>
      </c>
      <c r="E99" s="2">
        <v>8.03</v>
      </c>
      <c r="F99" s="2">
        <v>4.63</v>
      </c>
      <c r="G99" s="22">
        <v>209.34</v>
      </c>
      <c r="H99" s="22">
        <v>173.52980739868</v>
      </c>
      <c r="I99" s="22">
        <v>24.2298474742687</v>
      </c>
      <c r="J99" s="22">
        <v>47.0173434396346</v>
      </c>
      <c r="K99" s="2">
        <v>4.61</v>
      </c>
      <c r="L99" s="2" t="s">
        <v>315</v>
      </c>
      <c r="M99" s="2">
        <v>101</v>
      </c>
      <c r="N99" s="22">
        <v>120.636335127744</v>
      </c>
      <c r="O99" s="2">
        <v>56.72</v>
      </c>
      <c r="P99" s="2">
        <v>29.23</v>
      </c>
    </row>
    <row r="100" spans="1:16">
      <c r="A100" s="2">
        <v>99</v>
      </c>
      <c r="B100" s="2">
        <v>9</v>
      </c>
      <c r="C100" s="2">
        <v>2021</v>
      </c>
      <c r="D100" s="2">
        <v>139.86</v>
      </c>
      <c r="E100" s="2">
        <v>1.7</v>
      </c>
      <c r="F100" s="2">
        <v>5.08</v>
      </c>
      <c r="G100" s="22">
        <v>308.52</v>
      </c>
      <c r="H100" s="22">
        <v>257.984344774818</v>
      </c>
      <c r="I100" s="22">
        <v>29.4676789506826</v>
      </c>
      <c r="J100" s="22">
        <v>54.804531169913</v>
      </c>
      <c r="K100" s="2">
        <v>2.85</v>
      </c>
      <c r="L100" s="2" t="s">
        <v>293</v>
      </c>
      <c r="M100" s="2">
        <v>100.8</v>
      </c>
      <c r="N100" s="22">
        <v>119.588651888661</v>
      </c>
      <c r="O100" s="2">
        <v>65.54</v>
      </c>
      <c r="P100" s="2">
        <v>35.24</v>
      </c>
    </row>
    <row r="101" spans="1:16">
      <c r="A101" s="2">
        <v>100</v>
      </c>
      <c r="B101" s="2">
        <v>10</v>
      </c>
      <c r="C101" s="2">
        <v>2021</v>
      </c>
      <c r="D101" s="2">
        <v>121.11</v>
      </c>
      <c r="E101" s="2">
        <v>9.58</v>
      </c>
      <c r="F101" s="2">
        <v>5.67</v>
      </c>
      <c r="G101" s="22">
        <v>86.79</v>
      </c>
      <c r="H101" s="22">
        <v>72.7871998182022</v>
      </c>
      <c r="I101" s="22">
        <v>5.8454520420886</v>
      </c>
      <c r="J101" s="22">
        <v>69.9357597976712</v>
      </c>
      <c r="K101" s="2">
        <v>5.93</v>
      </c>
      <c r="L101" s="2" t="s">
        <v>288</v>
      </c>
      <c r="M101" s="2">
        <v>101.3</v>
      </c>
      <c r="N101" s="22">
        <v>119.237998187555</v>
      </c>
      <c r="O101" s="2">
        <v>83.39</v>
      </c>
      <c r="P101" s="2">
        <v>6.97</v>
      </c>
    </row>
    <row r="102" spans="1:16">
      <c r="A102" s="2">
        <v>101</v>
      </c>
      <c r="B102" s="2">
        <v>1</v>
      </c>
      <c r="C102" s="2">
        <v>2022</v>
      </c>
      <c r="D102" s="2">
        <v>202.36</v>
      </c>
      <c r="E102" s="2">
        <v>8.52</v>
      </c>
      <c r="F102" s="2">
        <v>5.06</v>
      </c>
      <c r="G102" s="22">
        <v>211.9</v>
      </c>
      <c r="H102" s="22">
        <v>174.406045883145</v>
      </c>
      <c r="I102" s="22">
        <v>15.6545681580813</v>
      </c>
      <c r="J102" s="22">
        <v>72.9888067433569</v>
      </c>
      <c r="K102" s="2">
        <v>4.18</v>
      </c>
      <c r="L102" s="2" t="s">
        <v>287</v>
      </c>
      <c r="M102" s="2">
        <v>102</v>
      </c>
      <c r="N102" s="22">
        <v>121.498081633005</v>
      </c>
      <c r="O102" s="2">
        <v>88.68</v>
      </c>
      <c r="P102" s="2">
        <v>19.02</v>
      </c>
    </row>
    <row r="103" spans="1:16">
      <c r="A103" s="2">
        <v>102</v>
      </c>
      <c r="B103" s="2">
        <v>2</v>
      </c>
      <c r="C103" s="2">
        <v>2022</v>
      </c>
      <c r="D103" s="2">
        <v>142.58</v>
      </c>
      <c r="E103" s="2">
        <v>11.8</v>
      </c>
      <c r="F103" s="2">
        <v>5.79</v>
      </c>
      <c r="G103" s="22">
        <v>195.31</v>
      </c>
      <c r="H103" s="22">
        <v>162.99853187078</v>
      </c>
      <c r="I103" s="22">
        <v>4.66520809563085</v>
      </c>
      <c r="J103" s="22">
        <v>109.4195766401</v>
      </c>
      <c r="K103" s="2">
        <v>6.45</v>
      </c>
      <c r="L103" s="2" t="s">
        <v>288</v>
      </c>
      <c r="M103" s="2">
        <v>102.4</v>
      </c>
      <c r="N103" s="22">
        <v>119.823165128159</v>
      </c>
      <c r="O103" s="2">
        <v>131.11</v>
      </c>
      <c r="P103" s="2">
        <v>5.59</v>
      </c>
    </row>
    <row r="104" spans="1:16">
      <c r="A104" s="2">
        <v>103</v>
      </c>
      <c r="B104" s="2">
        <v>3</v>
      </c>
      <c r="C104" s="2">
        <v>2022</v>
      </c>
      <c r="D104" s="2">
        <v>127.74</v>
      </c>
      <c r="E104" s="2">
        <v>8.21</v>
      </c>
      <c r="F104" s="2">
        <v>5.74</v>
      </c>
      <c r="G104" s="22">
        <v>238.88</v>
      </c>
      <c r="H104" s="22">
        <v>199.30632187363</v>
      </c>
      <c r="I104" s="22">
        <v>22.7940753247972</v>
      </c>
      <c r="J104" s="22">
        <v>79.3370652501818</v>
      </c>
      <c r="K104" s="2">
        <v>0.76</v>
      </c>
      <c r="L104" s="2" t="s">
        <v>289</v>
      </c>
      <c r="M104" s="2">
        <v>102</v>
      </c>
      <c r="N104" s="22">
        <v>119.855706409284</v>
      </c>
      <c r="O104" s="2">
        <v>95.09</v>
      </c>
      <c r="P104" s="2">
        <v>27.32</v>
      </c>
    </row>
    <row r="105" spans="1:16">
      <c r="A105" s="2">
        <v>104</v>
      </c>
      <c r="B105" s="2">
        <v>4</v>
      </c>
      <c r="C105" s="2">
        <v>2022</v>
      </c>
      <c r="D105" s="2">
        <v>184.01</v>
      </c>
      <c r="E105" s="2">
        <v>11.87</v>
      </c>
      <c r="F105" s="2">
        <v>3.53</v>
      </c>
      <c r="G105" s="22">
        <v>257.56</v>
      </c>
      <c r="H105" s="22">
        <v>213.638899548855</v>
      </c>
      <c r="I105" s="22">
        <v>24.411371384232</v>
      </c>
      <c r="J105" s="22">
        <v>101.751373690239</v>
      </c>
      <c r="K105" s="2">
        <v>2.8</v>
      </c>
      <c r="L105" s="2" t="s">
        <v>312</v>
      </c>
      <c r="M105" s="2">
        <v>102.1</v>
      </c>
      <c r="N105" s="22">
        <v>120.558568942217</v>
      </c>
      <c r="O105" s="2">
        <v>122.67</v>
      </c>
      <c r="P105" s="2">
        <v>29.43</v>
      </c>
    </row>
    <row r="106" spans="1:16">
      <c r="A106" s="2">
        <v>105</v>
      </c>
      <c r="B106" s="2">
        <v>5</v>
      </c>
      <c r="C106" s="2">
        <v>2022</v>
      </c>
      <c r="D106" s="2">
        <v>149.65</v>
      </c>
      <c r="E106" s="2">
        <v>16.28</v>
      </c>
      <c r="F106" s="2">
        <v>3.34</v>
      </c>
      <c r="G106" s="22">
        <v>393.52</v>
      </c>
      <c r="H106" s="22">
        <v>317.261868261662</v>
      </c>
      <c r="I106" s="22">
        <v>16.5354770228875</v>
      </c>
      <c r="J106" s="22">
        <v>76.5582105360018</v>
      </c>
      <c r="K106" s="2">
        <v>2.43</v>
      </c>
      <c r="L106" s="2" t="s">
        <v>313</v>
      </c>
      <c r="M106" s="2">
        <v>102.3</v>
      </c>
      <c r="N106" s="22">
        <v>124.03633697178</v>
      </c>
      <c r="O106" s="2">
        <v>94.96</v>
      </c>
      <c r="P106" s="2">
        <v>20.51</v>
      </c>
    </row>
    <row r="107" spans="1:16">
      <c r="A107" s="2">
        <v>106</v>
      </c>
      <c r="B107" s="2">
        <v>6</v>
      </c>
      <c r="C107" s="2">
        <v>2022</v>
      </c>
      <c r="D107" s="2">
        <v>148.29</v>
      </c>
      <c r="E107" s="2">
        <v>9.78</v>
      </c>
      <c r="F107" s="2">
        <v>5.18</v>
      </c>
      <c r="G107" s="22">
        <v>574.75</v>
      </c>
      <c r="H107" s="22">
        <v>469.783715997825</v>
      </c>
      <c r="I107" s="22">
        <v>20.4833056509883</v>
      </c>
      <c r="J107" s="22">
        <v>85.6522585461716</v>
      </c>
      <c r="K107" s="2">
        <v>1.7</v>
      </c>
      <c r="L107" s="2" t="s">
        <v>314</v>
      </c>
      <c r="M107" s="2">
        <v>101.9</v>
      </c>
      <c r="N107" s="22">
        <v>122.343533934382</v>
      </c>
      <c r="O107" s="2">
        <v>104.79</v>
      </c>
      <c r="P107" s="2">
        <v>25.06</v>
      </c>
    </row>
    <row r="108" spans="1:16">
      <c r="A108" s="2">
        <v>107</v>
      </c>
      <c r="B108" s="2">
        <v>7</v>
      </c>
      <c r="C108" s="2">
        <v>2022</v>
      </c>
      <c r="D108" s="2">
        <v>155.67</v>
      </c>
      <c r="E108" s="2">
        <v>3.03</v>
      </c>
      <c r="F108" s="2">
        <v>6.39</v>
      </c>
      <c r="G108" s="22">
        <v>293.77</v>
      </c>
      <c r="H108" s="22">
        <v>245.345059466245</v>
      </c>
      <c r="I108" s="22">
        <v>29.1888546425614</v>
      </c>
      <c r="J108" s="22">
        <v>58.3275996634188</v>
      </c>
      <c r="K108" s="2">
        <v>2.23</v>
      </c>
      <c r="L108" s="2" t="s">
        <v>291</v>
      </c>
      <c r="M108" s="2">
        <v>101.8</v>
      </c>
      <c r="N108" s="22">
        <v>119.737483460684</v>
      </c>
      <c r="O108" s="2">
        <v>69.84</v>
      </c>
      <c r="P108" s="2">
        <v>34.95</v>
      </c>
    </row>
    <row r="109" spans="1:16">
      <c r="A109" s="2">
        <v>108</v>
      </c>
      <c r="B109" s="2">
        <v>8</v>
      </c>
      <c r="C109" s="2">
        <v>2022</v>
      </c>
      <c r="D109" s="2">
        <v>176.91</v>
      </c>
      <c r="E109" s="2">
        <v>7.43</v>
      </c>
      <c r="F109" s="2">
        <v>4.67</v>
      </c>
      <c r="G109" s="22">
        <v>211.92</v>
      </c>
      <c r="H109" s="22">
        <v>172.055305124947</v>
      </c>
      <c r="I109" s="22">
        <v>26.5324998654363</v>
      </c>
      <c r="J109" s="22">
        <v>44.4752246826378</v>
      </c>
      <c r="K109" s="2">
        <v>4.55</v>
      </c>
      <c r="L109" s="2" t="s">
        <v>315</v>
      </c>
      <c r="M109" s="2">
        <v>102.1</v>
      </c>
      <c r="N109" s="22">
        <v>123.169698165426</v>
      </c>
      <c r="O109" s="2">
        <v>54.78</v>
      </c>
      <c r="P109" s="2">
        <v>32.68</v>
      </c>
    </row>
    <row r="110" spans="1:16">
      <c r="A110" s="2">
        <v>109</v>
      </c>
      <c r="B110" s="2">
        <v>9</v>
      </c>
      <c r="C110" s="2">
        <v>2022</v>
      </c>
      <c r="D110" s="2">
        <v>156.22</v>
      </c>
      <c r="E110" s="2">
        <v>1.49</v>
      </c>
      <c r="F110" s="2">
        <v>5.17</v>
      </c>
      <c r="G110" s="22">
        <v>318.62</v>
      </c>
      <c r="H110" s="22">
        <v>261.97636399334</v>
      </c>
      <c r="I110" s="22">
        <v>42.6239869104724</v>
      </c>
      <c r="J110" s="22">
        <v>58.377759850377</v>
      </c>
      <c r="K110" s="2">
        <v>2.77</v>
      </c>
      <c r="L110" s="2" t="s">
        <v>293</v>
      </c>
      <c r="M110" s="2">
        <v>101.7</v>
      </c>
      <c r="N110" s="22">
        <v>121.621658970769</v>
      </c>
      <c r="O110" s="2">
        <v>71</v>
      </c>
      <c r="P110" s="2">
        <v>51.84</v>
      </c>
    </row>
    <row r="111" spans="1:16">
      <c r="A111" s="2">
        <v>110</v>
      </c>
      <c r="B111" s="2">
        <v>10</v>
      </c>
      <c r="C111" s="2">
        <v>2022</v>
      </c>
      <c r="D111" s="2">
        <v>127.64</v>
      </c>
      <c r="E111" s="2">
        <v>9.25</v>
      </c>
      <c r="F111" s="2">
        <v>5.72</v>
      </c>
      <c r="G111" s="22">
        <v>89.4</v>
      </c>
      <c r="H111" s="22">
        <v>73.5059797680143</v>
      </c>
      <c r="I111" s="22">
        <v>5.76372391693267</v>
      </c>
      <c r="J111" s="22">
        <v>72.289102250602</v>
      </c>
      <c r="K111" s="2">
        <v>6.02</v>
      </c>
      <c r="L111" s="2" t="s">
        <v>288</v>
      </c>
      <c r="M111" s="2">
        <v>102</v>
      </c>
      <c r="N111" s="22">
        <v>121.622758151306</v>
      </c>
      <c r="O111" s="2">
        <v>87.92</v>
      </c>
      <c r="P111" s="2">
        <v>7.01</v>
      </c>
    </row>
    <row r="114" spans="1:1">
      <c r="A114" s="4" t="s">
        <v>328</v>
      </c>
    </row>
    <row r="115" spans="1:2">
      <c r="A115" s="5" t="s">
        <v>57</v>
      </c>
      <c r="B115" s="5" t="s">
        <v>58</v>
      </c>
    </row>
    <row r="116" spans="1:2">
      <c r="A116" s="25" t="s">
        <v>13</v>
      </c>
      <c r="B116" s="5" t="s">
        <v>329</v>
      </c>
    </row>
    <row r="117" spans="1:2">
      <c r="A117" s="25"/>
      <c r="B117" s="5" t="s">
        <v>330</v>
      </c>
    </row>
    <row r="118" spans="1:2">
      <c r="A118" s="25"/>
      <c r="B118" s="5" t="s">
        <v>331</v>
      </c>
    </row>
    <row r="119" spans="1:2">
      <c r="A119" s="5" t="s">
        <v>15</v>
      </c>
      <c r="B119" s="5" t="s">
        <v>63</v>
      </c>
    </row>
    <row r="120" spans="1:2">
      <c r="A120" s="5" t="s">
        <v>64</v>
      </c>
      <c r="B120" s="5" t="s">
        <v>65</v>
      </c>
    </row>
    <row r="121" spans="1:2">
      <c r="A121" s="5" t="s">
        <v>19</v>
      </c>
      <c r="B121" s="2" t="s">
        <v>66</v>
      </c>
    </row>
    <row r="122" spans="1:2">
      <c r="A122" s="5" t="s">
        <v>22</v>
      </c>
      <c r="B122" s="5" t="s">
        <v>303</v>
      </c>
    </row>
    <row r="123" spans="2:2">
      <c r="B123" s="5"/>
    </row>
    <row r="125" spans="1:2">
      <c r="A125" s="4" t="s">
        <v>304</v>
      </c>
      <c r="B125" s="5"/>
    </row>
    <row r="126" spans="1:2">
      <c r="A126" s="5" t="s">
        <v>13</v>
      </c>
      <c r="B126" s="5" t="s">
        <v>305</v>
      </c>
    </row>
    <row r="127" spans="1:2">
      <c r="A127" s="5" t="s">
        <v>15</v>
      </c>
      <c r="B127" s="5" t="s">
        <v>16</v>
      </c>
    </row>
    <row r="128" spans="1:2">
      <c r="A128" s="5" t="s">
        <v>17</v>
      </c>
      <c r="B128" s="5" t="s">
        <v>306</v>
      </c>
    </row>
    <row r="129" spans="1:2">
      <c r="A129" s="5" t="s">
        <v>19</v>
      </c>
      <c r="B129" s="5">
        <v>2024</v>
      </c>
    </row>
    <row r="130" spans="1:2">
      <c r="A130" s="5" t="s">
        <v>20</v>
      </c>
      <c r="B130" s="6" t="s">
        <v>262</v>
      </c>
    </row>
  </sheetData>
  <mergeCells count="1">
    <mergeCell ref="A116:A118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2"/>
  <sheetViews>
    <sheetView workbookViewId="0">
      <selection activeCell="K137" sqref="K137"/>
    </sheetView>
  </sheetViews>
  <sheetFormatPr defaultColWidth="9" defaultRowHeight="15"/>
  <cols>
    <col min="1" max="8" width="9" style="2"/>
    <col min="9" max="11" width="12.625" style="2"/>
    <col min="12" max="12" width="9" style="2"/>
    <col min="13" max="14" width="11.125" style="2"/>
    <col min="15" max="15" width="10.25" style="2" customWidth="1"/>
    <col min="16" max="16384" width="9" style="2"/>
  </cols>
  <sheetData>
    <row r="1" spans="1:18">
      <c r="A1" s="2" t="s">
        <v>324</v>
      </c>
      <c r="B1" s="2" t="s">
        <v>307</v>
      </c>
      <c r="C1" s="2" t="s">
        <v>271</v>
      </c>
      <c r="D1" s="2" t="s">
        <v>34</v>
      </c>
      <c r="E1" s="2" t="s">
        <v>308</v>
      </c>
      <c r="F1" s="2" t="s">
        <v>280</v>
      </c>
      <c r="G1" s="2" t="s">
        <v>279</v>
      </c>
      <c r="H1" s="2" t="s">
        <v>277</v>
      </c>
      <c r="I1" s="2" t="s">
        <v>278</v>
      </c>
      <c r="J1" s="2" t="s">
        <v>325</v>
      </c>
      <c r="K1" s="2" t="s">
        <v>311</v>
      </c>
      <c r="L1" s="2" t="s">
        <v>283</v>
      </c>
      <c r="M1" s="2" t="s">
        <v>284</v>
      </c>
      <c r="N1" s="2" t="s">
        <v>285</v>
      </c>
      <c r="O1" s="2" t="s">
        <v>286</v>
      </c>
      <c r="P1" s="2" t="s">
        <v>310</v>
      </c>
      <c r="Q1" s="2" t="s">
        <v>275</v>
      </c>
      <c r="R1" s="2" t="s">
        <v>332</v>
      </c>
    </row>
    <row r="2" spans="1:18">
      <c r="A2" s="2">
        <v>1</v>
      </c>
      <c r="B2" s="2">
        <v>1</v>
      </c>
      <c r="C2" s="2">
        <v>2</v>
      </c>
      <c r="D2" s="2">
        <v>2012</v>
      </c>
      <c r="E2" s="2">
        <v>593.57</v>
      </c>
      <c r="F2" s="2">
        <v>29.52</v>
      </c>
      <c r="G2" s="2">
        <v>5.1</v>
      </c>
      <c r="H2" s="2">
        <v>475.65</v>
      </c>
      <c r="I2" s="2">
        <v>475.65</v>
      </c>
      <c r="J2" s="2">
        <v>139.12</v>
      </c>
      <c r="K2" s="2">
        <v>63.22</v>
      </c>
      <c r="L2" s="2">
        <v>10.19</v>
      </c>
      <c r="M2" s="2">
        <v>102.5</v>
      </c>
      <c r="N2" s="2">
        <v>100</v>
      </c>
      <c r="O2" s="2" t="s">
        <v>287</v>
      </c>
      <c r="P2" s="2">
        <v>82.59</v>
      </c>
      <c r="Q2" s="2">
        <v>139.12</v>
      </c>
      <c r="R2" s="2">
        <v>63.22</v>
      </c>
    </row>
    <row r="3" spans="1:18">
      <c r="A3" s="2">
        <v>2</v>
      </c>
      <c r="B3" s="2">
        <v>2</v>
      </c>
      <c r="C3" s="2">
        <v>2</v>
      </c>
      <c r="D3" s="2">
        <v>2012</v>
      </c>
      <c r="E3" s="2">
        <v>585.68</v>
      </c>
      <c r="F3" s="2">
        <v>26.81</v>
      </c>
      <c r="G3" s="2">
        <v>4.58</v>
      </c>
      <c r="H3" s="2">
        <v>364.17</v>
      </c>
      <c r="I3" s="2">
        <v>364.17</v>
      </c>
      <c r="J3" s="2">
        <v>196.36</v>
      </c>
      <c r="K3" s="2">
        <v>22.33</v>
      </c>
      <c r="L3" s="2">
        <v>5.33</v>
      </c>
      <c r="M3" s="2">
        <v>102.5</v>
      </c>
      <c r="N3" s="2">
        <v>100</v>
      </c>
      <c r="O3" s="2" t="s">
        <v>289</v>
      </c>
      <c r="P3" s="2">
        <v>97.35</v>
      </c>
      <c r="Q3" s="2">
        <v>196.36</v>
      </c>
      <c r="R3" s="2">
        <v>22.33</v>
      </c>
    </row>
    <row r="4" spans="1:18">
      <c r="A4" s="2">
        <v>3</v>
      </c>
      <c r="B4" s="2">
        <v>3</v>
      </c>
      <c r="C4" s="2">
        <v>2</v>
      </c>
      <c r="D4" s="2">
        <v>2012</v>
      </c>
      <c r="E4" s="2">
        <v>544.49</v>
      </c>
      <c r="F4" s="2">
        <v>27.37</v>
      </c>
      <c r="G4" s="2">
        <v>3.65</v>
      </c>
      <c r="H4" s="2">
        <v>365.46</v>
      </c>
      <c r="I4" s="2">
        <v>365.46</v>
      </c>
      <c r="J4" s="2">
        <v>215.68</v>
      </c>
      <c r="K4" s="2">
        <v>41.18</v>
      </c>
      <c r="L4" s="2">
        <v>6.4</v>
      </c>
      <c r="M4" s="2">
        <v>102.5</v>
      </c>
      <c r="N4" s="2">
        <v>100</v>
      </c>
      <c r="O4" s="2" t="s">
        <v>312</v>
      </c>
      <c r="P4" s="2">
        <v>598.99</v>
      </c>
      <c r="Q4" s="2">
        <v>215.68</v>
      </c>
      <c r="R4" s="2">
        <v>41.18</v>
      </c>
    </row>
    <row r="5" spans="1:18">
      <c r="A5" s="2">
        <v>4</v>
      </c>
      <c r="B5" s="2">
        <v>4</v>
      </c>
      <c r="C5" s="2">
        <v>2</v>
      </c>
      <c r="D5" s="2">
        <v>2012</v>
      </c>
      <c r="E5" s="2">
        <v>533.33</v>
      </c>
      <c r="F5" s="2">
        <v>22.88</v>
      </c>
      <c r="G5" s="2">
        <v>3.21</v>
      </c>
      <c r="H5" s="2">
        <v>356.17</v>
      </c>
      <c r="I5" s="2">
        <v>356.17</v>
      </c>
      <c r="J5" s="2">
        <v>178.91</v>
      </c>
      <c r="K5" s="2">
        <v>26.98</v>
      </c>
      <c r="L5" s="2">
        <v>6.91</v>
      </c>
      <c r="M5" s="2">
        <v>102.4</v>
      </c>
      <c r="N5" s="2">
        <v>100</v>
      </c>
      <c r="O5" s="2" t="s">
        <v>313</v>
      </c>
      <c r="P5" s="2">
        <v>711.57</v>
      </c>
      <c r="Q5" s="2">
        <v>178.91</v>
      </c>
      <c r="R5" s="2">
        <v>26.98</v>
      </c>
    </row>
    <row r="6" spans="1:18">
      <c r="A6" s="2">
        <v>5</v>
      </c>
      <c r="B6" s="2">
        <v>5</v>
      </c>
      <c r="C6" s="2">
        <v>2</v>
      </c>
      <c r="D6" s="2">
        <v>2012</v>
      </c>
      <c r="E6" s="2">
        <v>515.49</v>
      </c>
      <c r="F6" s="2">
        <v>16.19</v>
      </c>
      <c r="G6" s="2">
        <v>4.83</v>
      </c>
      <c r="H6" s="2">
        <v>390.1</v>
      </c>
      <c r="I6" s="2">
        <v>390.1</v>
      </c>
      <c r="J6" s="2">
        <v>228.3</v>
      </c>
      <c r="K6" s="2">
        <v>26.85</v>
      </c>
      <c r="L6" s="2">
        <v>3.64</v>
      </c>
      <c r="M6" s="2">
        <v>102.9</v>
      </c>
      <c r="N6" s="2">
        <v>100</v>
      </c>
      <c r="O6" s="2" t="s">
        <v>314</v>
      </c>
      <c r="P6" s="2">
        <v>3630.7</v>
      </c>
      <c r="Q6" s="2">
        <v>228.3</v>
      </c>
      <c r="R6" s="2">
        <v>26.85</v>
      </c>
    </row>
    <row r="7" spans="1:18">
      <c r="A7" s="2">
        <v>6</v>
      </c>
      <c r="B7" s="2">
        <v>6</v>
      </c>
      <c r="C7" s="2">
        <v>2</v>
      </c>
      <c r="D7" s="2">
        <v>2012</v>
      </c>
      <c r="E7" s="2">
        <v>609.39</v>
      </c>
      <c r="F7" s="2">
        <v>33.49</v>
      </c>
      <c r="G7" s="2">
        <v>5.91</v>
      </c>
      <c r="H7" s="2">
        <v>159.25</v>
      </c>
      <c r="I7" s="2">
        <v>159.25</v>
      </c>
      <c r="J7" s="2">
        <v>146.07</v>
      </c>
      <c r="K7" s="2">
        <v>103.52</v>
      </c>
      <c r="L7" s="2">
        <v>6.98</v>
      </c>
      <c r="M7" s="2">
        <v>102.6</v>
      </c>
      <c r="N7" s="2">
        <v>100</v>
      </c>
      <c r="O7" s="2" t="s">
        <v>290</v>
      </c>
      <c r="P7" s="2">
        <v>2228.94</v>
      </c>
      <c r="Q7" s="2">
        <v>146.07</v>
      </c>
      <c r="R7" s="2">
        <v>103.52</v>
      </c>
    </row>
    <row r="8" spans="1:18">
      <c r="A8" s="2">
        <v>7</v>
      </c>
      <c r="B8" s="2">
        <v>7</v>
      </c>
      <c r="C8" s="2">
        <v>2</v>
      </c>
      <c r="D8" s="2">
        <v>2012</v>
      </c>
      <c r="E8" s="2">
        <v>520.39</v>
      </c>
      <c r="F8" s="2">
        <v>22.27</v>
      </c>
      <c r="G8" s="2">
        <v>4.26</v>
      </c>
      <c r="H8" s="2">
        <v>302.69</v>
      </c>
      <c r="I8" s="2">
        <v>302.69</v>
      </c>
      <c r="J8" s="2">
        <v>153.92</v>
      </c>
      <c r="K8" s="2">
        <v>118.87</v>
      </c>
      <c r="L8" s="2">
        <v>4.5</v>
      </c>
      <c r="M8" s="2">
        <v>102.3</v>
      </c>
      <c r="N8" s="2">
        <v>100</v>
      </c>
      <c r="O8" s="2" t="s">
        <v>333</v>
      </c>
      <c r="P8" s="2">
        <v>700.14</v>
      </c>
      <c r="Q8" s="2">
        <v>153.92</v>
      </c>
      <c r="R8" s="2">
        <v>118.87</v>
      </c>
    </row>
    <row r="9" spans="1:18">
      <c r="A9" s="2">
        <v>8</v>
      </c>
      <c r="B9" s="2">
        <v>8</v>
      </c>
      <c r="C9" s="2">
        <v>2</v>
      </c>
      <c r="D9" s="2">
        <v>2012</v>
      </c>
      <c r="E9" s="2">
        <v>498.85</v>
      </c>
      <c r="F9" s="2">
        <v>22.35</v>
      </c>
      <c r="G9" s="2">
        <v>5.69</v>
      </c>
      <c r="H9" s="2">
        <v>172.19</v>
      </c>
      <c r="I9" s="2">
        <v>172.19</v>
      </c>
      <c r="J9" s="2">
        <v>155.74</v>
      </c>
      <c r="K9" s="2">
        <v>56.89</v>
      </c>
      <c r="L9" s="2">
        <v>7.04</v>
      </c>
      <c r="M9" s="2">
        <v>102.4</v>
      </c>
      <c r="N9" s="2">
        <v>100</v>
      </c>
      <c r="O9" s="2" t="s">
        <v>291</v>
      </c>
      <c r="P9" s="2">
        <v>2333.58</v>
      </c>
      <c r="Q9" s="2">
        <v>155.74</v>
      </c>
      <c r="R9" s="2">
        <v>56.89</v>
      </c>
    </row>
    <row r="10" spans="1:18">
      <c r="A10" s="2">
        <v>9</v>
      </c>
      <c r="B10" s="2">
        <v>9</v>
      </c>
      <c r="C10" s="2">
        <v>2</v>
      </c>
      <c r="D10" s="2">
        <v>2012</v>
      </c>
      <c r="E10" s="2">
        <v>578.15</v>
      </c>
      <c r="F10" s="2">
        <v>33.43</v>
      </c>
      <c r="G10" s="2">
        <v>5.1</v>
      </c>
      <c r="H10" s="2">
        <v>177.61</v>
      </c>
      <c r="I10" s="2">
        <v>177.61</v>
      </c>
      <c r="J10" s="2">
        <v>88.58</v>
      </c>
      <c r="K10" s="2">
        <v>59.59</v>
      </c>
      <c r="L10" s="2">
        <v>6.42</v>
      </c>
      <c r="M10" s="2">
        <v>103</v>
      </c>
      <c r="N10" s="2">
        <v>100</v>
      </c>
      <c r="O10" s="2" t="s">
        <v>315</v>
      </c>
      <c r="P10" s="2">
        <v>124.5</v>
      </c>
      <c r="Q10" s="2">
        <v>88.58</v>
      </c>
      <c r="R10" s="2">
        <v>59.59</v>
      </c>
    </row>
    <row r="11" spans="1:18">
      <c r="A11" s="2">
        <v>10</v>
      </c>
      <c r="B11" s="2">
        <v>10</v>
      </c>
      <c r="C11" s="2">
        <v>2</v>
      </c>
      <c r="D11" s="2">
        <v>2012</v>
      </c>
      <c r="E11" s="2">
        <v>547.73</v>
      </c>
      <c r="F11" s="2">
        <v>30.24</v>
      </c>
      <c r="G11" s="2">
        <v>4.77</v>
      </c>
      <c r="H11" s="2">
        <v>177.02</v>
      </c>
      <c r="I11" s="2">
        <v>177.02</v>
      </c>
      <c r="J11" s="2">
        <v>84.91</v>
      </c>
      <c r="K11" s="2">
        <v>62.58</v>
      </c>
      <c r="L11" s="2">
        <v>12.31</v>
      </c>
      <c r="M11" s="2">
        <v>102</v>
      </c>
      <c r="N11" s="2">
        <v>100</v>
      </c>
      <c r="O11" s="2" t="s">
        <v>293</v>
      </c>
      <c r="P11" s="2">
        <v>621.77</v>
      </c>
      <c r="Q11" s="2">
        <v>84.91</v>
      </c>
      <c r="R11" s="2">
        <v>62.58</v>
      </c>
    </row>
    <row r="12" spans="1:18">
      <c r="A12" s="2">
        <v>11</v>
      </c>
      <c r="B12" s="2">
        <v>11</v>
      </c>
      <c r="C12" s="2">
        <v>2</v>
      </c>
      <c r="D12" s="2">
        <v>2012</v>
      </c>
      <c r="E12" s="2">
        <v>591.84</v>
      </c>
      <c r="F12" s="2">
        <v>26.48</v>
      </c>
      <c r="G12" s="2">
        <v>3.84</v>
      </c>
      <c r="H12" s="2">
        <v>172.22</v>
      </c>
      <c r="I12" s="2">
        <v>172.22</v>
      </c>
      <c r="J12" s="2">
        <v>98.49</v>
      </c>
      <c r="K12" s="2">
        <v>33.28</v>
      </c>
      <c r="L12" s="2">
        <v>19.2</v>
      </c>
      <c r="M12" s="2">
        <v>102.3</v>
      </c>
      <c r="N12" s="2">
        <v>100</v>
      </c>
      <c r="O12" s="2" t="s">
        <v>319</v>
      </c>
      <c r="P12" s="2">
        <v>943.86</v>
      </c>
      <c r="Q12" s="2">
        <v>98.49</v>
      </c>
      <c r="R12" s="2">
        <v>33.28</v>
      </c>
    </row>
    <row r="13" spans="1:18">
      <c r="A13" s="2">
        <v>12</v>
      </c>
      <c r="B13" s="2">
        <v>12</v>
      </c>
      <c r="C13" s="2">
        <v>2</v>
      </c>
      <c r="D13" s="2">
        <v>2012</v>
      </c>
      <c r="E13" s="2">
        <v>599.53</v>
      </c>
      <c r="F13" s="2">
        <v>28.99</v>
      </c>
      <c r="G13" s="2">
        <v>24.01</v>
      </c>
      <c r="H13" s="2">
        <v>225.82</v>
      </c>
      <c r="I13" s="2">
        <v>225.82</v>
      </c>
      <c r="J13" s="2">
        <v>142.41</v>
      </c>
      <c r="K13" s="2">
        <v>38.65</v>
      </c>
      <c r="L13" s="2">
        <v>9.08</v>
      </c>
      <c r="M13" s="2">
        <v>101.7</v>
      </c>
      <c r="N13" s="2">
        <v>100</v>
      </c>
      <c r="O13" s="2" t="s">
        <v>297</v>
      </c>
      <c r="P13" s="2">
        <v>84.34</v>
      </c>
      <c r="Q13" s="2">
        <v>142.41</v>
      </c>
      <c r="R13" s="2">
        <v>38.65</v>
      </c>
    </row>
    <row r="14" spans="1:18">
      <c r="A14" s="2">
        <v>13</v>
      </c>
      <c r="B14" s="2">
        <v>1</v>
      </c>
      <c r="C14" s="2">
        <v>3</v>
      </c>
      <c r="D14" s="2">
        <v>2013</v>
      </c>
      <c r="E14" s="2">
        <v>616.14</v>
      </c>
      <c r="F14" s="2">
        <v>29.23</v>
      </c>
      <c r="G14" s="2">
        <v>4.69</v>
      </c>
      <c r="H14" s="2">
        <v>509.12</v>
      </c>
      <c r="I14" s="22">
        <v>491.903381642512</v>
      </c>
      <c r="J14" s="22">
        <v>146.666666666667</v>
      </c>
      <c r="K14" s="22">
        <v>68.2028985507246</v>
      </c>
      <c r="L14" s="2">
        <v>10.81</v>
      </c>
      <c r="M14" s="2">
        <v>103.5</v>
      </c>
      <c r="N14" s="22">
        <v>103.5</v>
      </c>
      <c r="O14" s="2" t="s">
        <v>287</v>
      </c>
      <c r="P14" s="2">
        <v>82.91</v>
      </c>
      <c r="Q14" s="2">
        <v>151.8</v>
      </c>
      <c r="R14" s="2">
        <v>70.59</v>
      </c>
    </row>
    <row r="15" spans="1:18">
      <c r="A15" s="2">
        <v>14</v>
      </c>
      <c r="B15" s="2">
        <v>2</v>
      </c>
      <c r="C15" s="2">
        <v>3</v>
      </c>
      <c r="D15" s="2">
        <v>2013</v>
      </c>
      <c r="E15" s="2">
        <v>520.78</v>
      </c>
      <c r="F15" s="2">
        <v>22.71</v>
      </c>
      <c r="G15" s="2">
        <v>4.98</v>
      </c>
      <c r="H15" s="2">
        <v>373.68</v>
      </c>
      <c r="I15" s="22">
        <v>362.093023255814</v>
      </c>
      <c r="J15" s="22">
        <v>168.449612403101</v>
      </c>
      <c r="K15" s="22">
        <v>33.1492248062016</v>
      </c>
      <c r="L15" s="2">
        <v>5.55</v>
      </c>
      <c r="M15" s="2">
        <v>103.2</v>
      </c>
      <c r="N15" s="22">
        <v>103.2</v>
      </c>
      <c r="O15" s="2" t="s">
        <v>289</v>
      </c>
      <c r="P15" s="2">
        <v>82.37</v>
      </c>
      <c r="Q15" s="2">
        <v>173.84</v>
      </c>
      <c r="R15" s="2">
        <v>34.21</v>
      </c>
    </row>
    <row r="16" spans="1:18">
      <c r="A16" s="2">
        <v>15</v>
      </c>
      <c r="B16" s="2">
        <v>3</v>
      </c>
      <c r="C16" s="2">
        <v>3</v>
      </c>
      <c r="D16" s="2">
        <v>2013</v>
      </c>
      <c r="E16" s="2">
        <v>557.72</v>
      </c>
      <c r="F16" s="2">
        <v>26.32</v>
      </c>
      <c r="G16" s="2">
        <v>3.52</v>
      </c>
      <c r="H16" s="2">
        <v>370.05</v>
      </c>
      <c r="I16" s="22">
        <v>361.376953125</v>
      </c>
      <c r="J16" s="22">
        <v>230.625</v>
      </c>
      <c r="K16" s="22">
        <v>40.9765625</v>
      </c>
      <c r="L16" s="2">
        <v>6.27</v>
      </c>
      <c r="M16" s="2">
        <v>102.4</v>
      </c>
      <c r="N16" s="22">
        <v>102.4</v>
      </c>
      <c r="O16" s="2" t="s">
        <v>312</v>
      </c>
      <c r="P16" s="2">
        <v>577.9</v>
      </c>
      <c r="Q16" s="2">
        <v>236.16</v>
      </c>
      <c r="R16" s="2">
        <v>41.96</v>
      </c>
    </row>
    <row r="17" spans="1:18">
      <c r="A17" s="2">
        <v>16</v>
      </c>
      <c r="B17" s="2">
        <v>4</v>
      </c>
      <c r="C17" s="2">
        <v>3</v>
      </c>
      <c r="D17" s="2">
        <v>2013</v>
      </c>
      <c r="E17" s="2">
        <v>508.78</v>
      </c>
      <c r="F17" s="2">
        <v>24</v>
      </c>
      <c r="G17" s="2">
        <v>3.25</v>
      </c>
      <c r="H17" s="2">
        <v>430.2</v>
      </c>
      <c r="I17" s="22">
        <v>418.075801749271</v>
      </c>
      <c r="J17" s="22">
        <v>202.721088435374</v>
      </c>
      <c r="K17" s="22">
        <v>24.6355685131195</v>
      </c>
      <c r="L17" s="2">
        <v>6.97</v>
      </c>
      <c r="M17" s="2">
        <v>102.9</v>
      </c>
      <c r="N17" s="22">
        <v>102.9</v>
      </c>
      <c r="O17" s="2" t="s">
        <v>313</v>
      </c>
      <c r="P17" s="2">
        <v>739.37</v>
      </c>
      <c r="Q17" s="2">
        <v>208.6</v>
      </c>
      <c r="R17" s="2">
        <v>25.35</v>
      </c>
    </row>
    <row r="18" spans="1:18">
      <c r="A18" s="2">
        <v>17</v>
      </c>
      <c r="B18" s="2">
        <v>5</v>
      </c>
      <c r="C18" s="2">
        <v>3</v>
      </c>
      <c r="D18" s="2">
        <v>2013</v>
      </c>
      <c r="E18" s="2">
        <v>512.53</v>
      </c>
      <c r="F18" s="2">
        <v>16.18</v>
      </c>
      <c r="G18" s="2">
        <v>4.96</v>
      </c>
      <c r="H18" s="2">
        <v>446.72</v>
      </c>
      <c r="I18" s="22">
        <v>433.288069835112</v>
      </c>
      <c r="J18" s="22">
        <v>223.278370514064</v>
      </c>
      <c r="K18" s="22">
        <v>28.0504364694471</v>
      </c>
      <c r="L18" s="2">
        <v>3.61</v>
      </c>
      <c r="M18" s="2">
        <v>103.1</v>
      </c>
      <c r="N18" s="22">
        <v>103.1</v>
      </c>
      <c r="O18" s="2" t="s">
        <v>314</v>
      </c>
      <c r="P18" s="2">
        <v>3860.81</v>
      </c>
      <c r="Q18" s="2">
        <v>230.2</v>
      </c>
      <c r="R18" s="2">
        <v>28.92</v>
      </c>
    </row>
    <row r="19" spans="1:18">
      <c r="A19" s="2">
        <v>18</v>
      </c>
      <c r="B19" s="2">
        <v>6</v>
      </c>
      <c r="C19" s="2">
        <v>3</v>
      </c>
      <c r="D19" s="2">
        <v>2013</v>
      </c>
      <c r="E19" s="2">
        <v>607.67</v>
      </c>
      <c r="F19" s="2">
        <v>34.62</v>
      </c>
      <c r="G19" s="2">
        <v>6.12</v>
      </c>
      <c r="H19" s="2">
        <v>171.84</v>
      </c>
      <c r="I19" s="22">
        <v>167.648780487805</v>
      </c>
      <c r="J19" s="22">
        <v>151.648780487805</v>
      </c>
      <c r="K19" s="22">
        <v>101.434146341463</v>
      </c>
      <c r="L19" s="2">
        <v>6.58</v>
      </c>
      <c r="M19" s="2">
        <v>102.5</v>
      </c>
      <c r="N19" s="22">
        <v>102.5</v>
      </c>
      <c r="O19" s="2" t="s">
        <v>290</v>
      </c>
      <c r="P19" s="2">
        <v>2229.87</v>
      </c>
      <c r="Q19" s="2">
        <v>155.44</v>
      </c>
      <c r="R19" s="2">
        <v>103.97</v>
      </c>
    </row>
    <row r="20" spans="1:18">
      <c r="A20" s="2">
        <v>19</v>
      </c>
      <c r="B20" s="2">
        <v>7</v>
      </c>
      <c r="C20" s="2">
        <v>3</v>
      </c>
      <c r="D20" s="2">
        <v>2013</v>
      </c>
      <c r="E20" s="2">
        <v>516.57</v>
      </c>
      <c r="F20" s="2">
        <v>24.67</v>
      </c>
      <c r="G20" s="2">
        <v>4.45</v>
      </c>
      <c r="H20" s="2">
        <v>324.82</v>
      </c>
      <c r="I20" s="22">
        <v>317.20703125</v>
      </c>
      <c r="J20" s="22">
        <v>162.626953125</v>
      </c>
      <c r="K20" s="22">
        <v>116.2109375</v>
      </c>
      <c r="L20" s="2">
        <v>4.44</v>
      </c>
      <c r="M20" s="2">
        <v>102.4</v>
      </c>
      <c r="N20" s="22">
        <v>102.4</v>
      </c>
      <c r="O20" s="2" t="s">
        <v>333</v>
      </c>
      <c r="P20" s="2">
        <v>677.05</v>
      </c>
      <c r="Q20" s="2">
        <v>166.53</v>
      </c>
      <c r="R20" s="2">
        <v>119</v>
      </c>
    </row>
    <row r="21" spans="1:18">
      <c r="A21" s="2">
        <v>20</v>
      </c>
      <c r="B21" s="2">
        <v>8</v>
      </c>
      <c r="C21" s="2">
        <v>3</v>
      </c>
      <c r="D21" s="2">
        <v>2013</v>
      </c>
      <c r="E21" s="2">
        <v>487.22</v>
      </c>
      <c r="F21" s="2">
        <v>22.17</v>
      </c>
      <c r="G21" s="2">
        <v>6.24</v>
      </c>
      <c r="H21" s="2">
        <v>184.99</v>
      </c>
      <c r="I21" s="22">
        <v>180.478048780488</v>
      </c>
      <c r="J21" s="22">
        <v>154.956097560976</v>
      </c>
      <c r="K21" s="22">
        <v>62.4487804878049</v>
      </c>
      <c r="L21" s="2">
        <v>6.53</v>
      </c>
      <c r="M21" s="2">
        <v>102.5</v>
      </c>
      <c r="N21" s="22">
        <v>102.5</v>
      </c>
      <c r="O21" s="2" t="s">
        <v>291</v>
      </c>
      <c r="P21" s="2">
        <v>2320.94</v>
      </c>
      <c r="Q21" s="2">
        <v>158.83</v>
      </c>
      <c r="R21" s="2">
        <v>64.01</v>
      </c>
    </row>
    <row r="22" spans="1:18">
      <c r="A22" s="2">
        <v>21</v>
      </c>
      <c r="B22" s="2">
        <v>9</v>
      </c>
      <c r="C22" s="2">
        <v>3</v>
      </c>
      <c r="D22" s="2">
        <v>2013</v>
      </c>
      <c r="E22" s="2">
        <v>573.37</v>
      </c>
      <c r="F22" s="2">
        <v>34.57</v>
      </c>
      <c r="G22" s="2">
        <v>5.13</v>
      </c>
      <c r="H22" s="2">
        <v>185.29</v>
      </c>
      <c r="I22" s="22">
        <v>180.770731707317</v>
      </c>
      <c r="J22" s="22">
        <v>84.1658536585366</v>
      </c>
      <c r="K22" s="22">
        <v>71.9804878048781</v>
      </c>
      <c r="L22" s="2">
        <v>12.04</v>
      </c>
      <c r="M22" s="2">
        <v>102.5</v>
      </c>
      <c r="N22" s="22">
        <v>102.5</v>
      </c>
      <c r="O22" s="2" t="s">
        <v>315</v>
      </c>
      <c r="P22" s="2">
        <v>123.87</v>
      </c>
      <c r="Q22" s="2">
        <v>86.27</v>
      </c>
      <c r="R22" s="2">
        <v>73.78</v>
      </c>
    </row>
    <row r="23" spans="1:18">
      <c r="A23" s="2">
        <v>22</v>
      </c>
      <c r="B23" s="2">
        <v>10</v>
      </c>
      <c r="C23" s="2">
        <v>3</v>
      </c>
      <c r="D23" s="2">
        <v>2013</v>
      </c>
      <c r="E23" s="2">
        <v>513.05</v>
      </c>
      <c r="F23" s="2">
        <v>29.16</v>
      </c>
      <c r="G23" s="2">
        <v>4.13</v>
      </c>
      <c r="H23" s="2">
        <v>160.39</v>
      </c>
      <c r="I23" s="22">
        <v>155.869776482021</v>
      </c>
      <c r="J23" s="22">
        <v>98.2507288629737</v>
      </c>
      <c r="K23" s="22">
        <v>65.2478134110787</v>
      </c>
      <c r="L23" s="2">
        <v>9.41</v>
      </c>
      <c r="M23" s="2">
        <v>102.9</v>
      </c>
      <c r="N23" s="22">
        <v>102.9</v>
      </c>
      <c r="O23" s="2" t="s">
        <v>293</v>
      </c>
      <c r="P23" s="2">
        <v>610.97</v>
      </c>
      <c r="Q23" s="2">
        <v>101.1</v>
      </c>
      <c r="R23" s="2">
        <v>67.14</v>
      </c>
    </row>
    <row r="24" spans="1:18">
      <c r="A24" s="2">
        <v>23</v>
      </c>
      <c r="B24" s="2">
        <v>11</v>
      </c>
      <c r="C24" s="2">
        <v>3</v>
      </c>
      <c r="D24" s="2">
        <v>2013</v>
      </c>
      <c r="E24" s="2">
        <v>617.22</v>
      </c>
      <c r="F24" s="2">
        <v>27.35</v>
      </c>
      <c r="G24" s="2">
        <v>3.6</v>
      </c>
      <c r="H24" s="2">
        <v>177.88</v>
      </c>
      <c r="I24" s="22">
        <v>173.203505355404</v>
      </c>
      <c r="J24" s="22">
        <v>111.2852969815</v>
      </c>
      <c r="K24" s="22">
        <v>35.0925024342746</v>
      </c>
      <c r="L24" s="2">
        <v>19.08</v>
      </c>
      <c r="M24" s="2">
        <v>102.7</v>
      </c>
      <c r="N24" s="22">
        <v>102.7</v>
      </c>
      <c r="O24" s="2" t="s">
        <v>319</v>
      </c>
      <c r="P24" s="2">
        <v>979.69</v>
      </c>
      <c r="Q24" s="2">
        <v>114.29</v>
      </c>
      <c r="R24" s="2">
        <v>36.04</v>
      </c>
    </row>
    <row r="25" spans="1:18">
      <c r="A25" s="2">
        <v>24</v>
      </c>
      <c r="B25" s="2">
        <v>12</v>
      </c>
      <c r="C25" s="2">
        <v>3</v>
      </c>
      <c r="D25" s="2">
        <v>2013</v>
      </c>
      <c r="E25" s="2">
        <v>588.54</v>
      </c>
      <c r="F25" s="2">
        <v>30.19</v>
      </c>
      <c r="G25" s="2">
        <v>24.89</v>
      </c>
      <c r="H25" s="2">
        <v>233.01</v>
      </c>
      <c r="I25" s="22">
        <v>224.479768786127</v>
      </c>
      <c r="J25" s="22">
        <v>133.073217726397</v>
      </c>
      <c r="K25" s="22">
        <v>36.5895953757225</v>
      </c>
      <c r="L25" s="2">
        <v>9.08</v>
      </c>
      <c r="M25" s="2">
        <v>103.8</v>
      </c>
      <c r="N25" s="22">
        <v>103.8</v>
      </c>
      <c r="O25" s="2" t="s">
        <v>297</v>
      </c>
      <c r="P25" s="2">
        <v>82.14</v>
      </c>
      <c r="Q25" s="2">
        <v>138.13</v>
      </c>
      <c r="R25" s="2">
        <v>37.98</v>
      </c>
    </row>
    <row r="26" spans="1:18">
      <c r="A26" s="2">
        <v>25</v>
      </c>
      <c r="B26" s="2">
        <v>1</v>
      </c>
      <c r="C26" s="2">
        <v>4</v>
      </c>
      <c r="D26" s="2">
        <v>2014</v>
      </c>
      <c r="E26" s="2">
        <v>683.07</v>
      </c>
      <c r="F26" s="2">
        <v>31.1</v>
      </c>
      <c r="G26" s="2">
        <v>5.37</v>
      </c>
      <c r="H26" s="2">
        <v>615.35</v>
      </c>
      <c r="I26" s="22">
        <v>584.028548921348</v>
      </c>
      <c r="J26" s="22">
        <v>148.467678407031</v>
      </c>
      <c r="K26" s="22">
        <v>59.5844841168152</v>
      </c>
      <c r="L26" s="2">
        <v>7.74</v>
      </c>
      <c r="M26" s="2">
        <v>101.8</v>
      </c>
      <c r="N26" s="22">
        <v>105.363</v>
      </c>
      <c r="O26" s="2" t="s">
        <v>287</v>
      </c>
      <c r="P26" s="2">
        <v>80.49</v>
      </c>
      <c r="Q26" s="2">
        <v>156.43</v>
      </c>
      <c r="R26" s="2">
        <v>62.78</v>
      </c>
    </row>
    <row r="27" spans="1:18">
      <c r="A27" s="2">
        <v>26</v>
      </c>
      <c r="B27" s="2">
        <v>2</v>
      </c>
      <c r="C27" s="2">
        <v>4</v>
      </c>
      <c r="D27" s="2">
        <v>2014</v>
      </c>
      <c r="E27" s="2">
        <v>552.77</v>
      </c>
      <c r="F27" s="2">
        <v>17.59</v>
      </c>
      <c r="G27" s="2">
        <v>4.56</v>
      </c>
      <c r="H27" s="2">
        <v>381.46</v>
      </c>
      <c r="I27" s="22">
        <v>364.528385548064</v>
      </c>
      <c r="J27" s="22">
        <v>205.265813494794</v>
      </c>
      <c r="K27" s="22">
        <v>20.2685656621256</v>
      </c>
      <c r="L27" s="2">
        <v>5.48</v>
      </c>
      <c r="M27" s="2">
        <v>101.4</v>
      </c>
      <c r="N27" s="22">
        <v>104.6448</v>
      </c>
      <c r="O27" s="2" t="s">
        <v>289</v>
      </c>
      <c r="P27" s="2">
        <v>85.96</v>
      </c>
      <c r="Q27" s="2">
        <v>214.8</v>
      </c>
      <c r="R27" s="2">
        <v>21.21</v>
      </c>
    </row>
    <row r="28" spans="1:18">
      <c r="A28" s="2">
        <v>27</v>
      </c>
      <c r="B28" s="2">
        <v>3</v>
      </c>
      <c r="C28" s="2">
        <v>4</v>
      </c>
      <c r="D28" s="2">
        <v>2014</v>
      </c>
      <c r="E28" s="2">
        <v>631.95</v>
      </c>
      <c r="F28" s="2">
        <v>26.06</v>
      </c>
      <c r="G28" s="2">
        <v>3.48</v>
      </c>
      <c r="H28" s="2">
        <v>403.07</v>
      </c>
      <c r="I28" s="22">
        <v>388.188409146943</v>
      </c>
      <c r="J28" s="22">
        <v>234.095706977318</v>
      </c>
      <c r="K28" s="22">
        <v>39.2454850838264</v>
      </c>
      <c r="L28" s="2">
        <v>5.4</v>
      </c>
      <c r="M28" s="2">
        <v>101.4</v>
      </c>
      <c r="N28" s="22">
        <v>103.8336</v>
      </c>
      <c r="O28" s="2" t="s">
        <v>312</v>
      </c>
      <c r="P28" s="2">
        <v>492.12</v>
      </c>
      <c r="Q28" s="2">
        <v>243.07</v>
      </c>
      <c r="R28" s="2">
        <v>40.75</v>
      </c>
    </row>
    <row r="29" spans="1:18">
      <c r="A29" s="2">
        <v>28</v>
      </c>
      <c r="B29" s="2">
        <v>4</v>
      </c>
      <c r="C29" s="2">
        <v>4</v>
      </c>
      <c r="D29" s="2">
        <v>2014</v>
      </c>
      <c r="E29" s="2">
        <v>538.06</v>
      </c>
      <c r="F29" s="2">
        <v>23.13</v>
      </c>
      <c r="G29" s="2">
        <v>3.23</v>
      </c>
      <c r="H29" s="2">
        <v>431.34</v>
      </c>
      <c r="I29" s="22">
        <v>412.98884085654</v>
      </c>
      <c r="J29" s="22">
        <v>202.846515101466</v>
      </c>
      <c r="K29" s="22">
        <v>22.653396333903</v>
      </c>
      <c r="L29" s="2">
        <v>6.82</v>
      </c>
      <c r="M29" s="2">
        <v>101.5</v>
      </c>
      <c r="N29" s="22">
        <v>104.4435</v>
      </c>
      <c r="O29" s="2" t="s">
        <v>313</v>
      </c>
      <c r="P29" s="2">
        <v>757.01</v>
      </c>
      <c r="Q29" s="2">
        <v>211.86</v>
      </c>
      <c r="R29" s="2">
        <v>23.66</v>
      </c>
    </row>
    <row r="30" spans="1:18">
      <c r="A30" s="2">
        <v>29</v>
      </c>
      <c r="B30" s="2">
        <v>5</v>
      </c>
      <c r="C30" s="2">
        <v>4</v>
      </c>
      <c r="D30" s="2">
        <v>2014</v>
      </c>
      <c r="E30" s="2">
        <v>527.56</v>
      </c>
      <c r="F30" s="2">
        <v>17.03</v>
      </c>
      <c r="G30" s="2">
        <v>4.94</v>
      </c>
      <c r="H30" s="2">
        <v>467.6</v>
      </c>
      <c r="I30" s="22">
        <v>446.397886006247</v>
      </c>
      <c r="J30" s="22">
        <v>223.981762221526</v>
      </c>
      <c r="K30" s="22">
        <v>28.9165782017306</v>
      </c>
      <c r="L30" s="2">
        <v>3.18</v>
      </c>
      <c r="M30" s="2">
        <v>101.6</v>
      </c>
      <c r="N30" s="22">
        <v>104.7496</v>
      </c>
      <c r="O30" s="2" t="s">
        <v>314</v>
      </c>
      <c r="P30" s="2">
        <v>3968.48</v>
      </c>
      <c r="Q30" s="2">
        <v>234.62</v>
      </c>
      <c r="R30" s="2">
        <v>30.29</v>
      </c>
    </row>
    <row r="31" spans="1:18">
      <c r="A31" s="2">
        <v>30</v>
      </c>
      <c r="B31" s="2">
        <v>6</v>
      </c>
      <c r="C31" s="2">
        <v>4</v>
      </c>
      <c r="D31" s="2">
        <v>2014</v>
      </c>
      <c r="E31" s="2">
        <v>588.3</v>
      </c>
      <c r="F31" s="2">
        <v>35.81</v>
      </c>
      <c r="G31" s="2">
        <v>6.49</v>
      </c>
      <c r="H31" s="2">
        <v>207</v>
      </c>
      <c r="I31" s="22">
        <v>197.603932986492</v>
      </c>
      <c r="J31" s="22">
        <v>161.643835616438</v>
      </c>
      <c r="K31" s="22">
        <v>95.6040284473295</v>
      </c>
      <c r="L31" s="2">
        <v>6.06</v>
      </c>
      <c r="M31" s="2">
        <v>102.2</v>
      </c>
      <c r="N31" s="22">
        <v>104.755</v>
      </c>
      <c r="O31" s="2" t="s">
        <v>290</v>
      </c>
      <c r="P31" s="2">
        <v>2236.7</v>
      </c>
      <c r="Q31" s="2">
        <v>169.33</v>
      </c>
      <c r="R31" s="2">
        <v>100.15</v>
      </c>
    </row>
    <row r="32" spans="1:18">
      <c r="A32" s="2">
        <v>31</v>
      </c>
      <c r="B32" s="2">
        <v>7</v>
      </c>
      <c r="C32" s="2">
        <v>4</v>
      </c>
      <c r="D32" s="2">
        <v>2014</v>
      </c>
      <c r="E32" s="2">
        <v>525.76</v>
      </c>
      <c r="F32" s="2">
        <v>24.37</v>
      </c>
      <c r="G32" s="2">
        <v>4.2</v>
      </c>
      <c r="H32" s="2">
        <v>356.97</v>
      </c>
      <c r="I32" s="22">
        <v>341.099330357143</v>
      </c>
      <c r="J32" s="22">
        <v>165.442300636008</v>
      </c>
      <c r="K32" s="22">
        <v>111.683586105675</v>
      </c>
      <c r="L32" s="2">
        <v>4.35</v>
      </c>
      <c r="M32" s="2">
        <v>102.2</v>
      </c>
      <c r="N32" s="22">
        <v>104.6528</v>
      </c>
      <c r="O32" s="2" t="s">
        <v>333</v>
      </c>
      <c r="P32" s="2">
        <v>654.2</v>
      </c>
      <c r="Q32" s="2">
        <v>173.14</v>
      </c>
      <c r="R32" s="2">
        <v>116.88</v>
      </c>
    </row>
    <row r="33" spans="1:18">
      <c r="A33" s="2">
        <v>32</v>
      </c>
      <c r="B33" s="2">
        <v>8</v>
      </c>
      <c r="C33" s="2">
        <v>4</v>
      </c>
      <c r="D33" s="2">
        <v>2014</v>
      </c>
      <c r="E33" s="2">
        <v>492</v>
      </c>
      <c r="F33" s="2">
        <v>22.81</v>
      </c>
      <c r="G33" s="2">
        <v>6.27</v>
      </c>
      <c r="H33" s="2">
        <v>194.15</v>
      </c>
      <c r="I33" s="22">
        <v>186.615403099844</v>
      </c>
      <c r="J33" s="22">
        <v>146.975850054067</v>
      </c>
      <c r="K33" s="22">
        <v>77.1356482037727</v>
      </c>
      <c r="L33" s="2">
        <v>6</v>
      </c>
      <c r="M33" s="2">
        <v>101.5</v>
      </c>
      <c r="N33" s="22">
        <v>104.0375</v>
      </c>
      <c r="O33" s="2" t="s">
        <v>291</v>
      </c>
      <c r="P33" s="2">
        <v>2422.01</v>
      </c>
      <c r="Q33" s="2">
        <v>152.91</v>
      </c>
      <c r="R33" s="2">
        <v>80.25</v>
      </c>
    </row>
    <row r="34" spans="1:18">
      <c r="A34" s="2">
        <v>33</v>
      </c>
      <c r="B34" s="2">
        <v>9</v>
      </c>
      <c r="C34" s="2">
        <v>4</v>
      </c>
      <c r="D34" s="2">
        <v>2014</v>
      </c>
      <c r="E34" s="2">
        <v>573.4</v>
      </c>
      <c r="F34" s="2">
        <v>35.21</v>
      </c>
      <c r="G34" s="2">
        <v>5.2</v>
      </c>
      <c r="H34" s="2">
        <v>184.5</v>
      </c>
      <c r="I34" s="22">
        <v>177.339901477833</v>
      </c>
      <c r="J34" s="22">
        <v>100.329208218191</v>
      </c>
      <c r="K34" s="22">
        <v>53.7594617325484</v>
      </c>
      <c r="L34" s="2">
        <v>8.03</v>
      </c>
      <c r="M34" s="2">
        <v>101.5</v>
      </c>
      <c r="N34" s="22">
        <v>104.0375</v>
      </c>
      <c r="O34" s="2" t="s">
        <v>315</v>
      </c>
      <c r="P34" s="2">
        <v>123.24</v>
      </c>
      <c r="Q34" s="2">
        <v>104.38</v>
      </c>
      <c r="R34" s="2">
        <v>55.93</v>
      </c>
    </row>
    <row r="35" spans="1:18">
      <c r="A35" s="2">
        <v>34</v>
      </c>
      <c r="B35" s="2">
        <v>10</v>
      </c>
      <c r="C35" s="2">
        <v>4</v>
      </c>
      <c r="D35" s="2">
        <v>2014</v>
      </c>
      <c r="E35" s="2">
        <v>565.63</v>
      </c>
      <c r="F35" s="2">
        <v>32</v>
      </c>
      <c r="G35" s="2">
        <v>4.26</v>
      </c>
      <c r="H35" s="2">
        <v>181.63</v>
      </c>
      <c r="I35" s="22">
        <v>173.731472341468</v>
      </c>
      <c r="J35" s="22">
        <v>110.639868995967</v>
      </c>
      <c r="K35" s="22">
        <v>71.0210968526893</v>
      </c>
      <c r="L35" s="2">
        <v>9.53</v>
      </c>
      <c r="M35" s="2">
        <v>101.6</v>
      </c>
      <c r="N35" s="22">
        <v>104.5464</v>
      </c>
      <c r="O35" s="2" t="s">
        <v>293</v>
      </c>
      <c r="P35" s="2">
        <v>614.65</v>
      </c>
      <c r="Q35" s="2">
        <v>115.67</v>
      </c>
      <c r="R35" s="2">
        <v>74.25</v>
      </c>
    </row>
    <row r="36" spans="1:18">
      <c r="A36" s="2">
        <v>35</v>
      </c>
      <c r="B36" s="2">
        <v>11</v>
      </c>
      <c r="C36" s="2">
        <v>4</v>
      </c>
      <c r="D36" s="2">
        <v>2014</v>
      </c>
      <c r="E36" s="2">
        <v>621.47</v>
      </c>
      <c r="F36" s="2">
        <v>27.17</v>
      </c>
      <c r="G36" s="2">
        <v>3.49</v>
      </c>
      <c r="H36" s="2">
        <v>186.05</v>
      </c>
      <c r="I36" s="22">
        <v>177.780878020627</v>
      </c>
      <c r="J36" s="22">
        <v>93.6060994942251</v>
      </c>
      <c r="K36" s="22">
        <v>32.0684023992057</v>
      </c>
      <c r="L36" s="2">
        <v>16.51</v>
      </c>
      <c r="M36" s="2">
        <v>101.9</v>
      </c>
      <c r="N36" s="22">
        <v>104.6513</v>
      </c>
      <c r="O36" s="2" t="s">
        <v>319</v>
      </c>
      <c r="P36" s="2">
        <v>942.23</v>
      </c>
      <c r="Q36" s="2">
        <v>97.96</v>
      </c>
      <c r="R36" s="2">
        <v>33.56</v>
      </c>
    </row>
    <row r="37" spans="1:18">
      <c r="A37" s="2">
        <v>36</v>
      </c>
      <c r="B37" s="2">
        <v>12</v>
      </c>
      <c r="C37" s="2">
        <v>4</v>
      </c>
      <c r="D37" s="2">
        <v>2014</v>
      </c>
      <c r="E37" s="2">
        <v>589.79</v>
      </c>
      <c r="F37" s="2">
        <v>29.05</v>
      </c>
      <c r="G37" s="2">
        <v>24.57</v>
      </c>
      <c r="H37" s="2">
        <v>260.24</v>
      </c>
      <c r="I37" s="22">
        <v>246.764674646883</v>
      </c>
      <c r="J37" s="22">
        <v>133.765342193497</v>
      </c>
      <c r="K37" s="22">
        <v>37.3977819246583</v>
      </c>
      <c r="L37" s="2">
        <v>8.7</v>
      </c>
      <c r="M37" s="2">
        <v>101.6</v>
      </c>
      <c r="N37" s="22">
        <v>105.4608</v>
      </c>
      <c r="O37" s="2" t="s">
        <v>297</v>
      </c>
      <c r="P37" s="2">
        <v>78.05</v>
      </c>
      <c r="Q37" s="2">
        <v>141.07</v>
      </c>
      <c r="R37" s="2">
        <v>39.44</v>
      </c>
    </row>
    <row r="38" spans="1:18">
      <c r="A38" s="2">
        <v>37</v>
      </c>
      <c r="B38" s="2">
        <v>1</v>
      </c>
      <c r="C38" s="2">
        <v>5</v>
      </c>
      <c r="D38" s="2">
        <v>2015</v>
      </c>
      <c r="E38" s="2">
        <v>717.11</v>
      </c>
      <c r="F38" s="2">
        <v>36.16</v>
      </c>
      <c r="G38" s="2">
        <v>5.53</v>
      </c>
      <c r="H38" s="2">
        <v>628.9</v>
      </c>
      <c r="I38" s="22">
        <v>593.919254651639</v>
      </c>
      <c r="J38" s="22">
        <v>165.823313601974</v>
      </c>
      <c r="K38" s="22">
        <v>60.6762793947652</v>
      </c>
      <c r="L38" s="2">
        <v>8.01</v>
      </c>
      <c r="M38" s="2">
        <v>100.5</v>
      </c>
      <c r="N38" s="22">
        <v>105.889815</v>
      </c>
      <c r="O38" s="2" t="s">
        <v>287</v>
      </c>
      <c r="P38" s="2">
        <v>79.91</v>
      </c>
      <c r="Q38" s="2">
        <v>175.59</v>
      </c>
      <c r="R38" s="2">
        <v>64.25</v>
      </c>
    </row>
    <row r="39" spans="1:18">
      <c r="A39" s="2">
        <v>38</v>
      </c>
      <c r="B39" s="2">
        <v>2</v>
      </c>
      <c r="C39" s="2">
        <v>5</v>
      </c>
      <c r="D39" s="2">
        <v>2015</v>
      </c>
      <c r="E39" s="2">
        <v>550.58</v>
      </c>
      <c r="F39" s="2">
        <v>25.7</v>
      </c>
      <c r="G39" s="2">
        <v>4.56</v>
      </c>
      <c r="H39" s="2">
        <v>396.27</v>
      </c>
      <c r="I39" s="22">
        <v>376.048683025072</v>
      </c>
      <c r="J39" s="22">
        <v>212.493555159296</v>
      </c>
      <c r="K39" s="22">
        <v>21.8642886337539</v>
      </c>
      <c r="L39" s="2">
        <v>5.57</v>
      </c>
      <c r="M39" s="2">
        <v>100.7</v>
      </c>
      <c r="N39" s="22">
        <v>105.3773136</v>
      </c>
      <c r="O39" s="2" t="s">
        <v>289</v>
      </c>
      <c r="P39" s="2">
        <v>88.03</v>
      </c>
      <c r="Q39" s="2">
        <v>223.92</v>
      </c>
      <c r="R39" s="2">
        <v>23.04</v>
      </c>
    </row>
    <row r="40" spans="1:18">
      <c r="A40" s="2">
        <v>39</v>
      </c>
      <c r="B40" s="2">
        <v>3</v>
      </c>
      <c r="C40" s="2">
        <v>5</v>
      </c>
      <c r="D40" s="2">
        <v>2015</v>
      </c>
      <c r="E40" s="2">
        <v>628.94</v>
      </c>
      <c r="F40" s="2">
        <v>25.94</v>
      </c>
      <c r="G40" s="2">
        <v>3.54</v>
      </c>
      <c r="H40" s="2">
        <v>437.71</v>
      </c>
      <c r="I40" s="22">
        <v>415.729269395135</v>
      </c>
      <c r="J40" s="22">
        <v>234.919187343658</v>
      </c>
      <c r="K40" s="22">
        <v>39.3304906117122</v>
      </c>
      <c r="L40" s="2">
        <v>5.96</v>
      </c>
      <c r="M40" s="2">
        <v>101.4</v>
      </c>
      <c r="N40" s="22">
        <v>105.2872704</v>
      </c>
      <c r="O40" s="2" t="s">
        <v>312</v>
      </c>
      <c r="P40" s="2">
        <v>469.23</v>
      </c>
      <c r="Q40" s="2">
        <v>247.34</v>
      </c>
      <c r="R40" s="2">
        <v>41.41</v>
      </c>
    </row>
    <row r="41" spans="1:18">
      <c r="A41" s="2">
        <v>40</v>
      </c>
      <c r="B41" s="2">
        <v>4</v>
      </c>
      <c r="C41" s="2">
        <v>5</v>
      </c>
      <c r="D41" s="2">
        <v>2015</v>
      </c>
      <c r="E41" s="2">
        <v>556.47</v>
      </c>
      <c r="F41" s="2">
        <v>21.99</v>
      </c>
      <c r="G41" s="2">
        <v>3.04</v>
      </c>
      <c r="H41" s="2">
        <v>462.42</v>
      </c>
      <c r="I41" s="22">
        <v>435.774170030294</v>
      </c>
      <c r="J41" s="22">
        <v>215.135342926811</v>
      </c>
      <c r="K41" s="22">
        <v>24.3887278240215</v>
      </c>
      <c r="L41" s="2">
        <v>6.7</v>
      </c>
      <c r="M41" s="2">
        <v>101.6</v>
      </c>
      <c r="N41" s="22">
        <v>106.114596</v>
      </c>
      <c r="O41" s="2" t="s">
        <v>313</v>
      </c>
      <c r="P41" s="2">
        <v>778.82</v>
      </c>
      <c r="Q41" s="2">
        <v>228.29</v>
      </c>
      <c r="R41" s="2">
        <v>25.88</v>
      </c>
    </row>
    <row r="42" spans="1:18">
      <c r="A42" s="2">
        <v>41</v>
      </c>
      <c r="B42" s="2">
        <v>5</v>
      </c>
      <c r="C42" s="2">
        <v>5</v>
      </c>
      <c r="D42" s="2">
        <v>2015</v>
      </c>
      <c r="E42" s="2">
        <v>512.49</v>
      </c>
      <c r="F42" s="2">
        <v>16.72</v>
      </c>
      <c r="G42" s="2">
        <v>4.88</v>
      </c>
      <c r="H42" s="2">
        <v>469.04</v>
      </c>
      <c r="I42" s="22">
        <v>442.900685387111</v>
      </c>
      <c r="J42" s="22">
        <v>224.56643569581</v>
      </c>
      <c r="K42" s="22">
        <v>28.4697587933255</v>
      </c>
      <c r="L42" s="2">
        <v>3.13</v>
      </c>
      <c r="M42" s="2">
        <v>101.1</v>
      </c>
      <c r="N42" s="22">
        <v>105.9018456</v>
      </c>
      <c r="O42" s="2" t="s">
        <v>314</v>
      </c>
      <c r="P42" s="2">
        <v>3918.35</v>
      </c>
      <c r="Q42" s="2">
        <v>237.82</v>
      </c>
      <c r="R42" s="2">
        <v>30.15</v>
      </c>
    </row>
    <row r="43" spans="1:18">
      <c r="A43" s="2">
        <v>42</v>
      </c>
      <c r="B43" s="2">
        <v>6</v>
      </c>
      <c r="C43" s="2">
        <v>5</v>
      </c>
      <c r="D43" s="2">
        <v>2015</v>
      </c>
      <c r="E43" s="2">
        <v>612.64</v>
      </c>
      <c r="F43" s="2">
        <v>36.61</v>
      </c>
      <c r="G43" s="2">
        <v>7.33</v>
      </c>
      <c r="H43" s="2">
        <v>218.23</v>
      </c>
      <c r="I43" s="22">
        <v>205.245502466111</v>
      </c>
      <c r="J43" s="22">
        <v>160.562306653597</v>
      </c>
      <c r="K43" s="22">
        <v>95.7900124922027</v>
      </c>
      <c r="L43" s="2">
        <v>6.21</v>
      </c>
      <c r="M43" s="2">
        <v>101.5</v>
      </c>
      <c r="N43" s="22">
        <v>106.326325</v>
      </c>
      <c r="O43" s="2" t="s">
        <v>290</v>
      </c>
      <c r="P43" s="2">
        <v>2250.32</v>
      </c>
      <c r="Q43" s="2">
        <v>170.72</v>
      </c>
      <c r="R43" s="2">
        <v>101.85</v>
      </c>
    </row>
    <row r="44" spans="1:18">
      <c r="A44" s="2">
        <v>43</v>
      </c>
      <c r="B44" s="2">
        <v>7</v>
      </c>
      <c r="C44" s="2">
        <v>5</v>
      </c>
      <c r="D44" s="2">
        <v>2015</v>
      </c>
      <c r="E44" s="2">
        <v>532.86</v>
      </c>
      <c r="F44" s="2">
        <v>24.32</v>
      </c>
      <c r="G44" s="2">
        <v>4.16</v>
      </c>
      <c r="H44" s="2">
        <v>366.65</v>
      </c>
      <c r="I44" s="22">
        <v>345.511798253994</v>
      </c>
      <c r="J44" s="22">
        <v>169.914720695971</v>
      </c>
      <c r="K44" s="22">
        <v>115.079505803294</v>
      </c>
      <c r="L44" s="2">
        <v>4.21</v>
      </c>
      <c r="M44" s="2">
        <v>101.4</v>
      </c>
      <c r="N44" s="22">
        <v>106.1179392</v>
      </c>
      <c r="O44" s="2" t="s">
        <v>333</v>
      </c>
      <c r="P44" s="2">
        <v>634.24</v>
      </c>
      <c r="Q44" s="2">
        <v>180.31</v>
      </c>
      <c r="R44" s="2">
        <v>122.12</v>
      </c>
    </row>
    <row r="45" spans="1:18">
      <c r="A45" s="2">
        <v>44</v>
      </c>
      <c r="B45" s="2">
        <v>8</v>
      </c>
      <c r="C45" s="2">
        <v>5</v>
      </c>
      <c r="D45" s="2">
        <v>2015</v>
      </c>
      <c r="E45" s="2">
        <v>515.93</v>
      </c>
      <c r="F45" s="2">
        <v>23.46</v>
      </c>
      <c r="G45" s="2">
        <v>6.13</v>
      </c>
      <c r="H45" s="2">
        <v>214.1</v>
      </c>
      <c r="I45" s="22">
        <v>203.15022809923</v>
      </c>
      <c r="J45" s="22">
        <v>159.313046697154</v>
      </c>
      <c r="K45" s="22">
        <v>73.93491720454</v>
      </c>
      <c r="L45" s="2">
        <v>5.79</v>
      </c>
      <c r="M45" s="2">
        <v>101.3</v>
      </c>
      <c r="N45" s="22">
        <v>105.3899875</v>
      </c>
      <c r="O45" s="2" t="s">
        <v>291</v>
      </c>
      <c r="P45" s="2">
        <v>2476.37</v>
      </c>
      <c r="Q45" s="2">
        <v>167.9</v>
      </c>
      <c r="R45" s="2">
        <v>77.92</v>
      </c>
    </row>
    <row r="46" spans="1:18">
      <c r="A46" s="2">
        <v>45</v>
      </c>
      <c r="B46" s="2">
        <v>9</v>
      </c>
      <c r="C46" s="2">
        <v>5</v>
      </c>
      <c r="D46" s="2">
        <v>2015</v>
      </c>
      <c r="E46" s="2">
        <v>673.54</v>
      </c>
      <c r="F46" s="2">
        <v>31.76</v>
      </c>
      <c r="G46" s="2">
        <v>5.39</v>
      </c>
      <c r="H46" s="2">
        <v>183.33</v>
      </c>
      <c r="I46" s="22">
        <v>174.643515342573</v>
      </c>
      <c r="J46" s="22">
        <v>105.38816397943</v>
      </c>
      <c r="K46" s="22">
        <v>58.3288193117642</v>
      </c>
      <c r="L46" s="2">
        <v>7.28</v>
      </c>
      <c r="M46" s="2">
        <v>100.9</v>
      </c>
      <c r="N46" s="22">
        <v>104.9738375</v>
      </c>
      <c r="O46" s="2" t="s">
        <v>315</v>
      </c>
      <c r="P46" s="2">
        <v>117.18</v>
      </c>
      <c r="Q46" s="2">
        <v>110.63</v>
      </c>
      <c r="R46" s="2">
        <v>61.23</v>
      </c>
    </row>
    <row r="47" spans="1:18">
      <c r="A47" s="2">
        <v>46</v>
      </c>
      <c r="B47" s="2">
        <v>10</v>
      </c>
      <c r="C47" s="2">
        <v>5</v>
      </c>
      <c r="D47" s="2">
        <v>2015</v>
      </c>
      <c r="E47" s="2">
        <v>582.97</v>
      </c>
      <c r="F47" s="2">
        <v>34.73</v>
      </c>
      <c r="G47" s="2">
        <v>4.33</v>
      </c>
      <c r="H47" s="2">
        <v>213.47</v>
      </c>
      <c r="I47" s="22">
        <v>201.765661158936</v>
      </c>
      <c r="J47" s="22">
        <v>120.480952021031</v>
      </c>
      <c r="K47" s="22">
        <v>66.2375862370273</v>
      </c>
      <c r="L47" s="2">
        <v>9.65</v>
      </c>
      <c r="M47" s="2">
        <v>101.2</v>
      </c>
      <c r="N47" s="22">
        <v>105.8009568</v>
      </c>
      <c r="O47" s="2" t="s">
        <v>293</v>
      </c>
      <c r="P47" s="2">
        <v>616.35</v>
      </c>
      <c r="Q47" s="2">
        <v>127.47</v>
      </c>
      <c r="R47" s="2">
        <v>70.08</v>
      </c>
    </row>
    <row r="48" spans="1:18">
      <c r="A48" s="2">
        <v>47</v>
      </c>
      <c r="B48" s="2">
        <v>11</v>
      </c>
      <c r="C48" s="2">
        <v>5</v>
      </c>
      <c r="D48" s="2">
        <v>2015</v>
      </c>
      <c r="E48" s="2">
        <v>573.26</v>
      </c>
      <c r="F48" s="2">
        <v>27.17</v>
      </c>
      <c r="G48" s="2">
        <v>3.25</v>
      </c>
      <c r="H48" s="2">
        <v>183.28</v>
      </c>
      <c r="I48" s="22">
        <v>172.88646851145</v>
      </c>
      <c r="J48" s="22">
        <v>93.2443660648014</v>
      </c>
      <c r="K48" s="22">
        <v>33.4774157980759</v>
      </c>
      <c r="L48" s="2">
        <v>16.33</v>
      </c>
      <c r="M48" s="2">
        <v>101.3</v>
      </c>
      <c r="N48" s="22">
        <v>106.0117669</v>
      </c>
      <c r="O48" s="2" t="s">
        <v>319</v>
      </c>
      <c r="P48" s="2">
        <v>909.29</v>
      </c>
      <c r="Q48" s="2">
        <v>98.85</v>
      </c>
      <c r="R48" s="2">
        <v>35.49</v>
      </c>
    </row>
    <row r="49" spans="1:18">
      <c r="A49" s="2">
        <v>48</v>
      </c>
      <c r="B49" s="2">
        <v>12</v>
      </c>
      <c r="C49" s="2">
        <v>5</v>
      </c>
      <c r="D49" s="2">
        <v>2015</v>
      </c>
      <c r="E49" s="2">
        <v>566.79</v>
      </c>
      <c r="F49" s="2">
        <v>28.61</v>
      </c>
      <c r="G49" s="2">
        <v>24.45</v>
      </c>
      <c r="H49" s="2">
        <v>264</v>
      </c>
      <c r="I49" s="22">
        <v>247.851465771037</v>
      </c>
      <c r="J49" s="22">
        <v>131.201675535994</v>
      </c>
      <c r="K49" s="22">
        <v>38.2855408111472</v>
      </c>
      <c r="L49" s="2">
        <v>8.55</v>
      </c>
      <c r="M49" s="2">
        <v>101</v>
      </c>
      <c r="N49" s="22">
        <v>106.515408</v>
      </c>
      <c r="O49" s="2" t="s">
        <v>297</v>
      </c>
      <c r="P49" s="2">
        <v>74.34</v>
      </c>
      <c r="Q49" s="2">
        <v>139.75</v>
      </c>
      <c r="R49" s="2">
        <v>40.78</v>
      </c>
    </row>
    <row r="50" spans="1:18">
      <c r="A50" s="2">
        <v>49</v>
      </c>
      <c r="B50" s="2">
        <v>1</v>
      </c>
      <c r="C50" s="2">
        <v>6</v>
      </c>
      <c r="D50" s="2">
        <v>2016</v>
      </c>
      <c r="E50" s="2">
        <v>653.78</v>
      </c>
      <c r="F50" s="2">
        <v>36.32</v>
      </c>
      <c r="G50" s="2">
        <v>4.84</v>
      </c>
      <c r="H50" s="2">
        <v>548.74</v>
      </c>
      <c r="I50" s="22">
        <v>510.559530085043</v>
      </c>
      <c r="J50" s="22">
        <v>213.485228301223</v>
      </c>
      <c r="K50" s="22">
        <v>51.9640444568459</v>
      </c>
      <c r="L50" s="2">
        <v>8.31</v>
      </c>
      <c r="M50" s="2">
        <v>101.5</v>
      </c>
      <c r="N50" s="22">
        <v>107.478162225</v>
      </c>
      <c r="O50" s="2" t="s">
        <v>287</v>
      </c>
      <c r="P50" s="2">
        <v>76.32</v>
      </c>
      <c r="Q50" s="2">
        <v>229.45</v>
      </c>
      <c r="R50" s="2">
        <v>55.85</v>
      </c>
    </row>
    <row r="51" spans="1:18">
      <c r="A51" s="2">
        <v>50</v>
      </c>
      <c r="B51" s="2">
        <v>2</v>
      </c>
      <c r="C51" s="2">
        <v>6</v>
      </c>
      <c r="D51" s="2">
        <v>2016</v>
      </c>
      <c r="E51" s="2">
        <v>559.92</v>
      </c>
      <c r="F51" s="2">
        <v>26.25</v>
      </c>
      <c r="G51" s="2">
        <v>5.34</v>
      </c>
      <c r="H51" s="2">
        <v>387.89</v>
      </c>
      <c r="I51" s="22">
        <v>364.091302879557</v>
      </c>
      <c r="J51" s="22">
        <v>228.625947156085</v>
      </c>
      <c r="K51" s="22">
        <v>45.1770203088327</v>
      </c>
      <c r="L51" s="2">
        <v>5.08</v>
      </c>
      <c r="M51" s="2">
        <v>101.1</v>
      </c>
      <c r="N51" s="22">
        <v>106.5364640496</v>
      </c>
      <c r="O51" s="2" t="s">
        <v>289</v>
      </c>
      <c r="P51" s="2">
        <v>108.84</v>
      </c>
      <c r="Q51" s="2">
        <v>243.57</v>
      </c>
      <c r="R51" s="2">
        <v>48.13</v>
      </c>
    </row>
    <row r="52" spans="1:18">
      <c r="A52" s="2">
        <v>51</v>
      </c>
      <c r="B52" s="2">
        <v>3</v>
      </c>
      <c r="C52" s="2">
        <v>6</v>
      </c>
      <c r="D52" s="2">
        <v>2016</v>
      </c>
      <c r="E52" s="2">
        <v>627.77</v>
      </c>
      <c r="F52" s="2">
        <v>26.99</v>
      </c>
      <c r="G52" s="2">
        <v>3.47</v>
      </c>
      <c r="H52" s="2">
        <v>475.77</v>
      </c>
      <c r="I52" s="22">
        <v>443.888004765567</v>
      </c>
      <c r="J52" s="22">
        <v>246.822144441076</v>
      </c>
      <c r="K52" s="22">
        <v>39.9599034073381</v>
      </c>
      <c r="L52" s="2">
        <v>5.52</v>
      </c>
      <c r="M52" s="2">
        <v>101.8</v>
      </c>
      <c r="N52" s="22">
        <v>107.1824412672</v>
      </c>
      <c r="O52" s="2" t="s">
        <v>312</v>
      </c>
      <c r="P52" s="2">
        <v>476.39</v>
      </c>
      <c r="Q52" s="2">
        <v>264.55</v>
      </c>
      <c r="R52" s="2">
        <v>42.83</v>
      </c>
    </row>
    <row r="53" spans="1:18">
      <c r="A53" s="2">
        <v>52</v>
      </c>
      <c r="B53" s="2">
        <v>4</v>
      </c>
      <c r="C53" s="2">
        <v>6</v>
      </c>
      <c r="D53" s="2">
        <v>2016</v>
      </c>
      <c r="E53" s="2">
        <v>562.41</v>
      </c>
      <c r="F53" s="2">
        <v>22.13</v>
      </c>
      <c r="G53" s="2">
        <v>3.14</v>
      </c>
      <c r="H53" s="2">
        <v>443.57</v>
      </c>
      <c r="I53" s="22">
        <v>410.216246831879</v>
      </c>
      <c r="J53" s="22">
        <v>214.702986821672</v>
      </c>
      <c r="K53" s="22">
        <v>24.2761604241424</v>
      </c>
      <c r="L53" s="2">
        <v>6.2</v>
      </c>
      <c r="M53" s="2">
        <v>101.9</v>
      </c>
      <c r="N53" s="22">
        <v>108.130773324</v>
      </c>
      <c r="O53" s="2" t="s">
        <v>313</v>
      </c>
      <c r="P53" s="2">
        <v>800.19</v>
      </c>
      <c r="Q53" s="2">
        <v>232.16</v>
      </c>
      <c r="R53" s="2">
        <v>26.25</v>
      </c>
    </row>
    <row r="54" spans="1:18">
      <c r="A54" s="2">
        <v>53</v>
      </c>
      <c r="B54" s="2">
        <v>5</v>
      </c>
      <c r="C54" s="2">
        <v>6</v>
      </c>
      <c r="D54" s="2">
        <v>2016</v>
      </c>
      <c r="E54" s="2">
        <v>524.07</v>
      </c>
      <c r="F54" s="2">
        <v>15.98</v>
      </c>
      <c r="G54" s="2">
        <v>5.09</v>
      </c>
      <c r="H54" s="2">
        <v>476.23</v>
      </c>
      <c r="I54" s="22">
        <v>440.440735601958</v>
      </c>
      <c r="J54" s="22">
        <v>222.342895756392</v>
      </c>
      <c r="K54" s="22">
        <v>27.967427177211</v>
      </c>
      <c r="L54" s="2">
        <v>3.03</v>
      </c>
      <c r="M54" s="2">
        <v>102.1</v>
      </c>
      <c r="N54" s="22">
        <v>108.1257843576</v>
      </c>
      <c r="O54" s="2" t="s">
        <v>314</v>
      </c>
      <c r="P54" s="2">
        <v>3925.33</v>
      </c>
      <c r="Q54" s="2">
        <v>240.41</v>
      </c>
      <c r="R54" s="2">
        <v>30.24</v>
      </c>
    </row>
    <row r="55" spans="1:18">
      <c r="A55" s="2">
        <v>54</v>
      </c>
      <c r="B55" s="2">
        <v>6</v>
      </c>
      <c r="C55" s="2">
        <v>6</v>
      </c>
      <c r="D55" s="2">
        <v>2016</v>
      </c>
      <c r="E55" s="2">
        <v>601.97</v>
      </c>
      <c r="F55" s="2">
        <v>36.45</v>
      </c>
      <c r="G55" s="2">
        <v>7.71</v>
      </c>
      <c r="H55" s="2">
        <v>264.5</v>
      </c>
      <c r="I55" s="22">
        <v>244.363926535784</v>
      </c>
      <c r="J55" s="22">
        <v>162.435030485903</v>
      </c>
      <c r="K55" s="22">
        <v>88.6454395126973</v>
      </c>
      <c r="L55" s="2">
        <v>5.41</v>
      </c>
      <c r="M55" s="2">
        <v>101.8</v>
      </c>
      <c r="N55" s="22">
        <v>108.24019885</v>
      </c>
      <c r="O55" s="2" t="s">
        <v>290</v>
      </c>
      <c r="P55" s="2">
        <v>2256.26</v>
      </c>
      <c r="Q55" s="2">
        <v>175.82</v>
      </c>
      <c r="R55" s="2">
        <v>95.95</v>
      </c>
    </row>
    <row r="56" spans="1:18">
      <c r="A56" s="2">
        <v>55</v>
      </c>
      <c r="B56" s="2">
        <v>7</v>
      </c>
      <c r="C56" s="2">
        <v>6</v>
      </c>
      <c r="D56" s="2">
        <v>2016</v>
      </c>
      <c r="E56" s="2">
        <v>530.37</v>
      </c>
      <c r="F56" s="2">
        <v>25.05</v>
      </c>
      <c r="G56" s="2">
        <v>4.09</v>
      </c>
      <c r="H56" s="2">
        <v>393.72</v>
      </c>
      <c r="I56" s="22">
        <v>364.460856120079</v>
      </c>
      <c r="J56" s="22">
        <v>186.183104722725</v>
      </c>
      <c r="K56" s="22">
        <v>110.165819584605</v>
      </c>
      <c r="L56" s="2">
        <v>3.84</v>
      </c>
      <c r="M56" s="2">
        <v>101.8</v>
      </c>
      <c r="N56" s="22">
        <v>108.0280621056</v>
      </c>
      <c r="O56" s="2" t="s">
        <v>333</v>
      </c>
      <c r="P56" s="2">
        <v>613.09</v>
      </c>
      <c r="Q56" s="2">
        <v>201.13</v>
      </c>
      <c r="R56" s="2">
        <v>119.01</v>
      </c>
    </row>
    <row r="57" spans="1:18">
      <c r="A57" s="2">
        <v>56</v>
      </c>
      <c r="B57" s="2">
        <v>8</v>
      </c>
      <c r="C57" s="2">
        <v>6</v>
      </c>
      <c r="D57" s="2">
        <v>2016</v>
      </c>
      <c r="E57" s="2">
        <v>487.39</v>
      </c>
      <c r="F57" s="2">
        <v>22.7</v>
      </c>
      <c r="G57" s="2">
        <v>6.55</v>
      </c>
      <c r="H57" s="2">
        <v>225.19</v>
      </c>
      <c r="I57" s="22">
        <v>210.308119438198</v>
      </c>
      <c r="J57" s="22">
        <v>166.320764646515</v>
      </c>
      <c r="K57" s="22">
        <v>60.2094429600808</v>
      </c>
      <c r="L57" s="2">
        <v>4.97</v>
      </c>
      <c r="M57" s="2">
        <v>101.6</v>
      </c>
      <c r="N57" s="22">
        <v>107.0762273</v>
      </c>
      <c r="O57" s="2" t="s">
        <v>291</v>
      </c>
      <c r="P57" s="2">
        <v>2537.36</v>
      </c>
      <c r="Q57" s="2">
        <v>178.09</v>
      </c>
      <c r="R57" s="2">
        <v>64.47</v>
      </c>
    </row>
    <row r="58" spans="1:18">
      <c r="A58" s="2">
        <v>57</v>
      </c>
      <c r="B58" s="2">
        <v>9</v>
      </c>
      <c r="C58" s="2">
        <v>6</v>
      </c>
      <c r="D58" s="2">
        <v>2016</v>
      </c>
      <c r="E58" s="2">
        <v>613.88</v>
      </c>
      <c r="F58" s="2">
        <v>35.85</v>
      </c>
      <c r="G58" s="2">
        <v>5.97</v>
      </c>
      <c r="H58" s="2">
        <v>182.18</v>
      </c>
      <c r="I58" s="22">
        <v>170.47937552308</v>
      </c>
      <c r="J58" s="22">
        <v>119.591965044734</v>
      </c>
      <c r="K58" s="22">
        <v>58.1022309047538</v>
      </c>
      <c r="L58" s="2">
        <v>7.24</v>
      </c>
      <c r="M58" s="2">
        <v>101.8</v>
      </c>
      <c r="N58" s="22">
        <v>106.863366575</v>
      </c>
      <c r="O58" s="2" t="s">
        <v>315</v>
      </c>
      <c r="P58" s="2">
        <v>106.67</v>
      </c>
      <c r="Q58" s="2">
        <v>127.8</v>
      </c>
      <c r="R58" s="2">
        <v>62.09</v>
      </c>
    </row>
    <row r="59" spans="1:18">
      <c r="A59" s="2">
        <v>58</v>
      </c>
      <c r="B59" s="2">
        <v>10</v>
      </c>
      <c r="C59" s="2">
        <v>6</v>
      </c>
      <c r="D59" s="2">
        <v>2016</v>
      </c>
      <c r="E59" s="2">
        <v>560.5</v>
      </c>
      <c r="F59" s="2">
        <v>33.98</v>
      </c>
      <c r="G59" s="2">
        <v>4.3</v>
      </c>
      <c r="H59" s="2">
        <v>219.84</v>
      </c>
      <c r="I59" s="22">
        <v>203.712157511137</v>
      </c>
      <c r="J59" s="22">
        <v>126.810447395374</v>
      </c>
      <c r="K59" s="22">
        <v>61.5843794950426</v>
      </c>
      <c r="L59" s="2">
        <v>9.85</v>
      </c>
      <c r="M59" s="2">
        <v>102</v>
      </c>
      <c r="N59" s="22">
        <v>107.916975936</v>
      </c>
      <c r="O59" s="2" t="s">
        <v>293</v>
      </c>
      <c r="P59" s="2">
        <v>614.09</v>
      </c>
      <c r="Q59" s="2">
        <v>136.85</v>
      </c>
      <c r="R59" s="2">
        <v>66.46</v>
      </c>
    </row>
    <row r="60" spans="1:18">
      <c r="A60" s="2">
        <v>59</v>
      </c>
      <c r="B60" s="2">
        <v>11</v>
      </c>
      <c r="C60" s="2">
        <v>6</v>
      </c>
      <c r="D60" s="2">
        <v>2016</v>
      </c>
      <c r="E60" s="2">
        <v>598.54</v>
      </c>
      <c r="F60" s="2">
        <v>27.12</v>
      </c>
      <c r="G60" s="2">
        <v>2.89</v>
      </c>
      <c r="H60" s="2">
        <v>200.7</v>
      </c>
      <c r="I60" s="22">
        <v>186.153988858158</v>
      </c>
      <c r="J60" s="22">
        <v>119.437215472173</v>
      </c>
      <c r="K60" s="22">
        <v>35.0232915759046</v>
      </c>
      <c r="L60" s="2">
        <v>15.04</v>
      </c>
      <c r="M60" s="2">
        <v>101.7</v>
      </c>
      <c r="N60" s="22">
        <v>107.8139669373</v>
      </c>
      <c r="O60" s="2" t="s">
        <v>319</v>
      </c>
      <c r="P60" s="2">
        <v>881.4</v>
      </c>
      <c r="Q60" s="2">
        <v>128.77</v>
      </c>
      <c r="R60" s="2">
        <v>37.76</v>
      </c>
    </row>
    <row r="61" spans="1:18">
      <c r="A61" s="2">
        <v>60</v>
      </c>
      <c r="B61" s="2">
        <v>12</v>
      </c>
      <c r="C61" s="2">
        <v>6</v>
      </c>
      <c r="D61" s="2">
        <v>2016</v>
      </c>
      <c r="E61" s="2">
        <v>603.41</v>
      </c>
      <c r="F61" s="2">
        <v>31.71</v>
      </c>
      <c r="G61" s="2">
        <v>24.57</v>
      </c>
      <c r="H61" s="2">
        <v>246.78</v>
      </c>
      <c r="I61" s="22">
        <v>228.937540135706</v>
      </c>
      <c r="J61" s="22">
        <v>129.386168744335</v>
      </c>
      <c r="K61" s="22">
        <v>42.8689672164316</v>
      </c>
      <c r="L61" s="2">
        <v>8.02</v>
      </c>
      <c r="M61" s="2">
        <v>101.2</v>
      </c>
      <c r="N61" s="22">
        <v>107.793592896</v>
      </c>
      <c r="O61" s="2" t="s">
        <v>297</v>
      </c>
      <c r="P61" s="2">
        <v>80.86</v>
      </c>
      <c r="Q61" s="2">
        <v>139.47</v>
      </c>
      <c r="R61" s="2">
        <v>46.21</v>
      </c>
    </row>
    <row r="62" spans="1:18">
      <c r="A62" s="2">
        <v>61</v>
      </c>
      <c r="B62" s="2">
        <v>1</v>
      </c>
      <c r="C62" s="2">
        <v>7</v>
      </c>
      <c r="D62" s="2">
        <v>2017</v>
      </c>
      <c r="E62" s="2">
        <v>658.08</v>
      </c>
      <c r="F62" s="2">
        <v>35.57</v>
      </c>
      <c r="G62" s="2">
        <v>5.24</v>
      </c>
      <c r="H62" s="2">
        <v>667.44</v>
      </c>
      <c r="I62" s="22">
        <v>612.426597593887</v>
      </c>
      <c r="J62" s="22">
        <v>246.947096683511</v>
      </c>
      <c r="K62" s="22">
        <v>49.3472108632975</v>
      </c>
      <c r="L62" s="2">
        <v>6.15</v>
      </c>
      <c r="M62" s="2">
        <v>101.4</v>
      </c>
      <c r="N62" s="22">
        <v>108.98285649615</v>
      </c>
      <c r="O62" s="2" t="s">
        <v>287</v>
      </c>
      <c r="P62" s="2">
        <v>75.02</v>
      </c>
      <c r="Q62" s="2">
        <v>269.13</v>
      </c>
      <c r="R62" s="2">
        <v>53.78</v>
      </c>
    </row>
    <row r="63" spans="1:18">
      <c r="A63" s="2">
        <v>62</v>
      </c>
      <c r="B63" s="2">
        <v>2</v>
      </c>
      <c r="C63" s="2">
        <v>7</v>
      </c>
      <c r="D63" s="2">
        <v>2017</v>
      </c>
      <c r="E63" s="2">
        <v>514.36</v>
      </c>
      <c r="F63" s="2">
        <v>24.82</v>
      </c>
      <c r="G63" s="2">
        <v>5.12</v>
      </c>
      <c r="H63" s="2">
        <v>371.69</v>
      </c>
      <c r="I63" s="22">
        <v>347.149494137251</v>
      </c>
      <c r="J63" s="22">
        <v>224.602519169539</v>
      </c>
      <c r="K63" s="22">
        <v>47.735507130552</v>
      </c>
      <c r="L63" s="2">
        <v>5.2</v>
      </c>
      <c r="M63" s="2">
        <v>100.5</v>
      </c>
      <c r="N63" s="22">
        <v>107.069146369848</v>
      </c>
      <c r="O63" s="2" t="s">
        <v>289</v>
      </c>
      <c r="P63" s="2">
        <v>122.19</v>
      </c>
      <c r="Q63" s="2">
        <v>240.48</v>
      </c>
      <c r="R63" s="2">
        <v>51.11</v>
      </c>
    </row>
    <row r="64" spans="1:18">
      <c r="A64" s="2">
        <v>63</v>
      </c>
      <c r="B64" s="2">
        <v>3</v>
      </c>
      <c r="C64" s="2">
        <v>7</v>
      </c>
      <c r="D64" s="2">
        <v>2017</v>
      </c>
      <c r="E64" s="2">
        <v>623.82</v>
      </c>
      <c r="F64" s="2">
        <v>29.12</v>
      </c>
      <c r="G64" s="2">
        <v>3.5</v>
      </c>
      <c r="H64" s="2">
        <v>485.16</v>
      </c>
      <c r="I64" s="22">
        <v>447.723806217162</v>
      </c>
      <c r="J64" s="22">
        <v>244.874911327653</v>
      </c>
      <c r="K64" s="22">
        <v>41.8875908240518</v>
      </c>
      <c r="L64" s="2">
        <v>5.47</v>
      </c>
      <c r="M64" s="2">
        <v>101.1</v>
      </c>
      <c r="N64" s="22">
        <v>108.361448121139</v>
      </c>
      <c r="O64" s="2" t="s">
        <v>312</v>
      </c>
      <c r="P64" s="2">
        <v>492.67</v>
      </c>
      <c r="Q64" s="2">
        <v>265.35</v>
      </c>
      <c r="R64" s="2">
        <v>45.39</v>
      </c>
    </row>
    <row r="65" spans="1:18">
      <c r="A65" s="2">
        <v>64</v>
      </c>
      <c r="B65" s="2">
        <v>4</v>
      </c>
      <c r="C65" s="2">
        <v>7</v>
      </c>
      <c r="D65" s="2">
        <v>2017</v>
      </c>
      <c r="E65" s="2">
        <v>521.52</v>
      </c>
      <c r="F65" s="2">
        <v>22.02</v>
      </c>
      <c r="G65" s="2">
        <v>3.26</v>
      </c>
      <c r="H65" s="2">
        <v>435.95</v>
      </c>
      <c r="I65" s="22">
        <v>396.0404953468</v>
      </c>
      <c r="J65" s="22">
        <v>209.380464198946</v>
      </c>
      <c r="K65" s="22">
        <v>24.8916379688091</v>
      </c>
      <c r="L65" s="2">
        <v>5.9</v>
      </c>
      <c r="M65" s="2">
        <v>101.8</v>
      </c>
      <c r="N65" s="22">
        <v>110.077127243832</v>
      </c>
      <c r="O65" s="2" t="s">
        <v>313</v>
      </c>
      <c r="P65" s="2">
        <v>820.83</v>
      </c>
      <c r="Q65" s="2">
        <v>230.48</v>
      </c>
      <c r="R65" s="2">
        <v>27.4</v>
      </c>
    </row>
    <row r="66" spans="1:18">
      <c r="A66" s="2">
        <v>65</v>
      </c>
      <c r="B66" s="2">
        <v>5</v>
      </c>
      <c r="C66" s="2">
        <v>7</v>
      </c>
      <c r="D66" s="2">
        <v>2017</v>
      </c>
      <c r="E66" s="2">
        <v>521.55</v>
      </c>
      <c r="F66" s="2">
        <v>16.87</v>
      </c>
      <c r="G66" s="2">
        <v>5.06</v>
      </c>
      <c r="H66" s="2">
        <v>486.29</v>
      </c>
      <c r="I66" s="22">
        <v>441.792450247592</v>
      </c>
      <c r="J66" s="22">
        <v>219.047436055023</v>
      </c>
      <c r="K66" s="22">
        <v>27.0004968668047</v>
      </c>
      <c r="L66" s="2">
        <v>2.95</v>
      </c>
      <c r="M66" s="2">
        <v>101.8</v>
      </c>
      <c r="N66" s="22">
        <v>110.072048476037</v>
      </c>
      <c r="O66" s="2" t="s">
        <v>314</v>
      </c>
      <c r="P66" s="2">
        <v>3948.89</v>
      </c>
      <c r="Q66" s="2">
        <v>241.11</v>
      </c>
      <c r="R66" s="2">
        <v>29.72</v>
      </c>
    </row>
    <row r="67" spans="1:18">
      <c r="A67" s="2">
        <v>66</v>
      </c>
      <c r="B67" s="2">
        <v>6</v>
      </c>
      <c r="C67" s="2">
        <v>7</v>
      </c>
      <c r="D67" s="2">
        <v>2017</v>
      </c>
      <c r="E67" s="2">
        <v>591.03</v>
      </c>
      <c r="F67" s="2">
        <v>36.82</v>
      </c>
      <c r="G67" s="2">
        <v>7.64</v>
      </c>
      <c r="H67" s="2">
        <v>277.09</v>
      </c>
      <c r="I67" s="22">
        <v>252.212280457784</v>
      </c>
      <c r="J67" s="22">
        <v>158.723799004758</v>
      </c>
      <c r="K67" s="22">
        <v>93.5886054230373</v>
      </c>
      <c r="L67" s="2">
        <v>4.83</v>
      </c>
      <c r="M67" s="2">
        <v>101.5</v>
      </c>
      <c r="N67" s="22">
        <v>109.86380183275</v>
      </c>
      <c r="O67" s="2" t="s">
        <v>290</v>
      </c>
      <c r="P67" s="2">
        <v>2237.72</v>
      </c>
      <c r="Q67" s="2">
        <v>174.38</v>
      </c>
      <c r="R67" s="2">
        <v>102.82</v>
      </c>
    </row>
    <row r="68" spans="1:18">
      <c r="A68" s="2">
        <v>67</v>
      </c>
      <c r="B68" s="2">
        <v>7</v>
      </c>
      <c r="C68" s="2">
        <v>7</v>
      </c>
      <c r="D68" s="2">
        <v>2017</v>
      </c>
      <c r="E68" s="2">
        <v>526.38</v>
      </c>
      <c r="F68" s="2">
        <v>25.04</v>
      </c>
      <c r="G68" s="2">
        <v>4.1</v>
      </c>
      <c r="H68" s="2">
        <v>401.76</v>
      </c>
      <c r="I68" s="22">
        <v>364.611143867551</v>
      </c>
      <c r="J68" s="22">
        <v>177.595466804662</v>
      </c>
      <c r="K68" s="22">
        <v>113.441838369783</v>
      </c>
      <c r="L68" s="2">
        <v>3.68</v>
      </c>
      <c r="M68" s="2">
        <v>102</v>
      </c>
      <c r="N68" s="22">
        <v>110.188623347712</v>
      </c>
      <c r="O68" s="2" t="s">
        <v>333</v>
      </c>
      <c r="P68" s="2">
        <v>620.68</v>
      </c>
      <c r="Q68" s="2">
        <v>195.69</v>
      </c>
      <c r="R68" s="2">
        <v>125</v>
      </c>
    </row>
    <row r="69" spans="1:18">
      <c r="A69" s="2">
        <v>68</v>
      </c>
      <c r="B69" s="2">
        <v>8</v>
      </c>
      <c r="C69" s="2">
        <v>7</v>
      </c>
      <c r="D69" s="2">
        <v>2017</v>
      </c>
      <c r="E69" s="2">
        <v>485.07</v>
      </c>
      <c r="F69" s="2">
        <v>25.55</v>
      </c>
      <c r="G69" s="2">
        <v>6.23</v>
      </c>
      <c r="H69" s="2">
        <v>231.54</v>
      </c>
      <c r="I69" s="22">
        <v>213.88573102384</v>
      </c>
      <c r="J69" s="22">
        <v>178.524472564858</v>
      </c>
      <c r="K69" s="22">
        <v>63.7481830264973</v>
      </c>
      <c r="L69" s="2">
        <v>3.94</v>
      </c>
      <c r="M69" s="2">
        <v>101.1</v>
      </c>
      <c r="N69" s="22">
        <v>108.2540658003</v>
      </c>
      <c r="O69" s="2" t="s">
        <v>291</v>
      </c>
      <c r="P69" s="2">
        <v>2605.15</v>
      </c>
      <c r="Q69" s="2">
        <v>193.26</v>
      </c>
      <c r="R69" s="2">
        <v>69.01</v>
      </c>
    </row>
    <row r="70" spans="1:18">
      <c r="A70" s="2">
        <v>69</v>
      </c>
      <c r="B70" s="2">
        <v>9</v>
      </c>
      <c r="C70" s="2">
        <v>7</v>
      </c>
      <c r="D70" s="2">
        <v>2017</v>
      </c>
      <c r="E70" s="2">
        <v>651.56</v>
      </c>
      <c r="F70" s="2">
        <v>33.64</v>
      </c>
      <c r="G70" s="2">
        <v>6.07</v>
      </c>
      <c r="H70" s="2">
        <v>181.59</v>
      </c>
      <c r="I70" s="22">
        <v>167.581132783235</v>
      </c>
      <c r="J70" s="22">
        <v>126.320311996086</v>
      </c>
      <c r="K70" s="22">
        <v>53.8485549749534</v>
      </c>
      <c r="L70" s="2">
        <v>6.65</v>
      </c>
      <c r="M70" s="2">
        <v>101.4</v>
      </c>
      <c r="N70" s="22">
        <v>108.35945370705</v>
      </c>
      <c r="O70" s="2" t="s">
        <v>315</v>
      </c>
      <c r="P70" s="2">
        <v>108.86</v>
      </c>
      <c r="Q70" s="2">
        <v>136.88</v>
      </c>
      <c r="R70" s="2">
        <v>58.35</v>
      </c>
    </row>
    <row r="71" spans="1:18">
      <c r="A71" s="2">
        <v>70</v>
      </c>
      <c r="B71" s="2">
        <v>10</v>
      </c>
      <c r="C71" s="2">
        <v>7</v>
      </c>
      <c r="D71" s="2">
        <v>2017</v>
      </c>
      <c r="E71" s="2">
        <v>571.85</v>
      </c>
      <c r="F71" s="2">
        <v>32.33</v>
      </c>
      <c r="G71" s="2">
        <v>4.61</v>
      </c>
      <c r="H71" s="2">
        <v>216.04</v>
      </c>
      <c r="I71" s="22">
        <v>197.817126562338</v>
      </c>
      <c r="J71" s="22">
        <v>121.094774059754</v>
      </c>
      <c r="K71" s="22">
        <v>59.5264367608666</v>
      </c>
      <c r="L71" s="2">
        <v>9.46</v>
      </c>
      <c r="M71" s="2">
        <v>101.2</v>
      </c>
      <c r="N71" s="22">
        <v>109.211979647232</v>
      </c>
      <c r="O71" s="2" t="s">
        <v>293</v>
      </c>
      <c r="P71" s="2">
        <v>615.03</v>
      </c>
      <c r="Q71" s="2">
        <v>132.25</v>
      </c>
      <c r="R71" s="2">
        <v>65.01</v>
      </c>
    </row>
    <row r="72" spans="1:18">
      <c r="A72" s="2">
        <v>71</v>
      </c>
      <c r="B72" s="2">
        <v>11</v>
      </c>
      <c r="C72" s="2">
        <v>7</v>
      </c>
      <c r="D72" s="2">
        <v>2017</v>
      </c>
      <c r="E72" s="2">
        <v>596.91</v>
      </c>
      <c r="F72" s="2">
        <v>27.13</v>
      </c>
      <c r="G72" s="2">
        <v>3.79</v>
      </c>
      <c r="H72" s="2">
        <v>206.95</v>
      </c>
      <c r="I72" s="22">
        <v>189.487671698885</v>
      </c>
      <c r="J72" s="22">
        <v>139.467321348994</v>
      </c>
      <c r="K72" s="22">
        <v>37.0643196442178</v>
      </c>
      <c r="L72" s="2">
        <v>14.07</v>
      </c>
      <c r="M72" s="2">
        <v>101.3</v>
      </c>
      <c r="N72" s="22">
        <v>109.215548507485</v>
      </c>
      <c r="O72" s="2" t="s">
        <v>319</v>
      </c>
      <c r="P72" s="2">
        <v>870.56</v>
      </c>
      <c r="Q72" s="2">
        <v>152.32</v>
      </c>
      <c r="R72" s="2">
        <v>40.48</v>
      </c>
    </row>
    <row r="73" spans="1:18">
      <c r="A73" s="2">
        <v>72</v>
      </c>
      <c r="B73" s="2">
        <v>12</v>
      </c>
      <c r="C73" s="2">
        <v>7</v>
      </c>
      <c r="D73" s="2">
        <v>2017</v>
      </c>
      <c r="E73" s="2">
        <v>601.61</v>
      </c>
      <c r="F73" s="2">
        <v>30.32</v>
      </c>
      <c r="G73" s="2">
        <v>24.73</v>
      </c>
      <c r="H73" s="2">
        <v>270.27</v>
      </c>
      <c r="I73" s="22">
        <v>247.511537837264</v>
      </c>
      <c r="J73" s="22">
        <v>126.425307279514</v>
      </c>
      <c r="K73" s="22">
        <v>42.5386129890145</v>
      </c>
      <c r="L73" s="2">
        <v>8.3</v>
      </c>
      <c r="M73" s="2">
        <v>101.3</v>
      </c>
      <c r="N73" s="22">
        <v>109.194909603648</v>
      </c>
      <c r="O73" s="2" t="s">
        <v>297</v>
      </c>
      <c r="P73" s="2">
        <v>81.09</v>
      </c>
      <c r="Q73" s="2">
        <v>138.05</v>
      </c>
      <c r="R73" s="2">
        <v>46.45</v>
      </c>
    </row>
    <row r="74" spans="1:18">
      <c r="A74" s="2">
        <v>73</v>
      </c>
      <c r="B74" s="2">
        <v>1</v>
      </c>
      <c r="C74" s="2">
        <v>8</v>
      </c>
      <c r="D74" s="2">
        <v>2018</v>
      </c>
      <c r="E74" s="2">
        <v>648.59</v>
      </c>
      <c r="F74" s="2">
        <v>34.26</v>
      </c>
      <c r="G74" s="2">
        <v>5.12</v>
      </c>
      <c r="H74" s="2">
        <v>673.42</v>
      </c>
      <c r="I74" s="22">
        <v>603.431346813003</v>
      </c>
      <c r="J74" s="22">
        <v>247.49448782298</v>
      </c>
      <c r="K74" s="22">
        <v>49.4182512796429</v>
      </c>
      <c r="L74" s="2">
        <v>5.8</v>
      </c>
      <c r="M74" s="2">
        <v>102.4</v>
      </c>
      <c r="N74" s="22">
        <v>111.598445052058</v>
      </c>
      <c r="O74" s="2" t="s">
        <v>287</v>
      </c>
      <c r="P74" s="2">
        <v>78.43</v>
      </c>
      <c r="Q74" s="2">
        <v>276.2</v>
      </c>
      <c r="R74" s="2">
        <v>55.15</v>
      </c>
    </row>
    <row r="75" spans="1:18">
      <c r="A75" s="2">
        <v>74</v>
      </c>
      <c r="B75" s="2">
        <v>2</v>
      </c>
      <c r="C75" s="2">
        <v>8</v>
      </c>
      <c r="D75" s="2">
        <v>2018</v>
      </c>
      <c r="E75" s="2">
        <v>525.7</v>
      </c>
      <c r="F75" s="2">
        <v>28.58</v>
      </c>
      <c r="G75" s="2">
        <v>5.81</v>
      </c>
      <c r="H75" s="2">
        <v>349.32</v>
      </c>
      <c r="I75" s="22">
        <v>320.487675583278</v>
      </c>
      <c r="J75" s="22">
        <v>221.603667583834</v>
      </c>
      <c r="K75" s="22">
        <v>38.5150367026967</v>
      </c>
      <c r="L75" s="2">
        <v>4.72</v>
      </c>
      <c r="M75" s="2">
        <v>101.8</v>
      </c>
      <c r="N75" s="22">
        <v>108.996391004505</v>
      </c>
      <c r="O75" s="2" t="s">
        <v>289</v>
      </c>
      <c r="P75" s="2">
        <v>150.45</v>
      </c>
      <c r="Q75" s="2">
        <v>241.54</v>
      </c>
      <c r="R75" s="2">
        <v>41.98</v>
      </c>
    </row>
    <row r="76" spans="1:18">
      <c r="A76" s="2">
        <v>75</v>
      </c>
      <c r="B76" s="2">
        <v>3</v>
      </c>
      <c r="C76" s="2">
        <v>8</v>
      </c>
      <c r="D76" s="2">
        <v>2018</v>
      </c>
      <c r="E76" s="2">
        <v>599.02</v>
      </c>
      <c r="F76" s="2">
        <v>29.14</v>
      </c>
      <c r="G76" s="2">
        <v>3.5</v>
      </c>
      <c r="H76" s="2">
        <v>497.72</v>
      </c>
      <c r="I76" s="22">
        <v>450.308474807595</v>
      </c>
      <c r="J76" s="22">
        <v>241.303892381125</v>
      </c>
      <c r="K76" s="22">
        <v>44.9476111637895</v>
      </c>
      <c r="L76" s="2">
        <v>5.47</v>
      </c>
      <c r="M76" s="2">
        <v>102</v>
      </c>
      <c r="N76" s="22">
        <v>110.528677083562</v>
      </c>
      <c r="O76" s="2" t="s">
        <v>312</v>
      </c>
      <c r="P76" s="2">
        <v>488.36</v>
      </c>
      <c r="Q76" s="2">
        <v>266.71</v>
      </c>
      <c r="R76" s="2">
        <v>49.68</v>
      </c>
    </row>
    <row r="77" spans="1:18">
      <c r="A77" s="2">
        <v>76</v>
      </c>
      <c r="B77" s="2">
        <v>4</v>
      </c>
      <c r="C77" s="2">
        <v>8</v>
      </c>
      <c r="D77" s="2">
        <v>2018</v>
      </c>
      <c r="E77" s="2">
        <v>545.73</v>
      </c>
      <c r="F77" s="2">
        <v>21.61</v>
      </c>
      <c r="G77" s="2">
        <v>3.37</v>
      </c>
      <c r="H77" s="2">
        <v>431.09</v>
      </c>
      <c r="I77" s="22">
        <v>382.82053684861</v>
      </c>
      <c r="J77" s="22">
        <v>215.515822885683</v>
      </c>
      <c r="K77" s="22">
        <v>23.9856705102901</v>
      </c>
      <c r="L77" s="2">
        <v>5.39</v>
      </c>
      <c r="M77" s="2">
        <v>102.3</v>
      </c>
      <c r="N77" s="22">
        <v>112.60890117044</v>
      </c>
      <c r="O77" s="2" t="s">
        <v>313</v>
      </c>
      <c r="P77" s="2">
        <v>839.71</v>
      </c>
      <c r="Q77" s="2">
        <v>242.69</v>
      </c>
      <c r="R77" s="2">
        <v>27.01</v>
      </c>
    </row>
    <row r="78" spans="1:18">
      <c r="A78" s="2">
        <v>77</v>
      </c>
      <c r="B78" s="2">
        <v>5</v>
      </c>
      <c r="C78" s="2">
        <v>8</v>
      </c>
      <c r="D78" s="2">
        <v>2018</v>
      </c>
      <c r="E78" s="2">
        <v>519.62</v>
      </c>
      <c r="F78" s="2">
        <v>17.3</v>
      </c>
      <c r="G78" s="2">
        <v>5.1</v>
      </c>
      <c r="H78" s="2">
        <v>498.62</v>
      </c>
      <c r="I78" s="22">
        <v>444.547796038331</v>
      </c>
      <c r="J78" s="22">
        <v>215.319758977212</v>
      </c>
      <c r="K78" s="22">
        <v>28.6991968923707</v>
      </c>
      <c r="L78" s="2">
        <v>2.99</v>
      </c>
      <c r="M78" s="2">
        <v>101.9</v>
      </c>
      <c r="N78" s="22">
        <v>112.163417397081</v>
      </c>
      <c r="O78" s="2" t="s">
        <v>314</v>
      </c>
      <c r="P78" s="2">
        <v>3783.1</v>
      </c>
      <c r="Q78" s="2">
        <v>241.51</v>
      </c>
      <c r="R78" s="2">
        <v>32.19</v>
      </c>
    </row>
    <row r="79" spans="1:18">
      <c r="A79" s="2">
        <v>78</v>
      </c>
      <c r="B79" s="2">
        <v>6</v>
      </c>
      <c r="C79" s="2">
        <v>8</v>
      </c>
      <c r="D79" s="2">
        <v>2018</v>
      </c>
      <c r="E79" s="2">
        <v>609.75</v>
      </c>
      <c r="F79" s="2">
        <v>35.9</v>
      </c>
      <c r="G79" s="2">
        <v>8.04</v>
      </c>
      <c r="H79" s="2">
        <v>279.86</v>
      </c>
      <c r="I79" s="22">
        <v>248.763265689691</v>
      </c>
      <c r="J79" s="22">
        <v>163.732557493179</v>
      </c>
      <c r="K79" s="22">
        <v>88.1151380255096</v>
      </c>
      <c r="L79" s="2">
        <v>4.49</v>
      </c>
      <c r="M79" s="2">
        <v>102.4</v>
      </c>
      <c r="N79" s="22">
        <v>112.500533076736</v>
      </c>
      <c r="O79" s="2" t="s">
        <v>290</v>
      </c>
      <c r="P79" s="2">
        <v>2214.72</v>
      </c>
      <c r="Q79" s="2">
        <v>184.2</v>
      </c>
      <c r="R79" s="2">
        <v>99.13</v>
      </c>
    </row>
    <row r="80" spans="1:18">
      <c r="A80" s="2">
        <v>79</v>
      </c>
      <c r="B80" s="2">
        <v>7</v>
      </c>
      <c r="C80" s="2">
        <v>8</v>
      </c>
      <c r="D80" s="2">
        <v>2018</v>
      </c>
      <c r="E80" s="2">
        <v>552.25</v>
      </c>
      <c r="F80" s="2">
        <v>24.94</v>
      </c>
      <c r="G80" s="2">
        <v>4.19</v>
      </c>
      <c r="H80" s="2">
        <v>391.93</v>
      </c>
      <c r="I80" s="22">
        <v>348.033344127349</v>
      </c>
      <c r="J80" s="22">
        <v>177.164627578515</v>
      </c>
      <c r="K80" s="22">
        <v>106.488808276355</v>
      </c>
      <c r="L80" s="2">
        <v>3.68</v>
      </c>
      <c r="M80" s="2">
        <v>102.2</v>
      </c>
      <c r="N80" s="22">
        <v>112.612773061362</v>
      </c>
      <c r="O80" s="2" t="s">
        <v>333</v>
      </c>
      <c r="P80" s="2">
        <v>651.07</v>
      </c>
      <c r="Q80" s="2">
        <v>199.51</v>
      </c>
      <c r="R80" s="2">
        <v>119.92</v>
      </c>
    </row>
    <row r="81" spans="1:18">
      <c r="A81" s="2">
        <v>80</v>
      </c>
      <c r="B81" s="2">
        <v>8</v>
      </c>
      <c r="C81" s="2">
        <v>8</v>
      </c>
      <c r="D81" s="2">
        <v>2018</v>
      </c>
      <c r="E81" s="2">
        <v>503.54</v>
      </c>
      <c r="F81" s="2">
        <v>24.26</v>
      </c>
      <c r="G81" s="2">
        <v>6.32</v>
      </c>
      <c r="H81" s="2">
        <v>233.76</v>
      </c>
      <c r="I81" s="22">
        <v>211.702414033118</v>
      </c>
      <c r="J81" s="22">
        <v>162.290693851535</v>
      </c>
      <c r="K81" s="22">
        <v>55.2893239935056</v>
      </c>
      <c r="L81" s="2">
        <v>3.54</v>
      </c>
      <c r="M81" s="2">
        <v>102</v>
      </c>
      <c r="N81" s="22">
        <v>110.419147116306</v>
      </c>
      <c r="O81" s="2" t="s">
        <v>291</v>
      </c>
      <c r="P81" s="2">
        <v>2544.76</v>
      </c>
      <c r="Q81" s="2">
        <v>179.2</v>
      </c>
      <c r="R81" s="2">
        <v>61.05</v>
      </c>
    </row>
    <row r="82" spans="1:18">
      <c r="A82" s="2">
        <v>81</v>
      </c>
      <c r="B82" s="2">
        <v>9</v>
      </c>
      <c r="C82" s="2">
        <v>8</v>
      </c>
      <c r="D82" s="2">
        <v>2018</v>
      </c>
      <c r="E82" s="2">
        <v>632.6</v>
      </c>
      <c r="F82" s="2">
        <v>30.17</v>
      </c>
      <c r="G82" s="2">
        <v>6.17</v>
      </c>
      <c r="H82" s="2">
        <v>210.02</v>
      </c>
      <c r="I82" s="22">
        <v>188.722379487175</v>
      </c>
      <c r="J82" s="22">
        <v>159.365365213077</v>
      </c>
      <c r="K82" s="22">
        <v>56.6113222916484</v>
      </c>
      <c r="L82" s="2">
        <v>6.16</v>
      </c>
      <c r="M82" s="2">
        <v>102.7</v>
      </c>
      <c r="N82" s="22">
        <v>111.28515895714</v>
      </c>
      <c r="O82" s="2" t="s">
        <v>315</v>
      </c>
      <c r="P82" s="2">
        <v>113.83</v>
      </c>
      <c r="Q82" s="2">
        <v>177.35</v>
      </c>
      <c r="R82" s="2">
        <v>63</v>
      </c>
    </row>
    <row r="83" spans="1:18">
      <c r="A83" s="2">
        <v>82</v>
      </c>
      <c r="B83" s="2">
        <v>10</v>
      </c>
      <c r="C83" s="2">
        <v>8</v>
      </c>
      <c r="D83" s="2">
        <v>2018</v>
      </c>
      <c r="E83" s="2">
        <v>523.86</v>
      </c>
      <c r="F83" s="2">
        <v>35.44</v>
      </c>
      <c r="G83" s="2">
        <v>4.45</v>
      </c>
      <c r="H83" s="2">
        <v>217.97</v>
      </c>
      <c r="I83" s="22">
        <v>195.670913686975</v>
      </c>
      <c r="J83" s="22">
        <v>124.618232958783</v>
      </c>
      <c r="K83" s="22">
        <v>65.6216166927463</v>
      </c>
      <c r="L83" s="2">
        <v>9.18</v>
      </c>
      <c r="M83" s="2">
        <v>102</v>
      </c>
      <c r="N83" s="22">
        <v>111.396219240177</v>
      </c>
      <c r="O83" s="2" t="s">
        <v>293</v>
      </c>
      <c r="P83" s="2">
        <v>620.41</v>
      </c>
      <c r="Q83" s="2">
        <v>138.82</v>
      </c>
      <c r="R83" s="2">
        <v>73.1</v>
      </c>
    </row>
    <row r="84" spans="1:18">
      <c r="A84" s="2">
        <v>83</v>
      </c>
      <c r="B84" s="2">
        <v>11</v>
      </c>
      <c r="C84" s="2">
        <v>8</v>
      </c>
      <c r="D84" s="2">
        <v>2018</v>
      </c>
      <c r="E84" s="2">
        <v>607.81</v>
      </c>
      <c r="F84" s="2">
        <v>25.64</v>
      </c>
      <c r="G84" s="2">
        <v>3.77</v>
      </c>
      <c r="H84" s="2">
        <v>218.98</v>
      </c>
      <c r="I84" s="22">
        <v>197.734306558254</v>
      </c>
      <c r="J84" s="22">
        <v>148.512929946279</v>
      </c>
      <c r="K84" s="22">
        <v>48.0745934841604</v>
      </c>
      <c r="L84" s="2">
        <v>13.78</v>
      </c>
      <c r="M84" s="2">
        <v>101.4</v>
      </c>
      <c r="N84" s="22">
        <v>110.74456618659</v>
      </c>
      <c r="O84" s="2" t="s">
        <v>319</v>
      </c>
      <c r="P84" s="2">
        <v>849.55</v>
      </c>
      <c r="Q84" s="2">
        <v>164.47</v>
      </c>
      <c r="R84" s="2">
        <v>53.24</v>
      </c>
    </row>
    <row r="85" spans="1:18">
      <c r="A85" s="2">
        <v>84</v>
      </c>
      <c r="B85" s="2">
        <v>12</v>
      </c>
      <c r="C85" s="2">
        <v>8</v>
      </c>
      <c r="D85" s="2">
        <v>2018</v>
      </c>
      <c r="E85" s="2">
        <v>597.58</v>
      </c>
      <c r="F85" s="2">
        <v>30.14</v>
      </c>
      <c r="G85" s="2">
        <v>24.38</v>
      </c>
      <c r="H85" s="2">
        <v>262.19</v>
      </c>
      <c r="I85" s="22">
        <v>233.799343235121</v>
      </c>
      <c r="J85" s="22">
        <v>126.16015515811</v>
      </c>
      <c r="K85" s="22">
        <v>45.9858580824409</v>
      </c>
      <c r="L85" s="2">
        <v>8.01</v>
      </c>
      <c r="M85" s="2">
        <v>102.7</v>
      </c>
      <c r="N85" s="22">
        <v>112.143172162947</v>
      </c>
      <c r="O85" s="2" t="s">
        <v>297</v>
      </c>
      <c r="P85" s="2">
        <v>78.01</v>
      </c>
      <c r="Q85" s="2">
        <v>141.48</v>
      </c>
      <c r="R85" s="2">
        <v>51.57</v>
      </c>
    </row>
    <row r="86" spans="1:18">
      <c r="A86" s="2">
        <v>85</v>
      </c>
      <c r="B86" s="2">
        <v>1</v>
      </c>
      <c r="C86" s="2">
        <v>9</v>
      </c>
      <c r="D86" s="2">
        <v>2019</v>
      </c>
      <c r="E86" s="2">
        <v>684.74</v>
      </c>
      <c r="F86" s="2">
        <v>34.21</v>
      </c>
      <c r="G86" s="2">
        <v>4.75</v>
      </c>
      <c r="H86" s="2">
        <v>678.9</v>
      </c>
      <c r="I86" s="22">
        <v>589.25461279663</v>
      </c>
      <c r="J86" s="22">
        <v>170.527108228243</v>
      </c>
      <c r="K86" s="22">
        <v>53.3965882740443</v>
      </c>
      <c r="L86" s="2">
        <v>5.75</v>
      </c>
      <c r="M86" s="22">
        <v>103.2392104</v>
      </c>
      <c r="N86" s="22">
        <v>115.213353490422</v>
      </c>
      <c r="O86" s="2" t="s">
        <v>287</v>
      </c>
      <c r="P86" s="2">
        <v>78.17</v>
      </c>
      <c r="Q86" s="2">
        <v>196.47</v>
      </c>
      <c r="R86" s="2">
        <v>61.52</v>
      </c>
    </row>
    <row r="87" spans="1:18">
      <c r="A87" s="2">
        <v>86</v>
      </c>
      <c r="B87" s="2">
        <v>2</v>
      </c>
      <c r="C87" s="2">
        <v>9</v>
      </c>
      <c r="D87" s="2">
        <v>2019</v>
      </c>
      <c r="E87" s="2">
        <v>534.66</v>
      </c>
      <c r="F87" s="2">
        <v>24.12</v>
      </c>
      <c r="G87" s="2">
        <v>5.18</v>
      </c>
      <c r="H87" s="2">
        <v>386.66</v>
      </c>
      <c r="I87" s="22">
        <v>344.436723676103</v>
      </c>
      <c r="J87" s="22">
        <v>238.645317004159</v>
      </c>
      <c r="K87" s="22">
        <v>38.2865835193682</v>
      </c>
      <c r="L87" s="2">
        <v>3.48</v>
      </c>
      <c r="M87" s="22">
        <v>102.99299297</v>
      </c>
      <c r="N87" s="22">
        <v>112.258645324824</v>
      </c>
      <c r="O87" s="2" t="s">
        <v>289</v>
      </c>
      <c r="P87" s="2">
        <v>160.7</v>
      </c>
      <c r="Q87" s="2">
        <v>267.9</v>
      </c>
      <c r="R87" s="2">
        <v>42.98</v>
      </c>
    </row>
    <row r="88" spans="1:18">
      <c r="A88" s="2">
        <v>87</v>
      </c>
      <c r="B88" s="2">
        <v>3</v>
      </c>
      <c r="C88" s="2">
        <v>9</v>
      </c>
      <c r="D88" s="2">
        <v>2019</v>
      </c>
      <c r="E88" s="2">
        <v>595.63</v>
      </c>
      <c r="F88" s="2">
        <v>29.06</v>
      </c>
      <c r="G88" s="2">
        <v>3.35</v>
      </c>
      <c r="H88" s="2">
        <v>506.24</v>
      </c>
      <c r="I88" s="22">
        <v>446.591982488325</v>
      </c>
      <c r="J88" s="22">
        <v>239.139843973086</v>
      </c>
      <c r="K88" s="22">
        <v>40.368301830487</v>
      </c>
      <c r="L88" s="2">
        <v>5.28</v>
      </c>
      <c r="M88" s="22">
        <v>102.55824097</v>
      </c>
      <c r="N88" s="22">
        <v>113.356266984313</v>
      </c>
      <c r="O88" s="2" t="s">
        <v>312</v>
      </c>
      <c r="P88" s="2">
        <v>507.11</v>
      </c>
      <c r="Q88" s="2">
        <v>271.08</v>
      </c>
      <c r="R88" s="2">
        <v>45.76</v>
      </c>
    </row>
    <row r="89" spans="1:18">
      <c r="A89" s="2">
        <v>88</v>
      </c>
      <c r="B89" s="2">
        <v>4</v>
      </c>
      <c r="C89" s="2">
        <v>9</v>
      </c>
      <c r="D89" s="2">
        <v>2019</v>
      </c>
      <c r="E89" s="2">
        <v>544.18</v>
      </c>
      <c r="F89" s="2">
        <v>21.11</v>
      </c>
      <c r="G89" s="2">
        <v>3.33</v>
      </c>
      <c r="H89" s="2">
        <v>423.74</v>
      </c>
      <c r="I89" s="22">
        <v>363.795098017171</v>
      </c>
      <c r="J89" s="22">
        <v>212.006328183226</v>
      </c>
      <c r="K89" s="22">
        <v>25.7302569678921</v>
      </c>
      <c r="L89" s="2">
        <v>5.37</v>
      </c>
      <c r="M89" s="22">
        <v>103.43556683</v>
      </c>
      <c r="N89" s="22">
        <v>116.477655226679</v>
      </c>
      <c r="O89" s="2" t="s">
        <v>313</v>
      </c>
      <c r="P89" s="2">
        <v>840.39</v>
      </c>
      <c r="Q89" s="2">
        <v>246.94</v>
      </c>
      <c r="R89" s="2">
        <v>29.97</v>
      </c>
    </row>
    <row r="90" spans="1:18">
      <c r="A90" s="2">
        <v>89</v>
      </c>
      <c r="B90" s="2">
        <v>5</v>
      </c>
      <c r="C90" s="2">
        <v>9</v>
      </c>
      <c r="D90" s="2">
        <v>2019</v>
      </c>
      <c r="E90" s="2">
        <v>488.35</v>
      </c>
      <c r="F90" s="2">
        <v>18.78</v>
      </c>
      <c r="G90" s="2">
        <v>5.01</v>
      </c>
      <c r="H90" s="2">
        <v>513.95</v>
      </c>
      <c r="I90" s="22">
        <v>444.082583401602</v>
      </c>
      <c r="J90" s="22">
        <v>189.410143219117</v>
      </c>
      <c r="K90" s="22">
        <v>25.1700080834491</v>
      </c>
      <c r="L90" s="2">
        <v>3.77</v>
      </c>
      <c r="M90" s="22">
        <v>103.18246449</v>
      </c>
      <c r="N90" s="22">
        <v>115.732978326514</v>
      </c>
      <c r="O90" s="2" t="s">
        <v>314</v>
      </c>
      <c r="P90" s="2">
        <v>3812.55</v>
      </c>
      <c r="Q90" s="2">
        <v>219.21</v>
      </c>
      <c r="R90" s="2">
        <v>29.13</v>
      </c>
    </row>
    <row r="91" spans="1:18">
      <c r="A91" s="2">
        <v>90</v>
      </c>
      <c r="B91" s="2">
        <v>6</v>
      </c>
      <c r="C91" s="2">
        <v>9</v>
      </c>
      <c r="D91" s="2">
        <v>2019</v>
      </c>
      <c r="E91" s="2">
        <v>646.38</v>
      </c>
      <c r="F91" s="2">
        <v>36.13</v>
      </c>
      <c r="G91" s="2">
        <v>8.7</v>
      </c>
      <c r="H91" s="2">
        <v>282.17</v>
      </c>
      <c r="I91" s="22">
        <v>242.59421398089</v>
      </c>
      <c r="J91" s="22">
        <v>157.169962284604</v>
      </c>
      <c r="K91" s="22">
        <v>86.7224664714619</v>
      </c>
      <c r="L91" s="2">
        <v>4.59</v>
      </c>
      <c r="M91" s="22">
        <v>103.38935343</v>
      </c>
      <c r="N91" s="22">
        <v>116.313573753341</v>
      </c>
      <c r="O91" s="2" t="s">
        <v>290</v>
      </c>
      <c r="P91" s="2">
        <v>2184.29</v>
      </c>
      <c r="Q91" s="2">
        <v>182.81</v>
      </c>
      <c r="R91" s="2">
        <v>100.87</v>
      </c>
    </row>
    <row r="92" spans="1:18">
      <c r="A92" s="2">
        <v>91</v>
      </c>
      <c r="B92" s="2">
        <v>7</v>
      </c>
      <c r="C92" s="2">
        <v>9</v>
      </c>
      <c r="D92" s="2">
        <v>2019</v>
      </c>
      <c r="E92" s="2">
        <v>548.44</v>
      </c>
      <c r="F92" s="2">
        <v>24.83</v>
      </c>
      <c r="G92" s="2">
        <v>3.89</v>
      </c>
      <c r="H92" s="2">
        <v>370.1</v>
      </c>
      <c r="I92" s="22">
        <v>318.536120382284</v>
      </c>
      <c r="J92" s="22">
        <v>167.513334531218</v>
      </c>
      <c r="K92" s="22">
        <v>109.073446463245</v>
      </c>
      <c r="L92" s="2">
        <v>3.39</v>
      </c>
      <c r="M92" s="22">
        <v>103.1745886</v>
      </c>
      <c r="N92" s="22">
        <v>116.187765317112</v>
      </c>
      <c r="O92" s="2" t="s">
        <v>333</v>
      </c>
      <c r="P92" s="2">
        <v>627.52</v>
      </c>
      <c r="Q92" s="2">
        <v>194.63</v>
      </c>
      <c r="R92" s="2">
        <v>126.73</v>
      </c>
    </row>
    <row r="93" spans="1:18">
      <c r="A93" s="2">
        <v>92</v>
      </c>
      <c r="B93" s="2">
        <v>8</v>
      </c>
      <c r="C93" s="2">
        <v>9</v>
      </c>
      <c r="D93" s="2">
        <v>2019</v>
      </c>
      <c r="E93" s="2">
        <v>520.13</v>
      </c>
      <c r="F93" s="2">
        <v>24.79</v>
      </c>
      <c r="G93" s="2">
        <v>6.68</v>
      </c>
      <c r="H93" s="2">
        <v>212.86</v>
      </c>
      <c r="I93" s="22">
        <v>187.51708635367</v>
      </c>
      <c r="J93" s="22">
        <v>161.590994784618</v>
      </c>
      <c r="K93" s="22">
        <v>55.9397490531714</v>
      </c>
      <c r="L93" s="2">
        <v>3.26</v>
      </c>
      <c r="M93" s="22">
        <v>102.80371837</v>
      </c>
      <c r="N93" s="22">
        <v>113.514989028003</v>
      </c>
      <c r="O93" s="2" t="s">
        <v>291</v>
      </c>
      <c r="P93" s="2">
        <v>2509.04</v>
      </c>
      <c r="Q93" s="2">
        <v>183.43</v>
      </c>
      <c r="R93" s="2">
        <v>63.5</v>
      </c>
    </row>
    <row r="94" spans="1:18">
      <c r="A94" s="2">
        <v>93</v>
      </c>
      <c r="B94" s="2">
        <v>9</v>
      </c>
      <c r="C94" s="2">
        <v>9</v>
      </c>
      <c r="D94" s="2">
        <v>2019</v>
      </c>
      <c r="E94" s="2">
        <v>655.47</v>
      </c>
      <c r="F94" s="2">
        <v>38.05</v>
      </c>
      <c r="G94" s="2">
        <v>5.96</v>
      </c>
      <c r="H94" s="2">
        <v>320.66</v>
      </c>
      <c r="I94" s="22">
        <v>278.031257832543</v>
      </c>
      <c r="J94" s="22">
        <v>163.249938329418</v>
      </c>
      <c r="K94" s="22">
        <v>51.7721150289439</v>
      </c>
      <c r="L94" s="2">
        <v>6.16</v>
      </c>
      <c r="M94" s="22">
        <v>103.63678055</v>
      </c>
      <c r="N94" s="22">
        <v>115.33235597313</v>
      </c>
      <c r="O94" s="2" t="s">
        <v>315</v>
      </c>
      <c r="P94" s="2">
        <v>115.6</v>
      </c>
      <c r="Q94" s="2">
        <v>188.28</v>
      </c>
      <c r="R94" s="2">
        <v>59.71</v>
      </c>
    </row>
    <row r="95" spans="1:18">
      <c r="A95" s="2">
        <v>94</v>
      </c>
      <c r="B95" s="2">
        <v>10</v>
      </c>
      <c r="C95" s="2">
        <v>9</v>
      </c>
      <c r="D95" s="2">
        <v>2019</v>
      </c>
      <c r="E95" s="2">
        <v>557.65</v>
      </c>
      <c r="F95" s="2">
        <v>34.96</v>
      </c>
      <c r="G95" s="2">
        <v>4.6</v>
      </c>
      <c r="H95" s="2">
        <v>220.49</v>
      </c>
      <c r="I95" s="22">
        <v>191.926434230159</v>
      </c>
      <c r="J95" s="22">
        <v>123.674124792149</v>
      </c>
      <c r="K95" s="22">
        <v>59.93076782052</v>
      </c>
      <c r="L95" s="2">
        <v>8.04</v>
      </c>
      <c r="M95" s="22">
        <v>103.12967557</v>
      </c>
      <c r="N95" s="22">
        <v>114.88255949964</v>
      </c>
      <c r="O95" s="2" t="s">
        <v>293</v>
      </c>
      <c r="P95" s="2">
        <v>616.6</v>
      </c>
      <c r="Q95" s="2">
        <v>142.08</v>
      </c>
      <c r="R95" s="2">
        <v>68.85</v>
      </c>
    </row>
    <row r="96" spans="1:18">
      <c r="A96" s="2">
        <v>95</v>
      </c>
      <c r="B96" s="2">
        <v>11</v>
      </c>
      <c r="C96" s="2">
        <v>9</v>
      </c>
      <c r="D96" s="2">
        <v>2019</v>
      </c>
      <c r="E96" s="2">
        <v>615.07</v>
      </c>
      <c r="F96" s="2">
        <v>25.28</v>
      </c>
      <c r="G96" s="2">
        <v>2.79</v>
      </c>
      <c r="H96" s="2">
        <v>228.04</v>
      </c>
      <c r="I96" s="22">
        <v>200.45477065417</v>
      </c>
      <c r="J96" s="22">
        <v>141.612276584751</v>
      </c>
      <c r="K96" s="22">
        <v>47.5381248771158</v>
      </c>
      <c r="L96" s="2">
        <v>13.4</v>
      </c>
      <c r="M96" s="22">
        <v>102.72406797</v>
      </c>
      <c r="N96" s="22">
        <v>113.761323442594</v>
      </c>
      <c r="O96" s="2" t="s">
        <v>319</v>
      </c>
      <c r="P96" s="2">
        <v>841.5</v>
      </c>
      <c r="Q96" s="2">
        <v>161.1</v>
      </c>
      <c r="R96" s="2">
        <v>54.08</v>
      </c>
    </row>
    <row r="97" spans="1:18">
      <c r="A97" s="2">
        <v>96</v>
      </c>
      <c r="B97" s="2">
        <v>12</v>
      </c>
      <c r="C97" s="2">
        <v>9</v>
      </c>
      <c r="D97" s="2">
        <v>2019</v>
      </c>
      <c r="E97" s="2">
        <v>610.65</v>
      </c>
      <c r="F97" s="2">
        <v>29.95</v>
      </c>
      <c r="G97" s="2">
        <v>24.91</v>
      </c>
      <c r="H97" s="2">
        <v>311.53</v>
      </c>
      <c r="I97" s="22">
        <v>271.95590750804</v>
      </c>
      <c r="J97" s="22">
        <v>132.80471289827</v>
      </c>
      <c r="K97" s="22">
        <v>49.8901554074551</v>
      </c>
      <c r="L97" s="2">
        <v>7.04</v>
      </c>
      <c r="M97" s="22">
        <v>102.14768799</v>
      </c>
      <c r="N97" s="22">
        <v>114.551657603095</v>
      </c>
      <c r="O97" s="2" t="s">
        <v>297</v>
      </c>
      <c r="P97" s="2">
        <v>68.05</v>
      </c>
      <c r="Q97" s="2">
        <v>152.13</v>
      </c>
      <c r="R97" s="2">
        <v>57.15</v>
      </c>
    </row>
    <row r="98" spans="1:18">
      <c r="A98" s="2">
        <v>97</v>
      </c>
      <c r="B98" s="2">
        <v>1</v>
      </c>
      <c r="C98" s="2">
        <v>10</v>
      </c>
      <c r="D98" s="2">
        <v>2020</v>
      </c>
      <c r="E98" s="2">
        <v>699.8</v>
      </c>
      <c r="F98" s="2">
        <v>29.67</v>
      </c>
      <c r="G98" s="2">
        <v>4.82</v>
      </c>
      <c r="H98" s="2">
        <v>666.43</v>
      </c>
      <c r="I98" s="22">
        <v>565.979662055573</v>
      </c>
      <c r="J98" s="22">
        <v>168.639739349032</v>
      </c>
      <c r="K98" s="22">
        <v>52.2046874038625</v>
      </c>
      <c r="L98" s="2">
        <v>5.61</v>
      </c>
      <c r="M98" s="2">
        <v>102.2</v>
      </c>
      <c r="N98" s="22">
        <v>117.748047267211</v>
      </c>
      <c r="O98" s="2" t="s">
        <v>287</v>
      </c>
      <c r="P98" s="2">
        <v>78.72</v>
      </c>
      <c r="Q98" s="2">
        <v>198.57</v>
      </c>
      <c r="R98" s="2">
        <v>61.47</v>
      </c>
    </row>
    <row r="99" spans="1:18">
      <c r="A99" s="2">
        <v>98</v>
      </c>
      <c r="B99" s="2">
        <v>2</v>
      </c>
      <c r="C99" s="2">
        <v>10</v>
      </c>
      <c r="D99" s="2">
        <v>2020</v>
      </c>
      <c r="E99" s="2">
        <v>527.39</v>
      </c>
      <c r="F99" s="2">
        <v>21.96</v>
      </c>
      <c r="G99" s="2">
        <v>5.24</v>
      </c>
      <c r="H99" s="2">
        <v>406.38</v>
      </c>
      <c r="I99" s="22">
        <v>350.438818446835</v>
      </c>
      <c r="J99" s="22">
        <v>231.944310737844</v>
      </c>
      <c r="K99" s="22">
        <v>38.8399143236514</v>
      </c>
      <c r="L99" s="2">
        <v>3.31</v>
      </c>
      <c r="M99" s="2">
        <v>103.3</v>
      </c>
      <c r="N99" s="22">
        <v>115.963180620543</v>
      </c>
      <c r="O99" s="2" t="s">
        <v>289</v>
      </c>
      <c r="P99" s="2">
        <v>160.86</v>
      </c>
      <c r="Q99" s="2">
        <v>268.97</v>
      </c>
      <c r="R99" s="2">
        <v>45.04</v>
      </c>
    </row>
    <row r="100" spans="1:18">
      <c r="A100" s="2">
        <v>99</v>
      </c>
      <c r="B100" s="2">
        <v>3</v>
      </c>
      <c r="C100" s="2">
        <v>10</v>
      </c>
      <c r="D100" s="2">
        <v>2020</v>
      </c>
      <c r="E100" s="2">
        <v>643.88</v>
      </c>
      <c r="F100" s="2">
        <v>29.48</v>
      </c>
      <c r="G100" s="2">
        <v>3.4</v>
      </c>
      <c r="H100" s="2">
        <v>509.4</v>
      </c>
      <c r="I100" s="22">
        <v>434.603146693582</v>
      </c>
      <c r="J100" s="22">
        <v>230.107606389333</v>
      </c>
      <c r="K100" s="22">
        <v>45.9430299361001</v>
      </c>
      <c r="L100" s="2">
        <v>4.99</v>
      </c>
      <c r="M100" s="2">
        <v>103.4</v>
      </c>
      <c r="N100" s="22">
        <v>117.210380061779</v>
      </c>
      <c r="O100" s="2" t="s">
        <v>312</v>
      </c>
      <c r="P100" s="2">
        <v>520.41</v>
      </c>
      <c r="Q100" s="2">
        <v>269.71</v>
      </c>
      <c r="R100" s="2">
        <v>53.85</v>
      </c>
    </row>
    <row r="101" spans="1:18">
      <c r="A101" s="2">
        <v>100</v>
      </c>
      <c r="B101" s="2">
        <v>4</v>
      </c>
      <c r="C101" s="2">
        <v>10</v>
      </c>
      <c r="D101" s="2">
        <v>2020</v>
      </c>
      <c r="E101" s="2">
        <v>553.5</v>
      </c>
      <c r="F101" s="2">
        <v>21.98</v>
      </c>
      <c r="G101" s="2">
        <v>3.31</v>
      </c>
      <c r="H101" s="2">
        <v>435.57</v>
      </c>
      <c r="I101" s="22">
        <v>362.707616362071</v>
      </c>
      <c r="J101" s="22">
        <v>204.649135149672</v>
      </c>
      <c r="K101" s="22">
        <v>24.3986802566951</v>
      </c>
      <c r="L101" s="2">
        <v>5.45</v>
      </c>
      <c r="M101" s="2">
        <v>103.1</v>
      </c>
      <c r="N101" s="22">
        <v>120.088462538706</v>
      </c>
      <c r="O101" s="2" t="s">
        <v>313</v>
      </c>
      <c r="P101" s="2">
        <v>837.14</v>
      </c>
      <c r="Q101" s="2">
        <v>245.76</v>
      </c>
      <c r="R101" s="2">
        <v>29.3</v>
      </c>
    </row>
    <row r="102" spans="1:18">
      <c r="A102" s="2">
        <v>101</v>
      </c>
      <c r="B102" s="2">
        <v>5</v>
      </c>
      <c r="C102" s="2">
        <v>10</v>
      </c>
      <c r="D102" s="2">
        <v>2020</v>
      </c>
      <c r="E102" s="2">
        <v>504.11</v>
      </c>
      <c r="F102" s="2">
        <v>20.49</v>
      </c>
      <c r="G102" s="2">
        <v>5.2</v>
      </c>
      <c r="H102" s="2">
        <v>520.62</v>
      </c>
      <c r="I102" s="22">
        <v>437.167978550137</v>
      </c>
      <c r="J102" s="22">
        <v>197.776063132253</v>
      </c>
      <c r="K102" s="22">
        <v>30.3134032992584</v>
      </c>
      <c r="L102" s="2">
        <v>4</v>
      </c>
      <c r="M102" s="2">
        <v>102.9</v>
      </c>
      <c r="N102" s="22">
        <v>119.089234697983</v>
      </c>
      <c r="O102" s="2" t="s">
        <v>314</v>
      </c>
      <c r="P102" s="2">
        <v>3872.03</v>
      </c>
      <c r="Q102" s="2">
        <v>235.53</v>
      </c>
      <c r="R102" s="2">
        <v>36.1</v>
      </c>
    </row>
    <row r="103" spans="1:18">
      <c r="A103" s="2">
        <v>102</v>
      </c>
      <c r="B103" s="2">
        <v>6</v>
      </c>
      <c r="C103" s="2">
        <v>10</v>
      </c>
      <c r="D103" s="2">
        <v>2020</v>
      </c>
      <c r="E103" s="2">
        <v>605.78</v>
      </c>
      <c r="F103" s="2">
        <v>36.82</v>
      </c>
      <c r="G103" s="2">
        <v>9.16</v>
      </c>
      <c r="H103" s="2">
        <v>286.2</v>
      </c>
      <c r="I103" s="22">
        <v>239.356990140374</v>
      </c>
      <c r="J103" s="22">
        <v>154.210466149488</v>
      </c>
      <c r="K103" s="22">
        <v>88.2158466806662</v>
      </c>
      <c r="L103" s="2">
        <v>4.16</v>
      </c>
      <c r="M103" s="2">
        <v>102.8</v>
      </c>
      <c r="N103" s="22">
        <v>119.570353818434</v>
      </c>
      <c r="O103" s="2" t="s">
        <v>290</v>
      </c>
      <c r="P103" s="2">
        <v>2202.84</v>
      </c>
      <c r="Q103" s="2">
        <v>184.39</v>
      </c>
      <c r="R103" s="2">
        <v>105.48</v>
      </c>
    </row>
    <row r="104" spans="1:18">
      <c r="A104" s="2">
        <v>103</v>
      </c>
      <c r="B104" s="2">
        <v>7</v>
      </c>
      <c r="C104" s="2">
        <v>10</v>
      </c>
      <c r="D104" s="2">
        <v>2020</v>
      </c>
      <c r="E104" s="2">
        <v>544.49</v>
      </c>
      <c r="F104" s="2">
        <v>26.01</v>
      </c>
      <c r="G104" s="2">
        <v>4.23</v>
      </c>
      <c r="H104" s="2">
        <v>376.52</v>
      </c>
      <c r="I104" s="22">
        <v>315.235076980818</v>
      </c>
      <c r="J104" s="22">
        <v>165.68009503807</v>
      </c>
      <c r="K104" s="22">
        <v>117.48057474224</v>
      </c>
      <c r="L104" s="2">
        <v>3.28</v>
      </c>
      <c r="M104" s="2">
        <v>102.8</v>
      </c>
      <c r="N104" s="22">
        <v>119.441022745991</v>
      </c>
      <c r="O104" s="2" t="s">
        <v>333</v>
      </c>
      <c r="P104" s="2">
        <v>636.02</v>
      </c>
      <c r="Q104" s="2">
        <v>197.89</v>
      </c>
      <c r="R104" s="2">
        <v>140.32</v>
      </c>
    </row>
    <row r="105" spans="1:18">
      <c r="A105" s="2">
        <v>104</v>
      </c>
      <c r="B105" s="2">
        <v>8</v>
      </c>
      <c r="C105" s="2">
        <v>10</v>
      </c>
      <c r="D105" s="2">
        <v>2020</v>
      </c>
      <c r="E105" s="2">
        <v>517.05</v>
      </c>
      <c r="F105" s="2">
        <v>24.32</v>
      </c>
      <c r="G105" s="2">
        <v>6.09</v>
      </c>
      <c r="H105" s="2">
        <v>203.61</v>
      </c>
      <c r="I105" s="22">
        <v>174.313297134535</v>
      </c>
      <c r="J105" s="22">
        <v>172.053157139274</v>
      </c>
      <c r="K105" s="22">
        <v>67.0508198594214</v>
      </c>
      <c r="L105" s="2">
        <v>2.79</v>
      </c>
      <c r="M105" s="2">
        <v>102.9</v>
      </c>
      <c r="N105" s="22">
        <v>116.806923709815</v>
      </c>
      <c r="O105" s="2" t="s">
        <v>291</v>
      </c>
      <c r="P105" s="2">
        <v>2512.08</v>
      </c>
      <c r="Q105" s="2">
        <v>200.97</v>
      </c>
      <c r="R105" s="2">
        <v>78.32</v>
      </c>
    </row>
    <row r="106" spans="1:18">
      <c r="A106" s="2">
        <v>105</v>
      </c>
      <c r="B106" s="2">
        <v>9</v>
      </c>
      <c r="C106" s="2">
        <v>10</v>
      </c>
      <c r="D106" s="2">
        <v>2020</v>
      </c>
      <c r="E106" s="2">
        <v>590.95</v>
      </c>
      <c r="F106" s="2">
        <v>36.05</v>
      </c>
      <c r="G106" s="2">
        <v>5.8</v>
      </c>
      <c r="H106" s="2">
        <v>283.54</v>
      </c>
      <c r="I106" s="22">
        <v>237.303102306365</v>
      </c>
      <c r="J106" s="22">
        <v>139.67523010478</v>
      </c>
      <c r="K106" s="22">
        <v>63.0459289579548</v>
      </c>
      <c r="L106" s="2">
        <v>4.91</v>
      </c>
      <c r="M106" s="2">
        <v>103.6</v>
      </c>
      <c r="N106" s="22">
        <v>119.484320788163</v>
      </c>
      <c r="O106" s="2" t="s">
        <v>315</v>
      </c>
      <c r="P106" s="2">
        <v>112.48</v>
      </c>
      <c r="Q106" s="2">
        <v>166.89</v>
      </c>
      <c r="R106" s="2">
        <v>75.33</v>
      </c>
    </row>
    <row r="107" spans="1:18">
      <c r="A107" s="2">
        <v>106</v>
      </c>
      <c r="B107" s="2">
        <v>10</v>
      </c>
      <c r="C107" s="2">
        <v>10</v>
      </c>
      <c r="D107" s="2">
        <v>2020</v>
      </c>
      <c r="E107" s="2">
        <v>532.04</v>
      </c>
      <c r="F107" s="2">
        <v>33.27</v>
      </c>
      <c r="G107" s="2">
        <v>6.88</v>
      </c>
      <c r="H107" s="2">
        <v>234.91</v>
      </c>
      <c r="I107" s="22">
        <v>197.946159717251</v>
      </c>
      <c r="J107" s="22">
        <v>108.903672393076</v>
      </c>
      <c r="K107" s="22">
        <v>77.4055350203342</v>
      </c>
      <c r="L107" s="2">
        <v>5.77</v>
      </c>
      <c r="M107" s="2">
        <v>103.3</v>
      </c>
      <c r="N107" s="22">
        <v>118.673683963128</v>
      </c>
      <c r="O107" s="2" t="s">
        <v>293</v>
      </c>
      <c r="P107" s="2">
        <v>617.07</v>
      </c>
      <c r="Q107" s="2">
        <v>129.24</v>
      </c>
      <c r="R107" s="2">
        <v>91.86</v>
      </c>
    </row>
    <row r="108" spans="1:18">
      <c r="A108" s="2">
        <v>107</v>
      </c>
      <c r="B108" s="2">
        <v>11</v>
      </c>
      <c r="C108" s="2">
        <v>10</v>
      </c>
      <c r="D108" s="2">
        <v>2020</v>
      </c>
      <c r="E108" s="2">
        <v>604.05</v>
      </c>
      <c r="F108" s="2">
        <v>28.17</v>
      </c>
      <c r="G108" s="2">
        <v>3.79</v>
      </c>
      <c r="H108" s="2">
        <v>222.71</v>
      </c>
      <c r="I108" s="22">
        <v>188.421099874539</v>
      </c>
      <c r="J108" s="22">
        <v>160.028068076283</v>
      </c>
      <c r="K108" s="22">
        <v>44.4677518270656</v>
      </c>
      <c r="L108" s="2">
        <v>12.52</v>
      </c>
      <c r="M108" s="2">
        <v>103.9</v>
      </c>
      <c r="N108" s="22">
        <v>118.198015056855</v>
      </c>
      <c r="O108" s="2" t="s">
        <v>319</v>
      </c>
      <c r="P108" s="2">
        <v>818.93</v>
      </c>
      <c r="Q108" s="2">
        <v>189.15</v>
      </c>
      <c r="R108" s="2">
        <v>52.56</v>
      </c>
    </row>
    <row r="109" spans="1:18">
      <c r="A109" s="2">
        <v>108</v>
      </c>
      <c r="B109" s="2">
        <v>12</v>
      </c>
      <c r="C109" s="2">
        <v>10</v>
      </c>
      <c r="D109" s="2">
        <v>2020</v>
      </c>
      <c r="E109" s="2">
        <v>608.88</v>
      </c>
      <c r="F109" s="2">
        <v>33.61</v>
      </c>
      <c r="G109" s="2">
        <v>25.43</v>
      </c>
      <c r="H109" s="2">
        <v>301.31</v>
      </c>
      <c r="I109" s="22">
        <v>260.429869733466</v>
      </c>
      <c r="J109" s="22">
        <v>133.883995956702</v>
      </c>
      <c r="K109" s="22">
        <v>55.066167736614</v>
      </c>
      <c r="L109" s="2">
        <v>5.56</v>
      </c>
      <c r="M109" s="2">
        <v>101</v>
      </c>
      <c r="N109" s="22">
        <v>115.697174179126</v>
      </c>
      <c r="O109" s="2" t="s">
        <v>297</v>
      </c>
      <c r="P109" s="2">
        <v>60.82</v>
      </c>
      <c r="Q109" s="2">
        <v>154.9</v>
      </c>
      <c r="R109" s="2">
        <v>63.71</v>
      </c>
    </row>
    <row r="110" spans="1:18">
      <c r="A110" s="2">
        <v>109</v>
      </c>
      <c r="B110" s="2">
        <v>1</v>
      </c>
      <c r="C110" s="2">
        <v>11</v>
      </c>
      <c r="D110" s="2">
        <v>2021</v>
      </c>
      <c r="E110" s="2">
        <v>680.35</v>
      </c>
      <c r="F110" s="2">
        <v>27.72</v>
      </c>
      <c r="G110" s="2">
        <v>4.42</v>
      </c>
      <c r="H110" s="2">
        <v>720.97</v>
      </c>
      <c r="I110" s="22">
        <v>605.038440255293</v>
      </c>
      <c r="J110" s="22">
        <v>170.189877087498</v>
      </c>
      <c r="K110" s="22">
        <v>48.2288571805646</v>
      </c>
      <c r="L110" s="2">
        <v>5.34</v>
      </c>
      <c r="M110" s="2">
        <v>101.2</v>
      </c>
      <c r="N110" s="22">
        <v>119.161023834418</v>
      </c>
      <c r="O110" s="2" t="s">
        <v>287</v>
      </c>
      <c r="P110" s="2">
        <v>78.35</v>
      </c>
      <c r="Q110" s="2">
        <v>202.8</v>
      </c>
      <c r="R110" s="2">
        <v>57.47</v>
      </c>
    </row>
    <row r="111" spans="1:18">
      <c r="A111" s="2">
        <v>110</v>
      </c>
      <c r="B111" s="2">
        <v>2</v>
      </c>
      <c r="C111" s="2">
        <v>11</v>
      </c>
      <c r="D111" s="2">
        <v>2021</v>
      </c>
      <c r="E111" s="2">
        <v>505.18</v>
      </c>
      <c r="F111" s="2">
        <v>24.76</v>
      </c>
      <c r="G111" s="2">
        <v>5.31</v>
      </c>
      <c r="H111" s="2">
        <v>460.09</v>
      </c>
      <c r="I111" s="22">
        <v>393.216297135038</v>
      </c>
      <c r="J111" s="22">
        <v>231.644559054708</v>
      </c>
      <c r="K111" s="22">
        <v>42.518878442192</v>
      </c>
      <c r="L111" s="2">
        <v>2.86</v>
      </c>
      <c r="M111" s="2">
        <v>100.9</v>
      </c>
      <c r="N111" s="22">
        <v>117.006849246128</v>
      </c>
      <c r="O111" s="2" t="s">
        <v>289</v>
      </c>
      <c r="P111" s="2">
        <v>155.14</v>
      </c>
      <c r="Q111" s="2">
        <v>271.04</v>
      </c>
      <c r="R111" s="2">
        <v>49.75</v>
      </c>
    </row>
    <row r="112" spans="1:18">
      <c r="A112" s="2">
        <v>111</v>
      </c>
      <c r="B112" s="2">
        <v>3</v>
      </c>
      <c r="C112" s="2">
        <v>11</v>
      </c>
      <c r="D112" s="2">
        <v>2021</v>
      </c>
      <c r="E112" s="2">
        <v>601.89</v>
      </c>
      <c r="F112" s="2">
        <v>30.68</v>
      </c>
      <c r="G112" s="2">
        <v>3.27</v>
      </c>
      <c r="H112" s="2">
        <v>539.38</v>
      </c>
      <c r="I112" s="22">
        <v>456.982210633895</v>
      </c>
      <c r="J112" s="22">
        <v>249.977012954746</v>
      </c>
      <c r="K112" s="22">
        <v>56.5953718535062</v>
      </c>
      <c r="L112" s="2">
        <v>4.43</v>
      </c>
      <c r="M112" s="2">
        <v>100.7</v>
      </c>
      <c r="N112" s="22">
        <v>118.030852722212</v>
      </c>
      <c r="O112" s="2" t="s">
        <v>312</v>
      </c>
      <c r="P112" s="2">
        <v>520.63</v>
      </c>
      <c r="Q112" s="2">
        <v>295.05</v>
      </c>
      <c r="R112" s="2">
        <v>66.8</v>
      </c>
    </row>
    <row r="113" spans="1:18">
      <c r="A113" s="2">
        <v>112</v>
      </c>
      <c r="B113" s="2">
        <v>4</v>
      </c>
      <c r="C113" s="2">
        <v>11</v>
      </c>
      <c r="D113" s="2">
        <v>2021</v>
      </c>
      <c r="E113" s="2">
        <v>561.4</v>
      </c>
      <c r="F113" s="2">
        <v>21.32</v>
      </c>
      <c r="G113" s="2">
        <v>3.39</v>
      </c>
      <c r="H113" s="2">
        <v>453.13</v>
      </c>
      <c r="I113" s="22">
        <v>373.594227848351</v>
      </c>
      <c r="J113" s="22">
        <v>190.173337884273</v>
      </c>
      <c r="K113" s="22">
        <v>29.0709784696066</v>
      </c>
      <c r="L113" s="2">
        <v>5.05</v>
      </c>
      <c r="M113" s="2">
        <v>101</v>
      </c>
      <c r="N113" s="22">
        <v>121.289347164093</v>
      </c>
      <c r="O113" s="2" t="s">
        <v>313</v>
      </c>
      <c r="P113" s="2">
        <v>837.27</v>
      </c>
      <c r="Q113" s="2">
        <v>230.66</v>
      </c>
      <c r="R113" s="2">
        <v>35.26</v>
      </c>
    </row>
    <row r="114" spans="1:18">
      <c r="A114" s="2">
        <v>113</v>
      </c>
      <c r="B114" s="2">
        <v>5</v>
      </c>
      <c r="C114" s="2">
        <v>11</v>
      </c>
      <c r="D114" s="2">
        <v>2021</v>
      </c>
      <c r="E114" s="2">
        <v>527.47</v>
      </c>
      <c r="F114" s="2">
        <v>19.7</v>
      </c>
      <c r="G114" s="2">
        <v>5.19</v>
      </c>
      <c r="H114" s="2">
        <v>526.61</v>
      </c>
      <c r="I114" s="22">
        <v>438.688313751003</v>
      </c>
      <c r="J114" s="22">
        <v>198.363990942802</v>
      </c>
      <c r="K114" s="22">
        <v>31.8388700396182</v>
      </c>
      <c r="L114" s="2">
        <v>3.53</v>
      </c>
      <c r="M114" s="2">
        <v>100.8</v>
      </c>
      <c r="N114" s="22">
        <v>120.041948575567</v>
      </c>
      <c r="O114" s="2" t="s">
        <v>314</v>
      </c>
      <c r="P114" s="2">
        <v>3867.39</v>
      </c>
      <c r="Q114" s="2">
        <v>238.12</v>
      </c>
      <c r="R114" s="2">
        <v>38.22</v>
      </c>
    </row>
    <row r="115" spans="1:18">
      <c r="A115" s="2">
        <v>114</v>
      </c>
      <c r="B115" s="2">
        <v>6</v>
      </c>
      <c r="C115" s="2">
        <v>11</v>
      </c>
      <c r="D115" s="2">
        <v>2021</v>
      </c>
      <c r="E115" s="2">
        <v>604.42</v>
      </c>
      <c r="F115" s="2">
        <v>36.29</v>
      </c>
      <c r="G115" s="2">
        <v>9.15</v>
      </c>
      <c r="H115" s="2">
        <v>302.34</v>
      </c>
      <c r="I115" s="22">
        <v>249.118541235213</v>
      </c>
      <c r="J115" s="22">
        <v>194.118664846212</v>
      </c>
      <c r="K115" s="22">
        <v>89.7960528670156</v>
      </c>
      <c r="L115" s="2">
        <v>4.06</v>
      </c>
      <c r="M115" s="2">
        <v>101.5</v>
      </c>
      <c r="N115" s="22">
        <v>121.363909125711</v>
      </c>
      <c r="O115" s="2" t="s">
        <v>290</v>
      </c>
      <c r="P115" s="2">
        <v>2219.2</v>
      </c>
      <c r="Q115" s="2">
        <v>235.59</v>
      </c>
      <c r="R115" s="2">
        <v>108.98</v>
      </c>
    </row>
    <row r="116" spans="1:18">
      <c r="A116" s="2">
        <v>115</v>
      </c>
      <c r="B116" s="2">
        <v>7</v>
      </c>
      <c r="C116" s="2">
        <v>11</v>
      </c>
      <c r="D116" s="2">
        <v>2021</v>
      </c>
      <c r="E116" s="2">
        <v>518.16</v>
      </c>
      <c r="F116" s="2">
        <v>23.95</v>
      </c>
      <c r="G116" s="2">
        <v>4.25</v>
      </c>
      <c r="H116" s="2">
        <v>387.19</v>
      </c>
      <c r="I116" s="22">
        <v>319.692658921395</v>
      </c>
      <c r="J116" s="22">
        <v>175.918070998198</v>
      </c>
      <c r="K116" s="22">
        <v>122.587796869908</v>
      </c>
      <c r="L116" s="2">
        <v>3.17</v>
      </c>
      <c r="M116" s="2">
        <v>101.4</v>
      </c>
      <c r="N116" s="22">
        <v>121.113197064435</v>
      </c>
      <c r="O116" s="2" t="s">
        <v>333</v>
      </c>
      <c r="P116" s="2">
        <v>633.36</v>
      </c>
      <c r="Q116" s="2">
        <v>213.06</v>
      </c>
      <c r="R116" s="2">
        <v>148.47</v>
      </c>
    </row>
    <row r="117" spans="1:18">
      <c r="A117" s="2">
        <v>116</v>
      </c>
      <c r="B117" s="2">
        <v>8</v>
      </c>
      <c r="C117" s="2">
        <v>11</v>
      </c>
      <c r="D117" s="2">
        <v>2021</v>
      </c>
      <c r="E117" s="2">
        <v>540.14</v>
      </c>
      <c r="F117" s="2">
        <v>23.87</v>
      </c>
      <c r="G117" s="2">
        <v>6.86</v>
      </c>
      <c r="H117" s="2">
        <v>209.54</v>
      </c>
      <c r="I117" s="22">
        <v>178.143049640047</v>
      </c>
      <c r="J117" s="22">
        <v>162.211004444598</v>
      </c>
      <c r="K117" s="22">
        <v>67.7579510180002</v>
      </c>
      <c r="L117" s="2">
        <v>2.49</v>
      </c>
      <c r="M117" s="2">
        <v>100.7</v>
      </c>
      <c r="N117" s="22">
        <v>117.624572175784</v>
      </c>
      <c r="O117" s="2" t="s">
        <v>291</v>
      </c>
      <c r="P117" s="2">
        <v>2512.15</v>
      </c>
      <c r="Q117" s="2">
        <v>190.8</v>
      </c>
      <c r="R117" s="2">
        <v>79.7</v>
      </c>
    </row>
    <row r="118" spans="1:18">
      <c r="A118" s="2">
        <v>117</v>
      </c>
      <c r="B118" s="2">
        <v>9</v>
      </c>
      <c r="C118" s="2">
        <v>11</v>
      </c>
      <c r="D118" s="2">
        <v>2021</v>
      </c>
      <c r="E118" s="2">
        <v>542.82</v>
      </c>
      <c r="F118" s="2">
        <v>35.8</v>
      </c>
      <c r="G118" s="2">
        <v>5.51</v>
      </c>
      <c r="H118" s="2">
        <v>300.92</v>
      </c>
      <c r="I118" s="22">
        <v>249.355389974249</v>
      </c>
      <c r="J118" s="22">
        <v>154.135969989067</v>
      </c>
      <c r="K118" s="22">
        <v>80.8756016930967</v>
      </c>
      <c r="L118" s="2">
        <v>4.69</v>
      </c>
      <c r="M118" s="2">
        <v>101</v>
      </c>
      <c r="N118" s="22">
        <v>120.679163996045</v>
      </c>
      <c r="O118" s="2" t="s">
        <v>315</v>
      </c>
      <c r="P118" s="2">
        <v>113.04</v>
      </c>
      <c r="Q118" s="2">
        <v>186.01</v>
      </c>
      <c r="R118" s="2">
        <v>97.6</v>
      </c>
    </row>
    <row r="119" spans="1:18">
      <c r="A119" s="2">
        <v>118</v>
      </c>
      <c r="B119" s="2">
        <v>10</v>
      </c>
      <c r="C119" s="2">
        <v>11</v>
      </c>
      <c r="D119" s="2">
        <v>2021</v>
      </c>
      <c r="E119" s="2">
        <v>448.52</v>
      </c>
      <c r="F119" s="2">
        <v>32.01</v>
      </c>
      <c r="G119" s="2">
        <v>6.49</v>
      </c>
      <c r="H119" s="2">
        <v>235.64</v>
      </c>
      <c r="I119" s="22">
        <v>196.985408612135</v>
      </c>
      <c r="J119" s="22">
        <v>117.218188743819</v>
      </c>
      <c r="K119" s="22">
        <v>86.2877010564612</v>
      </c>
      <c r="L119" s="2">
        <v>5.66</v>
      </c>
      <c r="M119" s="2">
        <v>100.8</v>
      </c>
      <c r="N119" s="22">
        <v>119.623073434833</v>
      </c>
      <c r="O119" s="2" t="s">
        <v>293</v>
      </c>
      <c r="P119" s="2">
        <v>608.23</v>
      </c>
      <c r="Q119" s="2">
        <v>140.22</v>
      </c>
      <c r="R119" s="2">
        <v>103.22</v>
      </c>
    </row>
    <row r="120" spans="1:18">
      <c r="A120" s="2">
        <v>119</v>
      </c>
      <c r="B120" s="2">
        <v>11</v>
      </c>
      <c r="C120" s="2">
        <v>11</v>
      </c>
      <c r="D120" s="2">
        <v>2021</v>
      </c>
      <c r="E120" s="2">
        <v>618.62</v>
      </c>
      <c r="F120" s="2">
        <v>24.72</v>
      </c>
      <c r="G120" s="2">
        <v>3.37</v>
      </c>
      <c r="H120" s="2">
        <v>222.46</v>
      </c>
      <c r="I120" s="22">
        <v>187.833922555365</v>
      </c>
      <c r="J120" s="22">
        <v>168.38011703673</v>
      </c>
      <c r="K120" s="22">
        <v>45.0122557377799</v>
      </c>
      <c r="L120" s="2">
        <v>10.85</v>
      </c>
      <c r="M120" s="2">
        <v>100.2</v>
      </c>
      <c r="N120" s="22">
        <v>118.434411086969</v>
      </c>
      <c r="O120" s="2" t="s">
        <v>319</v>
      </c>
      <c r="P120" s="2">
        <v>753.83</v>
      </c>
      <c r="Q120" s="2">
        <v>199.42</v>
      </c>
      <c r="R120" s="2">
        <v>53.31</v>
      </c>
    </row>
    <row r="121" spans="1:18">
      <c r="A121" s="2">
        <v>120</v>
      </c>
      <c r="B121" s="2">
        <v>12</v>
      </c>
      <c r="C121" s="2">
        <v>11</v>
      </c>
      <c r="D121" s="2">
        <v>2021</v>
      </c>
      <c r="E121" s="2">
        <v>580.53</v>
      </c>
      <c r="F121" s="2">
        <v>33.83</v>
      </c>
      <c r="G121" s="2">
        <v>25.05</v>
      </c>
      <c r="H121" s="2">
        <v>358.81</v>
      </c>
      <c r="I121" s="22">
        <v>306.451163119546</v>
      </c>
      <c r="J121" s="22">
        <v>133.893561612696</v>
      </c>
      <c r="K121" s="22">
        <v>67.6684753879816</v>
      </c>
      <c r="L121" s="2">
        <v>4.74</v>
      </c>
      <c r="M121" s="2">
        <v>101.2</v>
      </c>
      <c r="N121" s="22">
        <v>117.085540269276</v>
      </c>
      <c r="O121" s="2" t="s">
        <v>297</v>
      </c>
      <c r="P121" s="2">
        <v>50.84</v>
      </c>
      <c r="Q121" s="2">
        <v>156.77</v>
      </c>
      <c r="R121" s="2">
        <v>79.23</v>
      </c>
    </row>
    <row r="122" spans="1:18">
      <c r="A122" s="2">
        <v>121</v>
      </c>
      <c r="B122" s="2">
        <v>1</v>
      </c>
      <c r="C122" s="2">
        <v>12</v>
      </c>
      <c r="D122" s="2">
        <v>2022</v>
      </c>
      <c r="E122" s="2">
        <v>688.78</v>
      </c>
      <c r="F122" s="2">
        <v>31.28</v>
      </c>
      <c r="G122" s="2">
        <v>4.55</v>
      </c>
      <c r="H122" s="2">
        <v>720.19</v>
      </c>
      <c r="I122" s="22">
        <v>592.533199808781</v>
      </c>
      <c r="J122" s="22">
        <v>182.526125574609</v>
      </c>
      <c r="K122" s="22">
        <v>50.1381207686126</v>
      </c>
      <c r="L122" s="2">
        <v>5.26</v>
      </c>
      <c r="M122" s="2">
        <v>102</v>
      </c>
      <c r="N122" s="22">
        <v>121.544244311106</v>
      </c>
      <c r="O122" s="2" t="s">
        <v>287</v>
      </c>
      <c r="P122" s="2">
        <v>76.59</v>
      </c>
      <c r="Q122" s="2">
        <v>221.85</v>
      </c>
      <c r="R122" s="2">
        <v>60.94</v>
      </c>
    </row>
    <row r="123" spans="1:18">
      <c r="A123" s="2">
        <v>122</v>
      </c>
      <c r="B123" s="2">
        <v>2</v>
      </c>
      <c r="C123" s="2">
        <v>12</v>
      </c>
      <c r="D123" s="2">
        <v>2022</v>
      </c>
      <c r="E123" s="2">
        <v>525.47</v>
      </c>
      <c r="F123" s="2">
        <v>22.71</v>
      </c>
      <c r="G123" s="2">
        <v>5.48</v>
      </c>
      <c r="H123" s="2">
        <v>464.46</v>
      </c>
      <c r="I123" s="22">
        <v>387.647579327507</v>
      </c>
      <c r="J123" s="22">
        <v>236.28925242951</v>
      </c>
      <c r="K123" s="22">
        <v>44.2598956459925</v>
      </c>
      <c r="L123" s="2">
        <v>2.72</v>
      </c>
      <c r="M123" s="2">
        <v>102.4</v>
      </c>
      <c r="N123" s="22">
        <v>119.815013628035</v>
      </c>
      <c r="O123" s="2" t="s">
        <v>289</v>
      </c>
      <c r="P123" s="2">
        <v>117.23</v>
      </c>
      <c r="Q123" s="2">
        <v>283.11</v>
      </c>
      <c r="R123" s="2">
        <v>53.03</v>
      </c>
    </row>
    <row r="124" spans="1:18">
      <c r="A124" s="2">
        <v>123</v>
      </c>
      <c r="B124" s="2">
        <v>3</v>
      </c>
      <c r="C124" s="2">
        <v>12</v>
      </c>
      <c r="D124" s="2">
        <v>2022</v>
      </c>
      <c r="E124" s="2">
        <v>633.5</v>
      </c>
      <c r="F124" s="2">
        <v>30.06</v>
      </c>
      <c r="G124" s="2">
        <v>3.29</v>
      </c>
      <c r="H124" s="2">
        <v>589.84</v>
      </c>
      <c r="I124" s="22">
        <v>489.455185623935</v>
      </c>
      <c r="J124" s="22">
        <v>249.739645777464</v>
      </c>
      <c r="K124" s="22">
        <v>57.9207445350445</v>
      </c>
      <c r="L124" s="2">
        <v>4.47</v>
      </c>
      <c r="M124" s="2">
        <v>102.1</v>
      </c>
      <c r="N124" s="22">
        <v>120.509500629378</v>
      </c>
      <c r="O124" s="2" t="s">
        <v>312</v>
      </c>
      <c r="P124" s="2">
        <v>516.39</v>
      </c>
      <c r="Q124" s="2">
        <v>300.96</v>
      </c>
      <c r="R124" s="2">
        <v>69.8</v>
      </c>
    </row>
    <row r="125" spans="1:18">
      <c r="A125" s="2">
        <v>124</v>
      </c>
      <c r="B125" s="2">
        <v>4</v>
      </c>
      <c r="C125" s="2">
        <v>12</v>
      </c>
      <c r="D125" s="2">
        <v>2022</v>
      </c>
      <c r="E125" s="2">
        <v>551.92</v>
      </c>
      <c r="F125" s="2">
        <v>21.17</v>
      </c>
      <c r="G125" s="2">
        <v>3.42</v>
      </c>
      <c r="H125" s="2">
        <v>467.66</v>
      </c>
      <c r="I125" s="22">
        <v>376.905029780068</v>
      </c>
      <c r="J125" s="22">
        <v>200.912318508902</v>
      </c>
      <c r="K125" s="22">
        <v>27.9338158751596</v>
      </c>
      <c r="L125" s="2">
        <v>5.14</v>
      </c>
      <c r="M125" s="2">
        <v>102.3</v>
      </c>
      <c r="N125" s="22">
        <v>124.079002148868</v>
      </c>
      <c r="O125" s="2" t="s">
        <v>313</v>
      </c>
      <c r="P125" s="2">
        <v>833.18</v>
      </c>
      <c r="Q125" s="2">
        <v>249.29</v>
      </c>
      <c r="R125" s="2">
        <v>34.66</v>
      </c>
    </row>
    <row r="126" spans="1:18">
      <c r="A126" s="2">
        <v>125</v>
      </c>
      <c r="B126" s="2">
        <v>5</v>
      </c>
      <c r="C126" s="2">
        <v>12</v>
      </c>
      <c r="D126" s="2">
        <v>2022</v>
      </c>
      <c r="E126" s="2">
        <v>529.66</v>
      </c>
      <c r="F126" s="2">
        <v>20.34</v>
      </c>
      <c r="G126" s="2">
        <v>5.45</v>
      </c>
      <c r="H126" s="2">
        <v>540.19</v>
      </c>
      <c r="I126" s="22">
        <v>441.610427690247</v>
      </c>
      <c r="J126" s="22">
        <v>199.570405982604</v>
      </c>
      <c r="K126" s="22">
        <v>33.8939416354202</v>
      </c>
      <c r="L126" s="2">
        <v>3.38</v>
      </c>
      <c r="M126" s="2">
        <v>101.9</v>
      </c>
      <c r="N126" s="22">
        <v>122.322745598503</v>
      </c>
      <c r="O126" s="2" t="s">
        <v>314</v>
      </c>
      <c r="P126" s="2">
        <v>3601.37</v>
      </c>
      <c r="Q126" s="2">
        <v>244.12</v>
      </c>
      <c r="R126" s="2">
        <v>41.46</v>
      </c>
    </row>
    <row r="127" spans="1:18">
      <c r="A127" s="2">
        <v>126</v>
      </c>
      <c r="B127" s="2">
        <v>6</v>
      </c>
      <c r="C127" s="2">
        <v>12</v>
      </c>
      <c r="D127" s="2">
        <v>2022</v>
      </c>
      <c r="E127" s="2">
        <v>569.31</v>
      </c>
      <c r="F127" s="2">
        <v>36</v>
      </c>
      <c r="G127" s="2">
        <v>9.23</v>
      </c>
      <c r="H127" s="2">
        <v>313.67</v>
      </c>
      <c r="I127" s="22">
        <v>252.643304768421</v>
      </c>
      <c r="J127" s="22">
        <v>176.12622008388</v>
      </c>
      <c r="K127" s="22">
        <v>90.8861877453013</v>
      </c>
      <c r="L127" s="2">
        <v>4.03</v>
      </c>
      <c r="M127" s="2">
        <v>102.3</v>
      </c>
      <c r="N127" s="22">
        <v>124.155279035602</v>
      </c>
      <c r="O127" s="2" t="s">
        <v>290</v>
      </c>
      <c r="P127" s="2">
        <v>2221.42</v>
      </c>
      <c r="Q127" s="2">
        <v>218.67</v>
      </c>
      <c r="R127" s="2">
        <v>112.84</v>
      </c>
    </row>
    <row r="128" spans="1:18">
      <c r="A128" s="2">
        <v>127</v>
      </c>
      <c r="B128" s="2">
        <v>7</v>
      </c>
      <c r="C128" s="2">
        <v>12</v>
      </c>
      <c r="D128" s="2">
        <v>2022</v>
      </c>
      <c r="E128" s="2">
        <v>502.02</v>
      </c>
      <c r="F128" s="2">
        <v>24.91</v>
      </c>
      <c r="G128" s="2">
        <v>4.13</v>
      </c>
      <c r="H128" s="2">
        <v>392.06</v>
      </c>
      <c r="I128" s="22">
        <v>316.745294112248</v>
      </c>
      <c r="J128" s="22">
        <v>193.750590302503</v>
      </c>
      <c r="K128" s="22">
        <v>126.864545055467</v>
      </c>
      <c r="L128" s="2">
        <v>3.23</v>
      </c>
      <c r="M128" s="2">
        <v>102.2</v>
      </c>
      <c r="N128" s="22">
        <v>123.777687399852</v>
      </c>
      <c r="O128" s="2" t="s">
        <v>333</v>
      </c>
      <c r="P128" s="2">
        <v>629.19</v>
      </c>
      <c r="Q128" s="2">
        <v>239.82</v>
      </c>
      <c r="R128" s="2">
        <v>157.03</v>
      </c>
    </row>
    <row r="129" spans="1:18">
      <c r="A129" s="2">
        <v>128</v>
      </c>
      <c r="B129" s="2">
        <v>8</v>
      </c>
      <c r="C129" s="2">
        <v>12</v>
      </c>
      <c r="D129" s="2">
        <v>2022</v>
      </c>
      <c r="E129" s="2">
        <v>506.07</v>
      </c>
      <c r="F129" s="2">
        <v>22.55</v>
      </c>
      <c r="G129" s="2">
        <v>6.71</v>
      </c>
      <c r="H129" s="2">
        <v>224.76</v>
      </c>
      <c r="I129" s="22">
        <v>187.703853483048</v>
      </c>
      <c r="J129" s="22">
        <v>156.55349872723</v>
      </c>
      <c r="K129" s="22">
        <v>70.4265259130871</v>
      </c>
      <c r="L129" s="2">
        <v>2.32</v>
      </c>
      <c r="M129" s="2">
        <v>101.8</v>
      </c>
      <c r="N129" s="22">
        <v>119.741814474948</v>
      </c>
      <c r="O129" s="2" t="s">
        <v>291</v>
      </c>
      <c r="P129" s="2">
        <v>2496.48</v>
      </c>
      <c r="Q129" s="2">
        <v>187.46</v>
      </c>
      <c r="R129" s="2">
        <v>84.33</v>
      </c>
    </row>
    <row r="130" spans="1:18">
      <c r="A130" s="2">
        <v>129</v>
      </c>
      <c r="B130" s="2">
        <v>9</v>
      </c>
      <c r="C130" s="2">
        <v>12</v>
      </c>
      <c r="D130" s="2">
        <v>2022</v>
      </c>
      <c r="E130" s="2">
        <v>594.79</v>
      </c>
      <c r="F130" s="2">
        <v>34.64</v>
      </c>
      <c r="G130" s="2">
        <v>5.5</v>
      </c>
      <c r="H130" s="2">
        <v>290.06</v>
      </c>
      <c r="I130" s="22">
        <v>235.412656218386</v>
      </c>
      <c r="J130" s="22">
        <v>159.000529131021</v>
      </c>
      <c r="K130" s="22">
        <v>76.7935790229044</v>
      </c>
      <c r="L130" s="2">
        <v>4.93</v>
      </c>
      <c r="M130" s="2">
        <v>102.1</v>
      </c>
      <c r="N130" s="22">
        <v>123.213426439961</v>
      </c>
      <c r="O130" s="2" t="s">
        <v>315</v>
      </c>
      <c r="P130" s="2">
        <v>106.43</v>
      </c>
      <c r="Q130" s="2">
        <v>195.91</v>
      </c>
      <c r="R130" s="2">
        <v>94.62</v>
      </c>
    </row>
    <row r="131" spans="1:18">
      <c r="A131" s="2">
        <v>130</v>
      </c>
      <c r="B131" s="2">
        <v>10</v>
      </c>
      <c r="C131" s="2">
        <v>12</v>
      </c>
      <c r="D131" s="2">
        <v>2022</v>
      </c>
      <c r="E131" s="2">
        <v>490.89</v>
      </c>
      <c r="F131" s="2">
        <v>32.91</v>
      </c>
      <c r="G131" s="2">
        <v>7.05</v>
      </c>
      <c r="H131" s="2">
        <v>291.95</v>
      </c>
      <c r="I131" s="22">
        <v>239.97863032034</v>
      </c>
      <c r="J131" s="22">
        <v>124.900677777619</v>
      </c>
      <c r="K131" s="22">
        <v>70.6660827149843</v>
      </c>
      <c r="L131" s="2">
        <v>5.2</v>
      </c>
      <c r="M131" s="2">
        <v>101.7</v>
      </c>
      <c r="N131" s="22">
        <v>121.656665683225</v>
      </c>
      <c r="O131" s="2" t="s">
        <v>293</v>
      </c>
      <c r="P131" s="2">
        <v>601.7</v>
      </c>
      <c r="Q131" s="2">
        <v>151.95</v>
      </c>
      <c r="R131" s="2">
        <v>85.97</v>
      </c>
    </row>
    <row r="132" spans="1:18">
      <c r="A132" s="2">
        <v>131</v>
      </c>
      <c r="B132" s="2">
        <v>11</v>
      </c>
      <c r="C132" s="2">
        <v>12</v>
      </c>
      <c r="D132" s="2">
        <v>2022</v>
      </c>
      <c r="E132" s="2">
        <v>611.69</v>
      </c>
      <c r="F132" s="2">
        <v>22.04</v>
      </c>
      <c r="G132" s="2">
        <v>3.33</v>
      </c>
      <c r="H132" s="2">
        <v>256.28</v>
      </c>
      <c r="I132" s="22">
        <v>212.772676919276</v>
      </c>
      <c r="J132" s="22">
        <v>181.31506521149</v>
      </c>
      <c r="K132" s="22">
        <v>45.0734689790366</v>
      </c>
      <c r="L132" s="2">
        <v>10.5</v>
      </c>
      <c r="M132" s="2">
        <v>101.7</v>
      </c>
      <c r="N132" s="22">
        <v>120.447796075447</v>
      </c>
      <c r="O132" s="2" t="s">
        <v>319</v>
      </c>
      <c r="P132" s="2">
        <v>709.46</v>
      </c>
      <c r="Q132" s="2">
        <v>218.39</v>
      </c>
      <c r="R132" s="2">
        <v>54.29</v>
      </c>
    </row>
    <row r="133" spans="1:18">
      <c r="A133" s="2">
        <v>132</v>
      </c>
      <c r="B133" s="2">
        <v>12</v>
      </c>
      <c r="C133" s="2">
        <v>12</v>
      </c>
      <c r="D133" s="2">
        <v>2022</v>
      </c>
      <c r="E133" s="2">
        <v>549.66</v>
      </c>
      <c r="F133" s="2">
        <v>34.01</v>
      </c>
      <c r="G133" s="2">
        <v>25.47</v>
      </c>
      <c r="H133" s="2">
        <v>402.09</v>
      </c>
      <c r="I133" s="22">
        <v>333.737211780411</v>
      </c>
      <c r="J133" s="22">
        <v>137.673136158613</v>
      </c>
      <c r="K133" s="22">
        <v>66.2676987454253</v>
      </c>
      <c r="L133" s="2">
        <v>4.25</v>
      </c>
      <c r="M133" s="2">
        <v>102.9</v>
      </c>
      <c r="N133" s="22">
        <v>120.481020937085</v>
      </c>
      <c r="O133" s="2" t="s">
        <v>297</v>
      </c>
      <c r="P133" s="2">
        <v>29.38</v>
      </c>
      <c r="Q133" s="2">
        <v>165.87</v>
      </c>
      <c r="R133" s="2">
        <v>79.84</v>
      </c>
    </row>
    <row r="136" spans="1:1">
      <c r="A136" s="4" t="s">
        <v>334</v>
      </c>
    </row>
    <row r="137" spans="1:2">
      <c r="A137" s="5" t="s">
        <v>57</v>
      </c>
      <c r="B137" s="5" t="s">
        <v>58</v>
      </c>
    </row>
    <row r="138" spans="1:2">
      <c r="A138" s="25" t="s">
        <v>13</v>
      </c>
      <c r="B138" s="5" t="s">
        <v>335</v>
      </c>
    </row>
    <row r="139" spans="1:2">
      <c r="A139" s="25"/>
      <c r="B139" s="5" t="s">
        <v>336</v>
      </c>
    </row>
    <row r="140" spans="1:2">
      <c r="A140" s="25"/>
      <c r="B140" s="5" t="s">
        <v>337</v>
      </c>
    </row>
    <row r="141" spans="1:2">
      <c r="A141" s="5" t="s">
        <v>15</v>
      </c>
      <c r="B141" s="5" t="s">
        <v>63</v>
      </c>
    </row>
    <row r="142" spans="1:2">
      <c r="A142" s="5" t="s">
        <v>64</v>
      </c>
      <c r="B142" s="5" t="s">
        <v>65</v>
      </c>
    </row>
    <row r="143" spans="1:2">
      <c r="A143" s="5" t="s">
        <v>19</v>
      </c>
      <c r="B143" s="2" t="s">
        <v>66</v>
      </c>
    </row>
    <row r="144" spans="1:2">
      <c r="A144" s="5" t="s">
        <v>22</v>
      </c>
      <c r="B144" s="5" t="s">
        <v>303</v>
      </c>
    </row>
    <row r="145" spans="2:2">
      <c r="B145" s="5"/>
    </row>
    <row r="147" spans="1:2">
      <c r="A147" s="4" t="s">
        <v>304</v>
      </c>
      <c r="B147" s="5"/>
    </row>
    <row r="148" spans="1:2">
      <c r="A148" s="5" t="s">
        <v>13</v>
      </c>
      <c r="B148" s="5" t="s">
        <v>305</v>
      </c>
    </row>
    <row r="149" spans="1:2">
      <c r="A149" s="5" t="s">
        <v>15</v>
      </c>
      <c r="B149" s="5" t="s">
        <v>16</v>
      </c>
    </row>
    <row r="150" spans="1:2">
      <c r="A150" s="5" t="s">
        <v>17</v>
      </c>
      <c r="B150" s="5" t="s">
        <v>306</v>
      </c>
    </row>
    <row r="151" spans="1:2">
      <c r="A151" s="5" t="s">
        <v>19</v>
      </c>
      <c r="B151" s="5">
        <v>2024</v>
      </c>
    </row>
    <row r="152" spans="1:2">
      <c r="A152" s="5" t="s">
        <v>20</v>
      </c>
      <c r="B152" s="6" t="s">
        <v>262</v>
      </c>
    </row>
  </sheetData>
  <mergeCells count="1">
    <mergeCell ref="A138:A140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0"/>
  <sheetViews>
    <sheetView topLeftCell="B1" workbookViewId="0">
      <selection activeCell="T76" sqref="T76"/>
    </sheetView>
  </sheetViews>
  <sheetFormatPr defaultColWidth="9" defaultRowHeight="15"/>
  <cols>
    <col min="1" max="6" width="9" style="2"/>
    <col min="7" max="7" width="11.125" style="2" customWidth="1"/>
    <col min="8" max="9" width="12.625" style="2"/>
    <col min="10" max="10" width="11.5" style="2"/>
    <col min="11" max="11" width="9" style="2"/>
    <col min="12" max="13" width="11.125" style="2"/>
    <col min="14" max="14" width="10.875" style="2" customWidth="1"/>
    <col min="15" max="16384" width="9" style="2"/>
  </cols>
  <sheetData>
    <row r="1" spans="1:17">
      <c r="A1" s="2" t="s">
        <v>324</v>
      </c>
      <c r="B1" s="2" t="s">
        <v>307</v>
      </c>
      <c r="C1" s="2" t="s">
        <v>34</v>
      </c>
      <c r="D1" s="2" t="s">
        <v>308</v>
      </c>
      <c r="E1" s="2" t="s">
        <v>309</v>
      </c>
      <c r="F1" s="2" t="s">
        <v>279</v>
      </c>
      <c r="G1" s="2" t="s">
        <v>277</v>
      </c>
      <c r="H1" s="2" t="s">
        <v>278</v>
      </c>
      <c r="I1" s="2" t="s">
        <v>325</v>
      </c>
      <c r="J1" s="2" t="s">
        <v>311</v>
      </c>
      <c r="K1" s="2" t="s">
        <v>283</v>
      </c>
      <c r="L1" s="2" t="s">
        <v>284</v>
      </c>
      <c r="M1" s="2" t="s">
        <v>285</v>
      </c>
      <c r="N1" s="2" t="s">
        <v>286</v>
      </c>
      <c r="O1" s="2" t="s">
        <v>310</v>
      </c>
      <c r="P1" s="2" t="s">
        <v>275</v>
      </c>
      <c r="Q1" s="2" t="s">
        <v>332</v>
      </c>
    </row>
    <row r="2" spans="1:17">
      <c r="A2" s="2">
        <v>1</v>
      </c>
      <c r="B2" s="2">
        <v>1</v>
      </c>
      <c r="C2" s="2">
        <v>2012</v>
      </c>
      <c r="D2" s="2">
        <v>480.51</v>
      </c>
      <c r="E2" s="2">
        <v>20.63</v>
      </c>
      <c r="F2" s="2">
        <v>0.7</v>
      </c>
      <c r="G2" s="2">
        <v>181.02</v>
      </c>
      <c r="H2" s="2">
        <v>181.02</v>
      </c>
      <c r="I2" s="2">
        <v>220.46</v>
      </c>
      <c r="J2" s="2">
        <v>91.99</v>
      </c>
      <c r="K2" s="2">
        <v>4.73</v>
      </c>
      <c r="L2" s="2">
        <v>102.3</v>
      </c>
      <c r="M2" s="2">
        <v>100</v>
      </c>
      <c r="N2" s="2" t="s">
        <v>333</v>
      </c>
      <c r="O2" s="2">
        <v>102.35</v>
      </c>
      <c r="P2" s="2">
        <v>220.46</v>
      </c>
      <c r="Q2" s="2">
        <v>91.99</v>
      </c>
    </row>
    <row r="3" spans="1:17">
      <c r="A3" s="2">
        <v>2</v>
      </c>
      <c r="B3" s="2">
        <v>2</v>
      </c>
      <c r="C3" s="2">
        <v>2012</v>
      </c>
      <c r="D3" s="2">
        <v>514.29</v>
      </c>
      <c r="E3" s="2">
        <v>23.7</v>
      </c>
      <c r="F3" s="2">
        <v>1.05</v>
      </c>
      <c r="G3" s="2">
        <v>147.07</v>
      </c>
      <c r="H3" s="2">
        <v>147.07</v>
      </c>
      <c r="I3" s="2">
        <v>140.91</v>
      </c>
      <c r="J3" s="2">
        <v>54.49</v>
      </c>
      <c r="K3" s="2">
        <v>6.59</v>
      </c>
      <c r="L3" s="2">
        <v>102.4</v>
      </c>
      <c r="M3" s="2">
        <v>100</v>
      </c>
      <c r="N3" s="2" t="s">
        <v>291</v>
      </c>
      <c r="O3" s="2">
        <v>267.85</v>
      </c>
      <c r="P3" s="2">
        <v>140.91</v>
      </c>
      <c r="Q3" s="2">
        <v>54.49</v>
      </c>
    </row>
    <row r="4" spans="1:17">
      <c r="A4" s="2">
        <v>3</v>
      </c>
      <c r="B4" s="2">
        <v>3</v>
      </c>
      <c r="C4" s="2">
        <v>2012</v>
      </c>
      <c r="D4" s="2">
        <v>439.38</v>
      </c>
      <c r="E4" s="2">
        <v>23.26</v>
      </c>
      <c r="F4" s="2">
        <v>1.31</v>
      </c>
      <c r="G4" s="2">
        <v>173.11</v>
      </c>
      <c r="H4" s="2">
        <v>173.11</v>
      </c>
      <c r="I4" s="2">
        <v>105.06</v>
      </c>
      <c r="J4" s="2">
        <v>49.68</v>
      </c>
      <c r="K4" s="2">
        <v>10.75</v>
      </c>
      <c r="L4" s="2">
        <v>102.4</v>
      </c>
      <c r="M4" s="2">
        <v>100</v>
      </c>
      <c r="N4" s="2" t="s">
        <v>338</v>
      </c>
      <c r="O4" s="2">
        <v>283.88</v>
      </c>
      <c r="P4" s="2">
        <v>105.06</v>
      </c>
      <c r="Q4" s="2">
        <v>49.68</v>
      </c>
    </row>
    <row r="5" spans="1:17">
      <c r="A5" s="2">
        <v>4</v>
      </c>
      <c r="B5" s="2">
        <v>4</v>
      </c>
      <c r="C5" s="2">
        <v>2012</v>
      </c>
      <c r="D5" s="2">
        <v>464.6</v>
      </c>
      <c r="E5" s="2">
        <v>22.52</v>
      </c>
      <c r="F5" s="2">
        <v>1.5</v>
      </c>
      <c r="G5" s="2">
        <v>151.84</v>
      </c>
      <c r="H5" s="2">
        <v>151.84</v>
      </c>
      <c r="I5" s="2">
        <v>156.5</v>
      </c>
      <c r="J5" s="2">
        <v>56.09</v>
      </c>
      <c r="K5" s="2">
        <v>5.47</v>
      </c>
      <c r="L5" s="2">
        <v>103</v>
      </c>
      <c r="M5" s="2">
        <v>100</v>
      </c>
      <c r="N5" s="2" t="s">
        <v>339</v>
      </c>
      <c r="O5" s="2">
        <v>1497.47</v>
      </c>
      <c r="P5" s="2">
        <v>156.5</v>
      </c>
      <c r="Q5" s="2">
        <v>56.09</v>
      </c>
    </row>
    <row r="6" spans="1:17">
      <c r="A6" s="2">
        <v>5</v>
      </c>
      <c r="B6" s="2">
        <v>5</v>
      </c>
      <c r="C6" s="2">
        <v>2012</v>
      </c>
      <c r="D6" s="2">
        <v>490.74</v>
      </c>
      <c r="E6" s="2">
        <v>19.9</v>
      </c>
      <c r="F6" s="2">
        <v>1.68</v>
      </c>
      <c r="G6" s="2">
        <v>113.29</v>
      </c>
      <c r="H6" s="2">
        <v>113.29</v>
      </c>
      <c r="I6" s="2">
        <v>120.1</v>
      </c>
      <c r="J6" s="2">
        <v>60.77</v>
      </c>
      <c r="K6" s="2">
        <v>7.29</v>
      </c>
      <c r="L6" s="2">
        <v>103</v>
      </c>
      <c r="M6" s="2">
        <v>100</v>
      </c>
      <c r="N6" s="2" t="s">
        <v>294</v>
      </c>
      <c r="O6" s="2">
        <v>292.93</v>
      </c>
      <c r="P6" s="2">
        <v>120.1</v>
      </c>
      <c r="Q6" s="2">
        <v>60.77</v>
      </c>
    </row>
    <row r="7" spans="1:17">
      <c r="A7" s="2">
        <v>6</v>
      </c>
      <c r="B7" s="2">
        <v>6</v>
      </c>
      <c r="C7" s="2">
        <v>2012</v>
      </c>
      <c r="D7" s="2">
        <v>443.91</v>
      </c>
      <c r="E7" s="2">
        <v>16.88</v>
      </c>
      <c r="F7" s="2">
        <v>2.16</v>
      </c>
      <c r="G7" s="2">
        <v>118.17</v>
      </c>
      <c r="H7" s="2">
        <v>118.17</v>
      </c>
      <c r="I7" s="2">
        <v>173.28</v>
      </c>
      <c r="J7" s="2">
        <v>69.18</v>
      </c>
      <c r="K7" s="2">
        <v>5.8</v>
      </c>
      <c r="L7" s="2">
        <v>101.6</v>
      </c>
      <c r="M7" s="2">
        <v>100</v>
      </c>
      <c r="N7" s="2" t="s">
        <v>340</v>
      </c>
      <c r="O7" s="2">
        <v>1528.53</v>
      </c>
      <c r="P7" s="2">
        <v>173.28</v>
      </c>
      <c r="Q7" s="2">
        <v>69.18</v>
      </c>
    </row>
    <row r="8" spans="1:17">
      <c r="A8" s="2">
        <v>7</v>
      </c>
      <c r="B8" s="2">
        <v>7</v>
      </c>
      <c r="C8" s="2">
        <v>2012</v>
      </c>
      <c r="D8" s="2">
        <v>423.01</v>
      </c>
      <c r="E8" s="2">
        <v>23.61</v>
      </c>
      <c r="F8" s="2">
        <v>1.58</v>
      </c>
      <c r="G8" s="2">
        <v>165.14</v>
      </c>
      <c r="H8" s="2">
        <v>165.14</v>
      </c>
      <c r="I8" s="2">
        <v>148.46</v>
      </c>
      <c r="J8" s="2">
        <v>49.35</v>
      </c>
      <c r="K8" s="2">
        <v>7.95</v>
      </c>
      <c r="L8" s="2">
        <v>102.9</v>
      </c>
      <c r="M8" s="2">
        <v>100</v>
      </c>
      <c r="N8" s="2" t="s">
        <v>341</v>
      </c>
      <c r="O8" s="2">
        <v>987.05</v>
      </c>
      <c r="P8" s="2">
        <v>148.46</v>
      </c>
      <c r="Q8" s="2">
        <v>49.35</v>
      </c>
    </row>
    <row r="9" spans="1:17">
      <c r="A9" s="2">
        <v>8</v>
      </c>
      <c r="B9" s="2">
        <v>8</v>
      </c>
      <c r="C9" s="2">
        <v>2012</v>
      </c>
      <c r="D9" s="2">
        <v>384.1</v>
      </c>
      <c r="E9" s="2">
        <v>25.4</v>
      </c>
      <c r="F9" s="2">
        <v>1.62</v>
      </c>
      <c r="G9" s="2">
        <v>133.11</v>
      </c>
      <c r="H9" s="2">
        <v>133.11</v>
      </c>
      <c r="I9" s="2">
        <v>157.96</v>
      </c>
      <c r="J9" s="2">
        <v>63.48</v>
      </c>
      <c r="K9" s="2">
        <v>8.22</v>
      </c>
      <c r="L9" s="2">
        <v>103.3</v>
      </c>
      <c r="M9" s="2">
        <v>100</v>
      </c>
      <c r="N9" s="2" t="s">
        <v>316</v>
      </c>
      <c r="O9" s="2">
        <v>941.81</v>
      </c>
      <c r="P9" s="2">
        <v>157.96</v>
      </c>
      <c r="Q9" s="2">
        <v>63.48</v>
      </c>
    </row>
    <row r="10" spans="1:17">
      <c r="A10" s="2">
        <v>9</v>
      </c>
      <c r="B10" s="2">
        <v>9</v>
      </c>
      <c r="C10" s="2">
        <v>2012</v>
      </c>
      <c r="D10" s="2">
        <v>297.47</v>
      </c>
      <c r="E10" s="2">
        <v>18.56</v>
      </c>
      <c r="F10" s="2">
        <v>1.9</v>
      </c>
      <c r="G10" s="2">
        <v>82.15</v>
      </c>
      <c r="H10" s="2">
        <v>82.15</v>
      </c>
      <c r="I10" s="2">
        <v>161.96</v>
      </c>
      <c r="J10" s="2">
        <v>21.95</v>
      </c>
      <c r="K10" s="2">
        <v>6.07</v>
      </c>
      <c r="L10" s="2">
        <v>103.2</v>
      </c>
      <c r="M10" s="2">
        <v>100</v>
      </c>
      <c r="N10" s="2" t="s">
        <v>342</v>
      </c>
      <c r="O10" s="2">
        <v>160.31</v>
      </c>
      <c r="P10" s="2">
        <v>161.96</v>
      </c>
      <c r="Q10" s="2">
        <v>21.95</v>
      </c>
    </row>
    <row r="11" spans="1:17">
      <c r="A11" s="2">
        <v>10</v>
      </c>
      <c r="B11" s="2">
        <v>1</v>
      </c>
      <c r="C11" s="2">
        <v>2013</v>
      </c>
      <c r="D11" s="2">
        <v>501.63</v>
      </c>
      <c r="E11" s="2">
        <v>21.86</v>
      </c>
      <c r="F11" s="2">
        <v>0.74</v>
      </c>
      <c r="G11" s="2">
        <v>194.58</v>
      </c>
      <c r="H11" s="22">
        <v>190.01953125</v>
      </c>
      <c r="I11" s="22">
        <v>233.818359375</v>
      </c>
      <c r="J11" s="22">
        <v>91.7578125</v>
      </c>
      <c r="K11" s="2">
        <v>4.77</v>
      </c>
      <c r="L11" s="2">
        <v>102.4</v>
      </c>
      <c r="M11" s="2">
        <v>102.4</v>
      </c>
      <c r="N11" s="2" t="s">
        <v>333</v>
      </c>
      <c r="O11" s="2">
        <v>98.54</v>
      </c>
      <c r="P11" s="2">
        <v>239.43</v>
      </c>
      <c r="Q11" s="2">
        <v>93.96</v>
      </c>
    </row>
    <row r="12" spans="1:17">
      <c r="A12" s="2">
        <v>11</v>
      </c>
      <c r="B12" s="2">
        <v>2</v>
      </c>
      <c r="C12" s="2">
        <v>2013</v>
      </c>
      <c r="D12" s="2">
        <v>488.68</v>
      </c>
      <c r="E12" s="2">
        <v>23.56</v>
      </c>
      <c r="F12" s="2">
        <v>1.1</v>
      </c>
      <c r="G12" s="2">
        <v>180.01</v>
      </c>
      <c r="H12" s="22">
        <v>175.619512195122</v>
      </c>
      <c r="I12" s="22">
        <v>154.146341463415</v>
      </c>
      <c r="J12" s="22">
        <v>53.1121951219512</v>
      </c>
      <c r="K12" s="2">
        <v>6</v>
      </c>
      <c r="L12" s="2">
        <v>102.5</v>
      </c>
      <c r="M12" s="2">
        <v>102.5</v>
      </c>
      <c r="N12" s="2" t="s">
        <v>291</v>
      </c>
      <c r="O12" s="2">
        <v>253.58</v>
      </c>
      <c r="P12" s="2">
        <v>158</v>
      </c>
      <c r="Q12" s="2">
        <v>54.44</v>
      </c>
    </row>
    <row r="13" spans="1:17">
      <c r="A13" s="2">
        <v>12</v>
      </c>
      <c r="B13" s="2">
        <v>3</v>
      </c>
      <c r="C13" s="2">
        <v>2013</v>
      </c>
      <c r="D13" s="2">
        <v>441.58</v>
      </c>
      <c r="E13" s="2">
        <v>22.82</v>
      </c>
      <c r="F13" s="2">
        <v>1.25</v>
      </c>
      <c r="G13" s="2">
        <v>192.8</v>
      </c>
      <c r="H13" s="22">
        <v>188.465298142718</v>
      </c>
      <c r="I13" s="22">
        <v>126.608015640274</v>
      </c>
      <c r="J13" s="22">
        <v>51.1045943304008</v>
      </c>
      <c r="K13" s="2">
        <v>10</v>
      </c>
      <c r="L13" s="2">
        <v>102.3</v>
      </c>
      <c r="M13" s="2">
        <v>102.3</v>
      </c>
      <c r="N13" s="2" t="s">
        <v>338</v>
      </c>
      <c r="O13" s="2">
        <v>274.96</v>
      </c>
      <c r="P13" s="2">
        <v>129.52</v>
      </c>
      <c r="Q13" s="2">
        <v>52.28</v>
      </c>
    </row>
    <row r="14" spans="1:17">
      <c r="A14" s="2">
        <v>13</v>
      </c>
      <c r="B14" s="2">
        <v>4</v>
      </c>
      <c r="C14" s="2">
        <v>2013</v>
      </c>
      <c r="D14" s="2">
        <v>468.05</v>
      </c>
      <c r="E14" s="2">
        <v>22.85</v>
      </c>
      <c r="F14" s="2">
        <v>1.68</v>
      </c>
      <c r="G14" s="2">
        <v>152.16</v>
      </c>
      <c r="H14" s="22">
        <v>147.871720116618</v>
      </c>
      <c r="I14" s="22">
        <v>162.662779397473</v>
      </c>
      <c r="J14" s="22">
        <v>55.0048590864917</v>
      </c>
      <c r="K14" s="2">
        <v>5.38</v>
      </c>
      <c r="L14" s="2">
        <v>102.9</v>
      </c>
      <c r="M14" s="2">
        <v>102.9</v>
      </c>
      <c r="N14" s="2" t="s">
        <v>339</v>
      </c>
      <c r="O14" s="2">
        <v>1480.92</v>
      </c>
      <c r="P14" s="2">
        <v>167.38</v>
      </c>
      <c r="Q14" s="2">
        <v>56.6</v>
      </c>
    </row>
    <row r="15" spans="1:17">
      <c r="A15" s="2">
        <v>14</v>
      </c>
      <c r="B15" s="2">
        <v>5</v>
      </c>
      <c r="C15" s="2">
        <v>2013</v>
      </c>
      <c r="D15" s="2">
        <v>487.69</v>
      </c>
      <c r="E15" s="2">
        <v>19.78</v>
      </c>
      <c r="F15" s="2">
        <v>1.62</v>
      </c>
      <c r="G15" s="2">
        <v>124.33</v>
      </c>
      <c r="H15" s="22">
        <v>120.708737864078</v>
      </c>
      <c r="I15" s="22">
        <v>136.533980582524</v>
      </c>
      <c r="J15" s="22">
        <v>60.4854368932039</v>
      </c>
      <c r="K15" s="2">
        <v>6.96</v>
      </c>
      <c r="L15" s="2">
        <v>103</v>
      </c>
      <c r="M15" s="2">
        <v>103</v>
      </c>
      <c r="N15" s="2" t="s">
        <v>294</v>
      </c>
      <c r="O15" s="2">
        <v>296.97</v>
      </c>
      <c r="P15" s="2">
        <v>140.63</v>
      </c>
      <c r="Q15" s="2">
        <v>62.3</v>
      </c>
    </row>
    <row r="16" spans="1:17">
      <c r="A16" s="2">
        <v>15</v>
      </c>
      <c r="B16" s="2">
        <v>6</v>
      </c>
      <c r="C16" s="2">
        <v>2013</v>
      </c>
      <c r="D16" s="2">
        <v>416.01</v>
      </c>
      <c r="E16" s="2">
        <v>17.42</v>
      </c>
      <c r="F16" s="2">
        <v>2.38</v>
      </c>
      <c r="G16" s="2">
        <v>140.19</v>
      </c>
      <c r="H16" s="22">
        <v>136.770731707317</v>
      </c>
      <c r="I16" s="22">
        <v>188.985365853659</v>
      </c>
      <c r="J16" s="22">
        <v>65.4829268292683</v>
      </c>
      <c r="K16" s="2">
        <v>5.77</v>
      </c>
      <c r="L16" s="2">
        <v>102.5</v>
      </c>
      <c r="M16" s="2">
        <v>102.5</v>
      </c>
      <c r="N16" s="2" t="s">
        <v>340</v>
      </c>
      <c r="O16" s="2">
        <v>1514.47</v>
      </c>
      <c r="P16" s="2">
        <v>193.71</v>
      </c>
      <c r="Q16" s="2">
        <v>67.12</v>
      </c>
    </row>
    <row r="17" spans="1:17">
      <c r="A17" s="2">
        <v>16</v>
      </c>
      <c r="B17" s="2">
        <v>7</v>
      </c>
      <c r="C17" s="2">
        <v>2013</v>
      </c>
      <c r="D17" s="2">
        <v>377.3</v>
      </c>
      <c r="E17" s="2">
        <v>23.93</v>
      </c>
      <c r="F17" s="2">
        <v>1.58</v>
      </c>
      <c r="G17" s="2">
        <v>182.9</v>
      </c>
      <c r="H17" s="22">
        <v>178.09152872444</v>
      </c>
      <c r="I17" s="22">
        <v>168.364167478092</v>
      </c>
      <c r="J17" s="22">
        <v>56.9230769230769</v>
      </c>
      <c r="K17" s="2">
        <v>7.3</v>
      </c>
      <c r="L17" s="2">
        <v>102.7</v>
      </c>
      <c r="M17" s="2">
        <v>102.7</v>
      </c>
      <c r="N17" s="2" t="s">
        <v>341</v>
      </c>
      <c r="O17" s="2">
        <v>972.52</v>
      </c>
      <c r="P17" s="2">
        <v>172.91</v>
      </c>
      <c r="Q17" s="2">
        <v>58.46</v>
      </c>
    </row>
    <row r="18" spans="1:17">
      <c r="A18" s="2">
        <v>17</v>
      </c>
      <c r="B18" s="2">
        <v>8</v>
      </c>
      <c r="C18" s="2">
        <v>2013</v>
      </c>
      <c r="D18" s="2">
        <v>389.98</v>
      </c>
      <c r="E18" s="2">
        <v>25.43</v>
      </c>
      <c r="F18" s="2">
        <v>1.66</v>
      </c>
      <c r="G18" s="2">
        <v>137.37</v>
      </c>
      <c r="H18" s="22">
        <v>134.150390625</v>
      </c>
      <c r="I18" s="22">
        <v>151.328125</v>
      </c>
      <c r="J18" s="22">
        <v>65.869140625</v>
      </c>
      <c r="K18" s="2">
        <v>7.86</v>
      </c>
      <c r="L18" s="2">
        <v>102.4</v>
      </c>
      <c r="M18" s="2">
        <v>102.4</v>
      </c>
      <c r="N18" s="2" t="s">
        <v>316</v>
      </c>
      <c r="O18" s="2">
        <v>924.47</v>
      </c>
      <c r="P18" s="2">
        <v>154.96</v>
      </c>
      <c r="Q18" s="2">
        <v>67.45</v>
      </c>
    </row>
    <row r="19" spans="1:17">
      <c r="A19" s="2">
        <v>18</v>
      </c>
      <c r="B19" s="2">
        <v>9</v>
      </c>
      <c r="C19" s="2">
        <v>2013</v>
      </c>
      <c r="D19" s="2">
        <v>262.64</v>
      </c>
      <c r="E19" s="2">
        <v>19.45</v>
      </c>
      <c r="F19" s="2">
        <v>1.87</v>
      </c>
      <c r="G19" s="2">
        <v>90.34</v>
      </c>
      <c r="H19" s="22">
        <v>87.9649464459591</v>
      </c>
      <c r="I19" s="22">
        <v>165.55988315482</v>
      </c>
      <c r="J19" s="22">
        <v>23.9824732229796</v>
      </c>
      <c r="K19" s="2">
        <v>6</v>
      </c>
      <c r="L19" s="2">
        <v>102.7</v>
      </c>
      <c r="M19" s="2">
        <v>102.7</v>
      </c>
      <c r="N19" s="2" t="s">
        <v>342</v>
      </c>
      <c r="O19" s="2">
        <v>143.89</v>
      </c>
      <c r="P19" s="2">
        <v>170.03</v>
      </c>
      <c r="Q19" s="2">
        <v>24.63</v>
      </c>
    </row>
    <row r="20" spans="1:17">
      <c r="A20" s="2">
        <v>19</v>
      </c>
      <c r="B20" s="2">
        <v>1</v>
      </c>
      <c r="C20" s="2">
        <v>2014</v>
      </c>
      <c r="D20" s="2">
        <v>483.15</v>
      </c>
      <c r="E20" s="2">
        <v>21.6</v>
      </c>
      <c r="F20" s="2">
        <v>0.78</v>
      </c>
      <c r="G20" s="2">
        <v>225.1</v>
      </c>
      <c r="H20" s="22">
        <v>215.09219055773</v>
      </c>
      <c r="I20" s="22">
        <v>236.467633928571</v>
      </c>
      <c r="J20" s="22">
        <v>84.4793450342466</v>
      </c>
      <c r="K20" s="2">
        <v>4.65</v>
      </c>
      <c r="L20" s="2">
        <v>102.2</v>
      </c>
      <c r="M20" s="22">
        <v>104.6528</v>
      </c>
      <c r="N20" s="2" t="s">
        <v>333</v>
      </c>
      <c r="O20" s="2">
        <v>95.35</v>
      </c>
      <c r="P20" s="2">
        <v>247.47</v>
      </c>
      <c r="Q20" s="2">
        <v>88.41</v>
      </c>
    </row>
    <row r="21" spans="1:17">
      <c r="A21" s="2">
        <v>20</v>
      </c>
      <c r="B21" s="2">
        <v>2</v>
      </c>
      <c r="C21" s="2">
        <v>2014</v>
      </c>
      <c r="D21" s="2">
        <v>523.81</v>
      </c>
      <c r="E21" s="2">
        <v>26.6</v>
      </c>
      <c r="F21" s="2">
        <v>1.94</v>
      </c>
      <c r="G21" s="2">
        <v>195.85</v>
      </c>
      <c r="H21" s="22">
        <v>188.249429292323</v>
      </c>
      <c r="I21" s="22">
        <v>148.581040490208</v>
      </c>
      <c r="J21" s="22">
        <v>62.1314429893067</v>
      </c>
      <c r="K21" s="2">
        <v>5.64</v>
      </c>
      <c r="L21" s="2">
        <v>101.5</v>
      </c>
      <c r="M21" s="22">
        <v>104.0375</v>
      </c>
      <c r="N21" s="2" t="s">
        <v>291</v>
      </c>
      <c r="O21" s="2">
        <v>244.08</v>
      </c>
      <c r="P21" s="2">
        <v>154.58</v>
      </c>
      <c r="Q21" s="2">
        <v>64.64</v>
      </c>
    </row>
    <row r="22" spans="1:17">
      <c r="A22" s="2">
        <v>21</v>
      </c>
      <c r="B22" s="2">
        <v>3</v>
      </c>
      <c r="C22" s="2">
        <v>2014</v>
      </c>
      <c r="D22" s="2">
        <v>453.57</v>
      </c>
      <c r="E22" s="2">
        <v>23.54</v>
      </c>
      <c r="F22" s="2">
        <v>1.3</v>
      </c>
      <c r="G22" s="2">
        <v>208.17</v>
      </c>
      <c r="H22" s="22">
        <v>199.695521168186</v>
      </c>
      <c r="I22" s="22">
        <v>136.28641347151</v>
      </c>
      <c r="J22" s="22">
        <v>53.6435295370368</v>
      </c>
      <c r="K22" s="2">
        <v>9.16</v>
      </c>
      <c r="L22" s="2">
        <v>101.9</v>
      </c>
      <c r="M22" s="22">
        <v>104.2437</v>
      </c>
      <c r="N22" s="2" t="s">
        <v>338</v>
      </c>
      <c r="O22" s="2">
        <v>263.41</v>
      </c>
      <c r="P22" s="2">
        <v>142.07</v>
      </c>
      <c r="Q22" s="2">
        <v>55.92</v>
      </c>
    </row>
    <row r="23" spans="1:17">
      <c r="A23" s="2">
        <v>22</v>
      </c>
      <c r="B23" s="2">
        <v>4</v>
      </c>
      <c r="C23" s="2">
        <v>2014</v>
      </c>
      <c r="D23" s="2">
        <v>490.46</v>
      </c>
      <c r="E23" s="2">
        <v>23.42</v>
      </c>
      <c r="F23" s="2">
        <v>1.8</v>
      </c>
      <c r="G23" s="2">
        <v>157.2</v>
      </c>
      <c r="H23" s="22">
        <v>149.481095205765</v>
      </c>
      <c r="I23" s="22">
        <v>169.411907899867</v>
      </c>
      <c r="J23" s="22">
        <v>52.7843231225954</v>
      </c>
      <c r="K23" s="2">
        <v>5.14</v>
      </c>
      <c r="L23" s="2">
        <v>102.2</v>
      </c>
      <c r="M23" s="22">
        <v>105.1638</v>
      </c>
      <c r="N23" s="2" t="s">
        <v>339</v>
      </c>
      <c r="O23" s="2">
        <v>1472.64</v>
      </c>
      <c r="P23" s="2">
        <v>178.16</v>
      </c>
      <c r="Q23" s="2">
        <v>55.51</v>
      </c>
    </row>
    <row r="24" spans="1:17">
      <c r="A24" s="2">
        <v>23</v>
      </c>
      <c r="B24" s="2">
        <v>5</v>
      </c>
      <c r="C24" s="2">
        <v>2014</v>
      </c>
      <c r="D24" s="2">
        <v>492.89</v>
      </c>
      <c r="E24" s="2">
        <v>20.51</v>
      </c>
      <c r="F24" s="2">
        <v>1.6</v>
      </c>
      <c r="G24" s="2">
        <v>129.97</v>
      </c>
      <c r="H24" s="22">
        <v>123.831664395895</v>
      </c>
      <c r="I24" s="22">
        <v>139.504749564107</v>
      </c>
      <c r="J24" s="22">
        <v>58.8050344426765</v>
      </c>
      <c r="K24" s="2">
        <v>6.55</v>
      </c>
      <c r="L24" s="2">
        <v>101.9</v>
      </c>
      <c r="M24" s="22">
        <v>104.957</v>
      </c>
      <c r="N24" s="2" t="s">
        <v>294</v>
      </c>
      <c r="O24" s="2">
        <v>299.59</v>
      </c>
      <c r="P24" s="2">
        <v>146.42</v>
      </c>
      <c r="Q24" s="2">
        <v>61.72</v>
      </c>
    </row>
    <row r="25" spans="1:17">
      <c r="A25" s="2">
        <v>24</v>
      </c>
      <c r="B25" s="2">
        <v>6</v>
      </c>
      <c r="C25" s="2">
        <v>2014</v>
      </c>
      <c r="D25" s="2">
        <v>449.66</v>
      </c>
      <c r="E25" s="2">
        <v>17.57</v>
      </c>
      <c r="F25" s="2">
        <v>2.73</v>
      </c>
      <c r="G25" s="2">
        <v>140.78</v>
      </c>
      <c r="H25" s="22">
        <v>135.450040890941</v>
      </c>
      <c r="I25" s="22">
        <v>192.630009140328</v>
      </c>
      <c r="J25" s="22">
        <v>59.9220666762881</v>
      </c>
      <c r="K25" s="2">
        <v>5.34</v>
      </c>
      <c r="L25" s="2">
        <v>101.4</v>
      </c>
      <c r="M25" s="22">
        <v>103.935</v>
      </c>
      <c r="N25" s="2" t="s">
        <v>340</v>
      </c>
      <c r="O25" s="2">
        <v>1549.62</v>
      </c>
      <c r="P25" s="2">
        <v>200.21</v>
      </c>
      <c r="Q25" s="2">
        <v>62.28</v>
      </c>
    </row>
    <row r="26" spans="1:17">
      <c r="A26" s="2">
        <v>25</v>
      </c>
      <c r="B26" s="2">
        <v>7</v>
      </c>
      <c r="C26" s="2">
        <v>2014</v>
      </c>
      <c r="D26" s="2">
        <v>426.69</v>
      </c>
      <c r="E26" s="2">
        <v>23.95</v>
      </c>
      <c r="F26" s="2">
        <v>1.77</v>
      </c>
      <c r="G26" s="2">
        <v>190.14</v>
      </c>
      <c r="H26" s="22">
        <v>181.333190916746</v>
      </c>
      <c r="I26" s="22">
        <v>176.240526356446</v>
      </c>
      <c r="J26" s="22">
        <v>56.6582774395914</v>
      </c>
      <c r="K26" s="2">
        <v>7.1</v>
      </c>
      <c r="L26" s="2">
        <v>102.1</v>
      </c>
      <c r="M26" s="22">
        <v>104.8567</v>
      </c>
      <c r="N26" s="2" t="s">
        <v>341</v>
      </c>
      <c r="O26" s="2">
        <v>964.95</v>
      </c>
      <c r="P26" s="2">
        <v>184.8</v>
      </c>
      <c r="Q26" s="2">
        <v>59.41</v>
      </c>
    </row>
    <row r="27" spans="1:17">
      <c r="A27" s="2">
        <v>26</v>
      </c>
      <c r="B27" s="2">
        <v>8</v>
      </c>
      <c r="C27" s="2">
        <v>2014</v>
      </c>
      <c r="D27" s="2">
        <v>400.97</v>
      </c>
      <c r="E27" s="2">
        <v>24.57</v>
      </c>
      <c r="F27" s="2">
        <v>1.74</v>
      </c>
      <c r="G27" s="2">
        <v>135.74</v>
      </c>
      <c r="H27" s="22">
        <v>130.08694185476</v>
      </c>
      <c r="I27" s="22">
        <v>156.614174435721</v>
      </c>
      <c r="J27" s="22">
        <v>61.411310107949</v>
      </c>
      <c r="K27" s="2">
        <v>7.44</v>
      </c>
      <c r="L27" s="2">
        <v>101.9</v>
      </c>
      <c r="M27" s="22">
        <v>104.3456</v>
      </c>
      <c r="N27" s="2" t="s">
        <v>316</v>
      </c>
      <c r="O27" s="2">
        <v>911.19</v>
      </c>
      <c r="P27" s="2">
        <v>163.42</v>
      </c>
      <c r="Q27" s="2">
        <v>64.08</v>
      </c>
    </row>
    <row r="28" spans="1:17">
      <c r="A28" s="2">
        <v>27</v>
      </c>
      <c r="B28" s="2">
        <v>9</v>
      </c>
      <c r="C28" s="2">
        <v>2014</v>
      </c>
      <c r="D28" s="2">
        <v>283.25</v>
      </c>
      <c r="E28" s="2">
        <v>21</v>
      </c>
      <c r="F28" s="2">
        <v>1.85</v>
      </c>
      <c r="G28" s="2">
        <v>92.26</v>
      </c>
      <c r="H28" s="22">
        <v>87.3876160779574</v>
      </c>
      <c r="I28" s="22">
        <v>168.514315807819</v>
      </c>
      <c r="J28" s="22">
        <v>24.8921152235933</v>
      </c>
      <c r="K28" s="2">
        <v>5.68</v>
      </c>
      <c r="L28" s="2">
        <v>102.8</v>
      </c>
      <c r="M28" s="22">
        <v>105.5756</v>
      </c>
      <c r="N28" s="2" t="s">
        <v>342</v>
      </c>
      <c r="O28" s="2">
        <v>147.27</v>
      </c>
      <c r="P28" s="2">
        <v>177.91</v>
      </c>
      <c r="Q28" s="2">
        <v>26.28</v>
      </c>
    </row>
    <row r="29" spans="1:17">
      <c r="A29" s="2">
        <v>28</v>
      </c>
      <c r="B29" s="2">
        <v>1</v>
      </c>
      <c r="C29" s="2">
        <v>2015</v>
      </c>
      <c r="D29" s="2">
        <v>472.98</v>
      </c>
      <c r="E29" s="2">
        <v>23.13</v>
      </c>
      <c r="F29" s="2">
        <v>0.8</v>
      </c>
      <c r="G29" s="2">
        <v>227.7</v>
      </c>
      <c r="H29" s="22">
        <v>214.572580014822</v>
      </c>
      <c r="I29" s="22">
        <v>246.640673549755</v>
      </c>
      <c r="J29" s="22">
        <v>81.7769367311649</v>
      </c>
      <c r="K29" s="2">
        <v>4.16</v>
      </c>
      <c r="L29" s="2">
        <v>101.4</v>
      </c>
      <c r="M29" s="22">
        <v>106.1179392</v>
      </c>
      <c r="N29" s="2" t="s">
        <v>333</v>
      </c>
      <c r="O29" s="2">
        <v>93.85</v>
      </c>
      <c r="P29" s="2">
        <v>261.73</v>
      </c>
      <c r="Q29" s="2">
        <v>86.78</v>
      </c>
    </row>
    <row r="30" spans="1:17">
      <c r="A30" s="2">
        <v>29</v>
      </c>
      <c r="B30" s="2">
        <v>2</v>
      </c>
      <c r="C30" s="2">
        <v>2015</v>
      </c>
      <c r="D30" s="2">
        <v>535.38</v>
      </c>
      <c r="E30" s="2">
        <v>27.04</v>
      </c>
      <c r="F30" s="2">
        <v>2.44</v>
      </c>
      <c r="G30" s="2">
        <v>195.28</v>
      </c>
      <c r="H30" s="22">
        <v>185.292744246696</v>
      </c>
      <c r="I30" s="22">
        <v>168.061505842763</v>
      </c>
      <c r="J30" s="22">
        <v>60.5085943292289</v>
      </c>
      <c r="K30" s="2">
        <v>5.24</v>
      </c>
      <c r="L30" s="2">
        <v>101.3</v>
      </c>
      <c r="M30" s="22">
        <v>105.3899875</v>
      </c>
      <c r="N30" s="2" t="s">
        <v>291</v>
      </c>
      <c r="O30" s="2">
        <v>222.62</v>
      </c>
      <c r="P30" s="2">
        <v>177.12</v>
      </c>
      <c r="Q30" s="2">
        <v>63.77</v>
      </c>
    </row>
    <row r="31" spans="1:17">
      <c r="A31" s="2">
        <v>30</v>
      </c>
      <c r="B31" s="2">
        <v>3</v>
      </c>
      <c r="C31" s="2">
        <v>2015</v>
      </c>
      <c r="D31" s="2">
        <v>447.93</v>
      </c>
      <c r="E31" s="2">
        <v>22.9</v>
      </c>
      <c r="F31" s="2">
        <v>1.24</v>
      </c>
      <c r="G31" s="2">
        <v>205.56</v>
      </c>
      <c r="H31" s="22">
        <v>193.895548417132</v>
      </c>
      <c r="I31" s="22">
        <v>133.951677518568</v>
      </c>
      <c r="J31" s="22">
        <v>44.5593778323862</v>
      </c>
      <c r="K31" s="2">
        <v>9.46</v>
      </c>
      <c r="L31" s="2">
        <v>101.7</v>
      </c>
      <c r="M31" s="22">
        <v>106.0158429</v>
      </c>
      <c r="N31" s="2" t="s">
        <v>338</v>
      </c>
      <c r="O31" s="2">
        <v>254.53</v>
      </c>
      <c r="P31" s="2">
        <v>142.01</v>
      </c>
      <c r="Q31" s="2">
        <v>47.24</v>
      </c>
    </row>
    <row r="32" spans="1:17">
      <c r="A32" s="2">
        <v>31</v>
      </c>
      <c r="B32" s="2">
        <v>4</v>
      </c>
      <c r="C32" s="2">
        <v>2015</v>
      </c>
      <c r="D32" s="2">
        <v>468.83</v>
      </c>
      <c r="E32" s="2">
        <v>23.66</v>
      </c>
      <c r="F32" s="2">
        <v>1.89</v>
      </c>
      <c r="G32" s="2">
        <v>165.25</v>
      </c>
      <c r="H32" s="22">
        <v>154.813616257114</v>
      </c>
      <c r="I32" s="22">
        <v>176.13620570348</v>
      </c>
      <c r="J32" s="22">
        <v>54.4400559195213</v>
      </c>
      <c r="K32" s="2">
        <v>4.85</v>
      </c>
      <c r="L32" s="2">
        <v>101.5</v>
      </c>
      <c r="M32" s="22">
        <v>106.741257</v>
      </c>
      <c r="N32" s="2" t="s">
        <v>339</v>
      </c>
      <c r="O32" s="2">
        <v>1449.39</v>
      </c>
      <c r="P32" s="2">
        <v>188.01</v>
      </c>
      <c r="Q32" s="2">
        <v>58.11</v>
      </c>
    </row>
    <row r="33" spans="1:17">
      <c r="A33" s="2">
        <v>32</v>
      </c>
      <c r="B33" s="2">
        <v>5</v>
      </c>
      <c r="C33" s="2">
        <v>2015</v>
      </c>
      <c r="D33" s="2">
        <v>520.91</v>
      </c>
      <c r="E33" s="2">
        <v>21.07</v>
      </c>
      <c r="F33" s="2">
        <v>1.75</v>
      </c>
      <c r="G33" s="2">
        <v>143.24</v>
      </c>
      <c r="H33" s="22">
        <v>134.193645383774</v>
      </c>
      <c r="I33" s="22">
        <v>135.542701857892</v>
      </c>
      <c r="J33" s="22">
        <v>62.4594410621069</v>
      </c>
      <c r="K33" s="2">
        <v>5.85</v>
      </c>
      <c r="L33" s="2">
        <v>101.7</v>
      </c>
      <c r="M33" s="22">
        <v>106.741269</v>
      </c>
      <c r="N33" s="2" t="s">
        <v>294</v>
      </c>
      <c r="O33" s="2">
        <v>310.05</v>
      </c>
      <c r="P33" s="2">
        <v>144.68</v>
      </c>
      <c r="Q33" s="2">
        <v>66.67</v>
      </c>
    </row>
    <row r="34" spans="1:17">
      <c r="A34" s="2">
        <v>33</v>
      </c>
      <c r="B34" s="2">
        <v>6</v>
      </c>
      <c r="C34" s="2">
        <v>2015</v>
      </c>
      <c r="D34" s="2">
        <v>459.15</v>
      </c>
      <c r="E34" s="2">
        <v>17.66</v>
      </c>
      <c r="F34" s="2">
        <v>2.71</v>
      </c>
      <c r="G34" s="2">
        <v>143.92</v>
      </c>
      <c r="H34" s="22">
        <v>136.9645498116</v>
      </c>
      <c r="I34" s="22">
        <v>193.255913912185</v>
      </c>
      <c r="J34" s="22">
        <v>60.6405024596661</v>
      </c>
      <c r="K34" s="2">
        <v>5.23</v>
      </c>
      <c r="L34" s="2">
        <v>101.1</v>
      </c>
      <c r="M34" s="22">
        <v>105.078285</v>
      </c>
      <c r="N34" s="2" t="s">
        <v>340</v>
      </c>
      <c r="O34" s="2">
        <v>1553.59</v>
      </c>
      <c r="P34" s="2">
        <v>203.07</v>
      </c>
      <c r="Q34" s="2">
        <v>63.72</v>
      </c>
    </row>
    <row r="35" spans="1:17">
      <c r="A35" s="2">
        <v>34</v>
      </c>
      <c r="B35" s="2">
        <v>7</v>
      </c>
      <c r="C35" s="2">
        <v>2015</v>
      </c>
      <c r="D35" s="2">
        <v>394.17</v>
      </c>
      <c r="E35" s="2">
        <v>25.58</v>
      </c>
      <c r="F35" s="2">
        <v>1.62</v>
      </c>
      <c r="G35" s="2">
        <v>185.93</v>
      </c>
      <c r="H35" s="22">
        <v>175.042633350075</v>
      </c>
      <c r="I35" s="22">
        <v>175.974662646136</v>
      </c>
      <c r="J35" s="22">
        <v>60.4971743079429</v>
      </c>
      <c r="K35" s="2">
        <v>7.03</v>
      </c>
      <c r="L35" s="2">
        <v>101.3</v>
      </c>
      <c r="M35" s="22">
        <v>106.2198371</v>
      </c>
      <c r="N35" s="2" t="s">
        <v>341</v>
      </c>
      <c r="O35" s="2">
        <v>954.26</v>
      </c>
      <c r="P35" s="2">
        <v>186.92</v>
      </c>
      <c r="Q35" s="2">
        <v>64.26</v>
      </c>
    </row>
    <row r="36" spans="1:17">
      <c r="A36" s="2">
        <v>35</v>
      </c>
      <c r="B36" s="2">
        <v>8</v>
      </c>
      <c r="C36" s="2">
        <v>2015</v>
      </c>
      <c r="D36" s="2">
        <v>398.26</v>
      </c>
      <c r="E36" s="2">
        <v>26.25</v>
      </c>
      <c r="F36" s="2">
        <v>1.72</v>
      </c>
      <c r="G36" s="2">
        <v>155.19</v>
      </c>
      <c r="H36" s="22">
        <v>146.52898802071</v>
      </c>
      <c r="I36" s="22">
        <v>157.245554900245</v>
      </c>
      <c r="J36" s="22">
        <v>65.8856420135649</v>
      </c>
      <c r="K36" s="2">
        <v>7.49</v>
      </c>
      <c r="L36" s="2">
        <v>101.5</v>
      </c>
      <c r="M36" s="22">
        <v>105.910784</v>
      </c>
      <c r="N36" s="2" t="s">
        <v>316</v>
      </c>
      <c r="O36" s="2">
        <v>894.1</v>
      </c>
      <c r="P36" s="2">
        <v>166.54</v>
      </c>
      <c r="Q36" s="2">
        <v>69.78</v>
      </c>
    </row>
    <row r="37" spans="1:17">
      <c r="A37" s="2">
        <v>36</v>
      </c>
      <c r="B37" s="2">
        <v>9</v>
      </c>
      <c r="C37" s="2">
        <v>2015</v>
      </c>
      <c r="D37" s="2">
        <v>308.26</v>
      </c>
      <c r="E37" s="2">
        <v>20.97</v>
      </c>
      <c r="F37" s="2">
        <v>1.93</v>
      </c>
      <c r="G37" s="2">
        <v>96.68</v>
      </c>
      <c r="H37" s="22">
        <v>91.1185965082125</v>
      </c>
      <c r="I37" s="22">
        <v>177.920652139226</v>
      </c>
      <c r="J37" s="22">
        <v>24.4289824316598</v>
      </c>
      <c r="K37" s="2">
        <v>5.69</v>
      </c>
      <c r="L37" s="2">
        <v>100.5</v>
      </c>
      <c r="M37" s="22">
        <v>106.103478</v>
      </c>
      <c r="N37" s="2" t="s">
        <v>342</v>
      </c>
      <c r="O37" s="2">
        <v>129.83</v>
      </c>
      <c r="P37" s="2">
        <v>188.78</v>
      </c>
      <c r="Q37" s="2">
        <v>25.92</v>
      </c>
    </row>
    <row r="38" spans="1:17">
      <c r="A38" s="2">
        <v>37</v>
      </c>
      <c r="B38" s="2">
        <v>1</v>
      </c>
      <c r="C38" s="2">
        <v>2016</v>
      </c>
      <c r="D38" s="2">
        <v>481.55</v>
      </c>
      <c r="E38" s="2">
        <v>22.03</v>
      </c>
      <c r="F38" s="2">
        <v>0.84</v>
      </c>
      <c r="G38" s="2">
        <v>239.17</v>
      </c>
      <c r="H38" s="22">
        <v>221.396177380471</v>
      </c>
      <c r="I38" s="22">
        <v>260.293477934585</v>
      </c>
      <c r="J38" s="22">
        <v>80.3680065232785</v>
      </c>
      <c r="K38" s="2">
        <v>3.8</v>
      </c>
      <c r="L38" s="2">
        <v>101.8</v>
      </c>
      <c r="M38" s="22">
        <v>108.0280621056</v>
      </c>
      <c r="N38" s="2" t="s">
        <v>333</v>
      </c>
      <c r="O38" s="2">
        <v>92.62</v>
      </c>
      <c r="P38" s="2">
        <v>281.19</v>
      </c>
      <c r="Q38" s="2">
        <v>86.82</v>
      </c>
    </row>
    <row r="39" spans="1:17">
      <c r="A39" s="2">
        <v>38</v>
      </c>
      <c r="B39" s="2">
        <v>2</v>
      </c>
      <c r="C39" s="2">
        <v>2016</v>
      </c>
      <c r="D39" s="2">
        <v>543.34</v>
      </c>
      <c r="E39" s="2">
        <v>27.7</v>
      </c>
      <c r="F39" s="2">
        <v>2.47</v>
      </c>
      <c r="G39" s="2">
        <v>228.86</v>
      </c>
      <c r="H39" s="22">
        <v>213.735584238314</v>
      </c>
      <c r="I39" s="22">
        <v>172.531293507761</v>
      </c>
      <c r="J39" s="22">
        <v>56.41775165532</v>
      </c>
      <c r="K39" s="2">
        <v>5.25</v>
      </c>
      <c r="L39" s="2">
        <v>101.6</v>
      </c>
      <c r="M39" s="22">
        <v>107.0762273</v>
      </c>
      <c r="N39" s="2" t="s">
        <v>291</v>
      </c>
      <c r="O39" s="2">
        <v>215.65</v>
      </c>
      <c r="P39" s="2">
        <v>184.74</v>
      </c>
      <c r="Q39" s="2">
        <v>60.41</v>
      </c>
    </row>
    <row r="40" spans="1:17">
      <c r="A40" s="2">
        <v>39</v>
      </c>
      <c r="B40" s="2">
        <v>3</v>
      </c>
      <c r="C40" s="2">
        <v>2016</v>
      </c>
      <c r="D40" s="2">
        <v>417.89</v>
      </c>
      <c r="E40" s="2">
        <v>24.33</v>
      </c>
      <c r="F40" s="2">
        <v>1.08</v>
      </c>
      <c r="G40" s="2">
        <v>205.97</v>
      </c>
      <c r="H40" s="22">
        <v>191.411116323242</v>
      </c>
      <c r="I40" s="22">
        <v>137.650213865119</v>
      </c>
      <c r="J40" s="22">
        <v>46.1962741779305</v>
      </c>
      <c r="K40" s="2">
        <v>8.68</v>
      </c>
      <c r="L40" s="2">
        <v>101.5</v>
      </c>
      <c r="M40" s="22">
        <v>107.6060805435</v>
      </c>
      <c r="N40" s="2" t="s">
        <v>338</v>
      </c>
      <c r="O40" s="2">
        <v>244.44</v>
      </c>
      <c r="P40" s="2">
        <v>148.12</v>
      </c>
      <c r="Q40" s="2">
        <v>49.71</v>
      </c>
    </row>
    <row r="41" spans="1:17">
      <c r="A41" s="2">
        <v>40</v>
      </c>
      <c r="B41" s="2">
        <v>4</v>
      </c>
      <c r="C41" s="2">
        <v>2016</v>
      </c>
      <c r="D41" s="2">
        <v>473.11</v>
      </c>
      <c r="E41" s="2">
        <v>25.02</v>
      </c>
      <c r="F41" s="2">
        <v>1.77</v>
      </c>
      <c r="G41" s="2">
        <v>152.21</v>
      </c>
      <c r="H41" s="22">
        <v>139.938330750508</v>
      </c>
      <c r="I41" s="22">
        <v>172.226841202895</v>
      </c>
      <c r="J41" s="22">
        <v>59.1067294129831</v>
      </c>
      <c r="K41" s="2">
        <v>4.76</v>
      </c>
      <c r="L41" s="2">
        <v>101.9</v>
      </c>
      <c r="M41" s="22">
        <v>108.769340883</v>
      </c>
      <c r="N41" s="2" t="s">
        <v>339</v>
      </c>
      <c r="O41" s="2">
        <v>1385.75</v>
      </c>
      <c r="P41" s="2">
        <v>187.33</v>
      </c>
      <c r="Q41" s="2">
        <v>64.29</v>
      </c>
    </row>
    <row r="42" spans="1:17">
      <c r="A42" s="2">
        <v>41</v>
      </c>
      <c r="B42" s="2">
        <v>5</v>
      </c>
      <c r="C42" s="2">
        <v>2016</v>
      </c>
      <c r="D42" s="2">
        <v>497.56</v>
      </c>
      <c r="E42" s="2">
        <v>21.56</v>
      </c>
      <c r="F42" s="2">
        <v>2.08</v>
      </c>
      <c r="G42" s="2">
        <v>136.9</v>
      </c>
      <c r="H42" s="22">
        <v>125.493199137535</v>
      </c>
      <c r="I42" s="22">
        <v>137.272509648253</v>
      </c>
      <c r="J42" s="22">
        <v>51.8014659113374</v>
      </c>
      <c r="K42" s="2">
        <v>5.47</v>
      </c>
      <c r="L42" s="2">
        <v>102.2</v>
      </c>
      <c r="M42" s="22">
        <v>109.089576918</v>
      </c>
      <c r="N42" s="2" t="s">
        <v>294</v>
      </c>
      <c r="O42" s="2">
        <v>213.43</v>
      </c>
      <c r="P42" s="2">
        <v>149.75</v>
      </c>
      <c r="Q42" s="2">
        <v>56.51</v>
      </c>
    </row>
    <row r="43" spans="1:17">
      <c r="A43" s="2">
        <v>42</v>
      </c>
      <c r="B43" s="2">
        <v>6</v>
      </c>
      <c r="C43" s="2">
        <v>2016</v>
      </c>
      <c r="D43" s="2">
        <v>438.98</v>
      </c>
      <c r="E43" s="2">
        <v>19.42</v>
      </c>
      <c r="F43" s="2">
        <v>2.44</v>
      </c>
      <c r="G43" s="2">
        <v>154.85</v>
      </c>
      <c r="H43" s="22">
        <v>144.61856561304</v>
      </c>
      <c r="I43" s="22">
        <v>185.748702065079</v>
      </c>
      <c r="J43" s="22">
        <v>63.0400592759457</v>
      </c>
      <c r="K43" s="2">
        <v>4.66</v>
      </c>
      <c r="L43" s="2">
        <v>101.9</v>
      </c>
      <c r="M43" s="22">
        <v>107.074772415</v>
      </c>
      <c r="N43" s="2" t="s">
        <v>340</v>
      </c>
      <c r="O43" s="2">
        <v>1527.3</v>
      </c>
      <c r="P43" s="2">
        <v>198.89</v>
      </c>
      <c r="Q43" s="2">
        <v>67.5</v>
      </c>
    </row>
    <row r="44" spans="1:17">
      <c r="A44" s="2">
        <v>43</v>
      </c>
      <c r="B44" s="2">
        <v>7</v>
      </c>
      <c r="C44" s="2">
        <v>2016</v>
      </c>
      <c r="D44" s="2">
        <v>389.29</v>
      </c>
      <c r="E44" s="2">
        <v>24.64</v>
      </c>
      <c r="F44" s="2">
        <v>1.78</v>
      </c>
      <c r="G44" s="2">
        <v>194.72</v>
      </c>
      <c r="H44" s="22">
        <v>179.723454673151</v>
      </c>
      <c r="I44" s="22">
        <v>182.529326192288</v>
      </c>
      <c r="J44" s="22">
        <v>59.0156003071143</v>
      </c>
      <c r="K44" s="2">
        <v>6.74</v>
      </c>
      <c r="L44" s="2">
        <v>102</v>
      </c>
      <c r="M44" s="22">
        <v>108.344233842</v>
      </c>
      <c r="N44" s="2" t="s">
        <v>341</v>
      </c>
      <c r="O44" s="2">
        <v>953.22</v>
      </c>
      <c r="P44" s="2">
        <v>197.76</v>
      </c>
      <c r="Q44" s="2">
        <v>63.94</v>
      </c>
    </row>
    <row r="45" spans="1:17">
      <c r="A45" s="2">
        <v>44</v>
      </c>
      <c r="B45" s="2">
        <v>8</v>
      </c>
      <c r="C45" s="2">
        <v>2016</v>
      </c>
      <c r="D45" s="2">
        <v>411.03</v>
      </c>
      <c r="E45" s="2">
        <v>26.2</v>
      </c>
      <c r="F45" s="2">
        <v>1.73</v>
      </c>
      <c r="G45" s="2">
        <v>159.65</v>
      </c>
      <c r="H45" s="22">
        <v>148.22033382435</v>
      </c>
      <c r="I45" s="22">
        <v>164.745995847986</v>
      </c>
      <c r="J45" s="22">
        <v>57.5334424497024</v>
      </c>
      <c r="K45" s="2">
        <v>7.03</v>
      </c>
      <c r="L45" s="2">
        <v>101.7</v>
      </c>
      <c r="M45" s="22">
        <v>107.711267328</v>
      </c>
      <c r="N45" s="2" t="s">
        <v>316</v>
      </c>
      <c r="O45" s="2">
        <v>871.76</v>
      </c>
      <c r="P45" s="2">
        <v>177.45</v>
      </c>
      <c r="Q45" s="2">
        <v>61.97</v>
      </c>
    </row>
    <row r="46" spans="1:17">
      <c r="A46" s="2">
        <v>45</v>
      </c>
      <c r="B46" s="2">
        <v>9</v>
      </c>
      <c r="C46" s="2">
        <v>2016</v>
      </c>
      <c r="D46" s="2">
        <v>248.2</v>
      </c>
      <c r="E46" s="2">
        <v>21.45</v>
      </c>
      <c r="F46" s="2">
        <v>2.01</v>
      </c>
      <c r="G46" s="2">
        <v>105.87</v>
      </c>
      <c r="H46" s="22">
        <v>97.3462951686172</v>
      </c>
      <c r="I46" s="22">
        <v>183.143809121424</v>
      </c>
      <c r="J46" s="22">
        <v>25.3227256913547</v>
      </c>
      <c r="K46" s="2">
        <v>5.61</v>
      </c>
      <c r="L46" s="2">
        <v>102.5</v>
      </c>
      <c r="M46" s="22">
        <v>108.75606495</v>
      </c>
      <c r="N46" s="2" t="s">
        <v>342</v>
      </c>
      <c r="O46" s="2">
        <v>123.01</v>
      </c>
      <c r="P46" s="2">
        <v>199.18</v>
      </c>
      <c r="Q46" s="2">
        <v>27.54</v>
      </c>
    </row>
    <row r="47" spans="1:17">
      <c r="A47" s="2">
        <v>46</v>
      </c>
      <c r="B47" s="2">
        <v>1</v>
      </c>
      <c r="C47" s="2">
        <v>2017</v>
      </c>
      <c r="D47" s="2">
        <v>496.9</v>
      </c>
      <c r="E47" s="2">
        <v>22.51</v>
      </c>
      <c r="F47" s="2">
        <v>0.91</v>
      </c>
      <c r="G47" s="2">
        <v>260.16</v>
      </c>
      <c r="H47" s="22">
        <v>236.104229362261</v>
      </c>
      <c r="I47" s="22">
        <v>258.366055723947</v>
      </c>
      <c r="J47" s="22">
        <v>86.4789822260527</v>
      </c>
      <c r="K47" s="2">
        <v>3.74</v>
      </c>
      <c r="L47" s="2">
        <v>102</v>
      </c>
      <c r="M47" s="22">
        <v>110.188623347712</v>
      </c>
      <c r="N47" s="2" t="s">
        <v>333</v>
      </c>
      <c r="O47" s="2">
        <v>94.67</v>
      </c>
      <c r="P47" s="2">
        <v>284.69</v>
      </c>
      <c r="Q47" s="2">
        <v>95.29</v>
      </c>
    </row>
    <row r="48" spans="1:17">
      <c r="A48" s="2">
        <v>47</v>
      </c>
      <c r="B48" s="2">
        <v>2</v>
      </c>
      <c r="C48" s="2">
        <v>2017</v>
      </c>
      <c r="D48" s="2">
        <v>497.68</v>
      </c>
      <c r="E48" s="2">
        <v>25.44</v>
      </c>
      <c r="F48" s="2">
        <v>2.57</v>
      </c>
      <c r="G48" s="2">
        <v>212.12</v>
      </c>
      <c r="H48" s="22">
        <v>195.946451001023</v>
      </c>
      <c r="I48" s="22">
        <v>218.61534553037</v>
      </c>
      <c r="J48" s="22">
        <v>61.244812848236</v>
      </c>
      <c r="K48" s="2">
        <v>4.83</v>
      </c>
      <c r="L48" s="2">
        <v>101.1</v>
      </c>
      <c r="M48" s="22">
        <v>108.2540658003</v>
      </c>
      <c r="N48" s="2" t="s">
        <v>291</v>
      </c>
      <c r="O48" s="2">
        <v>207.68</v>
      </c>
      <c r="P48" s="2">
        <v>236.66</v>
      </c>
      <c r="Q48" s="2">
        <v>66.3</v>
      </c>
    </row>
    <row r="49" spans="1:17">
      <c r="A49" s="2">
        <v>48</v>
      </c>
      <c r="B49" s="2">
        <v>3</v>
      </c>
      <c r="C49" s="2">
        <v>2017</v>
      </c>
      <c r="D49" s="2">
        <v>449.58</v>
      </c>
      <c r="E49" s="2">
        <v>21.1</v>
      </c>
      <c r="F49" s="2">
        <v>1.15</v>
      </c>
      <c r="G49" s="2">
        <v>220.61</v>
      </c>
      <c r="H49" s="22">
        <v>203.389181985541</v>
      </c>
      <c r="I49" s="22">
        <v>147.925271971262</v>
      </c>
      <c r="J49" s="22">
        <v>58.1928523953009</v>
      </c>
      <c r="K49" s="2">
        <v>8.03</v>
      </c>
      <c r="L49" s="2">
        <v>100.8</v>
      </c>
      <c r="M49" s="22">
        <v>108.466929187848</v>
      </c>
      <c r="N49" s="2" t="s">
        <v>338</v>
      </c>
      <c r="O49" s="2">
        <v>253.33</v>
      </c>
      <c r="P49" s="2">
        <v>160.45</v>
      </c>
      <c r="Q49" s="2">
        <v>63.12</v>
      </c>
    </row>
    <row r="50" spans="1:17">
      <c r="A50" s="2">
        <v>49</v>
      </c>
      <c r="B50" s="2">
        <v>4</v>
      </c>
      <c r="C50" s="2">
        <v>2017</v>
      </c>
      <c r="D50" s="2">
        <v>484.42</v>
      </c>
      <c r="E50" s="2">
        <v>24.63</v>
      </c>
      <c r="F50" s="2">
        <v>1.76</v>
      </c>
      <c r="G50" s="2">
        <v>150.15</v>
      </c>
      <c r="H50" s="22">
        <v>135.470475666939</v>
      </c>
      <c r="I50" s="22">
        <v>157.91806430892</v>
      </c>
      <c r="J50" s="22">
        <v>57.8512614036904</v>
      </c>
      <c r="K50" s="2">
        <v>4.55</v>
      </c>
      <c r="L50" s="2">
        <v>101.9</v>
      </c>
      <c r="M50" s="22">
        <v>110.835958359777</v>
      </c>
      <c r="N50" s="2" t="s">
        <v>339</v>
      </c>
      <c r="O50" s="2">
        <v>1366.83</v>
      </c>
      <c r="P50" s="2">
        <v>175.03</v>
      </c>
      <c r="Q50" s="2">
        <v>64.12</v>
      </c>
    </row>
    <row r="51" spans="1:17">
      <c r="A51" s="2">
        <v>50</v>
      </c>
      <c r="B51" s="2">
        <v>5</v>
      </c>
      <c r="C51" s="2">
        <v>2017</v>
      </c>
      <c r="D51" s="2">
        <v>478.99</v>
      </c>
      <c r="E51" s="2">
        <v>22.13</v>
      </c>
      <c r="F51" s="2">
        <v>2</v>
      </c>
      <c r="G51" s="2">
        <v>146.67</v>
      </c>
      <c r="H51" s="22">
        <v>132.854883238265</v>
      </c>
      <c r="I51" s="22">
        <v>171.822750402034</v>
      </c>
      <c r="J51" s="22">
        <v>55.7615505021311</v>
      </c>
      <c r="K51" s="2">
        <v>5.25</v>
      </c>
      <c r="L51" s="2">
        <v>101.2</v>
      </c>
      <c r="M51" s="22">
        <v>110.398651841016</v>
      </c>
      <c r="N51" s="2" t="s">
        <v>294</v>
      </c>
      <c r="O51" s="2">
        <v>202.38</v>
      </c>
      <c r="P51" s="2">
        <v>189.69</v>
      </c>
      <c r="Q51" s="2">
        <v>61.56</v>
      </c>
    </row>
    <row r="52" spans="1:17">
      <c r="A52" s="2">
        <v>51</v>
      </c>
      <c r="B52" s="2">
        <v>6</v>
      </c>
      <c r="C52" s="2">
        <v>2017</v>
      </c>
      <c r="D52" s="2">
        <v>433.69</v>
      </c>
      <c r="E52" s="2">
        <v>19.17</v>
      </c>
      <c r="F52" s="2">
        <v>2.88</v>
      </c>
      <c r="G52" s="2">
        <v>165.43</v>
      </c>
      <c r="H52" s="22">
        <v>152.81850761651</v>
      </c>
      <c r="I52" s="22">
        <v>170.776506698085</v>
      </c>
      <c r="J52" s="22">
        <v>62.9823239393923</v>
      </c>
      <c r="K52" s="2">
        <v>4.19</v>
      </c>
      <c r="L52" s="2">
        <v>101.1</v>
      </c>
      <c r="M52" s="22">
        <v>108.252594911565</v>
      </c>
      <c r="N52" s="2" t="s">
        <v>340</v>
      </c>
      <c r="O52" s="2">
        <v>1499.23</v>
      </c>
      <c r="P52" s="2">
        <v>184.87</v>
      </c>
      <c r="Q52" s="2">
        <v>68.18</v>
      </c>
    </row>
    <row r="53" spans="1:17">
      <c r="A53" s="2">
        <v>52</v>
      </c>
      <c r="B53" s="2">
        <v>7</v>
      </c>
      <c r="C53" s="2">
        <v>2017</v>
      </c>
      <c r="D53" s="2">
        <v>374.61</v>
      </c>
      <c r="E53" s="2">
        <v>24.14</v>
      </c>
      <c r="F53" s="2">
        <v>1.78</v>
      </c>
      <c r="G53" s="2">
        <v>197.09</v>
      </c>
      <c r="H53" s="22">
        <v>180.467189362317</v>
      </c>
      <c r="I53" s="22">
        <v>190.594375492244</v>
      </c>
      <c r="J53" s="22">
        <v>57.3293963467181</v>
      </c>
      <c r="K53" s="2">
        <v>6.66</v>
      </c>
      <c r="L53" s="2">
        <v>100.8</v>
      </c>
      <c r="M53" s="22">
        <v>109.210987712736</v>
      </c>
      <c r="N53" s="2" t="s">
        <v>341</v>
      </c>
      <c r="O53" s="2">
        <v>951.94</v>
      </c>
      <c r="P53" s="2">
        <v>208.15</v>
      </c>
      <c r="Q53" s="2">
        <v>62.61</v>
      </c>
    </row>
    <row r="54" spans="1:17">
      <c r="A54" s="2">
        <v>53</v>
      </c>
      <c r="B54" s="2">
        <v>8</v>
      </c>
      <c r="C54" s="2">
        <v>2017</v>
      </c>
      <c r="D54" s="2">
        <v>363.24</v>
      </c>
      <c r="E54" s="2">
        <v>26.03</v>
      </c>
      <c r="F54" s="2">
        <v>1.94</v>
      </c>
      <c r="G54" s="2">
        <v>191.89</v>
      </c>
      <c r="H54" s="22">
        <v>176.21385466139</v>
      </c>
      <c r="I54" s="22">
        <v>167.884813743266</v>
      </c>
      <c r="J54" s="22">
        <v>60.4980392156569</v>
      </c>
      <c r="K54" s="2">
        <v>6.19</v>
      </c>
      <c r="L54" s="2">
        <v>101.1</v>
      </c>
      <c r="M54" s="22">
        <v>108.896091268608</v>
      </c>
      <c r="N54" s="2" t="s">
        <v>316</v>
      </c>
      <c r="O54" s="2">
        <v>849.92</v>
      </c>
      <c r="P54" s="2">
        <v>182.82</v>
      </c>
      <c r="Q54" s="2">
        <v>65.88</v>
      </c>
    </row>
    <row r="55" spans="1:17">
      <c r="A55" s="2">
        <v>54</v>
      </c>
      <c r="B55" s="2">
        <v>9</v>
      </c>
      <c r="C55" s="2">
        <v>2017</v>
      </c>
      <c r="D55" s="2">
        <v>260.94</v>
      </c>
      <c r="E55" s="2">
        <v>21.69</v>
      </c>
      <c r="F55" s="2">
        <v>1.85</v>
      </c>
      <c r="G55" s="2">
        <v>113.35</v>
      </c>
      <c r="H55" s="22">
        <v>102.280738485659</v>
      </c>
      <c r="I55" s="22">
        <v>197.153229393309</v>
      </c>
      <c r="J55" s="22">
        <v>24.8325180690369</v>
      </c>
      <c r="K55" s="2">
        <v>5.32</v>
      </c>
      <c r="L55" s="2">
        <v>101.9</v>
      </c>
      <c r="M55" s="22">
        <v>110.82243018405</v>
      </c>
      <c r="N55" s="2" t="s">
        <v>342</v>
      </c>
      <c r="O55" s="2">
        <v>122.2</v>
      </c>
      <c r="P55" s="2">
        <v>218.49</v>
      </c>
      <c r="Q55" s="2">
        <v>27.52</v>
      </c>
    </row>
    <row r="56" spans="1:17">
      <c r="A56" s="2">
        <v>55</v>
      </c>
      <c r="B56" s="2">
        <v>1</v>
      </c>
      <c r="C56" s="2">
        <v>2018</v>
      </c>
      <c r="D56" s="2">
        <v>526.61</v>
      </c>
      <c r="E56" s="2">
        <v>24.05</v>
      </c>
      <c r="F56" s="2">
        <v>0.92</v>
      </c>
      <c r="G56" s="2">
        <v>277.69</v>
      </c>
      <c r="H56" s="22">
        <v>246.588368664618</v>
      </c>
      <c r="I56" s="22">
        <v>251.356921870455</v>
      </c>
      <c r="J56" s="22">
        <v>91.5349095824437</v>
      </c>
      <c r="K56" s="2">
        <v>3.44</v>
      </c>
      <c r="L56" s="2">
        <v>102.2</v>
      </c>
      <c r="M56" s="22">
        <v>112.612773061362</v>
      </c>
      <c r="N56" s="2" t="s">
        <v>333</v>
      </c>
      <c r="O56" s="2">
        <v>99.03</v>
      </c>
      <c r="P56" s="2">
        <v>283.06</v>
      </c>
      <c r="Q56" s="2">
        <v>103.08</v>
      </c>
    </row>
    <row r="57" spans="1:17">
      <c r="A57" s="2">
        <v>56</v>
      </c>
      <c r="B57" s="2">
        <v>2</v>
      </c>
      <c r="C57" s="2">
        <v>2018</v>
      </c>
      <c r="D57" s="2">
        <v>527.14</v>
      </c>
      <c r="E57" s="2">
        <v>27.38</v>
      </c>
      <c r="F57" s="2">
        <v>2.98</v>
      </c>
      <c r="G57" s="2">
        <v>206.33</v>
      </c>
      <c r="H57" s="22">
        <v>186.860707937429</v>
      </c>
      <c r="I57" s="22">
        <v>174.879090305421</v>
      </c>
      <c r="J57" s="22">
        <v>55.1353651879545</v>
      </c>
      <c r="K57" s="2">
        <v>4.12</v>
      </c>
      <c r="L57" s="2">
        <v>102</v>
      </c>
      <c r="M57" s="22">
        <v>110.419147116306</v>
      </c>
      <c r="N57" s="2" t="s">
        <v>291</v>
      </c>
      <c r="O57" s="2">
        <v>189.26</v>
      </c>
      <c r="P57" s="2">
        <v>193.1</v>
      </c>
      <c r="Q57" s="2">
        <v>60.88</v>
      </c>
    </row>
    <row r="58" spans="1:17">
      <c r="A58" s="2">
        <v>57</v>
      </c>
      <c r="B58" s="2">
        <v>3</v>
      </c>
      <c r="C58" s="2">
        <v>2018</v>
      </c>
      <c r="D58" s="2">
        <v>451.14</v>
      </c>
      <c r="E58" s="2">
        <v>20.37</v>
      </c>
      <c r="F58" s="2">
        <v>1.24</v>
      </c>
      <c r="G58" s="2">
        <v>220.08</v>
      </c>
      <c r="H58" s="22">
        <v>199.902023437378</v>
      </c>
      <c r="I58" s="22">
        <v>172.398237224711</v>
      </c>
      <c r="J58" s="22">
        <v>48.7038644888778</v>
      </c>
      <c r="K58" s="2">
        <v>7.69</v>
      </c>
      <c r="L58" s="2">
        <v>101.5</v>
      </c>
      <c r="M58" s="22">
        <v>110.093933125666</v>
      </c>
      <c r="N58" s="2" t="s">
        <v>338</v>
      </c>
      <c r="O58" s="2">
        <v>251.42</v>
      </c>
      <c r="P58" s="2">
        <v>189.8</v>
      </c>
      <c r="Q58" s="2">
        <v>53.62</v>
      </c>
    </row>
    <row r="59" spans="1:17">
      <c r="A59" s="2">
        <v>58</v>
      </c>
      <c r="B59" s="2">
        <v>4</v>
      </c>
      <c r="C59" s="2">
        <v>2018</v>
      </c>
      <c r="D59" s="2">
        <v>476.74</v>
      </c>
      <c r="E59" s="2">
        <v>24.5</v>
      </c>
      <c r="F59" s="2">
        <v>1.78</v>
      </c>
      <c r="G59" s="2">
        <v>151.78</v>
      </c>
      <c r="H59" s="22">
        <v>133.993265682315</v>
      </c>
      <c r="I59" s="22">
        <v>167.319433685394</v>
      </c>
      <c r="J59" s="22">
        <v>59.5103837109292</v>
      </c>
      <c r="K59" s="2">
        <v>4.69</v>
      </c>
      <c r="L59" s="2">
        <v>102.2</v>
      </c>
      <c r="M59" s="22">
        <v>113.274349443692</v>
      </c>
      <c r="N59" s="2" t="s">
        <v>339</v>
      </c>
      <c r="O59" s="2">
        <v>1318.8</v>
      </c>
      <c r="P59" s="2">
        <v>189.53</v>
      </c>
      <c r="Q59" s="2">
        <v>67.41</v>
      </c>
    </row>
    <row r="60" spans="1:17">
      <c r="A60" s="2">
        <v>59</v>
      </c>
      <c r="B60" s="2">
        <v>5</v>
      </c>
      <c r="C60" s="2">
        <v>2018</v>
      </c>
      <c r="D60" s="2">
        <v>510.28</v>
      </c>
      <c r="E60" s="2">
        <v>22.59</v>
      </c>
      <c r="F60" s="2">
        <v>1.97</v>
      </c>
      <c r="G60" s="2">
        <v>161.54</v>
      </c>
      <c r="H60" s="22">
        <v>143.7369848911</v>
      </c>
      <c r="I60" s="22">
        <v>171.115881914123</v>
      </c>
      <c r="J60" s="22">
        <v>63.8781611076642</v>
      </c>
      <c r="K60" s="2">
        <v>4.53</v>
      </c>
      <c r="L60" s="2">
        <v>101.8</v>
      </c>
      <c r="M60" s="22">
        <v>112.385827574154</v>
      </c>
      <c r="N60" s="2" t="s">
        <v>294</v>
      </c>
      <c r="O60" s="2">
        <v>192.17</v>
      </c>
      <c r="P60" s="2">
        <v>192.31</v>
      </c>
      <c r="Q60" s="2">
        <v>71.79</v>
      </c>
    </row>
    <row r="61" spans="1:17">
      <c r="A61" s="2">
        <v>60</v>
      </c>
      <c r="B61" s="2">
        <v>6</v>
      </c>
      <c r="C61" s="2">
        <v>2018</v>
      </c>
      <c r="D61" s="2">
        <v>456.21</v>
      </c>
      <c r="E61" s="2">
        <v>18.57</v>
      </c>
      <c r="F61" s="2">
        <v>2.91</v>
      </c>
      <c r="G61" s="2">
        <v>177.22</v>
      </c>
      <c r="H61" s="22">
        <v>160.499707356811</v>
      </c>
      <c r="I61" s="22">
        <v>172.454318219636</v>
      </c>
      <c r="J61" s="22">
        <v>62.6711417960236</v>
      </c>
      <c r="K61" s="2">
        <v>3.95</v>
      </c>
      <c r="L61" s="2">
        <v>102</v>
      </c>
      <c r="M61" s="22">
        <v>110.417646809796</v>
      </c>
      <c r="N61" s="2" t="s">
        <v>340</v>
      </c>
      <c r="O61" s="2">
        <v>1298.3</v>
      </c>
      <c r="P61" s="2">
        <v>190.42</v>
      </c>
      <c r="Q61" s="2">
        <v>69.2</v>
      </c>
    </row>
    <row r="62" spans="1:17">
      <c r="A62" s="2">
        <v>61</v>
      </c>
      <c r="B62" s="2">
        <v>7</v>
      </c>
      <c r="C62" s="2">
        <v>2018</v>
      </c>
      <c r="D62" s="2">
        <v>379.83</v>
      </c>
      <c r="E62" s="2">
        <v>24.45</v>
      </c>
      <c r="F62" s="2">
        <v>1.76</v>
      </c>
      <c r="G62" s="2">
        <v>204.23</v>
      </c>
      <c r="H62" s="22">
        <v>183.518148249702</v>
      </c>
      <c r="I62" s="22">
        <v>198.16509442054</v>
      </c>
      <c r="J62" s="22">
        <v>55.2450460480424</v>
      </c>
      <c r="K62" s="2">
        <v>6.36</v>
      </c>
      <c r="L62" s="2">
        <v>101.9</v>
      </c>
      <c r="M62" s="22">
        <v>111.285996479278</v>
      </c>
      <c r="N62" s="2" t="s">
        <v>341</v>
      </c>
      <c r="O62" s="2">
        <v>948.2</v>
      </c>
      <c r="P62" s="2">
        <v>220.53</v>
      </c>
      <c r="Q62" s="2">
        <v>61.48</v>
      </c>
    </row>
    <row r="63" spans="1:17">
      <c r="A63" s="2">
        <v>62</v>
      </c>
      <c r="B63" s="2">
        <v>8</v>
      </c>
      <c r="C63" s="2">
        <v>2018</v>
      </c>
      <c r="D63" s="2">
        <v>384.13</v>
      </c>
      <c r="E63" s="2">
        <v>24.95</v>
      </c>
      <c r="F63" s="2">
        <v>1.99</v>
      </c>
      <c r="G63" s="2">
        <v>193.41</v>
      </c>
      <c r="H63" s="22">
        <v>173.786380335417</v>
      </c>
      <c r="I63" s="22">
        <v>173.7324680102</v>
      </c>
      <c r="J63" s="22">
        <v>59.4922508764177</v>
      </c>
      <c r="K63" s="2">
        <v>5.84</v>
      </c>
      <c r="L63" s="2">
        <v>102.2</v>
      </c>
      <c r="M63" s="22">
        <v>111.291805276517</v>
      </c>
      <c r="N63" s="2" t="s">
        <v>316</v>
      </c>
      <c r="O63" s="2">
        <v>826.55</v>
      </c>
      <c r="P63" s="2">
        <v>193.35</v>
      </c>
      <c r="Q63" s="2">
        <v>66.21</v>
      </c>
    </row>
    <row r="64" spans="1:17">
      <c r="A64" s="2">
        <v>63</v>
      </c>
      <c r="B64" s="2">
        <v>9</v>
      </c>
      <c r="C64" s="2">
        <v>2018</v>
      </c>
      <c r="D64" s="2">
        <v>286.52</v>
      </c>
      <c r="E64" s="2">
        <v>23.21</v>
      </c>
      <c r="F64" s="2">
        <v>1.87</v>
      </c>
      <c r="G64" s="2">
        <v>118.08</v>
      </c>
      <c r="H64" s="22">
        <v>103.950075637829</v>
      </c>
      <c r="I64" s="22">
        <v>194.290156616436</v>
      </c>
      <c r="J64" s="22">
        <v>21.9467766399989</v>
      </c>
      <c r="K64" s="2">
        <v>5.11</v>
      </c>
      <c r="L64" s="2">
        <v>102.5</v>
      </c>
      <c r="M64" s="22">
        <v>113.592990938651</v>
      </c>
      <c r="N64" s="2" t="s">
        <v>342</v>
      </c>
      <c r="O64" s="2">
        <v>119.17</v>
      </c>
      <c r="P64" s="2">
        <v>220.7</v>
      </c>
      <c r="Q64" s="2">
        <v>24.93</v>
      </c>
    </row>
    <row r="65" spans="1:17">
      <c r="A65" s="2">
        <v>64</v>
      </c>
      <c r="B65" s="2">
        <v>1</v>
      </c>
      <c r="C65" s="2">
        <v>2019</v>
      </c>
      <c r="D65" s="2">
        <v>512.03</v>
      </c>
      <c r="E65" s="2">
        <v>25.47</v>
      </c>
      <c r="F65" s="2">
        <v>1.15</v>
      </c>
      <c r="G65" s="2">
        <v>312.74</v>
      </c>
      <c r="H65" s="22">
        <v>269.167755440031</v>
      </c>
      <c r="I65" s="22">
        <v>238.286707076572</v>
      </c>
      <c r="J65" s="22">
        <v>92.3935491030483</v>
      </c>
      <c r="K65" s="2">
        <v>3.58</v>
      </c>
      <c r="L65" s="22">
        <v>103.1745886</v>
      </c>
      <c r="M65" s="22">
        <v>116.187765317112</v>
      </c>
      <c r="N65" s="2" t="s">
        <v>333</v>
      </c>
      <c r="O65" s="2">
        <v>102.98</v>
      </c>
      <c r="P65" s="2">
        <v>276.86</v>
      </c>
      <c r="Q65" s="2">
        <v>107.35</v>
      </c>
    </row>
    <row r="66" spans="1:17">
      <c r="A66" s="2">
        <v>65</v>
      </c>
      <c r="B66" s="2">
        <v>2</v>
      </c>
      <c r="C66" s="2">
        <v>2019</v>
      </c>
      <c r="D66" s="2">
        <v>560.23</v>
      </c>
      <c r="E66" s="2">
        <v>27.01</v>
      </c>
      <c r="F66" s="2">
        <v>3.18</v>
      </c>
      <c r="G66" s="2">
        <v>213.67</v>
      </c>
      <c r="H66" s="22">
        <v>188.230648506947</v>
      </c>
      <c r="I66" s="22">
        <v>181.139074020679</v>
      </c>
      <c r="J66" s="22">
        <v>54.2219142397275</v>
      </c>
      <c r="K66" s="2">
        <v>3.63</v>
      </c>
      <c r="L66" s="22">
        <v>102.80371837</v>
      </c>
      <c r="M66" s="22">
        <v>113.514989028003</v>
      </c>
      <c r="N66" s="2" t="s">
        <v>291</v>
      </c>
      <c r="O66" s="2">
        <v>176.01</v>
      </c>
      <c r="P66" s="2">
        <v>205.62</v>
      </c>
      <c r="Q66" s="2">
        <v>61.55</v>
      </c>
    </row>
    <row r="67" spans="1:17">
      <c r="A67" s="2">
        <v>66</v>
      </c>
      <c r="B67" s="2">
        <v>3</v>
      </c>
      <c r="C67" s="2">
        <v>2019</v>
      </c>
      <c r="D67" s="2">
        <v>455.7</v>
      </c>
      <c r="E67" s="2">
        <v>22.7</v>
      </c>
      <c r="F67" s="2">
        <v>0.78</v>
      </c>
      <c r="G67" s="2">
        <v>199.96</v>
      </c>
      <c r="H67" s="22">
        <v>176.864028685811</v>
      </c>
      <c r="I67" s="22">
        <v>183.223562423814</v>
      </c>
      <c r="J67" s="22">
        <v>59.4382012786882</v>
      </c>
      <c r="K67" s="2">
        <v>7.01</v>
      </c>
      <c r="L67" s="22">
        <v>102.69285488</v>
      </c>
      <c r="M67" s="22">
        <v>113.058602976424</v>
      </c>
      <c r="N67" s="2" t="s">
        <v>338</v>
      </c>
      <c r="O67" s="2">
        <v>245.18</v>
      </c>
      <c r="P67" s="2">
        <v>207.15</v>
      </c>
      <c r="Q67" s="2">
        <v>67.2</v>
      </c>
    </row>
    <row r="68" spans="1:17">
      <c r="A68" s="2">
        <v>67</v>
      </c>
      <c r="B68" s="2">
        <v>4</v>
      </c>
      <c r="C68" s="2">
        <v>2019</v>
      </c>
      <c r="D68" s="2">
        <v>490.97</v>
      </c>
      <c r="E68" s="2">
        <v>25.42</v>
      </c>
      <c r="F68" s="2">
        <v>1.7</v>
      </c>
      <c r="G68" s="2">
        <v>151</v>
      </c>
      <c r="H68" s="22">
        <v>129.643534387791</v>
      </c>
      <c r="I68" s="22">
        <v>176.36672075457</v>
      </c>
      <c r="J68" s="22">
        <v>58.7688737009557</v>
      </c>
      <c r="K68" s="2">
        <v>4.78</v>
      </c>
      <c r="L68" s="22">
        <v>102.82400325</v>
      </c>
      <c r="M68" s="22">
        <v>116.473220753398</v>
      </c>
      <c r="N68" s="2" t="s">
        <v>339</v>
      </c>
      <c r="O68" s="2">
        <v>1209.47</v>
      </c>
      <c r="P68" s="2">
        <v>205.42</v>
      </c>
      <c r="Q68" s="2">
        <v>68.45</v>
      </c>
    </row>
    <row r="69" spans="1:17">
      <c r="A69" s="2">
        <v>68</v>
      </c>
      <c r="B69" s="2">
        <v>5</v>
      </c>
      <c r="C69" s="2">
        <v>2019</v>
      </c>
      <c r="D69" s="2">
        <v>537.63</v>
      </c>
      <c r="E69" s="2">
        <v>23.72</v>
      </c>
      <c r="F69" s="2">
        <v>2.1</v>
      </c>
      <c r="G69" s="2">
        <v>157.1</v>
      </c>
      <c r="H69" s="22">
        <v>135.42961821458</v>
      </c>
      <c r="I69" s="22">
        <v>164.153455763337</v>
      </c>
      <c r="J69" s="22">
        <v>65.9734480073951</v>
      </c>
      <c r="K69" s="2">
        <v>4.47</v>
      </c>
      <c r="L69" s="22">
        <v>103.21694077</v>
      </c>
      <c r="M69" s="22">
        <v>116.001213081089</v>
      </c>
      <c r="N69" s="2" t="s">
        <v>294</v>
      </c>
      <c r="O69" s="2">
        <v>167.2</v>
      </c>
      <c r="P69" s="2">
        <v>190.42</v>
      </c>
      <c r="Q69" s="2">
        <v>76.53</v>
      </c>
    </row>
    <row r="70" spans="1:17">
      <c r="A70" s="2">
        <v>69</v>
      </c>
      <c r="B70" s="2">
        <v>6</v>
      </c>
      <c r="C70" s="2">
        <v>2019</v>
      </c>
      <c r="D70" s="2">
        <v>455.63</v>
      </c>
      <c r="E70" s="2">
        <v>17.86</v>
      </c>
      <c r="F70" s="2">
        <v>2.66</v>
      </c>
      <c r="G70" s="2">
        <v>178.16</v>
      </c>
      <c r="H70" s="22">
        <v>156.50412252988</v>
      </c>
      <c r="I70" s="22">
        <v>167.660399787006</v>
      </c>
      <c r="J70" s="22">
        <v>65.4443035949489</v>
      </c>
      <c r="K70" s="2">
        <v>3.78</v>
      </c>
      <c r="L70" s="22">
        <v>103.09697786</v>
      </c>
      <c r="M70" s="22">
        <v>113.837256885029</v>
      </c>
      <c r="N70" s="2" t="s">
        <v>340</v>
      </c>
      <c r="O70" s="2">
        <v>1158.5</v>
      </c>
      <c r="P70" s="2">
        <v>190.86</v>
      </c>
      <c r="Q70" s="2">
        <v>74.5</v>
      </c>
    </row>
    <row r="71" spans="1:17">
      <c r="A71" s="2">
        <v>70</v>
      </c>
      <c r="B71" s="2">
        <v>7</v>
      </c>
      <c r="C71" s="2">
        <v>2019</v>
      </c>
      <c r="D71" s="2">
        <v>423.01</v>
      </c>
      <c r="E71" s="2">
        <v>24.62</v>
      </c>
      <c r="F71" s="2">
        <v>1.68</v>
      </c>
      <c r="G71" s="2">
        <v>207.41</v>
      </c>
      <c r="H71" s="22">
        <v>178.130820229445</v>
      </c>
      <c r="I71" s="22">
        <v>196.097633590421</v>
      </c>
      <c r="J71" s="22">
        <v>55.523636892308</v>
      </c>
      <c r="K71" s="2">
        <v>6.17</v>
      </c>
      <c r="L71" s="22">
        <v>104.62852548</v>
      </c>
      <c r="M71" s="22">
        <v>116.436897181993</v>
      </c>
      <c r="N71" s="2" t="s">
        <v>341</v>
      </c>
      <c r="O71" s="2">
        <v>959.01</v>
      </c>
      <c r="P71" s="2">
        <v>228.33</v>
      </c>
      <c r="Q71" s="2">
        <v>64.65</v>
      </c>
    </row>
    <row r="72" spans="1:17">
      <c r="A72" s="2">
        <v>71</v>
      </c>
      <c r="B72" s="2">
        <v>8</v>
      </c>
      <c r="C72" s="2">
        <v>2019</v>
      </c>
      <c r="D72" s="2">
        <v>414.81</v>
      </c>
      <c r="E72" s="2">
        <v>25.32</v>
      </c>
      <c r="F72" s="2">
        <v>1.95</v>
      </c>
      <c r="G72" s="2">
        <v>208.15</v>
      </c>
      <c r="H72" s="22">
        <v>179.692635545236</v>
      </c>
      <c r="I72" s="22">
        <v>167.822475858726</v>
      </c>
      <c r="J72" s="22">
        <v>56.2775061791685</v>
      </c>
      <c r="K72" s="2">
        <v>5.56</v>
      </c>
      <c r="L72" s="22">
        <v>104.08375446</v>
      </c>
      <c r="M72" s="22">
        <v>115.836689338112</v>
      </c>
      <c r="N72" s="2" t="s">
        <v>316</v>
      </c>
      <c r="O72" s="2">
        <v>810.89</v>
      </c>
      <c r="P72" s="2">
        <v>194.4</v>
      </c>
      <c r="Q72" s="2">
        <v>65.19</v>
      </c>
    </row>
    <row r="73" spans="1:17">
      <c r="A73" s="2">
        <v>72</v>
      </c>
      <c r="B73" s="2">
        <v>9</v>
      </c>
      <c r="C73" s="2">
        <v>2019</v>
      </c>
      <c r="D73" s="2">
        <v>314.12</v>
      </c>
      <c r="E73" s="2">
        <v>22.83</v>
      </c>
      <c r="F73" s="2">
        <v>1.71</v>
      </c>
      <c r="G73" s="2">
        <v>114.77</v>
      </c>
      <c r="H73" s="22">
        <v>97.1140021683837</v>
      </c>
      <c r="I73" s="22">
        <v>189.768731082194</v>
      </c>
      <c r="J73" s="22">
        <v>24.6825428531128</v>
      </c>
      <c r="K73" s="2">
        <v>5.43</v>
      </c>
      <c r="L73" s="22">
        <v>104.03871862</v>
      </c>
      <c r="M73" s="22">
        <v>118.180692214705</v>
      </c>
      <c r="N73" s="2" t="s">
        <v>342</v>
      </c>
      <c r="O73" s="2">
        <v>115.3</v>
      </c>
      <c r="P73" s="2">
        <v>224.27</v>
      </c>
      <c r="Q73" s="2">
        <v>29.17</v>
      </c>
    </row>
    <row r="74" spans="1:17">
      <c r="A74" s="2">
        <v>73</v>
      </c>
      <c r="B74" s="2">
        <v>1</v>
      </c>
      <c r="C74" s="2">
        <v>2020</v>
      </c>
      <c r="D74" s="2">
        <v>505.74</v>
      </c>
      <c r="E74" s="2">
        <v>26.03</v>
      </c>
      <c r="F74" s="2">
        <v>1.11</v>
      </c>
      <c r="G74" s="2">
        <v>307.29</v>
      </c>
      <c r="H74" s="22">
        <v>257.273416566014</v>
      </c>
      <c r="I74" s="22">
        <v>240.453399843012</v>
      </c>
      <c r="J74" s="22">
        <v>94.7915526818448</v>
      </c>
      <c r="K74" s="2">
        <v>3.24</v>
      </c>
      <c r="L74" s="2">
        <v>102.8</v>
      </c>
      <c r="M74" s="22">
        <v>119.441022745991</v>
      </c>
      <c r="N74" s="2" t="s">
        <v>333</v>
      </c>
      <c r="O74" s="2">
        <v>89.6</v>
      </c>
      <c r="P74" s="2">
        <v>287.2</v>
      </c>
      <c r="Q74" s="2">
        <v>113.22</v>
      </c>
    </row>
    <row r="75" spans="1:17">
      <c r="A75" s="2">
        <v>74</v>
      </c>
      <c r="B75" s="2">
        <v>2</v>
      </c>
      <c r="C75" s="2">
        <v>2020</v>
      </c>
      <c r="D75" s="2">
        <v>502.44</v>
      </c>
      <c r="E75" s="2">
        <v>29.7</v>
      </c>
      <c r="F75" s="2">
        <v>2.93</v>
      </c>
      <c r="G75" s="2">
        <v>215.89</v>
      </c>
      <c r="H75" s="22">
        <v>184.826372567039</v>
      </c>
      <c r="I75" s="22">
        <v>166.180217606132</v>
      </c>
      <c r="J75" s="22">
        <v>65.5354987262347</v>
      </c>
      <c r="K75" s="2">
        <v>3.13</v>
      </c>
      <c r="L75" s="2">
        <v>102.9</v>
      </c>
      <c r="M75" s="22">
        <v>116.806923709815</v>
      </c>
      <c r="N75" s="2" t="s">
        <v>291</v>
      </c>
      <c r="O75" s="2">
        <v>179.18</v>
      </c>
      <c r="P75" s="2">
        <v>194.11</v>
      </c>
      <c r="Q75" s="2">
        <v>76.55</v>
      </c>
    </row>
    <row r="76" spans="1:17">
      <c r="A76" s="2">
        <v>75</v>
      </c>
      <c r="B76" s="2">
        <v>3</v>
      </c>
      <c r="C76" s="2">
        <v>2020</v>
      </c>
      <c r="D76" s="2">
        <v>465</v>
      </c>
      <c r="E76" s="2">
        <v>23.07</v>
      </c>
      <c r="F76" s="2">
        <v>0.81</v>
      </c>
      <c r="G76" s="2">
        <v>203.54</v>
      </c>
      <c r="H76" s="22">
        <v>176.327647501635</v>
      </c>
      <c r="I76" s="22">
        <v>180.953714307466</v>
      </c>
      <c r="J76" s="22">
        <v>64.1585220299259</v>
      </c>
      <c r="K76" s="2">
        <v>6.92</v>
      </c>
      <c r="L76" s="2">
        <v>102.1</v>
      </c>
      <c r="M76" s="22">
        <v>115.432833638929</v>
      </c>
      <c r="N76" s="2" t="s">
        <v>338</v>
      </c>
      <c r="O76" s="2">
        <v>245.59</v>
      </c>
      <c r="P76" s="2">
        <v>208.88</v>
      </c>
      <c r="Q76" s="2">
        <v>74.06</v>
      </c>
    </row>
    <row r="77" spans="1:17">
      <c r="A77" s="2">
        <v>76</v>
      </c>
      <c r="B77" s="2">
        <v>4</v>
      </c>
      <c r="C77" s="2">
        <v>2020</v>
      </c>
      <c r="D77" s="2">
        <v>432.64</v>
      </c>
      <c r="E77" s="2">
        <v>25.75</v>
      </c>
      <c r="F77" s="2">
        <v>1.84</v>
      </c>
      <c r="G77" s="2">
        <v>154.07</v>
      </c>
      <c r="H77" s="22">
        <v>128.426537279798</v>
      </c>
      <c r="I77" s="22">
        <v>162.152361245143</v>
      </c>
      <c r="J77" s="22">
        <v>65.409426756317</v>
      </c>
      <c r="K77" s="2">
        <v>4.33</v>
      </c>
      <c r="L77" s="2">
        <v>103</v>
      </c>
      <c r="M77" s="22">
        <v>119.967417376</v>
      </c>
      <c r="N77" s="2" t="s">
        <v>339</v>
      </c>
      <c r="O77" s="2">
        <v>1278.5</v>
      </c>
      <c r="P77" s="2">
        <v>194.53</v>
      </c>
      <c r="Q77" s="2">
        <v>78.47</v>
      </c>
    </row>
    <row r="78" spans="1:17">
      <c r="A78" s="2">
        <v>77</v>
      </c>
      <c r="B78" s="2">
        <v>5</v>
      </c>
      <c r="C78" s="2">
        <v>2020</v>
      </c>
      <c r="D78" s="2">
        <v>494.01</v>
      </c>
      <c r="E78" s="2">
        <v>21.77</v>
      </c>
      <c r="F78" s="2">
        <v>2.58</v>
      </c>
      <c r="G78" s="2">
        <v>151.16</v>
      </c>
      <c r="H78" s="22">
        <v>125.902398172897</v>
      </c>
      <c r="I78" s="22">
        <v>160.734617619779</v>
      </c>
      <c r="J78" s="22">
        <v>52.8480230488908</v>
      </c>
      <c r="K78" s="2">
        <v>4.33</v>
      </c>
      <c r="L78" s="2">
        <v>103.5</v>
      </c>
      <c r="M78" s="22">
        <v>120.061255538927</v>
      </c>
      <c r="N78" s="2" t="s">
        <v>294</v>
      </c>
      <c r="O78" s="2">
        <v>159.33</v>
      </c>
      <c r="P78" s="2">
        <v>192.98</v>
      </c>
      <c r="Q78" s="2">
        <v>63.45</v>
      </c>
    </row>
    <row r="79" spans="1:17">
      <c r="A79" s="2">
        <v>78</v>
      </c>
      <c r="B79" s="2">
        <v>6</v>
      </c>
      <c r="C79" s="2">
        <v>2020</v>
      </c>
      <c r="D79" s="2">
        <v>337.49</v>
      </c>
      <c r="E79" s="2">
        <v>17.77</v>
      </c>
      <c r="F79" s="2">
        <v>2.74</v>
      </c>
      <c r="G79" s="2">
        <v>180.55</v>
      </c>
      <c r="H79" s="22">
        <v>154.133732679385</v>
      </c>
      <c r="I79" s="22">
        <v>167.809846761489</v>
      </c>
      <c r="J79" s="22">
        <v>59.9973344375918</v>
      </c>
      <c r="K79" s="2">
        <v>6.41</v>
      </c>
      <c r="L79" s="2">
        <v>102.9</v>
      </c>
      <c r="M79" s="22">
        <v>117.138537334695</v>
      </c>
      <c r="N79" s="2" t="s">
        <v>340</v>
      </c>
      <c r="O79" s="2">
        <v>1292.02</v>
      </c>
      <c r="P79" s="2">
        <v>196.57</v>
      </c>
      <c r="Q79" s="2">
        <v>70.28</v>
      </c>
    </row>
    <row r="80" spans="1:17">
      <c r="A80" s="2">
        <v>79</v>
      </c>
      <c r="B80" s="2">
        <v>7</v>
      </c>
      <c r="C80" s="2">
        <v>2020</v>
      </c>
      <c r="D80" s="2">
        <v>393.94</v>
      </c>
      <c r="E80" s="2">
        <v>24.17</v>
      </c>
      <c r="F80" s="2">
        <v>1.8</v>
      </c>
      <c r="G80" s="2">
        <v>209.42</v>
      </c>
      <c r="H80" s="22">
        <v>174.618521508453</v>
      </c>
      <c r="I80" s="22">
        <v>190.34436104455</v>
      </c>
      <c r="J80" s="22">
        <v>56.8248125336696</v>
      </c>
      <c r="K80" s="2">
        <v>5.87</v>
      </c>
      <c r="L80" s="2">
        <v>103</v>
      </c>
      <c r="M80" s="22">
        <v>119.930004097453</v>
      </c>
      <c r="N80" s="2" t="s">
        <v>341</v>
      </c>
      <c r="O80" s="2">
        <v>965.3</v>
      </c>
      <c r="P80" s="2">
        <v>228.28</v>
      </c>
      <c r="Q80" s="2">
        <v>68.15</v>
      </c>
    </row>
    <row r="81" spans="1:17">
      <c r="A81" s="2">
        <v>80</v>
      </c>
      <c r="B81" s="2">
        <v>8</v>
      </c>
      <c r="C81" s="2">
        <v>2020</v>
      </c>
      <c r="D81" s="2">
        <v>377.04</v>
      </c>
      <c r="E81" s="2">
        <v>23.16</v>
      </c>
      <c r="F81" s="2">
        <v>1.96</v>
      </c>
      <c r="G81" s="2">
        <v>206.08</v>
      </c>
      <c r="H81" s="22">
        <v>171.889504308892</v>
      </c>
      <c r="I81" s="22">
        <v>159.428182519418</v>
      </c>
      <c r="J81" s="22">
        <v>57.3104029554734</v>
      </c>
      <c r="K81" s="2">
        <v>5.57</v>
      </c>
      <c r="L81" s="2">
        <v>103.5</v>
      </c>
      <c r="M81" s="22">
        <v>119.890973464946</v>
      </c>
      <c r="N81" s="2" t="s">
        <v>316</v>
      </c>
      <c r="O81" s="2">
        <v>821.2</v>
      </c>
      <c r="P81" s="2">
        <v>191.14</v>
      </c>
      <c r="Q81" s="2">
        <v>68.71</v>
      </c>
    </row>
    <row r="82" spans="1:17">
      <c r="A82" s="2">
        <v>81</v>
      </c>
      <c r="B82" s="2">
        <v>9</v>
      </c>
      <c r="C82" s="2">
        <v>2020</v>
      </c>
      <c r="D82" s="2">
        <v>292.54</v>
      </c>
      <c r="E82" s="2">
        <v>22.17</v>
      </c>
      <c r="F82" s="2">
        <v>1.86</v>
      </c>
      <c r="G82" s="2">
        <v>138.72</v>
      </c>
      <c r="H82" s="22">
        <v>113.082446880845</v>
      </c>
      <c r="I82" s="22">
        <v>187.378397059048</v>
      </c>
      <c r="J82" s="22">
        <v>31.2949476337634</v>
      </c>
      <c r="K82" s="2">
        <v>5.28</v>
      </c>
      <c r="L82" s="2">
        <v>103.8</v>
      </c>
      <c r="M82" s="22">
        <v>122.671558518864</v>
      </c>
      <c r="N82" s="2" t="s">
        <v>342</v>
      </c>
      <c r="O82" s="2">
        <v>117.58</v>
      </c>
      <c r="P82" s="2">
        <v>229.86</v>
      </c>
      <c r="Q82" s="2">
        <v>38.39</v>
      </c>
    </row>
    <row r="83" spans="1:17">
      <c r="A83" s="2">
        <v>82</v>
      </c>
      <c r="B83" s="2">
        <v>1</v>
      </c>
      <c r="C83" s="2">
        <v>2021</v>
      </c>
      <c r="D83" s="2">
        <v>489.07</v>
      </c>
      <c r="E83" s="2">
        <v>25.22</v>
      </c>
      <c r="F83" s="2">
        <v>1.1</v>
      </c>
      <c r="G83" s="2">
        <v>326.2</v>
      </c>
      <c r="H83" s="22">
        <v>269.334810661843</v>
      </c>
      <c r="I83" s="22">
        <v>244.457257488203</v>
      </c>
      <c r="J83" s="22">
        <v>100.938628459259</v>
      </c>
      <c r="K83" s="2">
        <v>3.03</v>
      </c>
      <c r="L83" s="2">
        <v>101.4</v>
      </c>
      <c r="M83" s="22">
        <v>121.113197064435</v>
      </c>
      <c r="N83" s="2" t="s">
        <v>333</v>
      </c>
      <c r="O83" s="2">
        <v>90.41</v>
      </c>
      <c r="P83" s="2">
        <v>296.07</v>
      </c>
      <c r="Q83" s="2">
        <v>122.25</v>
      </c>
    </row>
    <row r="84" spans="1:17">
      <c r="A84" s="2">
        <v>83</v>
      </c>
      <c r="B84" s="2">
        <v>2</v>
      </c>
      <c r="C84" s="2">
        <v>2021</v>
      </c>
      <c r="D84" s="2">
        <v>480.99</v>
      </c>
      <c r="E84" s="2">
        <v>30.22</v>
      </c>
      <c r="F84" s="2">
        <v>3.23</v>
      </c>
      <c r="G84" s="2">
        <v>215.3</v>
      </c>
      <c r="H84" s="22">
        <v>183.03998562328</v>
      </c>
      <c r="I84" s="22">
        <v>181.195133004597</v>
      </c>
      <c r="J84" s="22">
        <v>73.5475576231769</v>
      </c>
      <c r="K84" s="2">
        <v>2.78</v>
      </c>
      <c r="L84" s="2">
        <v>100.7</v>
      </c>
      <c r="M84" s="22">
        <v>117.624572175784</v>
      </c>
      <c r="N84" s="2" t="s">
        <v>291</v>
      </c>
      <c r="O84" s="2">
        <v>177.86</v>
      </c>
      <c r="P84" s="2">
        <v>213.13</v>
      </c>
      <c r="Q84" s="2">
        <v>86.51</v>
      </c>
    </row>
    <row r="85" spans="1:17">
      <c r="A85" s="2">
        <v>84</v>
      </c>
      <c r="B85" s="2">
        <v>3</v>
      </c>
      <c r="C85" s="2">
        <v>2021</v>
      </c>
      <c r="D85" s="2">
        <v>480.61</v>
      </c>
      <c r="E85" s="2">
        <v>22.66</v>
      </c>
      <c r="F85" s="2">
        <v>0.81</v>
      </c>
      <c r="G85" s="2">
        <v>209.18</v>
      </c>
      <c r="H85" s="22">
        <v>180.671590928267</v>
      </c>
      <c r="I85" s="22">
        <v>190.56111055791</v>
      </c>
      <c r="J85" s="22">
        <v>74.5471125968961</v>
      </c>
      <c r="K85" s="2">
        <v>6.55</v>
      </c>
      <c r="L85" s="2">
        <v>100.3</v>
      </c>
      <c r="M85" s="22">
        <v>115.779132139846</v>
      </c>
      <c r="N85" s="2" t="s">
        <v>338</v>
      </c>
      <c r="O85" s="2">
        <v>244.22</v>
      </c>
      <c r="P85" s="2">
        <v>220.63</v>
      </c>
      <c r="Q85" s="2">
        <v>86.31</v>
      </c>
    </row>
    <row r="86" spans="1:17">
      <c r="A86" s="2">
        <v>85</v>
      </c>
      <c r="B86" s="2">
        <v>4</v>
      </c>
      <c r="C86" s="2">
        <v>2021</v>
      </c>
      <c r="D86" s="2">
        <v>463.2</v>
      </c>
      <c r="E86" s="2">
        <v>25.48</v>
      </c>
      <c r="F86" s="2">
        <v>1.87</v>
      </c>
      <c r="G86" s="2">
        <v>152.65</v>
      </c>
      <c r="H86" s="22">
        <v>126.35837394074</v>
      </c>
      <c r="I86" s="22">
        <v>160.346417399678</v>
      </c>
      <c r="J86" s="22">
        <v>75.5998053849184</v>
      </c>
      <c r="K86" s="2">
        <v>4.61</v>
      </c>
      <c r="L86" s="2">
        <v>100.7</v>
      </c>
      <c r="M86" s="22">
        <v>120.807189297632</v>
      </c>
      <c r="N86" s="2" t="s">
        <v>339</v>
      </c>
      <c r="O86" s="2">
        <v>1260.4</v>
      </c>
      <c r="P86" s="2">
        <v>193.71</v>
      </c>
      <c r="Q86" s="2">
        <v>91.33</v>
      </c>
    </row>
    <row r="87" spans="1:17">
      <c r="A87" s="2">
        <v>86</v>
      </c>
      <c r="B87" s="2">
        <v>5</v>
      </c>
      <c r="C87" s="2">
        <v>2021</v>
      </c>
      <c r="D87" s="2">
        <v>507.22</v>
      </c>
      <c r="E87" s="2">
        <v>22.04</v>
      </c>
      <c r="F87" s="2">
        <v>2.53</v>
      </c>
      <c r="G87" s="2">
        <v>175.5</v>
      </c>
      <c r="H87" s="22">
        <v>146.175382901187</v>
      </c>
      <c r="I87" s="22">
        <v>169.988227329364</v>
      </c>
      <c r="J87" s="22">
        <v>61.1271302058014</v>
      </c>
      <c r="K87" s="2">
        <v>3.74</v>
      </c>
      <c r="L87" s="2">
        <v>100</v>
      </c>
      <c r="M87" s="22">
        <v>120.061255538927</v>
      </c>
      <c r="N87" s="2" t="s">
        <v>294</v>
      </c>
      <c r="O87" s="2">
        <v>133.21</v>
      </c>
      <c r="P87" s="2">
        <v>204.09</v>
      </c>
      <c r="Q87" s="2">
        <v>73.39</v>
      </c>
    </row>
    <row r="88" spans="1:17">
      <c r="A88" s="2">
        <v>87</v>
      </c>
      <c r="B88" s="2">
        <v>6</v>
      </c>
      <c r="C88" s="2">
        <v>2021</v>
      </c>
      <c r="D88" s="2">
        <v>422.15</v>
      </c>
      <c r="E88" s="2">
        <v>17.99</v>
      </c>
      <c r="F88" s="2">
        <v>2.84</v>
      </c>
      <c r="G88" s="2">
        <v>180.21</v>
      </c>
      <c r="H88" s="22">
        <v>153.843478073398</v>
      </c>
      <c r="I88" s="22">
        <v>133.704930557991</v>
      </c>
      <c r="J88" s="22">
        <v>63.9157716184192</v>
      </c>
      <c r="K88" s="2">
        <v>3.24</v>
      </c>
      <c r="L88" s="2">
        <v>100</v>
      </c>
      <c r="M88" s="22">
        <v>117.138537334695</v>
      </c>
      <c r="N88" s="2" t="s">
        <v>340</v>
      </c>
      <c r="O88" s="2">
        <v>1272.3</v>
      </c>
      <c r="P88" s="2">
        <v>156.62</v>
      </c>
      <c r="Q88" s="2">
        <v>74.87</v>
      </c>
    </row>
    <row r="89" spans="1:17">
      <c r="A89" s="2">
        <v>88</v>
      </c>
      <c r="B89" s="2">
        <v>7</v>
      </c>
      <c r="C89" s="2">
        <v>2021</v>
      </c>
      <c r="D89" s="2">
        <v>389.37</v>
      </c>
      <c r="E89" s="2">
        <v>23.57</v>
      </c>
      <c r="F89" s="2">
        <v>1.75</v>
      </c>
      <c r="G89" s="2">
        <v>212.16</v>
      </c>
      <c r="H89" s="22">
        <v>176.726461024571</v>
      </c>
      <c r="I89" s="22">
        <v>193.611101696555</v>
      </c>
      <c r="J89" s="22">
        <v>53.2695002946895</v>
      </c>
      <c r="K89" s="2">
        <v>5.42</v>
      </c>
      <c r="L89" s="2">
        <v>100.1</v>
      </c>
      <c r="M89" s="22">
        <v>120.04993410155</v>
      </c>
      <c r="N89" s="2" t="s">
        <v>341</v>
      </c>
      <c r="O89" s="2">
        <v>968.86</v>
      </c>
      <c r="P89" s="2">
        <v>232.43</v>
      </c>
      <c r="Q89" s="2">
        <v>63.95</v>
      </c>
    </row>
    <row r="90" spans="1:17">
      <c r="A90" s="2">
        <v>89</v>
      </c>
      <c r="B90" s="2">
        <v>8</v>
      </c>
      <c r="C90" s="2">
        <v>2021</v>
      </c>
      <c r="D90" s="2">
        <v>391.09</v>
      </c>
      <c r="E90" s="2">
        <v>23.1</v>
      </c>
      <c r="F90" s="2">
        <v>1.95</v>
      </c>
      <c r="G90" s="2">
        <v>204.88</v>
      </c>
      <c r="H90" s="22">
        <v>170.038402913643</v>
      </c>
      <c r="I90" s="22">
        <v>177.209096984191</v>
      </c>
      <c r="J90" s="22">
        <v>58.6685606304443</v>
      </c>
      <c r="K90" s="2">
        <v>5.37</v>
      </c>
      <c r="L90" s="2">
        <v>100.5</v>
      </c>
      <c r="M90" s="22">
        <v>120.49042833227</v>
      </c>
      <c r="N90" s="2" t="s">
        <v>316</v>
      </c>
      <c r="O90" s="2">
        <v>811.93</v>
      </c>
      <c r="P90" s="2">
        <v>213.52</v>
      </c>
      <c r="Q90" s="2">
        <v>70.69</v>
      </c>
    </row>
    <row r="91" spans="1:17">
      <c r="A91" s="2">
        <v>90</v>
      </c>
      <c r="B91" s="2">
        <v>9</v>
      </c>
      <c r="C91" s="2">
        <v>2021</v>
      </c>
      <c r="D91" s="2">
        <v>324.43</v>
      </c>
      <c r="E91" s="2">
        <v>21.25</v>
      </c>
      <c r="F91" s="2">
        <v>1.86</v>
      </c>
      <c r="G91" s="2">
        <v>155.28</v>
      </c>
      <c r="H91" s="22">
        <v>126.962796923482</v>
      </c>
      <c r="I91" s="22">
        <v>185.742778059681</v>
      </c>
      <c r="J91" s="22">
        <v>30.7922393878047</v>
      </c>
      <c r="K91" s="2">
        <v>5.3</v>
      </c>
      <c r="L91" s="2">
        <v>99.7</v>
      </c>
      <c r="M91" s="22">
        <v>122.303543843308</v>
      </c>
      <c r="N91" s="2" t="s">
        <v>342</v>
      </c>
      <c r="O91" s="2">
        <v>115.34</v>
      </c>
      <c r="P91" s="2">
        <v>227.17</v>
      </c>
      <c r="Q91" s="2">
        <v>37.66</v>
      </c>
    </row>
    <row r="92" spans="1:17">
      <c r="A92" s="2">
        <v>91</v>
      </c>
      <c r="B92" s="2">
        <v>1</v>
      </c>
      <c r="C92" s="2">
        <v>2022</v>
      </c>
      <c r="D92" s="2">
        <v>481.03</v>
      </c>
      <c r="E92" s="2">
        <v>24.68</v>
      </c>
      <c r="F92" s="2">
        <v>1.07</v>
      </c>
      <c r="G92" s="2">
        <v>310.88</v>
      </c>
      <c r="H92" s="22">
        <v>251.159967947803</v>
      </c>
      <c r="I92" s="22">
        <v>246.878097675919</v>
      </c>
      <c r="J92" s="22">
        <v>96.5117401281668</v>
      </c>
      <c r="K92" s="2">
        <v>3.01</v>
      </c>
      <c r="L92" s="2">
        <v>102.2</v>
      </c>
      <c r="M92" s="22">
        <v>123.777687399852</v>
      </c>
      <c r="N92" s="2" t="s">
        <v>333</v>
      </c>
      <c r="O92" s="2">
        <v>99.99</v>
      </c>
      <c r="P92" s="2">
        <v>305.58</v>
      </c>
      <c r="Q92" s="2">
        <v>119.46</v>
      </c>
    </row>
    <row r="93" spans="1:17">
      <c r="A93" s="2">
        <v>92</v>
      </c>
      <c r="B93" s="2">
        <v>2</v>
      </c>
      <c r="C93" s="2">
        <v>2022</v>
      </c>
      <c r="D93" s="2">
        <v>485.72</v>
      </c>
      <c r="E93" s="2">
        <v>29.4</v>
      </c>
      <c r="F93" s="2">
        <v>3.63</v>
      </c>
      <c r="G93" s="2">
        <v>271.84</v>
      </c>
      <c r="H93" s="22">
        <v>227.021781148033</v>
      </c>
      <c r="I93" s="22">
        <v>194.0090861481</v>
      </c>
      <c r="J93" s="22">
        <v>77.5835913355365</v>
      </c>
      <c r="K93" s="2">
        <v>2.44</v>
      </c>
      <c r="L93" s="2">
        <v>101.8</v>
      </c>
      <c r="M93" s="22">
        <v>119.741814474948</v>
      </c>
      <c r="N93" s="2" t="s">
        <v>291</v>
      </c>
      <c r="O93" s="2">
        <v>181.13</v>
      </c>
      <c r="P93" s="2">
        <v>232.31</v>
      </c>
      <c r="Q93" s="2">
        <v>92.9</v>
      </c>
    </row>
    <row r="94" spans="1:17">
      <c r="A94" s="2">
        <v>93</v>
      </c>
      <c r="B94" s="2">
        <v>3</v>
      </c>
      <c r="C94" s="2">
        <v>2022</v>
      </c>
      <c r="D94" s="2">
        <v>484.63</v>
      </c>
      <c r="E94" s="2">
        <v>19.52</v>
      </c>
      <c r="F94" s="2">
        <v>0.76</v>
      </c>
      <c r="G94" s="2">
        <v>204.3</v>
      </c>
      <c r="H94" s="22">
        <v>173.336610044183</v>
      </c>
      <c r="I94" s="22">
        <v>216.191393075665</v>
      </c>
      <c r="J94" s="22">
        <v>74.0519790732075</v>
      </c>
      <c r="K94" s="2">
        <v>6.26</v>
      </c>
      <c r="L94" s="2">
        <v>101.8</v>
      </c>
      <c r="M94" s="22">
        <v>117.863156518363</v>
      </c>
      <c r="N94" s="2" t="s">
        <v>338</v>
      </c>
      <c r="O94" s="2">
        <v>249.74</v>
      </c>
      <c r="P94" s="2">
        <v>254.81</v>
      </c>
      <c r="Q94" s="2">
        <v>87.28</v>
      </c>
    </row>
    <row r="95" spans="1:17">
      <c r="A95" s="2">
        <v>94</v>
      </c>
      <c r="B95" s="2">
        <v>4</v>
      </c>
      <c r="C95" s="2">
        <v>2022</v>
      </c>
      <c r="D95" s="2">
        <v>456.84</v>
      </c>
      <c r="E95" s="2">
        <v>24.72</v>
      </c>
      <c r="F95" s="2">
        <v>1.79</v>
      </c>
      <c r="G95" s="2">
        <v>157.91</v>
      </c>
      <c r="H95" s="22">
        <v>128.149430832947</v>
      </c>
      <c r="I95" s="22">
        <v>177.5394274164</v>
      </c>
      <c r="J95" s="22">
        <v>80.9343470139305</v>
      </c>
      <c r="K95" s="2">
        <v>3.88</v>
      </c>
      <c r="L95" s="2">
        <v>102</v>
      </c>
      <c r="M95" s="22">
        <v>123.223333083585</v>
      </c>
      <c r="N95" s="2" t="s">
        <v>339</v>
      </c>
      <c r="O95" s="2">
        <v>1246.87</v>
      </c>
      <c r="P95" s="2">
        <v>218.77</v>
      </c>
      <c r="Q95" s="2">
        <v>99.73</v>
      </c>
    </row>
    <row r="96" spans="1:17">
      <c r="A96" s="2">
        <v>95</v>
      </c>
      <c r="B96" s="2">
        <v>5</v>
      </c>
      <c r="C96" s="2">
        <v>2022</v>
      </c>
      <c r="D96" s="2">
        <v>486.66</v>
      </c>
      <c r="E96" s="2">
        <v>21.43</v>
      </c>
      <c r="F96" s="2">
        <v>2.34</v>
      </c>
      <c r="G96" s="2">
        <v>179.36</v>
      </c>
      <c r="H96" s="22">
        <v>146.604915031255</v>
      </c>
      <c r="I96" s="22">
        <v>164.13767276665</v>
      </c>
      <c r="J96" s="22">
        <v>72.6158600099057</v>
      </c>
      <c r="K96" s="2">
        <v>3.48</v>
      </c>
      <c r="L96" s="2">
        <v>101.9</v>
      </c>
      <c r="M96" s="22">
        <v>122.342419394167</v>
      </c>
      <c r="N96" s="2" t="s">
        <v>294</v>
      </c>
      <c r="O96" s="2">
        <v>141.9</v>
      </c>
      <c r="P96" s="2">
        <v>200.81</v>
      </c>
      <c r="Q96" s="2">
        <v>88.84</v>
      </c>
    </row>
    <row r="97" spans="1:17">
      <c r="A97" s="2">
        <v>96</v>
      </c>
      <c r="B97" s="2">
        <v>6</v>
      </c>
      <c r="C97" s="2">
        <v>2022</v>
      </c>
      <c r="D97" s="2">
        <v>422.39</v>
      </c>
      <c r="E97" s="2">
        <v>17.74</v>
      </c>
      <c r="F97" s="2">
        <v>2.97</v>
      </c>
      <c r="G97" s="2">
        <v>213.23</v>
      </c>
      <c r="H97" s="22">
        <v>178.638196717234</v>
      </c>
      <c r="I97" s="22">
        <v>200.964829660602</v>
      </c>
      <c r="J97" s="22">
        <v>64.4498263539692</v>
      </c>
      <c r="K97" s="2">
        <v>3.16</v>
      </c>
      <c r="L97" s="2">
        <v>101.9</v>
      </c>
      <c r="M97" s="22">
        <v>119.364169544054</v>
      </c>
      <c r="N97" s="2" t="s">
        <v>340</v>
      </c>
      <c r="O97" s="2">
        <v>1273</v>
      </c>
      <c r="P97" s="2">
        <v>239.88</v>
      </c>
      <c r="Q97" s="2">
        <v>76.93</v>
      </c>
    </row>
    <row r="98" spans="1:17">
      <c r="A98" s="2">
        <v>97</v>
      </c>
      <c r="B98" s="2">
        <v>7</v>
      </c>
      <c r="C98" s="2">
        <v>2022</v>
      </c>
      <c r="D98" s="2">
        <v>394.6</v>
      </c>
      <c r="E98" s="2">
        <v>22.33</v>
      </c>
      <c r="F98" s="2">
        <v>1.8</v>
      </c>
      <c r="G98" s="2">
        <v>216.44</v>
      </c>
      <c r="H98" s="22">
        <v>176.238166330499</v>
      </c>
      <c r="I98" s="22">
        <v>205.852757484815</v>
      </c>
      <c r="J98" s="22">
        <v>59.7258801531236</v>
      </c>
      <c r="K98" s="2">
        <v>5.34</v>
      </c>
      <c r="L98" s="2">
        <v>102.3</v>
      </c>
      <c r="M98" s="22">
        <v>122.811082585886</v>
      </c>
      <c r="N98" s="2" t="s">
        <v>341</v>
      </c>
      <c r="O98" s="2">
        <v>971.67</v>
      </c>
      <c r="P98" s="2">
        <v>252.81</v>
      </c>
      <c r="Q98" s="2">
        <v>73.35</v>
      </c>
    </row>
    <row r="99" spans="1:17">
      <c r="A99" s="2">
        <v>98</v>
      </c>
      <c r="B99" s="2">
        <v>8</v>
      </c>
      <c r="C99" s="2">
        <v>2022</v>
      </c>
      <c r="D99" s="2">
        <v>408.79</v>
      </c>
      <c r="E99" s="2">
        <v>20.95</v>
      </c>
      <c r="F99" s="2">
        <v>1.79</v>
      </c>
      <c r="G99" s="2">
        <v>203.83</v>
      </c>
      <c r="H99" s="22">
        <v>165.525405477617</v>
      </c>
      <c r="I99" s="22">
        <v>179.168278518995</v>
      </c>
      <c r="J99" s="22">
        <v>62.326815828912</v>
      </c>
      <c r="K99" s="2">
        <v>5.13</v>
      </c>
      <c r="L99" s="2">
        <v>102.2</v>
      </c>
      <c r="M99" s="22">
        <v>123.14121775558</v>
      </c>
      <c r="N99" s="2" t="s">
        <v>316</v>
      </c>
      <c r="O99" s="2">
        <v>813.8</v>
      </c>
      <c r="P99" s="2">
        <v>220.63</v>
      </c>
      <c r="Q99" s="2">
        <v>76.75</v>
      </c>
    </row>
    <row r="100" spans="1:17">
      <c r="A100" s="2">
        <v>99</v>
      </c>
      <c r="B100" s="2">
        <v>9</v>
      </c>
      <c r="C100" s="2">
        <v>2022</v>
      </c>
      <c r="D100" s="2">
        <v>314.83</v>
      </c>
      <c r="E100" s="2">
        <v>20.25</v>
      </c>
      <c r="F100" s="2">
        <v>1.88</v>
      </c>
      <c r="G100" s="2">
        <v>158</v>
      </c>
      <c r="H100" s="22">
        <v>126.653697772462</v>
      </c>
      <c r="I100" s="22">
        <v>192.249090739048</v>
      </c>
      <c r="J100" s="22">
        <v>38.8698595252322</v>
      </c>
      <c r="K100" s="2">
        <v>5.31</v>
      </c>
      <c r="L100" s="2">
        <v>102</v>
      </c>
      <c r="M100" s="22">
        <v>124.749614720174</v>
      </c>
      <c r="N100" s="2" t="s">
        <v>342</v>
      </c>
      <c r="O100" s="2">
        <v>116.37</v>
      </c>
      <c r="P100" s="2">
        <v>239.83</v>
      </c>
      <c r="Q100" s="2">
        <v>48.49</v>
      </c>
    </row>
    <row r="104" spans="2:2">
      <c r="B104" s="4" t="s">
        <v>343</v>
      </c>
    </row>
    <row r="105" spans="2:3">
      <c r="B105" s="5" t="s">
        <v>57</v>
      </c>
      <c r="C105" s="5" t="s">
        <v>58</v>
      </c>
    </row>
    <row r="106" spans="2:3">
      <c r="B106" s="25" t="s">
        <v>13</v>
      </c>
      <c r="C106" s="5" t="s">
        <v>344</v>
      </c>
    </row>
    <row r="107" spans="2:3">
      <c r="B107" s="25"/>
      <c r="C107" s="5" t="s">
        <v>345</v>
      </c>
    </row>
    <row r="108" spans="2:3">
      <c r="B108" s="25"/>
      <c r="C108" s="5" t="s">
        <v>346</v>
      </c>
    </row>
    <row r="109" spans="2:3">
      <c r="B109" s="5" t="s">
        <v>15</v>
      </c>
      <c r="C109" s="5" t="s">
        <v>63</v>
      </c>
    </row>
    <row r="110" spans="2:3">
      <c r="B110" s="5" t="s">
        <v>64</v>
      </c>
      <c r="C110" s="5" t="s">
        <v>65</v>
      </c>
    </row>
    <row r="111" spans="2:3">
      <c r="B111" s="5" t="s">
        <v>19</v>
      </c>
      <c r="C111" s="2" t="s">
        <v>66</v>
      </c>
    </row>
    <row r="112" spans="2:3">
      <c r="B112" s="5" t="s">
        <v>22</v>
      </c>
      <c r="C112" s="5" t="s">
        <v>303</v>
      </c>
    </row>
    <row r="113" spans="3:3">
      <c r="C113" s="5"/>
    </row>
    <row r="115" spans="2:3">
      <c r="B115" s="4" t="s">
        <v>304</v>
      </c>
      <c r="C115" s="5"/>
    </row>
    <row r="116" spans="2:3">
      <c r="B116" s="5" t="s">
        <v>13</v>
      </c>
      <c r="C116" s="5" t="s">
        <v>305</v>
      </c>
    </row>
    <row r="117" spans="2:3">
      <c r="B117" s="5" t="s">
        <v>15</v>
      </c>
      <c r="C117" s="5" t="s">
        <v>16</v>
      </c>
    </row>
    <row r="118" spans="2:3">
      <c r="B118" s="5" t="s">
        <v>17</v>
      </c>
      <c r="C118" s="5" t="s">
        <v>306</v>
      </c>
    </row>
    <row r="119" spans="2:3">
      <c r="B119" s="5" t="s">
        <v>19</v>
      </c>
      <c r="C119" s="5">
        <v>2024</v>
      </c>
    </row>
    <row r="120" spans="2:3">
      <c r="B120" s="5" t="s">
        <v>20</v>
      </c>
      <c r="C120" s="6" t="s">
        <v>262</v>
      </c>
    </row>
  </sheetData>
  <mergeCells count="1">
    <mergeCell ref="B106:B108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9"/>
  <sheetViews>
    <sheetView workbookViewId="0">
      <selection activeCell="R15" sqref="R15"/>
    </sheetView>
  </sheetViews>
  <sheetFormatPr defaultColWidth="9" defaultRowHeight="15"/>
  <cols>
    <col min="1" max="7" width="9" style="2"/>
    <col min="8" max="10" width="12.625" style="2"/>
    <col min="11" max="13" width="9" style="2"/>
    <col min="14" max="15" width="11.125" style="2"/>
    <col min="16" max="16384" width="9" style="2"/>
  </cols>
  <sheetData>
    <row r="1" spans="1:17">
      <c r="A1" s="2" t="s">
        <v>324</v>
      </c>
      <c r="B1" s="2" t="s">
        <v>307</v>
      </c>
      <c r="C1" s="2" t="s">
        <v>34</v>
      </c>
      <c r="D1" s="2" t="s">
        <v>308</v>
      </c>
      <c r="E1" s="2" t="s">
        <v>280</v>
      </c>
      <c r="F1" s="2" t="s">
        <v>279</v>
      </c>
      <c r="G1" s="2" t="s">
        <v>277</v>
      </c>
      <c r="H1" s="2" t="s">
        <v>278</v>
      </c>
      <c r="I1" s="2" t="s">
        <v>325</v>
      </c>
      <c r="J1" s="2" t="s">
        <v>311</v>
      </c>
      <c r="K1" s="2" t="s">
        <v>283</v>
      </c>
      <c r="L1" s="2" t="s">
        <v>286</v>
      </c>
      <c r="M1" s="2" t="s">
        <v>310</v>
      </c>
      <c r="N1" s="2" t="s">
        <v>284</v>
      </c>
      <c r="O1" s="2" t="s">
        <v>285</v>
      </c>
      <c r="P1" s="2" t="s">
        <v>275</v>
      </c>
      <c r="Q1" s="2" t="s">
        <v>332</v>
      </c>
    </row>
    <row r="2" spans="1:17">
      <c r="A2" s="2">
        <v>1</v>
      </c>
      <c r="B2" s="2">
        <v>1</v>
      </c>
      <c r="C2" s="2">
        <v>2012</v>
      </c>
      <c r="D2" s="2">
        <v>406.11</v>
      </c>
      <c r="E2" s="2">
        <v>19.15</v>
      </c>
      <c r="F2" s="2">
        <v>4.92</v>
      </c>
      <c r="G2" s="2">
        <v>192.55</v>
      </c>
      <c r="H2" s="22">
        <v>192.55</v>
      </c>
      <c r="I2" s="22">
        <v>202.88</v>
      </c>
      <c r="J2" s="22">
        <v>58.01</v>
      </c>
      <c r="K2" s="2">
        <v>4</v>
      </c>
      <c r="L2" s="2" t="s">
        <v>333</v>
      </c>
      <c r="M2" s="2">
        <v>93.07</v>
      </c>
      <c r="N2" s="2">
        <v>102.3</v>
      </c>
      <c r="O2" s="2">
        <v>100</v>
      </c>
      <c r="P2" s="2">
        <v>202.88</v>
      </c>
      <c r="Q2" s="2">
        <v>58.01</v>
      </c>
    </row>
    <row r="3" spans="1:17">
      <c r="A3" s="2">
        <v>2</v>
      </c>
      <c r="B3" s="2">
        <v>2</v>
      </c>
      <c r="C3" s="2">
        <v>2012</v>
      </c>
      <c r="D3" s="2">
        <v>437.65</v>
      </c>
      <c r="E3" s="2">
        <v>23.12</v>
      </c>
      <c r="F3" s="2">
        <v>7.49</v>
      </c>
      <c r="G3" s="2">
        <v>138.8</v>
      </c>
      <c r="H3" s="22">
        <v>138.8</v>
      </c>
      <c r="I3" s="22">
        <v>171.44</v>
      </c>
      <c r="J3" s="22">
        <v>27.75</v>
      </c>
      <c r="K3" s="2">
        <v>6.17</v>
      </c>
      <c r="L3" s="2" t="s">
        <v>291</v>
      </c>
      <c r="M3" s="2">
        <v>275.96</v>
      </c>
      <c r="N3" s="2">
        <v>102.4</v>
      </c>
      <c r="O3" s="2">
        <v>100</v>
      </c>
      <c r="P3" s="2">
        <v>171.44</v>
      </c>
      <c r="Q3" s="2">
        <v>27.75</v>
      </c>
    </row>
    <row r="4" spans="1:17">
      <c r="A4" s="2">
        <v>3</v>
      </c>
      <c r="B4" s="2">
        <v>3</v>
      </c>
      <c r="C4" s="2">
        <v>2012</v>
      </c>
      <c r="D4" s="2">
        <v>437.78</v>
      </c>
      <c r="E4" s="2">
        <v>22.74</v>
      </c>
      <c r="F4" s="2">
        <v>1.64</v>
      </c>
      <c r="G4" s="2">
        <v>170.35</v>
      </c>
      <c r="H4" s="22">
        <v>170.35</v>
      </c>
      <c r="I4" s="22">
        <v>100.62</v>
      </c>
      <c r="J4" s="22">
        <v>51.31</v>
      </c>
      <c r="K4" s="2">
        <v>10.54</v>
      </c>
      <c r="L4" s="2" t="s">
        <v>338</v>
      </c>
      <c r="M4" s="2">
        <v>178.51</v>
      </c>
      <c r="N4" s="2">
        <v>102.4</v>
      </c>
      <c r="O4" s="2">
        <v>100</v>
      </c>
      <c r="P4" s="2">
        <v>100.62</v>
      </c>
      <c r="Q4" s="2">
        <v>51.31</v>
      </c>
    </row>
    <row r="5" spans="1:17">
      <c r="A5" s="2">
        <v>4</v>
      </c>
      <c r="B5" s="2">
        <v>4</v>
      </c>
      <c r="C5" s="2">
        <v>2012</v>
      </c>
      <c r="D5" s="2">
        <v>391.5</v>
      </c>
      <c r="E5" s="2">
        <v>21.51</v>
      </c>
      <c r="F5" s="2">
        <v>2.45</v>
      </c>
      <c r="G5" s="2">
        <v>151.21</v>
      </c>
      <c r="H5" s="22">
        <v>151.21</v>
      </c>
      <c r="I5" s="22">
        <v>135.58</v>
      </c>
      <c r="J5" s="22">
        <v>37.34</v>
      </c>
      <c r="K5" s="2">
        <v>5.7</v>
      </c>
      <c r="L5" s="2" t="s">
        <v>339</v>
      </c>
      <c r="M5" s="2">
        <v>1401.12</v>
      </c>
      <c r="N5" s="2">
        <v>103</v>
      </c>
      <c r="O5" s="2">
        <v>100</v>
      </c>
      <c r="P5" s="2">
        <v>135.58</v>
      </c>
      <c r="Q5" s="2">
        <v>37.34</v>
      </c>
    </row>
    <row r="6" spans="1:17">
      <c r="A6" s="2">
        <v>5</v>
      </c>
      <c r="B6" s="2">
        <v>5</v>
      </c>
      <c r="C6" s="2">
        <v>2012</v>
      </c>
      <c r="D6" s="2">
        <v>429.31</v>
      </c>
      <c r="E6" s="2">
        <v>18.73</v>
      </c>
      <c r="F6" s="2">
        <v>5.03</v>
      </c>
      <c r="G6" s="2">
        <v>111.75</v>
      </c>
      <c r="H6" s="22">
        <v>111.75</v>
      </c>
      <c r="I6" s="22">
        <v>104.78</v>
      </c>
      <c r="J6" s="22">
        <v>35.8</v>
      </c>
      <c r="K6" s="2">
        <v>7.47</v>
      </c>
      <c r="L6" s="2" t="s">
        <v>294</v>
      </c>
      <c r="M6" s="2">
        <v>246.3</v>
      </c>
      <c r="N6" s="2">
        <v>103</v>
      </c>
      <c r="O6" s="2">
        <v>100</v>
      </c>
      <c r="P6" s="2">
        <v>104.78</v>
      </c>
      <c r="Q6" s="2">
        <v>35.8</v>
      </c>
    </row>
    <row r="7" spans="1:17">
      <c r="A7" s="2">
        <v>6</v>
      </c>
      <c r="B7" s="2">
        <v>6</v>
      </c>
      <c r="C7" s="2">
        <v>2012</v>
      </c>
      <c r="D7" s="2">
        <v>401.88</v>
      </c>
      <c r="E7" s="2">
        <v>16.65</v>
      </c>
      <c r="F7" s="2">
        <v>5.55</v>
      </c>
      <c r="G7" s="2">
        <v>113.01</v>
      </c>
      <c r="H7" s="22">
        <v>113.01</v>
      </c>
      <c r="I7" s="22">
        <v>175.35</v>
      </c>
      <c r="J7" s="22">
        <v>47.09</v>
      </c>
      <c r="K7" s="2">
        <v>5.66</v>
      </c>
      <c r="L7" s="2" t="s">
        <v>340</v>
      </c>
      <c r="M7" s="2">
        <v>1464.53</v>
      </c>
      <c r="N7" s="2">
        <v>101.6</v>
      </c>
      <c r="O7" s="2">
        <v>100</v>
      </c>
      <c r="P7" s="2">
        <v>175.35</v>
      </c>
      <c r="Q7" s="2">
        <v>47.09</v>
      </c>
    </row>
    <row r="8" spans="1:17">
      <c r="A8" s="2">
        <v>7</v>
      </c>
      <c r="B8" s="2">
        <v>7</v>
      </c>
      <c r="C8" s="2">
        <v>2012</v>
      </c>
      <c r="D8" s="2">
        <v>424.4</v>
      </c>
      <c r="E8" s="2">
        <v>24.49</v>
      </c>
      <c r="F8" s="2">
        <v>1.67</v>
      </c>
      <c r="G8" s="2">
        <v>165.32</v>
      </c>
      <c r="H8" s="22">
        <v>165.32</v>
      </c>
      <c r="I8" s="22">
        <v>153.72</v>
      </c>
      <c r="J8" s="22">
        <v>47.78</v>
      </c>
      <c r="K8" s="2">
        <v>7.73</v>
      </c>
      <c r="L8" s="2" t="s">
        <v>341</v>
      </c>
      <c r="M8" s="2">
        <v>911.16</v>
      </c>
      <c r="N8" s="2">
        <v>102.9</v>
      </c>
      <c r="O8" s="2">
        <v>100</v>
      </c>
      <c r="P8" s="2">
        <v>153.72</v>
      </c>
      <c r="Q8" s="2">
        <v>47.78</v>
      </c>
    </row>
    <row r="9" spans="1:17">
      <c r="A9" s="2">
        <v>8</v>
      </c>
      <c r="B9" s="2">
        <v>8</v>
      </c>
      <c r="C9" s="2">
        <v>2012</v>
      </c>
      <c r="D9" s="2">
        <v>418.7</v>
      </c>
      <c r="E9" s="2">
        <v>24.74</v>
      </c>
      <c r="F9" s="2">
        <v>1.76</v>
      </c>
      <c r="G9" s="2">
        <v>132.26</v>
      </c>
      <c r="H9" s="22">
        <v>132.26</v>
      </c>
      <c r="I9" s="22">
        <v>147.21</v>
      </c>
      <c r="J9" s="22">
        <v>59.96</v>
      </c>
      <c r="K9" s="2">
        <v>8.53</v>
      </c>
      <c r="L9" s="2" t="s">
        <v>316</v>
      </c>
      <c r="M9" s="2">
        <v>894.3</v>
      </c>
      <c r="N9" s="2">
        <v>103.3</v>
      </c>
      <c r="O9" s="2">
        <v>100</v>
      </c>
      <c r="P9" s="2">
        <v>147.21</v>
      </c>
      <c r="Q9" s="2">
        <v>59.96</v>
      </c>
    </row>
    <row r="10" spans="1:17">
      <c r="A10" s="2">
        <v>9</v>
      </c>
      <c r="B10" s="2">
        <v>9</v>
      </c>
      <c r="C10" s="2">
        <v>2012</v>
      </c>
      <c r="D10" s="2">
        <v>408.17</v>
      </c>
      <c r="E10" s="2">
        <v>19.71</v>
      </c>
      <c r="F10" s="2">
        <v>1.85</v>
      </c>
      <c r="G10" s="2">
        <v>81.94</v>
      </c>
      <c r="H10" s="22">
        <v>81.94</v>
      </c>
      <c r="I10" s="22">
        <v>155.86</v>
      </c>
      <c r="J10" s="22">
        <v>23.23</v>
      </c>
      <c r="K10" s="2">
        <v>6.05</v>
      </c>
      <c r="L10" s="2" t="s">
        <v>342</v>
      </c>
      <c r="M10" s="2">
        <v>139.35</v>
      </c>
      <c r="N10" s="2">
        <v>103.2</v>
      </c>
      <c r="O10" s="2">
        <v>100</v>
      </c>
      <c r="P10" s="2">
        <v>155.86</v>
      </c>
      <c r="Q10" s="2">
        <v>23.23</v>
      </c>
    </row>
    <row r="11" spans="1:17">
      <c r="A11" s="2">
        <v>10</v>
      </c>
      <c r="B11" s="2">
        <v>1</v>
      </c>
      <c r="C11" s="2">
        <v>2013</v>
      </c>
      <c r="D11" s="2">
        <v>426.68</v>
      </c>
      <c r="E11" s="2">
        <v>19.01</v>
      </c>
      <c r="F11" s="2">
        <v>5.15</v>
      </c>
      <c r="G11" s="2">
        <v>215.81</v>
      </c>
      <c r="H11" s="22">
        <v>210.751953125</v>
      </c>
      <c r="I11" s="22">
        <v>223.603515625</v>
      </c>
      <c r="J11" s="22">
        <v>62.8125</v>
      </c>
      <c r="K11" s="2">
        <v>3.94</v>
      </c>
      <c r="L11" s="2" t="s">
        <v>333</v>
      </c>
      <c r="M11" s="2">
        <v>94.04</v>
      </c>
      <c r="N11" s="2">
        <v>102.4</v>
      </c>
      <c r="O11" s="2">
        <v>102.4</v>
      </c>
      <c r="P11" s="2">
        <v>228.97</v>
      </c>
      <c r="Q11" s="2">
        <v>64.32</v>
      </c>
    </row>
    <row r="12" spans="1:17">
      <c r="A12" s="2">
        <v>11</v>
      </c>
      <c r="B12" s="2">
        <v>2</v>
      </c>
      <c r="C12" s="2">
        <v>2013</v>
      </c>
      <c r="D12" s="2">
        <v>432</v>
      </c>
      <c r="E12" s="2">
        <v>25.58</v>
      </c>
      <c r="F12" s="2">
        <v>8.02</v>
      </c>
      <c r="G12" s="2">
        <v>147.3</v>
      </c>
      <c r="H12" s="22">
        <v>143.707317073171</v>
      </c>
      <c r="I12" s="22">
        <v>166.721951219512</v>
      </c>
      <c r="J12" s="22">
        <v>31.8926829268293</v>
      </c>
      <c r="K12" s="2">
        <v>5.81</v>
      </c>
      <c r="L12" s="2" t="s">
        <v>291</v>
      </c>
      <c r="M12" s="2">
        <v>273.84</v>
      </c>
      <c r="N12" s="2">
        <v>102.5</v>
      </c>
      <c r="O12" s="2">
        <v>102.5</v>
      </c>
      <c r="P12" s="2">
        <v>170.89</v>
      </c>
      <c r="Q12" s="2">
        <v>32.69</v>
      </c>
    </row>
    <row r="13" spans="1:17">
      <c r="A13" s="2">
        <v>12</v>
      </c>
      <c r="B13" s="2">
        <v>3</v>
      </c>
      <c r="C13" s="2">
        <v>2013</v>
      </c>
      <c r="D13" s="2">
        <v>433.96</v>
      </c>
      <c r="E13" s="2">
        <v>21.51</v>
      </c>
      <c r="F13" s="2">
        <v>1.78</v>
      </c>
      <c r="G13" s="2">
        <v>186.01</v>
      </c>
      <c r="H13" s="22">
        <v>181.827956989247</v>
      </c>
      <c r="I13" s="22">
        <v>119.217986314761</v>
      </c>
      <c r="J13" s="22">
        <v>40.811339198436</v>
      </c>
      <c r="K13" s="2">
        <v>10</v>
      </c>
      <c r="L13" s="2" t="s">
        <v>338</v>
      </c>
      <c r="M13" s="2">
        <v>170.63</v>
      </c>
      <c r="N13" s="2">
        <v>102.3</v>
      </c>
      <c r="O13" s="2">
        <v>102.3</v>
      </c>
      <c r="P13" s="2">
        <v>121.96</v>
      </c>
      <c r="Q13" s="2">
        <v>41.75</v>
      </c>
    </row>
    <row r="14" spans="1:17">
      <c r="A14" s="2">
        <v>13</v>
      </c>
      <c r="B14" s="2">
        <v>4</v>
      </c>
      <c r="C14" s="2">
        <v>2013</v>
      </c>
      <c r="D14" s="2">
        <v>436.62</v>
      </c>
      <c r="E14" s="2">
        <v>21.59</v>
      </c>
      <c r="F14" s="2">
        <v>2.44</v>
      </c>
      <c r="G14" s="2">
        <v>151.55</v>
      </c>
      <c r="H14" s="22">
        <v>147.278911564626</v>
      </c>
      <c r="I14" s="22">
        <v>156.540330417881</v>
      </c>
      <c r="J14" s="22">
        <v>38.7755102040816</v>
      </c>
      <c r="K14" s="2">
        <v>5.41</v>
      </c>
      <c r="L14" s="2" t="s">
        <v>339</v>
      </c>
      <c r="M14" s="2">
        <v>1391.14</v>
      </c>
      <c r="N14" s="2">
        <v>102.9</v>
      </c>
      <c r="O14" s="2">
        <v>102.9</v>
      </c>
      <c r="P14" s="2">
        <v>161.08</v>
      </c>
      <c r="Q14" s="2">
        <v>39.9</v>
      </c>
    </row>
    <row r="15" spans="1:17">
      <c r="A15" s="2">
        <v>14</v>
      </c>
      <c r="B15" s="2">
        <v>5</v>
      </c>
      <c r="C15" s="2">
        <v>2013</v>
      </c>
      <c r="D15" s="2">
        <v>425.83</v>
      </c>
      <c r="E15" s="2">
        <v>18.41</v>
      </c>
      <c r="F15" s="2">
        <v>5.1</v>
      </c>
      <c r="G15" s="2">
        <v>122.63</v>
      </c>
      <c r="H15" s="22">
        <v>119.058252427184</v>
      </c>
      <c r="I15" s="22">
        <v>106.223300970874</v>
      </c>
      <c r="J15" s="22">
        <v>31.2427184466019</v>
      </c>
      <c r="K15" s="2">
        <v>7.34</v>
      </c>
      <c r="L15" s="2" t="s">
        <v>294</v>
      </c>
      <c r="M15" s="2">
        <v>249.7</v>
      </c>
      <c r="N15" s="2">
        <v>103</v>
      </c>
      <c r="O15" s="2">
        <v>103</v>
      </c>
      <c r="P15" s="2">
        <v>109.41</v>
      </c>
      <c r="Q15" s="2">
        <v>32.18</v>
      </c>
    </row>
    <row r="16" spans="1:17">
      <c r="A16" s="2">
        <v>15</v>
      </c>
      <c r="B16" s="2">
        <v>6</v>
      </c>
      <c r="C16" s="2">
        <v>2013</v>
      </c>
      <c r="D16" s="2">
        <v>418.44</v>
      </c>
      <c r="E16" s="2">
        <v>17.14</v>
      </c>
      <c r="F16" s="2">
        <v>5.79</v>
      </c>
      <c r="G16" s="2">
        <v>134.56</v>
      </c>
      <c r="H16" s="22">
        <v>131.278048780488</v>
      </c>
      <c r="I16" s="22">
        <v>180.819512195122</v>
      </c>
      <c r="J16" s="22">
        <v>44.5170731707317</v>
      </c>
      <c r="K16" s="2">
        <v>5.44</v>
      </c>
      <c r="L16" s="2" t="s">
        <v>340</v>
      </c>
      <c r="M16" s="2">
        <v>1493.95</v>
      </c>
      <c r="N16" s="2">
        <v>102.5</v>
      </c>
      <c r="O16" s="2">
        <v>102.5</v>
      </c>
      <c r="P16" s="2">
        <v>185.34</v>
      </c>
      <c r="Q16" s="2">
        <v>45.63</v>
      </c>
    </row>
    <row r="17" spans="1:17">
      <c r="A17" s="2">
        <v>16</v>
      </c>
      <c r="B17" s="2">
        <v>7</v>
      </c>
      <c r="C17" s="2">
        <v>2013</v>
      </c>
      <c r="D17" s="2">
        <v>401.8</v>
      </c>
      <c r="E17" s="2">
        <v>23.44</v>
      </c>
      <c r="F17" s="2">
        <v>1.6</v>
      </c>
      <c r="G17" s="2">
        <v>178.09</v>
      </c>
      <c r="H17" s="22">
        <v>173.407984420643</v>
      </c>
      <c r="I17" s="22">
        <v>159.35735150925</v>
      </c>
      <c r="J17" s="22">
        <v>41.4800389483934</v>
      </c>
      <c r="K17" s="2">
        <v>7.36</v>
      </c>
      <c r="L17" s="2" t="s">
        <v>341</v>
      </c>
      <c r="M17" s="2">
        <v>877.47</v>
      </c>
      <c r="N17" s="2">
        <v>102.7</v>
      </c>
      <c r="O17" s="2">
        <v>102.7</v>
      </c>
      <c r="P17" s="2">
        <v>163.66</v>
      </c>
      <c r="Q17" s="2">
        <v>42.6</v>
      </c>
    </row>
    <row r="18" spans="1:17">
      <c r="A18" s="2">
        <v>17</v>
      </c>
      <c r="B18" s="2">
        <v>8</v>
      </c>
      <c r="C18" s="2">
        <v>2013</v>
      </c>
      <c r="D18" s="2">
        <v>419.04</v>
      </c>
      <c r="E18" s="2">
        <v>25.6</v>
      </c>
      <c r="F18" s="2">
        <v>1.75</v>
      </c>
      <c r="G18" s="2">
        <v>136.13</v>
      </c>
      <c r="H18" s="22">
        <v>132.939453125</v>
      </c>
      <c r="I18" s="22">
        <v>145.693359375</v>
      </c>
      <c r="J18" s="22">
        <v>64.55078125</v>
      </c>
      <c r="K18" s="2">
        <v>8.1</v>
      </c>
      <c r="L18" s="2" t="s">
        <v>316</v>
      </c>
      <c r="M18" s="2">
        <v>886.7</v>
      </c>
      <c r="N18" s="2">
        <v>102.4</v>
      </c>
      <c r="O18" s="2">
        <v>102.4</v>
      </c>
      <c r="P18" s="2">
        <v>149.19</v>
      </c>
      <c r="Q18" s="2">
        <v>66.1</v>
      </c>
    </row>
    <row r="19" spans="1:17">
      <c r="A19" s="2">
        <v>18</v>
      </c>
      <c r="B19" s="2">
        <v>9</v>
      </c>
      <c r="C19" s="2">
        <v>2013</v>
      </c>
      <c r="D19" s="2">
        <v>396.87</v>
      </c>
      <c r="E19" s="2">
        <v>20.52</v>
      </c>
      <c r="F19" s="2">
        <v>1.79</v>
      </c>
      <c r="G19" s="2">
        <v>88.21</v>
      </c>
      <c r="H19" s="22">
        <v>85.8909444985394</v>
      </c>
      <c r="I19" s="22">
        <v>170.486854917235</v>
      </c>
      <c r="J19" s="22">
        <v>23.9629990262902</v>
      </c>
      <c r="K19" s="2">
        <v>6.29</v>
      </c>
      <c r="L19" s="2" t="s">
        <v>342</v>
      </c>
      <c r="M19" s="2">
        <v>140.41</v>
      </c>
      <c r="N19" s="2">
        <v>102.7</v>
      </c>
      <c r="O19" s="2">
        <v>102.7</v>
      </c>
      <c r="P19" s="2">
        <v>175.09</v>
      </c>
      <c r="Q19" s="2">
        <v>24.61</v>
      </c>
    </row>
    <row r="20" spans="1:17">
      <c r="A20" s="2">
        <v>19</v>
      </c>
      <c r="B20" s="2">
        <v>1</v>
      </c>
      <c r="C20" s="2">
        <v>2014</v>
      </c>
      <c r="D20" s="2">
        <v>425.15</v>
      </c>
      <c r="E20" s="2">
        <v>20.86</v>
      </c>
      <c r="F20" s="2">
        <v>4.9</v>
      </c>
      <c r="G20" s="2">
        <v>225.72</v>
      </c>
      <c r="H20" s="22">
        <v>215.684625733855</v>
      </c>
      <c r="I20" s="22">
        <v>237.279843444227</v>
      </c>
      <c r="J20" s="22">
        <v>60.5430528375734</v>
      </c>
      <c r="K20" s="2">
        <v>3.77</v>
      </c>
      <c r="L20" s="2" t="s">
        <v>333</v>
      </c>
      <c r="M20" s="2">
        <v>92.37</v>
      </c>
      <c r="N20" s="2">
        <v>102.2</v>
      </c>
      <c r="O20" s="22">
        <v>104.6528</v>
      </c>
      <c r="P20" s="2">
        <v>248.32</v>
      </c>
      <c r="Q20" s="2">
        <v>63.36</v>
      </c>
    </row>
    <row r="21" spans="1:17">
      <c r="A21" s="2">
        <v>20</v>
      </c>
      <c r="B21" s="2">
        <v>2</v>
      </c>
      <c r="C21" s="2">
        <v>2014</v>
      </c>
      <c r="D21" s="2">
        <v>452.59</v>
      </c>
      <c r="E21" s="2">
        <v>26.7</v>
      </c>
      <c r="F21" s="2">
        <v>8.33</v>
      </c>
      <c r="G21" s="2">
        <v>179.08</v>
      </c>
      <c r="H21" s="22">
        <v>172.130241499459</v>
      </c>
      <c r="I21" s="22">
        <v>165.055869277905</v>
      </c>
      <c r="J21" s="22">
        <v>36.928991950018</v>
      </c>
      <c r="K21" s="2">
        <v>5.37</v>
      </c>
      <c r="L21" s="2" t="s">
        <v>291</v>
      </c>
      <c r="M21" s="2">
        <v>265.15</v>
      </c>
      <c r="N21" s="2">
        <v>101.5</v>
      </c>
      <c r="O21" s="22">
        <v>104.0375</v>
      </c>
      <c r="P21" s="2">
        <v>171.72</v>
      </c>
      <c r="Q21" s="2">
        <v>38.42</v>
      </c>
    </row>
    <row r="22" spans="1:17">
      <c r="A22" s="2">
        <v>21</v>
      </c>
      <c r="B22" s="2">
        <v>3</v>
      </c>
      <c r="C22" s="2">
        <v>2014</v>
      </c>
      <c r="D22" s="2">
        <v>443.05</v>
      </c>
      <c r="E22" s="2">
        <v>23.11</v>
      </c>
      <c r="F22" s="2">
        <v>1.96</v>
      </c>
      <c r="G22" s="2">
        <v>207.52</v>
      </c>
      <c r="H22" s="22">
        <v>199.071982287659</v>
      </c>
      <c r="I22" s="22">
        <v>135.231193827541</v>
      </c>
      <c r="J22" s="22">
        <v>43.6381287310408</v>
      </c>
      <c r="K22" s="2">
        <v>9.49</v>
      </c>
      <c r="L22" s="2" t="s">
        <v>338</v>
      </c>
      <c r="M22" s="2">
        <v>161.42</v>
      </c>
      <c r="N22" s="2">
        <v>101.9</v>
      </c>
      <c r="O22" s="22">
        <v>104.2437</v>
      </c>
      <c r="P22" s="2">
        <v>140.97</v>
      </c>
      <c r="Q22" s="2">
        <v>45.49</v>
      </c>
    </row>
    <row r="23" spans="1:17">
      <c r="A23" s="2">
        <v>22</v>
      </c>
      <c r="B23" s="2">
        <v>4</v>
      </c>
      <c r="C23" s="2">
        <v>2014</v>
      </c>
      <c r="D23" s="2">
        <v>434.48</v>
      </c>
      <c r="E23" s="2">
        <v>22.48</v>
      </c>
      <c r="F23" s="2">
        <v>2.63</v>
      </c>
      <c r="G23" s="2">
        <v>154.79</v>
      </c>
      <c r="H23" s="22">
        <v>147.189432104964</v>
      </c>
      <c r="I23" s="22">
        <v>154.482816330334</v>
      </c>
      <c r="J23" s="22">
        <v>41.8394922967789</v>
      </c>
      <c r="K23" s="2">
        <v>5.25</v>
      </c>
      <c r="L23" s="2" t="s">
        <v>339</v>
      </c>
      <c r="M23" s="2">
        <v>1369.91</v>
      </c>
      <c r="N23" s="2">
        <v>102.2</v>
      </c>
      <c r="O23" s="22">
        <v>105.1638</v>
      </c>
      <c r="P23" s="2">
        <v>162.46</v>
      </c>
      <c r="Q23" s="2">
        <v>44</v>
      </c>
    </row>
    <row r="24" spans="1:17">
      <c r="A24" s="2">
        <v>23</v>
      </c>
      <c r="B24" s="2">
        <v>5</v>
      </c>
      <c r="C24" s="2">
        <v>2014</v>
      </c>
      <c r="D24" s="2">
        <v>429.15</v>
      </c>
      <c r="E24" s="2">
        <v>19.84</v>
      </c>
      <c r="F24" s="2">
        <v>5.07</v>
      </c>
      <c r="G24" s="2">
        <v>126.64</v>
      </c>
      <c r="H24" s="22">
        <v>120.658936516859</v>
      </c>
      <c r="I24" s="22">
        <v>128.967100812714</v>
      </c>
      <c r="J24" s="22">
        <v>35.1000886077155</v>
      </c>
      <c r="K24" s="2">
        <v>6.61</v>
      </c>
      <c r="L24" s="2" t="s">
        <v>294</v>
      </c>
      <c r="M24" s="2">
        <v>251.9</v>
      </c>
      <c r="N24" s="2">
        <v>101.9</v>
      </c>
      <c r="O24" s="22">
        <v>104.957</v>
      </c>
      <c r="P24" s="2">
        <v>135.36</v>
      </c>
      <c r="Q24" s="2">
        <v>36.84</v>
      </c>
    </row>
    <row r="25" spans="1:17">
      <c r="A25" s="2">
        <v>24</v>
      </c>
      <c r="B25" s="2">
        <v>6</v>
      </c>
      <c r="C25" s="2">
        <v>2014</v>
      </c>
      <c r="D25" s="2">
        <v>390.27</v>
      </c>
      <c r="E25" s="2">
        <v>17.14</v>
      </c>
      <c r="F25" s="2">
        <v>5.85</v>
      </c>
      <c r="G25" s="2">
        <v>138.68</v>
      </c>
      <c r="H25" s="22">
        <v>133.429547313225</v>
      </c>
      <c r="I25" s="22">
        <v>184.923269351037</v>
      </c>
      <c r="J25" s="22">
        <v>48.6073026410738</v>
      </c>
      <c r="K25" s="2">
        <v>4.99</v>
      </c>
      <c r="L25" s="2" t="s">
        <v>340</v>
      </c>
      <c r="M25" s="2">
        <v>1507.72</v>
      </c>
      <c r="N25" s="2">
        <v>101.4</v>
      </c>
      <c r="O25" s="22">
        <v>103.935</v>
      </c>
      <c r="P25" s="2">
        <v>192.2</v>
      </c>
      <c r="Q25" s="2">
        <v>50.52</v>
      </c>
    </row>
    <row r="26" spans="1:17">
      <c r="A26" s="2">
        <v>25</v>
      </c>
      <c r="B26" s="2">
        <v>7</v>
      </c>
      <c r="C26" s="2">
        <v>2014</v>
      </c>
      <c r="D26" s="2">
        <v>420.67</v>
      </c>
      <c r="E26" s="2">
        <v>23.6</v>
      </c>
      <c r="F26" s="2">
        <v>1.62</v>
      </c>
      <c r="G26" s="2">
        <v>175.38</v>
      </c>
      <c r="H26" s="22">
        <v>167.256837188277</v>
      </c>
      <c r="I26" s="22">
        <v>171.586555747034</v>
      </c>
      <c r="J26" s="22">
        <v>48.141892697367</v>
      </c>
      <c r="K26" s="2">
        <v>7.12</v>
      </c>
      <c r="L26" s="2" t="s">
        <v>341</v>
      </c>
      <c r="M26" s="2">
        <v>861.82</v>
      </c>
      <c r="N26" s="2">
        <v>102.1</v>
      </c>
      <c r="O26" s="22">
        <v>104.8567</v>
      </c>
      <c r="P26" s="2">
        <v>179.92</v>
      </c>
      <c r="Q26" s="2">
        <v>50.48</v>
      </c>
    </row>
    <row r="27" spans="1:17">
      <c r="A27" s="2">
        <v>26</v>
      </c>
      <c r="B27" s="2">
        <v>8</v>
      </c>
      <c r="C27" s="2">
        <v>2014</v>
      </c>
      <c r="D27" s="2">
        <v>418.41</v>
      </c>
      <c r="E27" s="2">
        <v>26.21</v>
      </c>
      <c r="F27" s="2">
        <v>1.84</v>
      </c>
      <c r="G27" s="2">
        <v>140.66</v>
      </c>
      <c r="H27" s="22">
        <v>134.802042443572</v>
      </c>
      <c r="I27" s="22">
        <v>154.946638861629</v>
      </c>
      <c r="J27" s="22">
        <v>63.7688604023552</v>
      </c>
      <c r="K27" s="2">
        <v>7.88</v>
      </c>
      <c r="L27" s="2" t="s">
        <v>316</v>
      </c>
      <c r="M27" s="2">
        <v>871.19</v>
      </c>
      <c r="N27" s="2">
        <v>101.9</v>
      </c>
      <c r="O27" s="22">
        <v>104.3456</v>
      </c>
      <c r="P27" s="2">
        <v>161.68</v>
      </c>
      <c r="Q27" s="2">
        <v>66.54</v>
      </c>
    </row>
    <row r="28" spans="1:17">
      <c r="A28" s="2">
        <v>27</v>
      </c>
      <c r="B28" s="2">
        <v>9</v>
      </c>
      <c r="C28" s="2">
        <v>2014</v>
      </c>
      <c r="D28" s="2">
        <v>400.7</v>
      </c>
      <c r="E28" s="2">
        <v>20.71</v>
      </c>
      <c r="F28" s="2">
        <v>1.72</v>
      </c>
      <c r="G28" s="2">
        <v>91.45</v>
      </c>
      <c r="H28" s="22">
        <v>86.6203933484631</v>
      </c>
      <c r="I28" s="22">
        <v>170.948590393993</v>
      </c>
      <c r="J28" s="22">
        <v>23.3481978790554</v>
      </c>
      <c r="K28" s="2">
        <v>6.27</v>
      </c>
      <c r="L28" s="2" t="s">
        <v>342</v>
      </c>
      <c r="M28" s="2">
        <v>137.59</v>
      </c>
      <c r="N28" s="2">
        <v>102.8</v>
      </c>
      <c r="O28" s="22">
        <v>105.5756</v>
      </c>
      <c r="P28" s="2">
        <v>180.48</v>
      </c>
      <c r="Q28" s="2">
        <v>24.65</v>
      </c>
    </row>
    <row r="29" spans="1:17">
      <c r="A29" s="2">
        <v>28</v>
      </c>
      <c r="B29" s="2">
        <v>1</v>
      </c>
      <c r="C29" s="2">
        <v>2015</v>
      </c>
      <c r="D29" s="2">
        <v>394</v>
      </c>
      <c r="E29" s="2">
        <v>22.39</v>
      </c>
      <c r="F29" s="2">
        <v>5.25</v>
      </c>
      <c r="G29" s="2">
        <v>241.98</v>
      </c>
      <c r="H29" s="22">
        <v>228.029305717991</v>
      </c>
      <c r="I29" s="22">
        <v>245.801984062653</v>
      </c>
      <c r="J29" s="22">
        <v>63.7592479745404</v>
      </c>
      <c r="K29" s="2">
        <v>3.63</v>
      </c>
      <c r="L29" s="2" t="s">
        <v>333</v>
      </c>
      <c r="M29" s="2">
        <v>89.91</v>
      </c>
      <c r="N29" s="2">
        <v>101.4</v>
      </c>
      <c r="O29" s="22">
        <v>106.1179392</v>
      </c>
      <c r="P29" s="2">
        <v>260.84</v>
      </c>
      <c r="Q29" s="2">
        <v>67.66</v>
      </c>
    </row>
    <row r="30" spans="1:17">
      <c r="A30" s="2">
        <v>29</v>
      </c>
      <c r="B30" s="2">
        <v>2</v>
      </c>
      <c r="C30" s="2">
        <v>2015</v>
      </c>
      <c r="D30" s="2">
        <v>429.62</v>
      </c>
      <c r="E30" s="2">
        <v>25.84</v>
      </c>
      <c r="F30" s="2">
        <v>8.38</v>
      </c>
      <c r="G30" s="2">
        <v>196.78</v>
      </c>
      <c r="H30" s="22">
        <v>186.716029357153</v>
      </c>
      <c r="I30" s="22">
        <v>167.890711629508</v>
      </c>
      <c r="J30" s="22">
        <v>37.0054128718822</v>
      </c>
      <c r="K30" s="2">
        <v>5.08</v>
      </c>
      <c r="L30" s="2" t="s">
        <v>291</v>
      </c>
      <c r="M30" s="2">
        <v>237.85</v>
      </c>
      <c r="N30" s="2">
        <v>101.3</v>
      </c>
      <c r="O30" s="22">
        <v>105.3899875</v>
      </c>
      <c r="P30" s="2">
        <v>176.94</v>
      </c>
      <c r="Q30" s="2">
        <v>39</v>
      </c>
    </row>
    <row r="31" spans="1:17">
      <c r="A31" s="2">
        <v>30</v>
      </c>
      <c r="B31" s="2">
        <v>3</v>
      </c>
      <c r="C31" s="2">
        <v>2015</v>
      </c>
      <c r="D31" s="2">
        <v>453.2</v>
      </c>
      <c r="E31" s="2">
        <v>22.81</v>
      </c>
      <c r="F31" s="2">
        <v>1.56</v>
      </c>
      <c r="G31" s="2">
        <v>203.77</v>
      </c>
      <c r="H31" s="22">
        <v>192.207121526362</v>
      </c>
      <c r="I31" s="22">
        <v>132.932961852629</v>
      </c>
      <c r="J31" s="22">
        <v>45.3611447916904</v>
      </c>
      <c r="K31" s="2">
        <v>9.13</v>
      </c>
      <c r="L31" s="2" t="s">
        <v>338</v>
      </c>
      <c r="M31" s="2">
        <v>150.63</v>
      </c>
      <c r="N31" s="2">
        <v>101.7</v>
      </c>
      <c r="O31" s="22">
        <v>106.0158429</v>
      </c>
      <c r="P31" s="2">
        <v>140.93</v>
      </c>
      <c r="Q31" s="2">
        <v>48.09</v>
      </c>
    </row>
    <row r="32" spans="1:17">
      <c r="A32" s="2">
        <v>31</v>
      </c>
      <c r="B32" s="2">
        <v>4</v>
      </c>
      <c r="C32" s="2">
        <v>2015</v>
      </c>
      <c r="D32" s="2">
        <v>436.61</v>
      </c>
      <c r="E32" s="2">
        <v>23.82</v>
      </c>
      <c r="F32" s="2">
        <v>2.88</v>
      </c>
      <c r="G32" s="2">
        <v>157.3</v>
      </c>
      <c r="H32" s="22">
        <v>147.36569946895</v>
      </c>
      <c r="I32" s="22">
        <v>165.250068209334</v>
      </c>
      <c r="J32" s="22">
        <v>38.1295865758823</v>
      </c>
      <c r="K32" s="2">
        <v>4.84</v>
      </c>
      <c r="L32" s="2" t="s">
        <v>339</v>
      </c>
      <c r="M32" s="2">
        <v>1353.62</v>
      </c>
      <c r="N32" s="2">
        <v>101.5</v>
      </c>
      <c r="O32" s="22">
        <v>106.741257</v>
      </c>
      <c r="P32" s="2">
        <v>176.39</v>
      </c>
      <c r="Q32" s="2">
        <v>40.7</v>
      </c>
    </row>
    <row r="33" spans="1:17">
      <c r="A33" s="2">
        <v>32</v>
      </c>
      <c r="B33" s="2">
        <v>5</v>
      </c>
      <c r="C33" s="2">
        <v>2015</v>
      </c>
      <c r="D33" s="2">
        <v>433.48</v>
      </c>
      <c r="E33" s="2">
        <v>20.3</v>
      </c>
      <c r="F33" s="2">
        <v>5.19</v>
      </c>
      <c r="G33" s="2">
        <v>140.22</v>
      </c>
      <c r="H33" s="22">
        <v>131.364374167221</v>
      </c>
      <c r="I33" s="22">
        <v>141.885140975793</v>
      </c>
      <c r="J33" s="22">
        <v>36.8929471880272</v>
      </c>
      <c r="K33" s="2">
        <v>5.95</v>
      </c>
      <c r="L33" s="2" t="s">
        <v>294</v>
      </c>
      <c r="M33" s="2">
        <v>260.7</v>
      </c>
      <c r="N33" s="2">
        <v>101.7</v>
      </c>
      <c r="O33" s="22">
        <v>106.741269</v>
      </c>
      <c r="P33" s="2">
        <v>151.45</v>
      </c>
      <c r="Q33" s="2">
        <v>39.38</v>
      </c>
    </row>
    <row r="34" spans="1:17">
      <c r="A34" s="2">
        <v>33</v>
      </c>
      <c r="B34" s="2">
        <v>6</v>
      </c>
      <c r="C34" s="2">
        <v>2015</v>
      </c>
      <c r="D34" s="2">
        <v>411.29</v>
      </c>
      <c r="E34" s="2">
        <v>17.54</v>
      </c>
      <c r="F34" s="2">
        <v>5.81</v>
      </c>
      <c r="G34" s="2">
        <v>144.88</v>
      </c>
      <c r="H34" s="22">
        <v>137.878154368431</v>
      </c>
      <c r="I34" s="22">
        <v>187.450718290653</v>
      </c>
      <c r="J34" s="22">
        <v>46.0133128362344</v>
      </c>
      <c r="K34" s="2">
        <v>4.94</v>
      </c>
      <c r="L34" s="2" t="s">
        <v>340</v>
      </c>
      <c r="M34" s="2">
        <v>1505.88</v>
      </c>
      <c r="N34" s="2">
        <v>101.1</v>
      </c>
      <c r="O34" s="22">
        <v>105.078285</v>
      </c>
      <c r="P34" s="2">
        <v>196.97</v>
      </c>
      <c r="Q34" s="2">
        <v>48.35</v>
      </c>
    </row>
    <row r="35" spans="1:17">
      <c r="A35" s="2">
        <v>34</v>
      </c>
      <c r="B35" s="2">
        <v>7</v>
      </c>
      <c r="C35" s="2">
        <v>2015</v>
      </c>
      <c r="D35" s="2">
        <v>415</v>
      </c>
      <c r="E35" s="2">
        <v>23.69</v>
      </c>
      <c r="F35" s="2">
        <v>1.74</v>
      </c>
      <c r="G35" s="2">
        <v>182.78</v>
      </c>
      <c r="H35" s="22">
        <v>172.077085589882</v>
      </c>
      <c r="I35" s="22">
        <v>172.952628261939</v>
      </c>
      <c r="J35" s="22">
        <v>46.6767803017088</v>
      </c>
      <c r="K35" s="2">
        <v>6.69</v>
      </c>
      <c r="L35" s="2" t="s">
        <v>341</v>
      </c>
      <c r="M35" s="2">
        <v>850.5</v>
      </c>
      <c r="N35" s="2">
        <v>101.3</v>
      </c>
      <c r="O35" s="22">
        <v>106.2198371</v>
      </c>
      <c r="P35" s="2">
        <v>183.71</v>
      </c>
      <c r="Q35" s="2">
        <v>49.58</v>
      </c>
    </row>
    <row r="36" spans="1:17">
      <c r="A36" s="2">
        <v>35</v>
      </c>
      <c r="B36" s="2">
        <v>8</v>
      </c>
      <c r="C36" s="2">
        <v>2015</v>
      </c>
      <c r="D36" s="2">
        <v>415.92</v>
      </c>
      <c r="E36" s="2">
        <v>25.82</v>
      </c>
      <c r="F36" s="2">
        <v>1.92</v>
      </c>
      <c r="G36" s="2">
        <v>153.26</v>
      </c>
      <c r="H36" s="22">
        <v>144.706699555732</v>
      </c>
      <c r="I36" s="22">
        <v>150.513473679885</v>
      </c>
      <c r="J36" s="22">
        <v>63.0058597243506</v>
      </c>
      <c r="K36" s="2">
        <v>7.94</v>
      </c>
      <c r="L36" s="2" t="s">
        <v>316</v>
      </c>
      <c r="M36" s="2">
        <v>837.86</v>
      </c>
      <c r="N36" s="2">
        <v>101.5</v>
      </c>
      <c r="O36" s="22">
        <v>105.910784</v>
      </c>
      <c r="P36" s="2">
        <v>159.41</v>
      </c>
      <c r="Q36" s="2">
        <v>66.73</v>
      </c>
    </row>
    <row r="37" spans="1:17">
      <c r="A37" s="2">
        <v>36</v>
      </c>
      <c r="B37" s="2">
        <v>9</v>
      </c>
      <c r="C37" s="2">
        <v>2015</v>
      </c>
      <c r="D37" s="2">
        <v>397.78</v>
      </c>
      <c r="E37" s="2">
        <v>22.03</v>
      </c>
      <c r="F37" s="2">
        <v>1.78</v>
      </c>
      <c r="G37" s="2">
        <v>96.51</v>
      </c>
      <c r="H37" s="22">
        <v>90.9583755586221</v>
      </c>
      <c r="I37" s="22">
        <v>166.215098057389</v>
      </c>
      <c r="J37" s="22">
        <v>24.1368148177009</v>
      </c>
      <c r="K37" s="2">
        <v>6.15</v>
      </c>
      <c r="L37" s="2" t="s">
        <v>342</v>
      </c>
      <c r="M37" s="2">
        <v>135.93</v>
      </c>
      <c r="N37" s="2">
        <v>100.5</v>
      </c>
      <c r="O37" s="22">
        <v>106.103478</v>
      </c>
      <c r="P37" s="2">
        <v>176.36</v>
      </c>
      <c r="Q37" s="2">
        <v>25.61</v>
      </c>
    </row>
    <row r="38" spans="1:17">
      <c r="A38" s="2">
        <v>37</v>
      </c>
      <c r="B38" s="2">
        <v>1</v>
      </c>
      <c r="C38" s="2">
        <v>2016</v>
      </c>
      <c r="D38" s="2">
        <v>441.14</v>
      </c>
      <c r="E38" s="2">
        <v>22.88</v>
      </c>
      <c r="F38" s="2">
        <v>5.47</v>
      </c>
      <c r="G38" s="2">
        <v>250.06</v>
      </c>
      <c r="H38" s="22">
        <v>231.476891398422</v>
      </c>
      <c r="I38" s="22">
        <v>224.654589992334</v>
      </c>
      <c r="J38" s="22">
        <v>63.9926317778651</v>
      </c>
      <c r="K38" s="2">
        <v>3.57</v>
      </c>
      <c r="L38" s="2" t="s">
        <v>333</v>
      </c>
      <c r="M38" s="2">
        <v>86.53</v>
      </c>
      <c r="N38" s="2">
        <v>101.8</v>
      </c>
      <c r="O38" s="22">
        <v>108.0280621056</v>
      </c>
      <c r="P38" s="2">
        <v>242.69</v>
      </c>
      <c r="Q38" s="2">
        <v>69.13</v>
      </c>
    </row>
    <row r="39" spans="1:17">
      <c r="A39" s="2">
        <v>38</v>
      </c>
      <c r="B39" s="2">
        <v>2</v>
      </c>
      <c r="C39" s="2">
        <v>2016</v>
      </c>
      <c r="D39" s="2">
        <v>405.57</v>
      </c>
      <c r="E39" s="2">
        <v>25.97</v>
      </c>
      <c r="F39" s="2">
        <v>8.44</v>
      </c>
      <c r="G39" s="2">
        <v>200.51</v>
      </c>
      <c r="H39" s="22">
        <v>187.259119093002</v>
      </c>
      <c r="I39" s="22">
        <v>161.604498368425</v>
      </c>
      <c r="J39" s="22">
        <v>50.1605270883503</v>
      </c>
      <c r="K39" s="2">
        <v>4.07</v>
      </c>
      <c r="L39" s="2" t="s">
        <v>291</v>
      </c>
      <c r="M39" s="2">
        <v>225.45</v>
      </c>
      <c r="N39" s="2">
        <v>101.6</v>
      </c>
      <c r="O39" s="22">
        <v>107.0762273</v>
      </c>
      <c r="P39" s="2">
        <v>173.04</v>
      </c>
      <c r="Q39" s="2">
        <v>53.71</v>
      </c>
    </row>
    <row r="40" spans="1:17">
      <c r="A40" s="2">
        <v>39</v>
      </c>
      <c r="B40" s="2">
        <v>3</v>
      </c>
      <c r="C40" s="2">
        <v>2016</v>
      </c>
      <c r="D40" s="2">
        <v>452.74</v>
      </c>
      <c r="E40" s="2">
        <v>22.9</v>
      </c>
      <c r="F40" s="2">
        <v>1.42</v>
      </c>
      <c r="G40" s="2">
        <v>206.72</v>
      </c>
      <c r="H40" s="22">
        <v>192.108102958395</v>
      </c>
      <c r="I40" s="22">
        <v>129.806790930866</v>
      </c>
      <c r="J40" s="22">
        <v>41.9864749016073</v>
      </c>
      <c r="K40" s="2">
        <v>8.95</v>
      </c>
      <c r="L40" s="2" t="s">
        <v>338</v>
      </c>
      <c r="M40" s="2">
        <v>139.05</v>
      </c>
      <c r="N40" s="2">
        <v>101.5</v>
      </c>
      <c r="O40" s="22">
        <v>107.6060805435</v>
      </c>
      <c r="P40" s="2">
        <v>139.68</v>
      </c>
      <c r="Q40" s="2">
        <v>45.18</v>
      </c>
    </row>
    <row r="41" spans="1:17">
      <c r="A41" s="2">
        <v>40</v>
      </c>
      <c r="B41" s="2">
        <v>4</v>
      </c>
      <c r="C41" s="2">
        <v>2016</v>
      </c>
      <c r="D41" s="2">
        <v>436.72</v>
      </c>
      <c r="E41" s="2">
        <v>24.46</v>
      </c>
      <c r="F41" s="2">
        <v>2.77</v>
      </c>
      <c r="G41" s="2">
        <v>148.96</v>
      </c>
      <c r="H41" s="22">
        <v>136.950356406252</v>
      </c>
      <c r="I41" s="22">
        <v>166.903649986513</v>
      </c>
      <c r="J41" s="22">
        <v>40.1307938851565</v>
      </c>
      <c r="K41" s="2">
        <v>4.66</v>
      </c>
      <c r="L41" s="2" t="s">
        <v>339</v>
      </c>
      <c r="M41" s="2">
        <v>1296.1</v>
      </c>
      <c r="N41" s="2">
        <v>101.9</v>
      </c>
      <c r="O41" s="22">
        <v>108.769340883</v>
      </c>
      <c r="P41" s="2">
        <v>181.54</v>
      </c>
      <c r="Q41" s="2">
        <v>43.65</v>
      </c>
    </row>
    <row r="42" spans="1:17">
      <c r="A42" s="2">
        <v>41</v>
      </c>
      <c r="B42" s="2">
        <v>5</v>
      </c>
      <c r="C42" s="2">
        <v>2016</v>
      </c>
      <c r="D42" s="2">
        <v>401.56</v>
      </c>
      <c r="E42" s="2">
        <v>21.81</v>
      </c>
      <c r="F42" s="2">
        <v>4.68</v>
      </c>
      <c r="G42" s="2">
        <v>137.56</v>
      </c>
      <c r="H42" s="22">
        <v>126.098206525634</v>
      </c>
      <c r="I42" s="22">
        <v>124.109015567793</v>
      </c>
      <c r="J42" s="22">
        <v>32.0012241190018</v>
      </c>
      <c r="K42" s="2">
        <v>5.03</v>
      </c>
      <c r="L42" s="2" t="s">
        <v>294</v>
      </c>
      <c r="M42" s="2">
        <v>224.74</v>
      </c>
      <c r="N42" s="2">
        <v>102.2</v>
      </c>
      <c r="O42" s="22">
        <v>109.089576918</v>
      </c>
      <c r="P42" s="2">
        <v>135.39</v>
      </c>
      <c r="Q42" s="2">
        <v>34.91</v>
      </c>
    </row>
    <row r="43" spans="1:17">
      <c r="A43" s="2">
        <v>42</v>
      </c>
      <c r="B43" s="2">
        <v>6</v>
      </c>
      <c r="C43" s="2">
        <v>2016</v>
      </c>
      <c r="D43" s="2">
        <v>380.38</v>
      </c>
      <c r="E43" s="2">
        <v>18.3</v>
      </c>
      <c r="F43" s="2">
        <v>5.97</v>
      </c>
      <c r="G43" s="2">
        <v>154.32</v>
      </c>
      <c r="H43" s="22">
        <v>144.123584406873</v>
      </c>
      <c r="I43" s="22">
        <v>184.721382580582</v>
      </c>
      <c r="J43" s="22">
        <v>49.143228431115</v>
      </c>
      <c r="K43" s="2">
        <v>4.66</v>
      </c>
      <c r="L43" s="2" t="s">
        <v>340</v>
      </c>
      <c r="M43" s="2">
        <v>1487.3</v>
      </c>
      <c r="N43" s="2">
        <v>101.9</v>
      </c>
      <c r="O43" s="22">
        <v>107.074772415</v>
      </c>
      <c r="P43" s="2">
        <v>197.79</v>
      </c>
      <c r="Q43" s="2">
        <v>52.62</v>
      </c>
    </row>
    <row r="44" spans="1:17">
      <c r="A44" s="2">
        <v>43</v>
      </c>
      <c r="B44" s="2">
        <v>7</v>
      </c>
      <c r="C44" s="2">
        <v>2016</v>
      </c>
      <c r="D44" s="2">
        <v>427.25</v>
      </c>
      <c r="E44" s="2">
        <v>25.29</v>
      </c>
      <c r="F44" s="2">
        <v>1.73</v>
      </c>
      <c r="G44" s="2">
        <v>188.19</v>
      </c>
      <c r="H44" s="22">
        <v>173.696368811321</v>
      </c>
      <c r="I44" s="22">
        <v>170.825888408519</v>
      </c>
      <c r="J44" s="22">
        <v>48.7520176450075</v>
      </c>
      <c r="K44" s="2">
        <v>6.58</v>
      </c>
      <c r="L44" s="2" t="s">
        <v>341</v>
      </c>
      <c r="M44" s="2">
        <v>852.81</v>
      </c>
      <c r="N44" s="2">
        <v>102</v>
      </c>
      <c r="O44" s="22">
        <v>108.344233842</v>
      </c>
      <c r="P44" s="2">
        <v>185.08</v>
      </c>
      <c r="Q44" s="2">
        <v>52.82</v>
      </c>
    </row>
    <row r="45" spans="1:17">
      <c r="A45" s="2">
        <v>44</v>
      </c>
      <c r="B45" s="2">
        <v>8</v>
      </c>
      <c r="C45" s="2">
        <v>2016</v>
      </c>
      <c r="D45" s="2">
        <v>433.13</v>
      </c>
      <c r="E45" s="2">
        <v>25.89</v>
      </c>
      <c r="F45" s="2">
        <v>1.88</v>
      </c>
      <c r="G45" s="2">
        <v>159.96</v>
      </c>
      <c r="H45" s="22">
        <v>148.508140297796</v>
      </c>
      <c r="I45" s="22">
        <v>159.881138038781</v>
      </c>
      <c r="J45" s="22">
        <v>61.2842106842804</v>
      </c>
      <c r="K45" s="2">
        <v>7.35</v>
      </c>
      <c r="L45" s="2" t="s">
        <v>316</v>
      </c>
      <c r="M45" s="2">
        <v>828.18</v>
      </c>
      <c r="N45" s="2">
        <v>101.7</v>
      </c>
      <c r="O45" s="22">
        <v>107.711267328</v>
      </c>
      <c r="P45" s="2">
        <v>172.21</v>
      </c>
      <c r="Q45" s="2">
        <v>66.01</v>
      </c>
    </row>
    <row r="46" spans="1:17">
      <c r="A46" s="2">
        <v>45</v>
      </c>
      <c r="B46" s="2">
        <v>9</v>
      </c>
      <c r="C46" s="2">
        <v>2016</v>
      </c>
      <c r="D46" s="2">
        <v>417.06</v>
      </c>
      <c r="E46" s="2">
        <v>21.9</v>
      </c>
      <c r="F46" s="2">
        <v>1.75</v>
      </c>
      <c r="G46" s="2">
        <v>102.84</v>
      </c>
      <c r="H46" s="22">
        <v>94.560243649198</v>
      </c>
      <c r="I46" s="22">
        <v>172.569686192935</v>
      </c>
      <c r="J46" s="22">
        <v>25.148022790797</v>
      </c>
      <c r="K46" s="2">
        <v>5.96</v>
      </c>
      <c r="L46" s="2" t="s">
        <v>342</v>
      </c>
      <c r="M46" s="2">
        <v>130.32</v>
      </c>
      <c r="N46" s="2">
        <v>102.5</v>
      </c>
      <c r="O46" s="22">
        <v>108.75606495</v>
      </c>
      <c r="P46" s="2">
        <v>187.68</v>
      </c>
      <c r="Q46" s="2">
        <v>27.35</v>
      </c>
    </row>
    <row r="47" spans="1:17">
      <c r="A47" s="2">
        <v>46</v>
      </c>
      <c r="B47" s="2">
        <v>1</v>
      </c>
      <c r="C47" s="2">
        <v>2017</v>
      </c>
      <c r="D47" s="2">
        <v>431.63</v>
      </c>
      <c r="E47" s="2">
        <v>22.82</v>
      </c>
      <c r="F47" s="2">
        <v>5.64</v>
      </c>
      <c r="G47" s="2">
        <v>261.71</v>
      </c>
      <c r="H47" s="22">
        <v>237.510908158046</v>
      </c>
      <c r="I47" s="22">
        <v>228.52631455916</v>
      </c>
      <c r="J47" s="22">
        <v>64.5257176647323</v>
      </c>
      <c r="K47" s="2">
        <v>3.5</v>
      </c>
      <c r="L47" s="2" t="s">
        <v>333</v>
      </c>
      <c r="M47" s="2">
        <v>86.43</v>
      </c>
      <c r="N47" s="2">
        <v>102</v>
      </c>
      <c r="O47" s="22">
        <v>110.188623347712</v>
      </c>
      <c r="P47" s="2">
        <v>251.81</v>
      </c>
      <c r="Q47" s="2">
        <v>71.1</v>
      </c>
    </row>
    <row r="48" spans="1:17">
      <c r="A48" s="2">
        <v>47</v>
      </c>
      <c r="B48" s="2">
        <v>2</v>
      </c>
      <c r="C48" s="2">
        <v>2017</v>
      </c>
      <c r="D48" s="2">
        <v>448.07</v>
      </c>
      <c r="E48" s="2">
        <v>24.97</v>
      </c>
      <c r="F48" s="2">
        <v>7.91</v>
      </c>
      <c r="G48" s="2">
        <v>235.59</v>
      </c>
      <c r="H48" s="22">
        <v>217.626929998732</v>
      </c>
      <c r="I48" s="22">
        <v>163.873752628613</v>
      </c>
      <c r="J48" s="22">
        <v>35.010232382325</v>
      </c>
      <c r="K48" s="2">
        <v>3.91</v>
      </c>
      <c r="L48" s="2" t="s">
        <v>291</v>
      </c>
      <c r="M48" s="2">
        <v>207.36</v>
      </c>
      <c r="N48" s="2">
        <v>101.1</v>
      </c>
      <c r="O48" s="22">
        <v>108.2540658003</v>
      </c>
      <c r="P48" s="2">
        <v>177.4</v>
      </c>
      <c r="Q48" s="2">
        <v>37.9</v>
      </c>
    </row>
    <row r="49" spans="1:17">
      <c r="A49" s="2">
        <v>48</v>
      </c>
      <c r="B49" s="2">
        <v>3</v>
      </c>
      <c r="C49" s="2">
        <v>2017</v>
      </c>
      <c r="D49" s="2">
        <v>455.94</v>
      </c>
      <c r="E49" s="2">
        <v>20.35</v>
      </c>
      <c r="F49" s="2">
        <v>1.64</v>
      </c>
      <c r="G49" s="2">
        <v>199.44</v>
      </c>
      <c r="H49" s="22">
        <v>183.871712321274</v>
      </c>
      <c r="I49" s="22">
        <v>136.622287649868</v>
      </c>
      <c r="J49" s="22">
        <v>44.2531196922441</v>
      </c>
      <c r="K49" s="2">
        <v>9.05</v>
      </c>
      <c r="L49" s="2" t="s">
        <v>338</v>
      </c>
      <c r="M49" s="2">
        <v>118.56</v>
      </c>
      <c r="N49" s="2">
        <v>100.8</v>
      </c>
      <c r="O49" s="22">
        <v>108.466929187848</v>
      </c>
      <c r="P49" s="2">
        <v>148.19</v>
      </c>
      <c r="Q49" s="2">
        <v>48</v>
      </c>
    </row>
    <row r="50" spans="1:17">
      <c r="A50" s="2">
        <v>49</v>
      </c>
      <c r="B50" s="2">
        <v>4</v>
      </c>
      <c r="C50" s="2">
        <v>2017</v>
      </c>
      <c r="D50" s="2">
        <v>441.12</v>
      </c>
      <c r="E50" s="2">
        <v>25.1</v>
      </c>
      <c r="F50" s="2">
        <v>2.9</v>
      </c>
      <c r="G50" s="2">
        <v>149.15</v>
      </c>
      <c r="H50" s="22">
        <v>134.568241396763</v>
      </c>
      <c r="I50" s="22">
        <v>153.542228098566</v>
      </c>
      <c r="J50" s="22">
        <v>43.7403174181364</v>
      </c>
      <c r="K50" s="2">
        <v>4.46</v>
      </c>
      <c r="L50" s="2" t="s">
        <v>339</v>
      </c>
      <c r="M50" s="2">
        <v>1279.21</v>
      </c>
      <c r="N50" s="2">
        <v>101.9</v>
      </c>
      <c r="O50" s="22">
        <v>110.835958359777</v>
      </c>
      <c r="P50" s="2">
        <v>170.18</v>
      </c>
      <c r="Q50" s="2">
        <v>48.48</v>
      </c>
    </row>
    <row r="51" spans="1:17">
      <c r="A51" s="2">
        <v>50</v>
      </c>
      <c r="B51" s="2">
        <v>5</v>
      </c>
      <c r="C51" s="2">
        <v>2017</v>
      </c>
      <c r="D51" s="2">
        <v>432.11</v>
      </c>
      <c r="E51" s="2">
        <v>20.11</v>
      </c>
      <c r="F51" s="2">
        <v>4.76</v>
      </c>
      <c r="G51" s="2">
        <v>148.11</v>
      </c>
      <c r="H51" s="22">
        <v>134.1592469927</v>
      </c>
      <c r="I51" s="22">
        <v>146.170263231463</v>
      </c>
      <c r="J51" s="22">
        <v>31.5040079022761</v>
      </c>
      <c r="K51" s="2">
        <v>5.36</v>
      </c>
      <c r="L51" s="2" t="s">
        <v>294</v>
      </c>
      <c r="M51" s="2">
        <v>174.04</v>
      </c>
      <c r="N51" s="2">
        <v>101.2</v>
      </c>
      <c r="O51" s="22">
        <v>110.398651841016</v>
      </c>
      <c r="P51" s="2">
        <v>161.37</v>
      </c>
      <c r="Q51" s="2">
        <v>34.78</v>
      </c>
    </row>
    <row r="52" spans="1:17">
      <c r="A52" s="2">
        <v>51</v>
      </c>
      <c r="B52" s="2">
        <v>6</v>
      </c>
      <c r="C52" s="2">
        <v>2017</v>
      </c>
      <c r="D52" s="2">
        <v>403.02</v>
      </c>
      <c r="E52" s="2">
        <v>18.74</v>
      </c>
      <c r="F52" s="2">
        <v>5.87</v>
      </c>
      <c r="G52" s="2">
        <v>158.22</v>
      </c>
      <c r="H52" s="22">
        <v>146.158159191708</v>
      </c>
      <c r="I52" s="22">
        <v>177.538469315222</v>
      </c>
      <c r="J52" s="22">
        <v>48.5715839356592</v>
      </c>
      <c r="K52" s="2">
        <v>4.43</v>
      </c>
      <c r="L52" s="2" t="s">
        <v>340</v>
      </c>
      <c r="M52" s="2">
        <v>1448.2</v>
      </c>
      <c r="N52" s="2">
        <v>101.1</v>
      </c>
      <c r="O52" s="22">
        <v>108.252594911565</v>
      </c>
      <c r="P52" s="2">
        <v>192.19</v>
      </c>
      <c r="Q52" s="2">
        <v>52.58</v>
      </c>
    </row>
    <row r="53" spans="1:17">
      <c r="A53" s="2">
        <v>52</v>
      </c>
      <c r="B53" s="2">
        <v>7</v>
      </c>
      <c r="C53" s="2">
        <v>2017</v>
      </c>
      <c r="D53" s="2">
        <v>416.44</v>
      </c>
      <c r="E53" s="2">
        <v>24.52</v>
      </c>
      <c r="F53" s="2">
        <v>1.95</v>
      </c>
      <c r="G53" s="2">
        <v>199.48</v>
      </c>
      <c r="H53" s="22">
        <v>182.655613851514</v>
      </c>
      <c r="I53" s="22">
        <v>185.475842900355</v>
      </c>
      <c r="J53" s="22">
        <v>52.1009847009784</v>
      </c>
      <c r="K53" s="2">
        <v>6.78</v>
      </c>
      <c r="L53" s="2" t="s">
        <v>341</v>
      </c>
      <c r="M53" s="2">
        <v>853.48</v>
      </c>
      <c r="N53" s="2">
        <v>100.8</v>
      </c>
      <c r="O53" s="22">
        <v>109.210987712736</v>
      </c>
      <c r="P53" s="2">
        <v>202.56</v>
      </c>
      <c r="Q53" s="2">
        <v>56.9</v>
      </c>
    </row>
    <row r="54" spans="1:17">
      <c r="A54" s="2">
        <v>53</v>
      </c>
      <c r="B54" s="2">
        <v>8</v>
      </c>
      <c r="C54" s="2">
        <v>2017</v>
      </c>
      <c r="D54" s="2">
        <v>421.19</v>
      </c>
      <c r="E54" s="2">
        <v>25.37</v>
      </c>
      <c r="F54" s="2">
        <v>2.06</v>
      </c>
      <c r="G54" s="2">
        <v>180.73</v>
      </c>
      <c r="H54" s="22">
        <v>165.965552936334</v>
      </c>
      <c r="I54" s="22">
        <v>166.865493410398</v>
      </c>
      <c r="J54" s="22">
        <v>62.839721061436</v>
      </c>
      <c r="K54" s="2">
        <v>6.52</v>
      </c>
      <c r="L54" s="2" t="s">
        <v>316</v>
      </c>
      <c r="M54" s="2">
        <v>810.75</v>
      </c>
      <c r="N54" s="2">
        <v>101.1</v>
      </c>
      <c r="O54" s="22">
        <v>108.896091268608</v>
      </c>
      <c r="P54" s="2">
        <v>181.71</v>
      </c>
      <c r="Q54" s="2">
        <v>68.43</v>
      </c>
    </row>
    <row r="55" spans="1:17">
      <c r="A55" s="2">
        <v>54</v>
      </c>
      <c r="B55" s="2">
        <v>9</v>
      </c>
      <c r="C55" s="2">
        <v>2017</v>
      </c>
      <c r="D55" s="2">
        <v>423.32</v>
      </c>
      <c r="E55" s="2">
        <v>26.31</v>
      </c>
      <c r="F55" s="2">
        <v>1.85</v>
      </c>
      <c r="G55" s="2">
        <v>112.21</v>
      </c>
      <c r="H55" s="22">
        <v>101.252065862159</v>
      </c>
      <c r="I55" s="22">
        <v>198.705261772624</v>
      </c>
      <c r="J55" s="22">
        <v>25.5182998180364</v>
      </c>
      <c r="K55" s="2">
        <v>5.45</v>
      </c>
      <c r="L55" s="2" t="s">
        <v>342</v>
      </c>
      <c r="M55" s="2">
        <v>124.46</v>
      </c>
      <c r="N55" s="2">
        <v>101.9</v>
      </c>
      <c r="O55" s="22">
        <v>110.82243018405</v>
      </c>
      <c r="P55" s="2">
        <v>220.21</v>
      </c>
      <c r="Q55" s="2">
        <v>28.28</v>
      </c>
    </row>
    <row r="56" spans="1:17">
      <c r="A56" s="2">
        <v>55</v>
      </c>
      <c r="B56" s="2">
        <v>1</v>
      </c>
      <c r="C56" s="2">
        <v>2018</v>
      </c>
      <c r="D56" s="2">
        <v>449.6</v>
      </c>
      <c r="E56" s="2">
        <v>22.53</v>
      </c>
      <c r="F56" s="2">
        <v>5.86</v>
      </c>
      <c r="G56" s="2">
        <v>284.24</v>
      </c>
      <c r="H56" s="22">
        <v>252.404760377511</v>
      </c>
      <c r="I56" s="22">
        <v>229.99167231134</v>
      </c>
      <c r="J56" s="22">
        <v>68.5357423513098</v>
      </c>
      <c r="K56" s="2">
        <v>3.19</v>
      </c>
      <c r="L56" s="2" t="s">
        <v>333</v>
      </c>
      <c r="M56" s="2">
        <v>97.1</v>
      </c>
      <c r="N56" s="2">
        <v>102.2</v>
      </c>
      <c r="O56" s="22">
        <v>112.612773061362</v>
      </c>
      <c r="P56" s="2">
        <v>259</v>
      </c>
      <c r="Q56" s="2">
        <v>77.18</v>
      </c>
    </row>
    <row r="57" spans="1:17">
      <c r="A57" s="2">
        <v>56</v>
      </c>
      <c r="B57" s="2">
        <v>2</v>
      </c>
      <c r="C57" s="2">
        <v>2018</v>
      </c>
      <c r="D57" s="2">
        <v>463.71</v>
      </c>
      <c r="E57" s="2">
        <v>24.51</v>
      </c>
      <c r="F57" s="2">
        <v>8.38</v>
      </c>
      <c r="G57" s="2">
        <v>221.17</v>
      </c>
      <c r="H57" s="22">
        <v>200.300406022009</v>
      </c>
      <c r="I57" s="22">
        <v>160.687710993738</v>
      </c>
      <c r="J57" s="22">
        <v>31.6158935399391</v>
      </c>
      <c r="K57" s="2">
        <v>3.3</v>
      </c>
      <c r="L57" s="2" t="s">
        <v>291</v>
      </c>
      <c r="M57" s="2">
        <v>182.7</v>
      </c>
      <c r="N57" s="2">
        <v>102</v>
      </c>
      <c r="O57" s="22">
        <v>110.419147116306</v>
      </c>
      <c r="P57" s="2">
        <v>177.43</v>
      </c>
      <c r="Q57" s="2">
        <v>34.91</v>
      </c>
    </row>
    <row r="58" spans="1:17">
      <c r="A58" s="2">
        <v>57</v>
      </c>
      <c r="B58" s="2">
        <v>3</v>
      </c>
      <c r="C58" s="2">
        <v>2018</v>
      </c>
      <c r="D58" s="2">
        <v>469.85</v>
      </c>
      <c r="E58" s="2">
        <v>19.05</v>
      </c>
      <c r="F58" s="2">
        <v>1.32</v>
      </c>
      <c r="G58" s="2">
        <v>203.78</v>
      </c>
      <c r="H58" s="22">
        <v>185.096484624087</v>
      </c>
      <c r="I58" s="22">
        <v>173.56996391607</v>
      </c>
      <c r="J58" s="22">
        <v>45.0070213618779</v>
      </c>
      <c r="K58" s="2">
        <v>8.33</v>
      </c>
      <c r="L58" s="2" t="s">
        <v>338</v>
      </c>
      <c r="M58" s="2">
        <v>105.48</v>
      </c>
      <c r="N58" s="2">
        <v>101.5</v>
      </c>
      <c r="O58" s="22">
        <v>110.093933125666</v>
      </c>
      <c r="P58" s="2">
        <v>191.09</v>
      </c>
      <c r="Q58" s="2">
        <v>49.55</v>
      </c>
    </row>
    <row r="59" spans="1:17">
      <c r="A59" s="2">
        <v>58</v>
      </c>
      <c r="B59" s="2">
        <v>4</v>
      </c>
      <c r="C59" s="2">
        <v>2018</v>
      </c>
      <c r="D59" s="2">
        <v>438.38</v>
      </c>
      <c r="E59" s="2">
        <v>24.87</v>
      </c>
      <c r="F59" s="2">
        <v>2.91</v>
      </c>
      <c r="G59" s="2">
        <v>151.12</v>
      </c>
      <c r="H59" s="22">
        <v>133.410609500009</v>
      </c>
      <c r="I59" s="22">
        <v>161.722403085672</v>
      </c>
      <c r="J59" s="22">
        <v>44.4407760867553</v>
      </c>
      <c r="K59" s="2">
        <v>4.55</v>
      </c>
      <c r="L59" s="2" t="s">
        <v>339</v>
      </c>
      <c r="M59" s="2">
        <v>1207.6</v>
      </c>
      <c r="N59" s="2">
        <v>102.2</v>
      </c>
      <c r="O59" s="22">
        <v>113.274349443692</v>
      </c>
      <c r="P59" s="2">
        <v>183.19</v>
      </c>
      <c r="Q59" s="2">
        <v>50.34</v>
      </c>
    </row>
    <row r="60" spans="1:17">
      <c r="A60" s="2">
        <v>59</v>
      </c>
      <c r="B60" s="2">
        <v>5</v>
      </c>
      <c r="C60" s="2">
        <v>2018</v>
      </c>
      <c r="D60" s="2">
        <v>432.66</v>
      </c>
      <c r="E60" s="2">
        <v>19.74</v>
      </c>
      <c r="F60" s="2">
        <v>4.49</v>
      </c>
      <c r="G60" s="2">
        <v>143.99</v>
      </c>
      <c r="H60" s="22">
        <v>128.121136897793</v>
      </c>
      <c r="I60" s="22">
        <v>157.866880397295</v>
      </c>
      <c r="J60" s="22">
        <v>29.9325998002761</v>
      </c>
      <c r="K60" s="2">
        <v>5</v>
      </c>
      <c r="L60" s="2" t="s">
        <v>294</v>
      </c>
      <c r="M60" s="2">
        <v>164.53</v>
      </c>
      <c r="N60" s="2">
        <v>101.8</v>
      </c>
      <c r="O60" s="22">
        <v>112.385827574154</v>
      </c>
      <c r="P60" s="2">
        <v>177.42</v>
      </c>
      <c r="Q60" s="2">
        <v>33.64</v>
      </c>
    </row>
    <row r="61" spans="1:17">
      <c r="A61" s="2">
        <v>60</v>
      </c>
      <c r="B61" s="2">
        <v>6</v>
      </c>
      <c r="C61" s="2">
        <v>2018</v>
      </c>
      <c r="D61" s="2">
        <v>410.22</v>
      </c>
      <c r="E61" s="2">
        <v>18.49</v>
      </c>
      <c r="F61" s="2">
        <v>6.31</v>
      </c>
      <c r="G61" s="2">
        <v>174.68</v>
      </c>
      <c r="H61" s="22">
        <v>158.199350418055</v>
      </c>
      <c r="I61" s="22">
        <v>172.762240014588</v>
      </c>
      <c r="J61" s="22">
        <v>50.3542699979612</v>
      </c>
      <c r="K61" s="2">
        <v>4.01</v>
      </c>
      <c r="L61" s="2" t="s">
        <v>340</v>
      </c>
      <c r="M61" s="2">
        <v>1238.2</v>
      </c>
      <c r="N61" s="2">
        <v>102</v>
      </c>
      <c r="O61" s="22">
        <v>110.417646809796</v>
      </c>
      <c r="P61" s="2">
        <v>190.76</v>
      </c>
      <c r="Q61" s="2">
        <v>55.6</v>
      </c>
    </row>
    <row r="62" spans="1:17">
      <c r="A62" s="2">
        <v>61</v>
      </c>
      <c r="B62" s="2">
        <v>7</v>
      </c>
      <c r="C62" s="2">
        <v>2018</v>
      </c>
      <c r="D62" s="2">
        <v>418.89</v>
      </c>
      <c r="E62" s="2">
        <v>24.88</v>
      </c>
      <c r="F62" s="2">
        <v>1.93</v>
      </c>
      <c r="G62" s="2">
        <v>206.31</v>
      </c>
      <c r="H62" s="22">
        <v>185.38720641138</v>
      </c>
      <c r="I62" s="22">
        <v>198.39872669075</v>
      </c>
      <c r="J62" s="22">
        <v>50.3567400867322</v>
      </c>
      <c r="K62" s="2">
        <v>6.18</v>
      </c>
      <c r="L62" s="2" t="s">
        <v>341</v>
      </c>
      <c r="M62" s="2">
        <v>839.19</v>
      </c>
      <c r="N62" s="2">
        <v>101.9</v>
      </c>
      <c r="O62" s="22">
        <v>111.285996479278</v>
      </c>
      <c r="P62" s="2">
        <v>220.79</v>
      </c>
      <c r="Q62" s="2">
        <v>56.04</v>
      </c>
    </row>
    <row r="63" spans="1:17">
      <c r="A63" s="2">
        <v>62</v>
      </c>
      <c r="B63" s="2">
        <v>8</v>
      </c>
      <c r="C63" s="2">
        <v>2018</v>
      </c>
      <c r="D63" s="2">
        <v>437.18</v>
      </c>
      <c r="E63" s="2">
        <v>25.49</v>
      </c>
      <c r="F63" s="2">
        <v>2.01</v>
      </c>
      <c r="G63" s="2">
        <v>188.7</v>
      </c>
      <c r="H63" s="22">
        <v>169.554262805921</v>
      </c>
      <c r="I63" s="22">
        <v>165.86126852859</v>
      </c>
      <c r="J63" s="22">
        <v>58.8183468112113</v>
      </c>
      <c r="K63" s="2">
        <v>6.11</v>
      </c>
      <c r="L63" s="2" t="s">
        <v>316</v>
      </c>
      <c r="M63" s="2">
        <v>790.46</v>
      </c>
      <c r="N63" s="2">
        <v>102.2</v>
      </c>
      <c r="O63" s="22">
        <v>111.291805276517</v>
      </c>
      <c r="P63" s="2">
        <v>184.59</v>
      </c>
      <c r="Q63" s="2">
        <v>65.46</v>
      </c>
    </row>
    <row r="64" spans="1:17">
      <c r="A64" s="2">
        <v>63</v>
      </c>
      <c r="B64" s="2">
        <v>9</v>
      </c>
      <c r="C64" s="2">
        <v>2018</v>
      </c>
      <c r="D64" s="2">
        <v>413.82</v>
      </c>
      <c r="E64" s="2">
        <v>22.69</v>
      </c>
      <c r="F64" s="2">
        <v>1.8</v>
      </c>
      <c r="G64" s="2">
        <v>108.03</v>
      </c>
      <c r="H64" s="22">
        <v>95.1026987733286</v>
      </c>
      <c r="I64" s="22">
        <v>197.151248637295</v>
      </c>
      <c r="J64" s="22">
        <v>24.9927392222049</v>
      </c>
      <c r="K64" s="2">
        <v>5.15</v>
      </c>
      <c r="L64" s="2" t="s">
        <v>342</v>
      </c>
      <c r="M64" s="2">
        <v>126.93</v>
      </c>
      <c r="N64" s="2">
        <v>102.5</v>
      </c>
      <c r="O64" s="22">
        <v>113.592990938651</v>
      </c>
      <c r="P64" s="2">
        <v>223.95</v>
      </c>
      <c r="Q64" s="2">
        <v>28.39</v>
      </c>
    </row>
    <row r="65" spans="1:17">
      <c r="A65" s="2">
        <v>64</v>
      </c>
      <c r="B65" s="2">
        <v>1</v>
      </c>
      <c r="C65" s="2">
        <v>2019</v>
      </c>
      <c r="D65" s="2">
        <v>412.8</v>
      </c>
      <c r="E65" s="2">
        <v>22.09</v>
      </c>
      <c r="F65" s="2">
        <v>6.2</v>
      </c>
      <c r="G65" s="2">
        <v>298.2</v>
      </c>
      <c r="H65" s="22">
        <v>256.653529040792</v>
      </c>
      <c r="I65" s="22">
        <v>219.489547203161</v>
      </c>
      <c r="J65" s="22">
        <v>72.8648147840156</v>
      </c>
      <c r="K65" s="2">
        <v>2.93</v>
      </c>
      <c r="L65" s="2" t="s">
        <v>333</v>
      </c>
      <c r="M65" s="2">
        <v>98.81</v>
      </c>
      <c r="N65" s="22">
        <v>103.1745886</v>
      </c>
      <c r="O65" s="22">
        <v>116.187765317112</v>
      </c>
      <c r="P65" s="2">
        <v>255.02</v>
      </c>
      <c r="Q65" s="2">
        <v>84.66</v>
      </c>
    </row>
    <row r="66" spans="1:17">
      <c r="A66" s="2">
        <v>65</v>
      </c>
      <c r="B66" s="2">
        <v>2</v>
      </c>
      <c r="C66" s="2">
        <v>2019</v>
      </c>
      <c r="D66" s="2">
        <v>439.62</v>
      </c>
      <c r="E66" s="2">
        <v>24.03</v>
      </c>
      <c r="F66" s="2">
        <v>7.84</v>
      </c>
      <c r="G66" s="2">
        <v>195.2</v>
      </c>
      <c r="H66" s="22">
        <v>171.959669480198</v>
      </c>
      <c r="I66" s="22">
        <v>150.28852260923</v>
      </c>
      <c r="J66" s="22">
        <v>37.4840365593362</v>
      </c>
      <c r="K66" s="2">
        <v>3.03</v>
      </c>
      <c r="L66" s="2" t="s">
        <v>291</v>
      </c>
      <c r="M66" s="2">
        <v>164.58</v>
      </c>
      <c r="N66" s="22">
        <v>102.8037184</v>
      </c>
      <c r="O66" s="22">
        <v>113.514989061129</v>
      </c>
      <c r="P66" s="2">
        <v>170.6</v>
      </c>
      <c r="Q66" s="2">
        <v>42.55</v>
      </c>
    </row>
    <row r="67" spans="1:17">
      <c r="A67" s="2">
        <v>66</v>
      </c>
      <c r="B67" s="2">
        <v>3</v>
      </c>
      <c r="C67" s="2">
        <v>2019</v>
      </c>
      <c r="D67" s="2">
        <v>456.97</v>
      </c>
      <c r="E67" s="2">
        <v>17.5</v>
      </c>
      <c r="F67" s="2">
        <v>1.06</v>
      </c>
      <c r="G67" s="2">
        <v>223.7</v>
      </c>
      <c r="H67" s="22">
        <v>197.861988444241</v>
      </c>
      <c r="I67" s="22">
        <v>181.887971853705</v>
      </c>
      <c r="J67" s="22">
        <v>46.6129941484646</v>
      </c>
      <c r="K67" s="2">
        <v>7.84</v>
      </c>
      <c r="L67" s="2" t="s">
        <v>338</v>
      </c>
      <c r="M67" s="2">
        <v>97.36</v>
      </c>
      <c r="N67" s="22">
        <v>102.6928549</v>
      </c>
      <c r="O67" s="22">
        <v>113.058602998443</v>
      </c>
      <c r="P67" s="2">
        <v>205.64</v>
      </c>
      <c r="Q67" s="2">
        <v>52.7</v>
      </c>
    </row>
    <row r="68" spans="1:17">
      <c r="A68" s="2">
        <v>67</v>
      </c>
      <c r="B68" s="2">
        <v>4</v>
      </c>
      <c r="C68" s="2">
        <v>2019</v>
      </c>
      <c r="D68" s="2">
        <v>406.21</v>
      </c>
      <c r="E68" s="2">
        <v>24.74</v>
      </c>
      <c r="F68" s="2">
        <v>2.5</v>
      </c>
      <c r="G68" s="2">
        <v>150.18</v>
      </c>
      <c r="H68" s="22">
        <v>128.939509833715</v>
      </c>
      <c r="I68" s="22">
        <v>155.100029640835</v>
      </c>
      <c r="J68" s="22">
        <v>44.9030254647974</v>
      </c>
      <c r="K68" s="2">
        <v>4.39</v>
      </c>
      <c r="L68" s="2" t="s">
        <v>339</v>
      </c>
      <c r="M68" s="2">
        <v>1095.87</v>
      </c>
      <c r="N68" s="22">
        <v>102.8240033</v>
      </c>
      <c r="O68" s="22">
        <v>116.473220810036</v>
      </c>
      <c r="P68" s="2">
        <v>180.65</v>
      </c>
      <c r="Q68" s="2">
        <v>52.3</v>
      </c>
    </row>
    <row r="69" spans="1:17">
      <c r="A69" s="2">
        <v>68</v>
      </c>
      <c r="B69" s="2">
        <v>5</v>
      </c>
      <c r="C69" s="2">
        <v>2019</v>
      </c>
      <c r="D69" s="2">
        <v>429.45</v>
      </c>
      <c r="E69" s="2">
        <v>19.45</v>
      </c>
      <c r="F69" s="2">
        <v>5.24</v>
      </c>
      <c r="G69" s="2">
        <v>143.66</v>
      </c>
      <c r="H69" s="22">
        <v>123.843532444632</v>
      </c>
      <c r="I69" s="22">
        <v>148.731203206685</v>
      </c>
      <c r="J69" s="22">
        <v>26.0686928938164</v>
      </c>
      <c r="K69" s="2">
        <v>5.19</v>
      </c>
      <c r="L69" s="2" t="s">
        <v>294</v>
      </c>
      <c r="M69" s="2">
        <v>142.53</v>
      </c>
      <c r="N69" s="22">
        <v>103.2169408</v>
      </c>
      <c r="O69" s="22">
        <v>116.001213114805</v>
      </c>
      <c r="P69" s="2">
        <v>172.53</v>
      </c>
      <c r="Q69" s="2">
        <v>30.24</v>
      </c>
    </row>
    <row r="70" spans="1:17">
      <c r="A70" s="2">
        <v>69</v>
      </c>
      <c r="B70" s="2">
        <v>6</v>
      </c>
      <c r="C70" s="2">
        <v>2019</v>
      </c>
      <c r="D70" s="2">
        <v>382.76</v>
      </c>
      <c r="E70" s="2">
        <v>17.81</v>
      </c>
      <c r="F70" s="2">
        <v>6.05</v>
      </c>
      <c r="G70" s="2">
        <v>180.06</v>
      </c>
      <c r="H70" s="22">
        <v>158.17317182194</v>
      </c>
      <c r="I70" s="22">
        <v>167.651615251678</v>
      </c>
      <c r="J70" s="22">
        <v>48.8240858039732</v>
      </c>
      <c r="K70" s="2">
        <v>3.64</v>
      </c>
      <c r="L70" s="2" t="s">
        <v>340</v>
      </c>
      <c r="M70" s="2">
        <v>1094.6</v>
      </c>
      <c r="N70" s="22">
        <v>103.0969779</v>
      </c>
      <c r="O70" s="22">
        <v>113.837256929196</v>
      </c>
      <c r="P70" s="2">
        <v>190.85</v>
      </c>
      <c r="Q70" s="2">
        <v>55.58</v>
      </c>
    </row>
    <row r="71" spans="1:17">
      <c r="A71" s="2">
        <v>70</v>
      </c>
      <c r="B71" s="2">
        <v>7</v>
      </c>
      <c r="C71" s="2">
        <v>2019</v>
      </c>
      <c r="D71" s="2">
        <v>395.18</v>
      </c>
      <c r="E71" s="2">
        <v>24.43</v>
      </c>
      <c r="F71" s="2">
        <v>1.88</v>
      </c>
      <c r="G71" s="2">
        <v>209.11</v>
      </c>
      <c r="H71" s="22">
        <v>179.590838489268</v>
      </c>
      <c r="I71" s="22">
        <v>196.149163610367</v>
      </c>
      <c r="J71" s="22">
        <v>51.4441740017557</v>
      </c>
      <c r="K71" s="2">
        <v>5.99</v>
      </c>
      <c r="L71" s="2" t="s">
        <v>341</v>
      </c>
      <c r="M71" s="2">
        <v>834.66</v>
      </c>
      <c r="N71" s="22">
        <v>104.6285255</v>
      </c>
      <c r="O71" s="22">
        <v>116.43689720425</v>
      </c>
      <c r="P71" s="2">
        <v>228.39</v>
      </c>
      <c r="Q71" s="2">
        <v>59.9</v>
      </c>
    </row>
    <row r="72" spans="1:17">
      <c r="A72" s="2">
        <v>71</v>
      </c>
      <c r="B72" s="2">
        <v>8</v>
      </c>
      <c r="C72" s="2">
        <v>2019</v>
      </c>
      <c r="D72" s="2">
        <v>422.75</v>
      </c>
      <c r="E72" s="2">
        <v>25.49</v>
      </c>
      <c r="F72" s="2">
        <v>2.03</v>
      </c>
      <c r="G72" s="2">
        <v>204.46</v>
      </c>
      <c r="H72" s="22">
        <v>176.507116259714</v>
      </c>
      <c r="I72" s="22">
        <v>178.026496699004</v>
      </c>
      <c r="J72" s="22">
        <v>61.0083043435097</v>
      </c>
      <c r="K72" s="2">
        <v>6.06</v>
      </c>
      <c r="L72" s="2" t="s">
        <v>316</v>
      </c>
      <c r="M72" s="2">
        <v>767.9</v>
      </c>
      <c r="N72" s="22">
        <v>104.0837545</v>
      </c>
      <c r="O72" s="22">
        <v>115.836689382628</v>
      </c>
      <c r="P72" s="2">
        <v>206.22</v>
      </c>
      <c r="Q72" s="2">
        <v>70.67</v>
      </c>
    </row>
    <row r="73" spans="1:17">
      <c r="A73" s="2">
        <v>72</v>
      </c>
      <c r="B73" s="2">
        <v>9</v>
      </c>
      <c r="C73" s="2">
        <v>2019</v>
      </c>
      <c r="D73" s="2">
        <v>375.66</v>
      </c>
      <c r="E73" s="2">
        <v>22.62</v>
      </c>
      <c r="F73" s="2">
        <v>1.81</v>
      </c>
      <c r="G73" s="2">
        <v>119.51</v>
      </c>
      <c r="H73" s="22">
        <v>101.124809631216</v>
      </c>
      <c r="I73" s="22">
        <v>180.325564224822</v>
      </c>
      <c r="J73" s="22">
        <v>27.9910359183384</v>
      </c>
      <c r="K73" s="2">
        <v>5.53</v>
      </c>
      <c r="L73" s="2" t="s">
        <v>342</v>
      </c>
      <c r="M73" s="2">
        <v>114.4</v>
      </c>
      <c r="N73" s="22">
        <v>104.0387186</v>
      </c>
      <c r="O73" s="22">
        <v>118.180692191987</v>
      </c>
      <c r="P73" s="2">
        <v>213.11</v>
      </c>
      <c r="Q73" s="2">
        <v>33.08</v>
      </c>
    </row>
    <row r="74" spans="1:17">
      <c r="A74" s="2">
        <v>73</v>
      </c>
      <c r="B74" s="2">
        <v>1</v>
      </c>
      <c r="C74" s="2">
        <v>2020</v>
      </c>
      <c r="D74" s="2">
        <v>404.5</v>
      </c>
      <c r="E74" s="2">
        <v>23.79</v>
      </c>
      <c r="F74" s="2">
        <v>6.34</v>
      </c>
      <c r="G74" s="2">
        <v>300.49</v>
      </c>
      <c r="H74" s="22">
        <v>251.580230218756</v>
      </c>
      <c r="I74" s="22">
        <v>209.165991931684</v>
      </c>
      <c r="J74" s="22">
        <v>80.6255654766089</v>
      </c>
      <c r="K74" s="2">
        <v>3.06</v>
      </c>
      <c r="L74" s="2" t="s">
        <v>333</v>
      </c>
      <c r="M74" s="2">
        <v>101.22</v>
      </c>
      <c r="N74" s="2">
        <v>102.8</v>
      </c>
      <c r="O74" s="22">
        <v>119.441022745991</v>
      </c>
      <c r="P74" s="2">
        <v>249.83</v>
      </c>
      <c r="Q74" s="2">
        <v>96.3</v>
      </c>
    </row>
    <row r="75" spans="1:17">
      <c r="A75" s="2">
        <v>74</v>
      </c>
      <c r="B75" s="2">
        <v>2</v>
      </c>
      <c r="C75" s="2">
        <v>2020</v>
      </c>
      <c r="D75" s="2">
        <v>350.57</v>
      </c>
      <c r="E75" s="2">
        <v>24.42</v>
      </c>
      <c r="F75" s="2">
        <v>9.25</v>
      </c>
      <c r="G75" s="2">
        <v>191.55</v>
      </c>
      <c r="H75" s="22">
        <v>163.988566653782</v>
      </c>
      <c r="I75" s="22">
        <v>157.507786441988</v>
      </c>
      <c r="J75" s="22">
        <v>66.2717564326245</v>
      </c>
      <c r="K75" s="2">
        <v>2.89</v>
      </c>
      <c r="L75" s="2" t="s">
        <v>291</v>
      </c>
      <c r="M75" s="2">
        <v>170.3</v>
      </c>
      <c r="N75" s="2">
        <v>102.9</v>
      </c>
      <c r="O75" s="22">
        <v>116.806923743902</v>
      </c>
      <c r="P75" s="2">
        <v>183.98</v>
      </c>
      <c r="Q75" s="2">
        <v>77.41</v>
      </c>
    </row>
    <row r="76" spans="1:17">
      <c r="A76" s="2">
        <v>75</v>
      </c>
      <c r="B76" s="2">
        <v>3</v>
      </c>
      <c r="C76" s="2">
        <v>2020</v>
      </c>
      <c r="D76" s="2">
        <v>468.15</v>
      </c>
      <c r="E76" s="2">
        <v>18.02</v>
      </c>
      <c r="F76" s="2">
        <v>1.07</v>
      </c>
      <c r="G76" s="2">
        <v>227.47</v>
      </c>
      <c r="H76" s="22">
        <v>197.058317624966</v>
      </c>
      <c r="I76" s="22">
        <v>208.640810730192</v>
      </c>
      <c r="J76" s="22">
        <v>57.0288347881105</v>
      </c>
      <c r="K76" s="2">
        <v>6.91</v>
      </c>
      <c r="L76" s="2" t="s">
        <v>338</v>
      </c>
      <c r="M76" s="2">
        <v>97.7</v>
      </c>
      <c r="N76" s="2">
        <v>102.1</v>
      </c>
      <c r="O76" s="22">
        <v>115.43283366141</v>
      </c>
      <c r="P76" s="2">
        <v>240.84</v>
      </c>
      <c r="Q76" s="2">
        <v>65.83</v>
      </c>
    </row>
    <row r="77" spans="1:17">
      <c r="A77" s="2">
        <v>76</v>
      </c>
      <c r="B77" s="2">
        <v>4</v>
      </c>
      <c r="C77" s="2">
        <v>2020</v>
      </c>
      <c r="D77" s="2">
        <v>371.4</v>
      </c>
      <c r="E77" s="2">
        <v>25.29</v>
      </c>
      <c r="F77" s="2">
        <v>3.23</v>
      </c>
      <c r="G77" s="2">
        <v>153.51</v>
      </c>
      <c r="H77" s="22">
        <v>127.95974380629</v>
      </c>
      <c r="I77" s="22">
        <v>164.286273902559</v>
      </c>
      <c r="J77" s="22">
        <v>48.6048639264204</v>
      </c>
      <c r="K77" s="2">
        <v>4.07</v>
      </c>
      <c r="L77" s="2" t="s">
        <v>339</v>
      </c>
      <c r="M77" s="2">
        <v>1217.53</v>
      </c>
      <c r="N77" s="2">
        <v>103</v>
      </c>
      <c r="O77" s="22">
        <v>119.967417434337</v>
      </c>
      <c r="P77" s="2">
        <v>197.09</v>
      </c>
      <c r="Q77" s="2">
        <v>58.31</v>
      </c>
    </row>
    <row r="78" spans="1:17">
      <c r="A78" s="2">
        <v>77</v>
      </c>
      <c r="B78" s="2">
        <v>5</v>
      </c>
      <c r="C78" s="2">
        <v>2020</v>
      </c>
      <c r="D78" s="2">
        <v>337.01</v>
      </c>
      <c r="E78" s="2">
        <v>19.2</v>
      </c>
      <c r="F78" s="2">
        <v>5.26</v>
      </c>
      <c r="G78" s="2">
        <v>130.5</v>
      </c>
      <c r="H78" s="22">
        <v>108.694515459034</v>
      </c>
      <c r="I78" s="22">
        <v>166.90646707154</v>
      </c>
      <c r="J78" s="22">
        <v>24.4291964629385</v>
      </c>
      <c r="K78" s="2">
        <v>4.53</v>
      </c>
      <c r="L78" s="2" t="s">
        <v>294</v>
      </c>
      <c r="M78" s="2">
        <v>122.43</v>
      </c>
      <c r="N78" s="2">
        <v>103.5</v>
      </c>
      <c r="O78" s="22">
        <v>120.061255573823</v>
      </c>
      <c r="P78" s="2">
        <v>200.39</v>
      </c>
      <c r="Q78" s="2">
        <v>29.33</v>
      </c>
    </row>
    <row r="79" spans="1:17">
      <c r="A79" s="2">
        <v>78</v>
      </c>
      <c r="B79" s="2">
        <v>6</v>
      </c>
      <c r="C79" s="2">
        <v>2020</v>
      </c>
      <c r="D79" s="2">
        <v>364.03</v>
      </c>
      <c r="E79" s="2">
        <v>17.91</v>
      </c>
      <c r="F79" s="2">
        <v>6.2</v>
      </c>
      <c r="G79" s="2">
        <v>185.17</v>
      </c>
      <c r="H79" s="22">
        <v>158.077780499409</v>
      </c>
      <c r="I79" s="22">
        <v>168.689147414178</v>
      </c>
      <c r="J79" s="22">
        <v>48.8566796888329</v>
      </c>
      <c r="K79" s="2">
        <v>3.53</v>
      </c>
      <c r="L79" s="2" t="s">
        <v>340</v>
      </c>
      <c r="M79" s="2">
        <v>1225.73</v>
      </c>
      <c r="N79" s="2">
        <v>102.9</v>
      </c>
      <c r="O79" s="22">
        <v>117.138537380142</v>
      </c>
      <c r="P79" s="2">
        <v>197.6</v>
      </c>
      <c r="Q79" s="2">
        <v>57.23</v>
      </c>
    </row>
    <row r="80" spans="1:17">
      <c r="A80" s="2">
        <v>79</v>
      </c>
      <c r="B80" s="2">
        <v>7</v>
      </c>
      <c r="C80" s="2">
        <v>2020</v>
      </c>
      <c r="D80" s="2">
        <v>424.67</v>
      </c>
      <c r="E80" s="2">
        <v>24.95</v>
      </c>
      <c r="F80" s="2">
        <v>1.96</v>
      </c>
      <c r="G80" s="2">
        <v>211.53</v>
      </c>
      <c r="H80" s="22">
        <v>176.377881041078</v>
      </c>
      <c r="I80" s="22">
        <v>186.367041041419</v>
      </c>
      <c r="J80" s="22">
        <v>50.0875493506243</v>
      </c>
      <c r="K80" s="2">
        <v>5.85</v>
      </c>
      <c r="L80" s="2" t="s">
        <v>341</v>
      </c>
      <c r="M80" s="2">
        <v>869.13</v>
      </c>
      <c r="N80" s="2">
        <v>103</v>
      </c>
      <c r="O80" s="22">
        <v>119.930004120378</v>
      </c>
      <c r="P80" s="2">
        <v>223.51</v>
      </c>
      <c r="Q80" s="2">
        <v>60.07</v>
      </c>
    </row>
    <row r="81" spans="1:17">
      <c r="A81" s="2">
        <v>80</v>
      </c>
      <c r="B81" s="2">
        <v>8</v>
      </c>
      <c r="C81" s="2">
        <v>2020</v>
      </c>
      <c r="D81" s="2">
        <v>426.3</v>
      </c>
      <c r="E81" s="2">
        <v>23.87</v>
      </c>
      <c r="F81" s="2">
        <v>1.98</v>
      </c>
      <c r="G81" s="2">
        <v>208.68</v>
      </c>
      <c r="H81" s="22">
        <v>174.058141233475</v>
      </c>
      <c r="I81" s="22">
        <v>167.151866509433</v>
      </c>
      <c r="J81" s="22">
        <v>60.7635402954699</v>
      </c>
      <c r="K81" s="2">
        <v>5.75</v>
      </c>
      <c r="L81" s="2" t="s">
        <v>316</v>
      </c>
      <c r="M81" s="2">
        <v>805.18</v>
      </c>
      <c r="N81" s="2">
        <v>103.5</v>
      </c>
      <c r="O81" s="22">
        <v>119.89097351102</v>
      </c>
      <c r="P81" s="2">
        <v>200.4</v>
      </c>
      <c r="Q81" s="2">
        <v>72.85</v>
      </c>
    </row>
    <row r="82" spans="1:17">
      <c r="A82" s="2">
        <v>81</v>
      </c>
      <c r="B82" s="2">
        <v>9</v>
      </c>
      <c r="C82" s="2">
        <v>2020</v>
      </c>
      <c r="D82" s="2">
        <v>391.47</v>
      </c>
      <c r="E82" s="2">
        <v>22.88</v>
      </c>
      <c r="F82" s="2">
        <v>1.85</v>
      </c>
      <c r="G82" s="2">
        <v>122.33</v>
      </c>
      <c r="H82" s="22">
        <v>99.721566678151</v>
      </c>
      <c r="I82" s="22">
        <v>187.109386083839</v>
      </c>
      <c r="J82" s="22">
        <v>34.6453575069191</v>
      </c>
      <c r="K82" s="2">
        <v>4.93</v>
      </c>
      <c r="L82" s="2" t="s">
        <v>342</v>
      </c>
      <c r="M82" s="2">
        <v>109.95</v>
      </c>
      <c r="N82" s="2">
        <v>103.8</v>
      </c>
      <c r="O82" s="22">
        <v>122.671558495282</v>
      </c>
      <c r="P82" s="2">
        <v>229.53</v>
      </c>
      <c r="Q82" s="2">
        <v>42.5</v>
      </c>
    </row>
    <row r="83" spans="1:17">
      <c r="A83" s="2">
        <v>82</v>
      </c>
      <c r="B83" s="2">
        <v>1</v>
      </c>
      <c r="C83" s="2">
        <v>2021</v>
      </c>
      <c r="D83" s="2">
        <v>422.44</v>
      </c>
      <c r="E83" s="2">
        <v>24.47</v>
      </c>
      <c r="F83" s="2">
        <v>6.53</v>
      </c>
      <c r="G83" s="2">
        <v>299.12</v>
      </c>
      <c r="H83" s="22">
        <v>246.975562738107</v>
      </c>
      <c r="I83" s="22">
        <v>217.11919623433</v>
      </c>
      <c r="J83" s="22">
        <v>85.3251359098556</v>
      </c>
      <c r="K83" s="2">
        <v>2.7</v>
      </c>
      <c r="L83" s="2" t="s">
        <v>333</v>
      </c>
      <c r="M83" s="2">
        <v>101.99</v>
      </c>
      <c r="N83" s="2">
        <v>101.4</v>
      </c>
      <c r="O83" s="22">
        <v>121.113197064435</v>
      </c>
      <c r="P83" s="2">
        <v>262.96</v>
      </c>
      <c r="Q83" s="2">
        <v>103.34</v>
      </c>
    </row>
    <row r="84" spans="1:17">
      <c r="A84" s="2">
        <v>83</v>
      </c>
      <c r="B84" s="2">
        <v>2</v>
      </c>
      <c r="C84" s="2">
        <v>2021</v>
      </c>
      <c r="D84" s="2">
        <v>413.39</v>
      </c>
      <c r="E84" s="2">
        <v>24.21</v>
      </c>
      <c r="F84" s="2">
        <v>8.73</v>
      </c>
      <c r="G84" s="2">
        <v>197.9</v>
      </c>
      <c r="H84" s="22">
        <v>168.247158124833</v>
      </c>
      <c r="I84" s="22">
        <v>150.869836689403</v>
      </c>
      <c r="J84" s="22">
        <v>41.3604054713143</v>
      </c>
      <c r="K84" s="2">
        <v>2.54</v>
      </c>
      <c r="L84" s="2" t="s">
        <v>291</v>
      </c>
      <c r="M84" s="2">
        <v>170.88</v>
      </c>
      <c r="N84" s="2">
        <v>100.7</v>
      </c>
      <c r="O84" s="22">
        <v>117.624572210109</v>
      </c>
      <c r="P84" s="2">
        <v>177.46</v>
      </c>
      <c r="Q84" s="2">
        <v>48.65</v>
      </c>
    </row>
    <row r="85" spans="1:17">
      <c r="A85" s="2">
        <v>84</v>
      </c>
      <c r="B85" s="2">
        <v>3</v>
      </c>
      <c r="C85" s="2">
        <v>2021</v>
      </c>
      <c r="D85" s="2">
        <v>482.51</v>
      </c>
      <c r="E85" s="2">
        <v>19.74</v>
      </c>
      <c r="F85" s="2">
        <v>1.13</v>
      </c>
      <c r="G85" s="2">
        <v>220.54</v>
      </c>
      <c r="H85" s="22">
        <v>190.483376305382</v>
      </c>
      <c r="I85" s="22">
        <v>239.930974443966</v>
      </c>
      <c r="J85" s="22">
        <v>63.2670142122484</v>
      </c>
      <c r="K85" s="2">
        <v>6.77</v>
      </c>
      <c r="L85" s="2" t="s">
        <v>338</v>
      </c>
      <c r="M85" s="2">
        <v>97.04</v>
      </c>
      <c r="N85" s="2">
        <v>100.3</v>
      </c>
      <c r="O85" s="22">
        <v>115.779132162394</v>
      </c>
      <c r="P85" s="2">
        <v>277.79</v>
      </c>
      <c r="Q85" s="2">
        <v>73.25</v>
      </c>
    </row>
    <row r="86" spans="1:17">
      <c r="A86" s="2">
        <v>85</v>
      </c>
      <c r="B86" s="2">
        <v>4</v>
      </c>
      <c r="C86" s="2">
        <v>2021</v>
      </c>
      <c r="D86" s="2">
        <v>427.21</v>
      </c>
      <c r="E86" s="2">
        <v>24.89</v>
      </c>
      <c r="F86" s="2">
        <v>3.12</v>
      </c>
      <c r="G86" s="2">
        <v>151.8</v>
      </c>
      <c r="H86" s="22">
        <v>125.654773369651</v>
      </c>
      <c r="I86" s="22">
        <v>149.908296819787</v>
      </c>
      <c r="J86" s="22">
        <v>52.2485460809772</v>
      </c>
      <c r="K86" s="2">
        <v>4.06</v>
      </c>
      <c r="L86" s="2" t="s">
        <v>339</v>
      </c>
      <c r="M86" s="2">
        <v>1218.8</v>
      </c>
      <c r="N86" s="2">
        <v>100.7</v>
      </c>
      <c r="O86" s="22">
        <v>120.807189356377</v>
      </c>
      <c r="P86" s="2">
        <v>181.1</v>
      </c>
      <c r="Q86" s="2">
        <v>63.12</v>
      </c>
    </row>
    <row r="87" spans="1:17">
      <c r="A87" s="2">
        <v>86</v>
      </c>
      <c r="B87" s="2">
        <v>5</v>
      </c>
      <c r="C87" s="2">
        <v>2021</v>
      </c>
      <c r="D87" s="2">
        <v>424.72</v>
      </c>
      <c r="E87" s="2">
        <v>20.94</v>
      </c>
      <c r="F87" s="2">
        <v>4.4</v>
      </c>
      <c r="G87" s="2">
        <v>139.71</v>
      </c>
      <c r="H87" s="22">
        <v>116.3655996535</v>
      </c>
      <c r="I87" s="22">
        <v>163.558176250503</v>
      </c>
      <c r="J87" s="22">
        <v>24.7207143204915</v>
      </c>
      <c r="K87" s="2">
        <v>4.56</v>
      </c>
      <c r="L87" s="2" t="s">
        <v>294</v>
      </c>
      <c r="M87" s="2">
        <v>120.22</v>
      </c>
      <c r="N87" s="2">
        <v>100</v>
      </c>
      <c r="O87" s="22">
        <v>120.061255573823</v>
      </c>
      <c r="P87" s="2">
        <v>196.37</v>
      </c>
      <c r="Q87" s="2">
        <v>29.68</v>
      </c>
    </row>
    <row r="88" spans="1:17">
      <c r="A88" s="2">
        <v>87</v>
      </c>
      <c r="B88" s="2">
        <v>6</v>
      </c>
      <c r="C88" s="2">
        <v>2021</v>
      </c>
      <c r="D88" s="2">
        <v>379.39</v>
      </c>
      <c r="E88" s="2">
        <v>18.19</v>
      </c>
      <c r="F88" s="2">
        <v>5.78</v>
      </c>
      <c r="G88" s="2">
        <v>187.06</v>
      </c>
      <c r="H88" s="22">
        <v>159.691254632065</v>
      </c>
      <c r="I88" s="22">
        <v>184.687298337972</v>
      </c>
      <c r="J88" s="22">
        <v>53.3470891797164</v>
      </c>
      <c r="K88" s="2">
        <v>3.41</v>
      </c>
      <c r="L88" s="2" t="s">
        <v>340</v>
      </c>
      <c r="M88" s="2">
        <v>1219.6</v>
      </c>
      <c r="N88" s="2">
        <v>100</v>
      </c>
      <c r="O88" s="22">
        <v>117.138537380142</v>
      </c>
      <c r="P88" s="2">
        <v>216.34</v>
      </c>
      <c r="Q88" s="2">
        <v>62.49</v>
      </c>
    </row>
    <row r="89" spans="1:17">
      <c r="A89" s="2">
        <v>88</v>
      </c>
      <c r="B89" s="2">
        <v>7</v>
      </c>
      <c r="C89" s="2">
        <v>2021</v>
      </c>
      <c r="D89" s="2">
        <v>427.94</v>
      </c>
      <c r="E89" s="2">
        <v>23.41</v>
      </c>
      <c r="F89" s="2">
        <v>1.95</v>
      </c>
      <c r="G89" s="2">
        <v>214.83</v>
      </c>
      <c r="H89" s="22">
        <v>178.950535514005</v>
      </c>
      <c r="I89" s="22">
        <v>194.560706512154</v>
      </c>
      <c r="J89" s="22">
        <v>51.4952385862114</v>
      </c>
      <c r="K89" s="2">
        <v>5.63</v>
      </c>
      <c r="L89" s="2" t="s">
        <v>341</v>
      </c>
      <c r="M89" s="2">
        <v>858.56</v>
      </c>
      <c r="N89" s="2">
        <v>100.1</v>
      </c>
      <c r="O89" s="22">
        <v>120.049934124498</v>
      </c>
      <c r="P89" s="2">
        <v>233.57</v>
      </c>
      <c r="Q89" s="2">
        <v>61.82</v>
      </c>
    </row>
    <row r="90" spans="1:17">
      <c r="A90" s="2">
        <v>89</v>
      </c>
      <c r="B90" s="2">
        <v>8</v>
      </c>
      <c r="C90" s="2">
        <v>2021</v>
      </c>
      <c r="D90" s="2">
        <v>434.4</v>
      </c>
      <c r="E90" s="2">
        <v>23.97</v>
      </c>
      <c r="F90" s="2">
        <v>1.94</v>
      </c>
      <c r="G90" s="2">
        <v>207.09</v>
      </c>
      <c r="H90" s="22">
        <v>171.872573437396</v>
      </c>
      <c r="I90" s="22">
        <v>173.549055152319</v>
      </c>
      <c r="J90" s="22">
        <v>61.3077743967378</v>
      </c>
      <c r="K90" s="2">
        <v>5.63</v>
      </c>
      <c r="L90" s="2" t="s">
        <v>316</v>
      </c>
      <c r="M90" s="2">
        <v>807.52</v>
      </c>
      <c r="N90" s="2">
        <v>100.5</v>
      </c>
      <c r="O90" s="22">
        <v>120.490428378576</v>
      </c>
      <c r="P90" s="2">
        <v>209.11</v>
      </c>
      <c r="Q90" s="2">
        <v>73.87</v>
      </c>
    </row>
    <row r="91" spans="1:17">
      <c r="A91" s="2">
        <v>90</v>
      </c>
      <c r="B91" s="2">
        <v>9</v>
      </c>
      <c r="C91" s="2">
        <v>2021</v>
      </c>
      <c r="D91" s="2">
        <v>418.19</v>
      </c>
      <c r="E91" s="2">
        <v>21.79</v>
      </c>
      <c r="F91" s="2">
        <v>1.85</v>
      </c>
      <c r="G91" s="2">
        <v>154.45</v>
      </c>
      <c r="H91" s="22">
        <v>126.284157577289</v>
      </c>
      <c r="I91" s="22">
        <v>183.870387542769</v>
      </c>
      <c r="J91" s="22">
        <v>29.7538393929267</v>
      </c>
      <c r="K91" s="2">
        <v>5.25</v>
      </c>
      <c r="L91" s="2" t="s">
        <v>342</v>
      </c>
      <c r="M91" s="2">
        <v>111.27</v>
      </c>
      <c r="N91" s="2">
        <v>99.7</v>
      </c>
      <c r="O91" s="22">
        <v>122.303543819797</v>
      </c>
      <c r="P91" s="2">
        <v>224.88</v>
      </c>
      <c r="Q91" s="2">
        <v>36.39</v>
      </c>
    </row>
    <row r="92" spans="1:17">
      <c r="A92" s="2">
        <v>91</v>
      </c>
      <c r="B92" s="2">
        <v>1</v>
      </c>
      <c r="C92" s="2">
        <v>2022</v>
      </c>
      <c r="D92" s="2">
        <v>433.43</v>
      </c>
      <c r="E92" s="2">
        <v>22.89</v>
      </c>
      <c r="F92" s="2">
        <v>6.58</v>
      </c>
      <c r="G92" s="2">
        <v>312.92</v>
      </c>
      <c r="H92" s="22">
        <v>252.808084052453</v>
      </c>
      <c r="I92" s="22">
        <v>247.443627711828</v>
      </c>
      <c r="J92" s="22">
        <v>82.430042234027</v>
      </c>
      <c r="K92" s="2">
        <v>2.45</v>
      </c>
      <c r="L92" s="2" t="s">
        <v>333</v>
      </c>
      <c r="M92" s="2">
        <v>113.09</v>
      </c>
      <c r="N92" s="2">
        <v>102.2</v>
      </c>
      <c r="O92" s="22">
        <v>123.777687399852</v>
      </c>
      <c r="P92" s="2">
        <v>306.28</v>
      </c>
      <c r="Q92" s="2">
        <v>102.03</v>
      </c>
    </row>
    <row r="93" spans="1:17">
      <c r="A93" s="2">
        <v>92</v>
      </c>
      <c r="B93" s="2">
        <v>2</v>
      </c>
      <c r="C93" s="2">
        <v>2022</v>
      </c>
      <c r="D93" s="2">
        <v>503.02</v>
      </c>
      <c r="E93" s="2">
        <v>23.32</v>
      </c>
      <c r="F93" s="2">
        <v>8.8</v>
      </c>
      <c r="G93" s="2">
        <v>190.43</v>
      </c>
      <c r="H93" s="22">
        <v>159.033835239126</v>
      </c>
      <c r="I93" s="22">
        <v>157.655870484914</v>
      </c>
      <c r="J93" s="22">
        <v>39.9192213644396</v>
      </c>
      <c r="K93" s="2">
        <v>2.34</v>
      </c>
      <c r="L93" s="2" t="s">
        <v>291</v>
      </c>
      <c r="M93" s="2">
        <v>171.4</v>
      </c>
      <c r="N93" s="2">
        <v>101.8</v>
      </c>
      <c r="O93" s="22">
        <v>119.741814509891</v>
      </c>
      <c r="P93" s="2">
        <v>188.78</v>
      </c>
      <c r="Q93" s="2">
        <v>47.8</v>
      </c>
    </row>
    <row r="94" spans="1:17">
      <c r="A94" s="2">
        <v>93</v>
      </c>
      <c r="B94" s="2">
        <v>3</v>
      </c>
      <c r="C94" s="2">
        <v>2022</v>
      </c>
      <c r="D94" s="2">
        <v>475.94</v>
      </c>
      <c r="E94" s="2">
        <v>18.88</v>
      </c>
      <c r="F94" s="2">
        <v>1.05</v>
      </c>
      <c r="G94" s="2">
        <v>224.92</v>
      </c>
      <c r="H94" s="22">
        <v>190.831474907218</v>
      </c>
      <c r="I94" s="22">
        <v>239.862912462296</v>
      </c>
      <c r="J94" s="22">
        <v>61.995624539705</v>
      </c>
      <c r="K94" s="2">
        <v>5.9</v>
      </c>
      <c r="L94" s="2" t="s">
        <v>338</v>
      </c>
      <c r="M94" s="2">
        <v>97.39</v>
      </c>
      <c r="N94" s="2">
        <v>101.8</v>
      </c>
      <c r="O94" s="22">
        <v>117.863156541318</v>
      </c>
      <c r="P94" s="2">
        <v>282.71</v>
      </c>
      <c r="Q94" s="2">
        <v>73.07</v>
      </c>
    </row>
    <row r="95" spans="1:17">
      <c r="A95" s="2">
        <v>94</v>
      </c>
      <c r="B95" s="2">
        <v>4</v>
      </c>
      <c r="C95" s="2">
        <v>2022</v>
      </c>
      <c r="D95" s="2">
        <v>420.31</v>
      </c>
      <c r="E95" s="2">
        <v>24.15</v>
      </c>
      <c r="F95" s="2">
        <v>3.17</v>
      </c>
      <c r="G95" s="2">
        <v>154.49</v>
      </c>
      <c r="H95" s="22">
        <v>125.373982393483</v>
      </c>
      <c r="I95" s="22">
        <v>180.144453438445</v>
      </c>
      <c r="J95" s="22">
        <v>56.1338491951402</v>
      </c>
      <c r="K95" s="2">
        <v>3.7</v>
      </c>
      <c r="L95" s="2" t="s">
        <v>339</v>
      </c>
      <c r="M95" s="2">
        <v>1220.13</v>
      </c>
      <c r="N95" s="2">
        <v>102</v>
      </c>
      <c r="O95" s="22">
        <v>123.223333143504</v>
      </c>
      <c r="P95" s="2">
        <v>221.98</v>
      </c>
      <c r="Q95" s="2">
        <v>69.17</v>
      </c>
    </row>
    <row r="96" spans="1:17">
      <c r="A96" s="2">
        <v>95</v>
      </c>
      <c r="B96" s="2">
        <v>5</v>
      </c>
      <c r="C96" s="2">
        <v>2022</v>
      </c>
      <c r="D96" s="2">
        <v>442.26</v>
      </c>
      <c r="E96" s="2">
        <v>19.94</v>
      </c>
      <c r="F96" s="2">
        <v>3.51</v>
      </c>
      <c r="G96" s="2">
        <v>153.49</v>
      </c>
      <c r="H96" s="22">
        <v>125.459346574526</v>
      </c>
      <c r="I96" s="22">
        <v>161.987968624273</v>
      </c>
      <c r="J96" s="22">
        <v>26.3032234853622</v>
      </c>
      <c r="K96" s="2">
        <v>3.74</v>
      </c>
      <c r="L96" s="2" t="s">
        <v>294</v>
      </c>
      <c r="M96" s="2">
        <v>126.32</v>
      </c>
      <c r="N96" s="2">
        <v>101.9</v>
      </c>
      <c r="O96" s="22">
        <v>122.342419429726</v>
      </c>
      <c r="P96" s="2">
        <v>198.18</v>
      </c>
      <c r="Q96" s="2">
        <v>32.18</v>
      </c>
    </row>
    <row r="97" spans="1:17">
      <c r="A97" s="2">
        <v>96</v>
      </c>
      <c r="B97" s="2">
        <v>6</v>
      </c>
      <c r="C97" s="2">
        <v>2022</v>
      </c>
      <c r="D97" s="2">
        <v>395.65</v>
      </c>
      <c r="E97" s="2">
        <v>17.88</v>
      </c>
      <c r="F97" s="2">
        <v>4.69</v>
      </c>
      <c r="G97" s="2">
        <v>195.51</v>
      </c>
      <c r="H97" s="22">
        <v>163.792870734118</v>
      </c>
      <c r="I97" s="22">
        <v>205.0447808919</v>
      </c>
      <c r="J97" s="22">
        <v>52.871812551942</v>
      </c>
      <c r="K97" s="2">
        <v>3.27</v>
      </c>
      <c r="L97" s="2" t="s">
        <v>340</v>
      </c>
      <c r="M97" s="2">
        <v>1212.77</v>
      </c>
      <c r="N97" s="2">
        <v>101.9</v>
      </c>
      <c r="O97" s="22">
        <v>119.364169590365</v>
      </c>
      <c r="P97" s="2">
        <v>244.75</v>
      </c>
      <c r="Q97" s="2">
        <v>63.11</v>
      </c>
    </row>
    <row r="98" spans="1:17">
      <c r="A98" s="2">
        <v>97</v>
      </c>
      <c r="B98" s="2">
        <v>7</v>
      </c>
      <c r="C98" s="2">
        <v>2022</v>
      </c>
      <c r="D98" s="2">
        <v>395.04</v>
      </c>
      <c r="E98" s="2">
        <v>23.42</v>
      </c>
      <c r="F98" s="2">
        <v>2.03</v>
      </c>
      <c r="G98" s="2">
        <v>219.82</v>
      </c>
      <c r="H98" s="22">
        <v>178.99036091002</v>
      </c>
      <c r="I98" s="22">
        <v>205.380487363909</v>
      </c>
      <c r="J98" s="22">
        <v>54.5634795950344</v>
      </c>
      <c r="K98" s="2">
        <v>5.47</v>
      </c>
      <c r="L98" s="2" t="s">
        <v>341</v>
      </c>
      <c r="M98" s="2">
        <v>864.23</v>
      </c>
      <c r="N98" s="2">
        <v>102.3</v>
      </c>
      <c r="O98" s="22">
        <v>122.811082609362</v>
      </c>
      <c r="P98" s="2">
        <v>252.23</v>
      </c>
      <c r="Q98" s="2">
        <v>67.01</v>
      </c>
    </row>
    <row r="99" spans="1:17">
      <c r="A99" s="2">
        <v>98</v>
      </c>
      <c r="B99" s="2">
        <v>8</v>
      </c>
      <c r="C99" s="2">
        <v>2022</v>
      </c>
      <c r="D99" s="2">
        <v>401.77</v>
      </c>
      <c r="E99" s="2">
        <v>22.67</v>
      </c>
      <c r="F99" s="2">
        <v>1.86</v>
      </c>
      <c r="G99" s="2">
        <v>207.46</v>
      </c>
      <c r="H99" s="22">
        <v>168.473240480741</v>
      </c>
      <c r="I99" s="22">
        <v>191.24384523867</v>
      </c>
      <c r="J99" s="22">
        <v>64.6737147974849</v>
      </c>
      <c r="K99" s="2">
        <v>5.09</v>
      </c>
      <c r="L99" s="2" t="s">
        <v>316</v>
      </c>
      <c r="M99" s="2">
        <v>810.65</v>
      </c>
      <c r="N99" s="2">
        <v>102.2</v>
      </c>
      <c r="O99" s="22">
        <v>123.141217802904</v>
      </c>
      <c r="P99" s="2">
        <v>235.5</v>
      </c>
      <c r="Q99" s="2">
        <v>79.64</v>
      </c>
    </row>
    <row r="100" spans="1:17">
      <c r="A100" s="2">
        <v>99</v>
      </c>
      <c r="B100" s="2">
        <v>9</v>
      </c>
      <c r="C100" s="2">
        <v>2022</v>
      </c>
      <c r="D100" s="2">
        <v>405.12</v>
      </c>
      <c r="E100" s="2">
        <v>20.18</v>
      </c>
      <c r="F100" s="2">
        <v>1.87</v>
      </c>
      <c r="G100" s="2">
        <v>155.9</v>
      </c>
      <c r="H100" s="22">
        <v>124.970325864067</v>
      </c>
      <c r="I100" s="22">
        <v>188.906395080988</v>
      </c>
      <c r="J100" s="22">
        <v>38.589297543914</v>
      </c>
      <c r="K100" s="2">
        <v>5.31</v>
      </c>
      <c r="L100" s="2" t="s">
        <v>342</v>
      </c>
      <c r="M100" s="2">
        <v>112.32</v>
      </c>
      <c r="N100" s="2">
        <v>102</v>
      </c>
      <c r="O100" s="22">
        <v>124.749614696192</v>
      </c>
      <c r="P100" s="2">
        <v>235.66</v>
      </c>
      <c r="Q100" s="2">
        <v>48.14</v>
      </c>
    </row>
    <row r="103" spans="1:1">
      <c r="A103" s="4" t="s">
        <v>347</v>
      </c>
    </row>
    <row r="104" spans="1:2">
      <c r="A104" s="5" t="s">
        <v>57</v>
      </c>
      <c r="B104" s="5" t="s">
        <v>58</v>
      </c>
    </row>
    <row r="105" spans="1:2">
      <c r="A105" s="25" t="s">
        <v>13</v>
      </c>
      <c r="B105" s="5" t="s">
        <v>348</v>
      </c>
    </row>
    <row r="106" spans="1:2">
      <c r="A106" s="25"/>
      <c r="B106" s="5" t="s">
        <v>349</v>
      </c>
    </row>
    <row r="107" spans="1:2">
      <c r="A107" s="25"/>
      <c r="B107" s="5" t="s">
        <v>350</v>
      </c>
    </row>
    <row r="108" spans="1:2">
      <c r="A108" s="5" t="s">
        <v>15</v>
      </c>
      <c r="B108" s="5" t="s">
        <v>63</v>
      </c>
    </row>
    <row r="109" spans="1:2">
      <c r="A109" s="5" t="s">
        <v>64</v>
      </c>
      <c r="B109" s="5" t="s">
        <v>65</v>
      </c>
    </row>
    <row r="110" spans="1:2">
      <c r="A110" s="5" t="s">
        <v>19</v>
      </c>
      <c r="B110" s="2" t="s">
        <v>66</v>
      </c>
    </row>
    <row r="111" spans="1:2">
      <c r="A111" s="5" t="s">
        <v>22</v>
      </c>
      <c r="B111" s="5" t="s">
        <v>303</v>
      </c>
    </row>
    <row r="112" spans="2:2">
      <c r="B112" s="5"/>
    </row>
    <row r="114" spans="1:2">
      <c r="A114" s="4" t="s">
        <v>304</v>
      </c>
      <c r="B114" s="5"/>
    </row>
    <row r="115" spans="1:2">
      <c r="A115" s="5" t="s">
        <v>13</v>
      </c>
      <c r="B115" s="5" t="s">
        <v>305</v>
      </c>
    </row>
    <row r="116" spans="1:2">
      <c r="A116" s="5" t="s">
        <v>15</v>
      </c>
      <c r="B116" s="5" t="s">
        <v>16</v>
      </c>
    </row>
    <row r="117" spans="1:2">
      <c r="A117" s="5" t="s">
        <v>17</v>
      </c>
      <c r="B117" s="5" t="s">
        <v>306</v>
      </c>
    </row>
    <row r="118" spans="1:2">
      <c r="A118" s="5" t="s">
        <v>19</v>
      </c>
      <c r="B118" s="5">
        <v>2024</v>
      </c>
    </row>
    <row r="119" spans="1:2">
      <c r="A119" s="5" t="s">
        <v>20</v>
      </c>
      <c r="B119" s="6" t="s">
        <v>262</v>
      </c>
    </row>
  </sheetData>
  <mergeCells count="1">
    <mergeCell ref="A105:A107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2"/>
  <sheetViews>
    <sheetView workbookViewId="0">
      <selection activeCell="C4" sqref="C4"/>
    </sheetView>
  </sheetViews>
  <sheetFormatPr defaultColWidth="9" defaultRowHeight="15"/>
  <cols>
    <col min="1" max="7" width="9" style="2"/>
    <col min="8" max="9" width="13.75" style="2"/>
    <col min="10" max="10" width="12.625" style="2"/>
    <col min="11" max="13" width="9" style="2"/>
    <col min="14" max="14" width="11.125" style="2"/>
    <col min="15" max="16384" width="9" style="2"/>
  </cols>
  <sheetData>
    <row r="1" spans="1:17">
      <c r="A1" s="2" t="s">
        <v>324</v>
      </c>
      <c r="B1" s="2" t="s">
        <v>307</v>
      </c>
      <c r="C1" s="2" t="s">
        <v>34</v>
      </c>
      <c r="D1" s="2" t="s">
        <v>308</v>
      </c>
      <c r="E1" s="2" t="s">
        <v>280</v>
      </c>
      <c r="F1" s="2" t="s">
        <v>280</v>
      </c>
      <c r="G1" s="2" t="s">
        <v>277</v>
      </c>
      <c r="H1" s="2" t="s">
        <v>278</v>
      </c>
      <c r="I1" s="2" t="s">
        <v>325</v>
      </c>
      <c r="J1" s="2" t="s">
        <v>311</v>
      </c>
      <c r="K1" s="2" t="s">
        <v>311</v>
      </c>
      <c r="L1" s="2" t="s">
        <v>286</v>
      </c>
      <c r="M1" s="2" t="s">
        <v>310</v>
      </c>
      <c r="N1" s="2" t="s">
        <v>284</v>
      </c>
      <c r="O1" s="2" t="s">
        <v>285</v>
      </c>
      <c r="P1" s="2" t="s">
        <v>275</v>
      </c>
      <c r="Q1" s="2" t="s">
        <v>351</v>
      </c>
    </row>
    <row r="2" spans="1:17">
      <c r="A2" s="2">
        <v>1</v>
      </c>
      <c r="B2" s="2">
        <v>1</v>
      </c>
      <c r="C2" s="2">
        <v>2012</v>
      </c>
      <c r="D2" s="2">
        <v>551.12</v>
      </c>
      <c r="E2" s="2">
        <v>25.35</v>
      </c>
      <c r="F2" s="2">
        <v>0.82</v>
      </c>
      <c r="G2" s="2">
        <v>130.31</v>
      </c>
      <c r="H2" s="2">
        <v>130.31</v>
      </c>
      <c r="I2" s="2">
        <v>127.09</v>
      </c>
      <c r="J2" s="2">
        <v>48.17</v>
      </c>
      <c r="K2" s="2">
        <v>5.71</v>
      </c>
      <c r="L2" s="2" t="s">
        <v>290</v>
      </c>
      <c r="M2" s="2">
        <v>2228.94</v>
      </c>
      <c r="N2" s="2">
        <v>102.6</v>
      </c>
      <c r="O2" s="22">
        <v>100</v>
      </c>
      <c r="P2" s="2">
        <v>127.09</v>
      </c>
      <c r="Q2" s="2">
        <v>48.17</v>
      </c>
    </row>
    <row r="3" spans="1:17">
      <c r="A3" s="2">
        <v>2</v>
      </c>
      <c r="B3" s="2">
        <v>2</v>
      </c>
      <c r="C3" s="2">
        <v>2012</v>
      </c>
      <c r="D3" s="2">
        <v>519.88</v>
      </c>
      <c r="E3" s="2">
        <v>20.76</v>
      </c>
      <c r="F3" s="2">
        <v>1.01</v>
      </c>
      <c r="G3" s="2">
        <v>157.03</v>
      </c>
      <c r="H3" s="2">
        <v>157.03</v>
      </c>
      <c r="I3" s="2">
        <v>142.95</v>
      </c>
      <c r="J3" s="2">
        <v>43.22</v>
      </c>
      <c r="K3" s="2">
        <v>5.79</v>
      </c>
      <c r="L3" s="2" t="s">
        <v>291</v>
      </c>
      <c r="M3" s="2">
        <v>1789.78</v>
      </c>
      <c r="N3" s="2">
        <v>102.4</v>
      </c>
      <c r="O3" s="22">
        <v>100</v>
      </c>
      <c r="P3" s="2">
        <v>142.95</v>
      </c>
      <c r="Q3" s="2">
        <v>43.22</v>
      </c>
    </row>
    <row r="4" spans="1:17">
      <c r="A4" s="2">
        <v>3</v>
      </c>
      <c r="B4" s="2">
        <v>3</v>
      </c>
      <c r="C4" s="2">
        <v>2012</v>
      </c>
      <c r="D4" s="2">
        <v>486.65</v>
      </c>
      <c r="E4" s="2">
        <v>20.07</v>
      </c>
      <c r="F4" s="2">
        <v>0.82</v>
      </c>
      <c r="G4" s="2">
        <v>215.83</v>
      </c>
      <c r="H4" s="2">
        <v>215.83</v>
      </c>
      <c r="I4" s="2">
        <v>121.19</v>
      </c>
      <c r="J4" s="2">
        <v>40.49</v>
      </c>
      <c r="K4" s="2">
        <v>9.56</v>
      </c>
      <c r="L4" s="2" t="s">
        <v>338</v>
      </c>
      <c r="M4" s="2">
        <v>272.31</v>
      </c>
      <c r="N4" s="2">
        <v>102.4</v>
      </c>
      <c r="O4" s="22">
        <v>100</v>
      </c>
      <c r="P4" s="2">
        <v>121.19</v>
      </c>
      <c r="Q4" s="2">
        <v>40.49</v>
      </c>
    </row>
    <row r="5" spans="1:17">
      <c r="A5" s="2">
        <v>4</v>
      </c>
      <c r="B5" s="2">
        <v>4</v>
      </c>
      <c r="C5" s="2">
        <v>2012</v>
      </c>
      <c r="D5" s="2">
        <v>509.62</v>
      </c>
      <c r="E5" s="2">
        <v>14.93</v>
      </c>
      <c r="F5" s="2">
        <v>0.8</v>
      </c>
      <c r="G5" s="2">
        <v>162.32</v>
      </c>
      <c r="H5" s="2">
        <v>162.32</v>
      </c>
      <c r="I5" s="2">
        <v>114.85</v>
      </c>
      <c r="J5" s="2">
        <v>11.99</v>
      </c>
      <c r="K5" s="2">
        <v>5.52</v>
      </c>
      <c r="L5" s="2" t="s">
        <v>293</v>
      </c>
      <c r="M5" s="2">
        <v>621.77</v>
      </c>
      <c r="N5" s="2">
        <v>102.4</v>
      </c>
      <c r="O5" s="22">
        <v>100</v>
      </c>
      <c r="P5" s="2">
        <v>114.85</v>
      </c>
      <c r="Q5" s="2">
        <v>11.99</v>
      </c>
    </row>
    <row r="6" spans="1:17">
      <c r="A6" s="2">
        <v>5</v>
      </c>
      <c r="B6" s="2">
        <v>5</v>
      </c>
      <c r="C6" s="2">
        <v>2012</v>
      </c>
      <c r="D6" s="2">
        <v>585.63</v>
      </c>
      <c r="E6" s="2">
        <v>21.42</v>
      </c>
      <c r="F6" s="2">
        <v>1.03</v>
      </c>
      <c r="G6" s="2">
        <v>120.19</v>
      </c>
      <c r="H6" s="2">
        <v>120.19</v>
      </c>
      <c r="I6" s="2">
        <v>133.21</v>
      </c>
      <c r="J6" s="2">
        <v>62.98</v>
      </c>
      <c r="K6" s="2">
        <v>6.32</v>
      </c>
      <c r="L6" s="2" t="s">
        <v>294</v>
      </c>
      <c r="M6" s="2">
        <v>1547.2</v>
      </c>
      <c r="N6" s="2">
        <v>103</v>
      </c>
      <c r="O6" s="22">
        <v>100</v>
      </c>
      <c r="P6" s="2">
        <v>133.21</v>
      </c>
      <c r="Q6" s="2">
        <v>62.98</v>
      </c>
    </row>
    <row r="7" spans="1:17">
      <c r="A7" s="2">
        <v>6</v>
      </c>
      <c r="B7" s="2">
        <v>6</v>
      </c>
      <c r="C7" s="2">
        <v>2012</v>
      </c>
      <c r="D7" s="2">
        <v>502.33</v>
      </c>
      <c r="E7" s="2">
        <v>18.44</v>
      </c>
      <c r="F7" s="2">
        <v>1.03</v>
      </c>
      <c r="G7" s="2">
        <v>175.67</v>
      </c>
      <c r="H7" s="2">
        <v>175.67</v>
      </c>
      <c r="I7" s="2">
        <v>131.59</v>
      </c>
      <c r="J7" s="2">
        <v>59.56</v>
      </c>
      <c r="K7" s="2">
        <v>7.18</v>
      </c>
      <c r="L7" s="2" t="s">
        <v>340</v>
      </c>
      <c r="M7" s="2">
        <v>1216.5</v>
      </c>
      <c r="N7" s="2">
        <v>101.6</v>
      </c>
      <c r="O7" s="22">
        <v>100</v>
      </c>
      <c r="P7" s="2">
        <v>131.59</v>
      </c>
      <c r="Q7" s="2">
        <v>59.56</v>
      </c>
    </row>
    <row r="8" spans="1:17">
      <c r="A8" s="2">
        <v>7</v>
      </c>
      <c r="B8" s="2">
        <v>7</v>
      </c>
      <c r="C8" s="2">
        <v>2012</v>
      </c>
      <c r="D8" s="2">
        <v>486.84</v>
      </c>
      <c r="E8" s="2">
        <v>13.82</v>
      </c>
      <c r="F8" s="2">
        <v>0.75</v>
      </c>
      <c r="G8" s="2">
        <v>134.15</v>
      </c>
      <c r="H8" s="2">
        <v>134.15</v>
      </c>
      <c r="I8" s="2">
        <v>101.34</v>
      </c>
      <c r="J8" s="2">
        <v>22.69</v>
      </c>
      <c r="K8" s="2">
        <v>11.11</v>
      </c>
      <c r="L8" s="2" t="s">
        <v>317</v>
      </c>
      <c r="M8" s="2">
        <v>654.77</v>
      </c>
      <c r="N8" s="2">
        <v>102.5</v>
      </c>
      <c r="O8" s="22">
        <v>100</v>
      </c>
      <c r="P8" s="2">
        <v>101.34</v>
      </c>
      <c r="Q8" s="2">
        <v>22.69</v>
      </c>
    </row>
    <row r="9" spans="1:17">
      <c r="A9" s="2">
        <v>8</v>
      </c>
      <c r="B9" s="2">
        <v>8</v>
      </c>
      <c r="C9" s="2">
        <v>2012</v>
      </c>
      <c r="D9" s="2">
        <v>496.99</v>
      </c>
      <c r="E9" s="2">
        <v>18.44</v>
      </c>
      <c r="F9" s="2">
        <v>1.02</v>
      </c>
      <c r="G9" s="2">
        <v>99.14</v>
      </c>
      <c r="H9" s="2">
        <v>99.14</v>
      </c>
      <c r="I9" s="2">
        <v>61.42</v>
      </c>
      <c r="J9" s="2">
        <v>18.01</v>
      </c>
      <c r="K9" s="2">
        <v>9.66</v>
      </c>
      <c r="L9" s="2" t="s">
        <v>295</v>
      </c>
      <c r="M9" s="2">
        <v>1929.76</v>
      </c>
      <c r="N9" s="2">
        <v>102</v>
      </c>
      <c r="O9" s="22">
        <v>100</v>
      </c>
      <c r="P9" s="2">
        <v>61.42</v>
      </c>
      <c r="Q9" s="2">
        <v>18.01</v>
      </c>
    </row>
    <row r="10" spans="1:17">
      <c r="A10" s="2">
        <v>9</v>
      </c>
      <c r="B10" s="2">
        <v>9</v>
      </c>
      <c r="C10" s="2">
        <v>2012</v>
      </c>
      <c r="D10" s="2">
        <v>491.67</v>
      </c>
      <c r="E10" s="2">
        <v>15.6</v>
      </c>
      <c r="F10" s="2">
        <v>1</v>
      </c>
      <c r="G10" s="2">
        <v>124.04</v>
      </c>
      <c r="H10" s="2">
        <v>124.04</v>
      </c>
      <c r="I10" s="2">
        <v>45.19</v>
      </c>
      <c r="J10" s="2">
        <v>19.97</v>
      </c>
      <c r="K10" s="2">
        <v>16.67</v>
      </c>
      <c r="L10" s="2" t="s">
        <v>318</v>
      </c>
      <c r="M10" s="2">
        <v>706.97</v>
      </c>
      <c r="N10" s="2">
        <v>102.8</v>
      </c>
      <c r="O10" s="22">
        <v>100</v>
      </c>
      <c r="P10" s="2">
        <v>45.19</v>
      </c>
      <c r="Q10" s="2">
        <v>19.97</v>
      </c>
    </row>
    <row r="11" spans="1:17">
      <c r="A11" s="2">
        <v>10</v>
      </c>
      <c r="B11" s="2">
        <v>10</v>
      </c>
      <c r="C11" s="2">
        <v>2012</v>
      </c>
      <c r="D11" s="2">
        <v>488.62</v>
      </c>
      <c r="E11" s="2">
        <v>18.32</v>
      </c>
      <c r="F11" s="2">
        <v>1.82</v>
      </c>
      <c r="G11" s="2">
        <v>166.94</v>
      </c>
      <c r="H11" s="2">
        <v>166.94</v>
      </c>
      <c r="I11" s="2">
        <v>81.25</v>
      </c>
      <c r="J11" s="2">
        <v>33.79</v>
      </c>
      <c r="K11" s="2">
        <v>13.14</v>
      </c>
      <c r="L11" s="2" t="s">
        <v>319</v>
      </c>
      <c r="M11" s="2">
        <v>880.92</v>
      </c>
      <c r="N11" s="2">
        <v>102.3</v>
      </c>
      <c r="O11" s="22">
        <v>100</v>
      </c>
      <c r="P11" s="2">
        <v>81.25</v>
      </c>
      <c r="Q11" s="2">
        <v>33.79</v>
      </c>
    </row>
    <row r="12" spans="1:17">
      <c r="A12" s="2">
        <v>11</v>
      </c>
      <c r="B12" s="2">
        <v>11</v>
      </c>
      <c r="C12" s="2">
        <v>2012</v>
      </c>
      <c r="D12" s="2">
        <v>529</v>
      </c>
      <c r="E12" s="2">
        <v>17.61</v>
      </c>
      <c r="F12" s="2">
        <v>0.82</v>
      </c>
      <c r="G12" s="2">
        <v>74.25</v>
      </c>
      <c r="H12" s="2">
        <v>74.25</v>
      </c>
      <c r="I12" s="2">
        <v>42.51</v>
      </c>
      <c r="J12" s="2">
        <v>11.85</v>
      </c>
      <c r="K12" s="2">
        <v>13.83</v>
      </c>
      <c r="L12" s="2" t="s">
        <v>288</v>
      </c>
      <c r="M12" s="2">
        <v>113.86</v>
      </c>
      <c r="N12" s="2">
        <v>103.1</v>
      </c>
      <c r="O12" s="22">
        <v>100</v>
      </c>
      <c r="P12" s="2">
        <v>42.51</v>
      </c>
      <c r="Q12" s="2">
        <v>11.85</v>
      </c>
    </row>
    <row r="13" spans="1:17">
      <c r="A13" s="2">
        <v>12</v>
      </c>
      <c r="B13" s="2">
        <v>1</v>
      </c>
      <c r="C13" s="2">
        <v>2013</v>
      </c>
      <c r="D13" s="2">
        <v>538.6</v>
      </c>
      <c r="E13" s="2">
        <v>22.99</v>
      </c>
      <c r="F13" s="2">
        <v>0.79</v>
      </c>
      <c r="G13" s="2">
        <v>139.71</v>
      </c>
      <c r="H13" s="22">
        <v>136.30243902439</v>
      </c>
      <c r="I13" s="22">
        <v>148.321951219512</v>
      </c>
      <c r="J13" s="22">
        <v>53.8536585365854</v>
      </c>
      <c r="K13" s="2">
        <v>5.08</v>
      </c>
      <c r="L13" s="2" t="s">
        <v>290</v>
      </c>
      <c r="M13" s="2">
        <v>2229.87</v>
      </c>
      <c r="N13" s="2">
        <v>102.5</v>
      </c>
      <c r="O13" s="22">
        <v>102.5</v>
      </c>
      <c r="P13" s="2">
        <v>152.03</v>
      </c>
      <c r="Q13" s="2">
        <v>55.2</v>
      </c>
    </row>
    <row r="14" spans="1:17">
      <c r="A14" s="2">
        <v>13</v>
      </c>
      <c r="B14" s="2">
        <v>2</v>
      </c>
      <c r="C14" s="2">
        <v>2013</v>
      </c>
      <c r="D14" s="2">
        <v>483.78</v>
      </c>
      <c r="E14" s="2">
        <v>20.49</v>
      </c>
      <c r="F14" s="2">
        <v>1</v>
      </c>
      <c r="G14" s="2">
        <v>181.54</v>
      </c>
      <c r="H14" s="22">
        <v>177.112195121951</v>
      </c>
      <c r="I14" s="22">
        <v>146.682926829268</v>
      </c>
      <c r="J14" s="22">
        <v>38.6536585365854</v>
      </c>
      <c r="K14" s="2">
        <v>5.48</v>
      </c>
      <c r="L14" s="2" t="s">
        <v>291</v>
      </c>
      <c r="M14" s="2">
        <v>1793.51</v>
      </c>
      <c r="N14" s="2">
        <v>102.5</v>
      </c>
      <c r="O14" s="22">
        <v>102.5</v>
      </c>
      <c r="P14" s="2">
        <v>150.35</v>
      </c>
      <c r="Q14" s="2">
        <v>39.62</v>
      </c>
    </row>
    <row r="15" spans="1:17">
      <c r="A15" s="2">
        <v>14</v>
      </c>
      <c r="B15" s="2">
        <v>3</v>
      </c>
      <c r="C15" s="2">
        <v>2013</v>
      </c>
      <c r="D15" s="2">
        <v>489.72</v>
      </c>
      <c r="E15" s="2">
        <v>19.62</v>
      </c>
      <c r="F15" s="2">
        <v>0.83</v>
      </c>
      <c r="G15" s="2">
        <v>234.6</v>
      </c>
      <c r="H15" s="22">
        <v>229.325513196481</v>
      </c>
      <c r="I15" s="22">
        <v>130.772238514174</v>
      </c>
      <c r="J15" s="22">
        <v>40.9579667644184</v>
      </c>
      <c r="K15" s="2">
        <v>9.05</v>
      </c>
      <c r="L15" s="2" t="s">
        <v>338</v>
      </c>
      <c r="M15" s="2">
        <v>265.9</v>
      </c>
      <c r="N15" s="2">
        <v>102.3</v>
      </c>
      <c r="O15" s="22">
        <v>102.3</v>
      </c>
      <c r="P15" s="2">
        <v>133.78</v>
      </c>
      <c r="Q15" s="2">
        <v>41.9</v>
      </c>
    </row>
    <row r="16" spans="1:17">
      <c r="A16" s="2">
        <v>15</v>
      </c>
      <c r="B16" s="2">
        <v>4</v>
      </c>
      <c r="C16" s="2">
        <v>2013</v>
      </c>
      <c r="D16" s="2">
        <v>454.78</v>
      </c>
      <c r="E16" s="2">
        <v>15.83</v>
      </c>
      <c r="F16" s="2">
        <v>0.85</v>
      </c>
      <c r="G16" s="2">
        <v>168.56</v>
      </c>
      <c r="H16" s="22">
        <v>163.809523809524</v>
      </c>
      <c r="I16" s="22">
        <v>128.824101068999</v>
      </c>
      <c r="J16" s="22">
        <v>12.1963070942663</v>
      </c>
      <c r="K16" s="2">
        <v>5.25</v>
      </c>
      <c r="L16" s="2" t="s">
        <v>293</v>
      </c>
      <c r="M16" s="2">
        <v>610.97</v>
      </c>
      <c r="N16" s="2">
        <v>102.9</v>
      </c>
      <c r="O16" s="22">
        <v>102.9</v>
      </c>
      <c r="P16" s="2">
        <v>132.56</v>
      </c>
      <c r="Q16" s="2">
        <v>12.55</v>
      </c>
    </row>
    <row r="17" spans="1:17">
      <c r="A17" s="2">
        <v>16</v>
      </c>
      <c r="B17" s="2">
        <v>5</v>
      </c>
      <c r="C17" s="2">
        <v>2013</v>
      </c>
      <c r="D17" s="2">
        <v>551.3</v>
      </c>
      <c r="E17" s="2">
        <v>22.27</v>
      </c>
      <c r="F17" s="2">
        <v>1.04</v>
      </c>
      <c r="G17" s="2">
        <v>130.59</v>
      </c>
      <c r="H17" s="22">
        <v>126.78640776699</v>
      </c>
      <c r="I17" s="22">
        <v>130.077669902913</v>
      </c>
      <c r="J17" s="22">
        <v>63.3398058252427</v>
      </c>
      <c r="K17" s="2">
        <v>5.57</v>
      </c>
      <c r="L17" s="2" t="s">
        <v>294</v>
      </c>
      <c r="M17" s="2">
        <v>1655.88</v>
      </c>
      <c r="N17" s="2">
        <v>103</v>
      </c>
      <c r="O17" s="22">
        <v>103</v>
      </c>
      <c r="P17" s="2">
        <v>133.98</v>
      </c>
      <c r="Q17" s="2">
        <v>65.24</v>
      </c>
    </row>
    <row r="18" spans="1:17">
      <c r="A18" s="2">
        <v>17</v>
      </c>
      <c r="B18" s="2">
        <v>6</v>
      </c>
      <c r="C18" s="2">
        <v>2013</v>
      </c>
      <c r="D18" s="2">
        <v>432.28</v>
      </c>
      <c r="E18" s="2">
        <v>19.79</v>
      </c>
      <c r="F18" s="2">
        <v>1.01</v>
      </c>
      <c r="G18" s="2">
        <v>190.06</v>
      </c>
      <c r="H18" s="22">
        <v>185.424390243902</v>
      </c>
      <c r="I18" s="22">
        <v>151.814634146341</v>
      </c>
      <c r="J18" s="22">
        <v>57.180487804878</v>
      </c>
      <c r="K18" s="2">
        <v>6.78</v>
      </c>
      <c r="L18" s="2" t="s">
        <v>340</v>
      </c>
      <c r="M18" s="2">
        <v>1210.11</v>
      </c>
      <c r="N18" s="2">
        <v>102.5</v>
      </c>
      <c r="O18" s="22">
        <v>102.5</v>
      </c>
      <c r="P18" s="2">
        <v>155.61</v>
      </c>
      <c r="Q18" s="2">
        <v>58.61</v>
      </c>
    </row>
    <row r="19" spans="1:17">
      <c r="A19" s="2">
        <v>18</v>
      </c>
      <c r="B19" s="2">
        <v>7</v>
      </c>
      <c r="C19" s="2">
        <v>2013</v>
      </c>
      <c r="D19" s="2">
        <v>495.16</v>
      </c>
      <c r="E19" s="2">
        <v>16.45</v>
      </c>
      <c r="F19" s="2">
        <v>0.72</v>
      </c>
      <c r="G19" s="2">
        <v>138.55</v>
      </c>
      <c r="H19" s="22">
        <v>134.77626459144</v>
      </c>
      <c r="I19" s="22">
        <v>109.581712062257</v>
      </c>
      <c r="J19" s="22">
        <v>21.5758754863813</v>
      </c>
      <c r="K19" s="2">
        <v>10.41</v>
      </c>
      <c r="L19" s="2" t="s">
        <v>317</v>
      </c>
      <c r="M19" s="2">
        <v>652.37</v>
      </c>
      <c r="N19" s="2">
        <v>102.8</v>
      </c>
      <c r="O19" s="22">
        <v>102.8</v>
      </c>
      <c r="P19" s="2">
        <v>112.65</v>
      </c>
      <c r="Q19" s="2">
        <v>22.18</v>
      </c>
    </row>
    <row r="20" spans="1:17">
      <c r="A20" s="2">
        <v>19</v>
      </c>
      <c r="B20" s="2">
        <v>8</v>
      </c>
      <c r="C20" s="2">
        <v>2013</v>
      </c>
      <c r="D20" s="2">
        <v>515.78</v>
      </c>
      <c r="E20" s="2">
        <v>18.53</v>
      </c>
      <c r="F20" s="2">
        <v>0.98</v>
      </c>
      <c r="G20" s="2">
        <v>102.49</v>
      </c>
      <c r="H20" s="22">
        <v>99.6984435797665</v>
      </c>
      <c r="I20" s="22">
        <v>73.307392996109</v>
      </c>
      <c r="J20" s="22">
        <v>17.4513618677043</v>
      </c>
      <c r="K20" s="2">
        <v>9.09</v>
      </c>
      <c r="L20" s="2" t="s">
        <v>295</v>
      </c>
      <c r="M20" s="2">
        <v>1905.41</v>
      </c>
      <c r="N20" s="2">
        <v>102.8</v>
      </c>
      <c r="O20" s="22">
        <v>102.8</v>
      </c>
      <c r="P20" s="2">
        <v>75.36</v>
      </c>
      <c r="Q20" s="2">
        <v>17.94</v>
      </c>
    </row>
    <row r="21" spans="1:17">
      <c r="A21" s="2">
        <v>20</v>
      </c>
      <c r="B21" s="2">
        <v>9</v>
      </c>
      <c r="C21" s="2">
        <v>2013</v>
      </c>
      <c r="D21" s="2">
        <v>419.54</v>
      </c>
      <c r="E21" s="2">
        <v>16.37</v>
      </c>
      <c r="F21" s="2">
        <v>0.99</v>
      </c>
      <c r="G21" s="2">
        <v>149.07</v>
      </c>
      <c r="H21" s="22">
        <v>146.578171091445</v>
      </c>
      <c r="I21" s="22">
        <v>79.1838741396264</v>
      </c>
      <c r="J21" s="22">
        <v>18.1612586037365</v>
      </c>
      <c r="K21" s="2">
        <v>16.11</v>
      </c>
      <c r="L21" s="2" t="s">
        <v>318</v>
      </c>
      <c r="M21" s="2">
        <v>712.62</v>
      </c>
      <c r="N21" s="2">
        <v>101.7</v>
      </c>
      <c r="O21" s="22">
        <v>101.7</v>
      </c>
      <c r="P21" s="2">
        <v>80.53</v>
      </c>
      <c r="Q21" s="2">
        <v>18.47</v>
      </c>
    </row>
    <row r="22" spans="1:17">
      <c r="A22" s="2">
        <v>21</v>
      </c>
      <c r="B22" s="2">
        <v>10</v>
      </c>
      <c r="C22" s="2">
        <v>2013</v>
      </c>
      <c r="D22" s="2">
        <v>509.6</v>
      </c>
      <c r="E22" s="2">
        <v>20.3</v>
      </c>
      <c r="F22" s="2">
        <v>2.01</v>
      </c>
      <c r="G22" s="2">
        <v>184.59</v>
      </c>
      <c r="H22" s="22">
        <v>179.737098344693</v>
      </c>
      <c r="I22" s="22">
        <v>77.3515092502434</v>
      </c>
      <c r="J22" s="22">
        <v>34.7030185004869</v>
      </c>
      <c r="K22" s="2">
        <v>12.91</v>
      </c>
      <c r="L22" s="2" t="s">
        <v>319</v>
      </c>
      <c r="M22" s="2">
        <v>910.28</v>
      </c>
      <c r="N22" s="2">
        <v>102.7</v>
      </c>
      <c r="O22" s="22">
        <v>102.7</v>
      </c>
      <c r="P22" s="2">
        <v>79.44</v>
      </c>
      <c r="Q22" s="2">
        <v>35.64</v>
      </c>
    </row>
    <row r="23" spans="1:17">
      <c r="A23" s="2">
        <v>22</v>
      </c>
      <c r="B23" s="2">
        <v>11</v>
      </c>
      <c r="C23" s="2">
        <v>2013</v>
      </c>
      <c r="D23" s="2">
        <v>536.68</v>
      </c>
      <c r="E23" s="2">
        <v>18.69</v>
      </c>
      <c r="F23" s="2">
        <v>0.82</v>
      </c>
      <c r="G23" s="2">
        <v>76.25</v>
      </c>
      <c r="H23" s="22">
        <v>73.6003861003861</v>
      </c>
      <c r="I23" s="22">
        <v>40.7335907335907</v>
      </c>
      <c r="J23" s="22">
        <v>11.5057915057915</v>
      </c>
      <c r="K23" s="2">
        <v>13.7</v>
      </c>
      <c r="L23" s="2" t="s">
        <v>288</v>
      </c>
      <c r="M23" s="2">
        <v>114.3</v>
      </c>
      <c r="N23" s="2">
        <v>103.6</v>
      </c>
      <c r="O23" s="22">
        <v>103.6</v>
      </c>
      <c r="P23" s="2">
        <v>42.2</v>
      </c>
      <c r="Q23" s="2">
        <v>11.92</v>
      </c>
    </row>
    <row r="24" spans="1:17">
      <c r="A24" s="2">
        <v>23</v>
      </c>
      <c r="B24" s="2">
        <v>1</v>
      </c>
      <c r="C24" s="2">
        <v>2014</v>
      </c>
      <c r="D24" s="2">
        <v>571.31</v>
      </c>
      <c r="E24" s="2">
        <v>24.88</v>
      </c>
      <c r="F24" s="2">
        <v>0.77</v>
      </c>
      <c r="G24" s="2">
        <v>174.51</v>
      </c>
      <c r="H24" s="22">
        <v>166.58870698296</v>
      </c>
      <c r="I24" s="22">
        <v>140.623359266861</v>
      </c>
      <c r="J24" s="22">
        <v>53.1048637296549</v>
      </c>
      <c r="K24" s="2">
        <v>4.92</v>
      </c>
      <c r="L24" s="2" t="s">
        <v>290</v>
      </c>
      <c r="M24" s="2">
        <v>2236.7</v>
      </c>
      <c r="N24" s="2">
        <v>102.2</v>
      </c>
      <c r="O24" s="22">
        <v>104.755</v>
      </c>
      <c r="P24" s="2">
        <v>147.31</v>
      </c>
      <c r="Q24" s="2">
        <v>55.63</v>
      </c>
    </row>
    <row r="25" spans="1:17">
      <c r="A25" s="2">
        <v>24</v>
      </c>
      <c r="B25" s="2">
        <v>2</v>
      </c>
      <c r="C25" s="2">
        <v>2014</v>
      </c>
      <c r="D25" s="2">
        <v>486.56</v>
      </c>
      <c r="E25" s="2">
        <v>22.13</v>
      </c>
      <c r="F25" s="2">
        <v>1.05</v>
      </c>
      <c r="G25" s="2">
        <v>198.91</v>
      </c>
      <c r="H25" s="22">
        <v>191.190676438784</v>
      </c>
      <c r="I25" s="22">
        <v>154.665385077496</v>
      </c>
      <c r="J25" s="22">
        <v>37.8709599903881</v>
      </c>
      <c r="K25" s="2">
        <v>5.23</v>
      </c>
      <c r="L25" s="2" t="s">
        <v>291</v>
      </c>
      <c r="M25" s="2">
        <v>1912.77</v>
      </c>
      <c r="N25" s="2">
        <v>101.5</v>
      </c>
      <c r="O25" s="22">
        <v>104.0375</v>
      </c>
      <c r="P25" s="2">
        <v>160.91</v>
      </c>
      <c r="Q25" s="2">
        <v>39.4</v>
      </c>
    </row>
    <row r="26" spans="1:17">
      <c r="A26" s="2">
        <v>25</v>
      </c>
      <c r="B26" s="2">
        <v>3</v>
      </c>
      <c r="C26" s="2">
        <v>2014</v>
      </c>
      <c r="D26" s="2">
        <v>493.97</v>
      </c>
      <c r="E26" s="2">
        <v>21.95</v>
      </c>
      <c r="F26" s="2">
        <v>0.81</v>
      </c>
      <c r="G26" s="2">
        <v>234.42</v>
      </c>
      <c r="H26" s="22">
        <v>224.876899035625</v>
      </c>
      <c r="I26" s="22">
        <v>131.413217297544</v>
      </c>
      <c r="J26" s="22">
        <v>48.3770242230466</v>
      </c>
      <c r="K26" s="2">
        <v>8.25</v>
      </c>
      <c r="L26" s="2" t="s">
        <v>338</v>
      </c>
      <c r="M26" s="2">
        <v>261.57</v>
      </c>
      <c r="N26" s="2">
        <v>101.9</v>
      </c>
      <c r="O26" s="22">
        <v>104.2437</v>
      </c>
      <c r="P26" s="2">
        <v>136.99</v>
      </c>
      <c r="Q26" s="2">
        <v>50.43</v>
      </c>
    </row>
    <row r="27" spans="1:17">
      <c r="A27" s="2">
        <v>26</v>
      </c>
      <c r="B27" s="2">
        <v>4</v>
      </c>
      <c r="C27" s="2">
        <v>2014</v>
      </c>
      <c r="D27" s="2">
        <v>528.25</v>
      </c>
      <c r="E27" s="2">
        <v>16.32</v>
      </c>
      <c r="F27" s="2">
        <v>0.76</v>
      </c>
      <c r="G27" s="2">
        <v>188.58</v>
      </c>
      <c r="H27" s="22">
        <v>180.379238309497</v>
      </c>
      <c r="I27" s="22">
        <v>142.329147632056</v>
      </c>
      <c r="J27" s="22">
        <v>8.51296649143347</v>
      </c>
      <c r="K27" s="2">
        <v>5.58</v>
      </c>
      <c r="L27" s="2" t="s">
        <v>293</v>
      </c>
      <c r="M27" s="2">
        <v>614.65</v>
      </c>
      <c r="N27" s="2">
        <v>101.6</v>
      </c>
      <c r="O27" s="22">
        <v>104.5464</v>
      </c>
      <c r="P27" s="2">
        <v>148.8</v>
      </c>
      <c r="Q27" s="2">
        <v>8.9</v>
      </c>
    </row>
    <row r="28" spans="1:17">
      <c r="A28" s="2">
        <v>27</v>
      </c>
      <c r="B28" s="2">
        <v>5</v>
      </c>
      <c r="C28" s="2">
        <v>2014</v>
      </c>
      <c r="D28" s="2">
        <v>591.73</v>
      </c>
      <c r="E28" s="2">
        <v>23.13</v>
      </c>
      <c r="F28" s="2">
        <v>1.14</v>
      </c>
      <c r="G28" s="2">
        <v>136.72</v>
      </c>
      <c r="H28" s="22">
        <v>130.262869556104</v>
      </c>
      <c r="I28" s="22">
        <v>140.552797812437</v>
      </c>
      <c r="J28" s="22">
        <v>62.4160370437417</v>
      </c>
      <c r="K28" s="2">
        <v>5.39</v>
      </c>
      <c r="L28" s="2" t="s">
        <v>294</v>
      </c>
      <c r="M28" s="2">
        <v>1650.3</v>
      </c>
      <c r="N28" s="2">
        <v>101.9</v>
      </c>
      <c r="O28" s="22">
        <v>104.957</v>
      </c>
      <c r="P28" s="2">
        <v>147.52</v>
      </c>
      <c r="Q28" s="2">
        <v>65.51</v>
      </c>
    </row>
    <row r="29" spans="1:17">
      <c r="A29" s="2">
        <v>28</v>
      </c>
      <c r="B29" s="2">
        <v>6</v>
      </c>
      <c r="C29" s="2">
        <v>2014</v>
      </c>
      <c r="D29" s="2">
        <v>509.71</v>
      </c>
      <c r="E29" s="2">
        <v>19.4</v>
      </c>
      <c r="F29" s="2">
        <v>1.06</v>
      </c>
      <c r="G29" s="2">
        <v>204.67</v>
      </c>
      <c r="H29" s="22">
        <v>196.921152643479</v>
      </c>
      <c r="I29" s="22">
        <v>183.932265358157</v>
      </c>
      <c r="J29" s="22">
        <v>66.5704526867754</v>
      </c>
      <c r="K29" s="2">
        <v>6.28</v>
      </c>
      <c r="L29" s="2" t="s">
        <v>340</v>
      </c>
      <c r="M29" s="2">
        <v>1217.62</v>
      </c>
      <c r="N29" s="2">
        <v>101.4</v>
      </c>
      <c r="O29" s="22">
        <v>103.935</v>
      </c>
      <c r="P29" s="2">
        <v>191.17</v>
      </c>
      <c r="Q29" s="2">
        <v>69.19</v>
      </c>
    </row>
    <row r="30" spans="1:17">
      <c r="A30" s="2">
        <v>29</v>
      </c>
      <c r="B30" s="2">
        <v>7</v>
      </c>
      <c r="C30" s="2">
        <v>2014</v>
      </c>
      <c r="D30" s="2">
        <v>485.95</v>
      </c>
      <c r="E30" s="2">
        <v>14.83</v>
      </c>
      <c r="F30" s="2">
        <v>0.69</v>
      </c>
      <c r="G30" s="2">
        <v>145.87</v>
      </c>
      <c r="H30" s="22">
        <v>139.38790487184</v>
      </c>
      <c r="I30" s="22">
        <v>134.944539151308</v>
      </c>
      <c r="J30" s="22">
        <v>20.506371690887</v>
      </c>
      <c r="K30" s="2">
        <v>9.98</v>
      </c>
      <c r="L30" s="2" t="s">
        <v>317</v>
      </c>
      <c r="M30" s="2">
        <v>650.78</v>
      </c>
      <c r="N30" s="2">
        <v>101.8</v>
      </c>
      <c r="O30" s="22">
        <v>104.6504</v>
      </c>
      <c r="P30" s="2">
        <v>141.22</v>
      </c>
      <c r="Q30" s="2">
        <v>21.46</v>
      </c>
    </row>
    <row r="31" spans="1:17">
      <c r="A31" s="2">
        <v>30</v>
      </c>
      <c r="B31" s="2">
        <v>8</v>
      </c>
      <c r="C31" s="2">
        <v>2014</v>
      </c>
      <c r="D31" s="2">
        <v>510.93</v>
      </c>
      <c r="E31" s="2">
        <v>17.77</v>
      </c>
      <c r="F31" s="2">
        <v>1</v>
      </c>
      <c r="G31" s="2">
        <v>108.77</v>
      </c>
      <c r="H31" s="22">
        <v>104.449548860917</v>
      </c>
      <c r="I31" s="22">
        <v>78.1667121198736</v>
      </c>
      <c r="J31" s="22">
        <v>17.352241867397</v>
      </c>
      <c r="K31" s="2">
        <v>8.94</v>
      </c>
      <c r="L31" s="2" t="s">
        <v>295</v>
      </c>
      <c r="M31" s="2">
        <v>1892.36</v>
      </c>
      <c r="N31" s="2">
        <v>101.3</v>
      </c>
      <c r="O31" s="22">
        <v>104.1364</v>
      </c>
      <c r="P31" s="2">
        <v>81.4</v>
      </c>
      <c r="Q31" s="2">
        <v>18.07</v>
      </c>
    </row>
    <row r="32" spans="1:17">
      <c r="A32" s="2">
        <v>31</v>
      </c>
      <c r="B32" s="2">
        <v>9</v>
      </c>
      <c r="C32" s="2">
        <v>2014</v>
      </c>
      <c r="D32" s="2">
        <v>476.29</v>
      </c>
      <c r="E32" s="2">
        <v>17.88</v>
      </c>
      <c r="F32" s="2">
        <v>0.96</v>
      </c>
      <c r="G32" s="2">
        <v>168.33</v>
      </c>
      <c r="H32" s="22">
        <v>161.479243111015</v>
      </c>
      <c r="I32" s="22">
        <v>90.3566203803631</v>
      </c>
      <c r="J32" s="22">
        <v>29.0092812432549</v>
      </c>
      <c r="K32" s="2">
        <v>15.79</v>
      </c>
      <c r="L32" s="2" t="s">
        <v>318</v>
      </c>
      <c r="M32" s="2">
        <v>714.13</v>
      </c>
      <c r="N32" s="2">
        <v>102.5</v>
      </c>
      <c r="O32" s="22">
        <v>104.2425</v>
      </c>
      <c r="P32" s="2">
        <v>94.19</v>
      </c>
      <c r="Q32" s="2">
        <v>30.24</v>
      </c>
    </row>
    <row r="33" spans="1:17">
      <c r="A33" s="2">
        <v>32</v>
      </c>
      <c r="B33" s="2">
        <v>10</v>
      </c>
      <c r="C33" s="2">
        <v>2014</v>
      </c>
      <c r="D33" s="2">
        <v>524.32</v>
      </c>
      <c r="E33" s="2">
        <v>20.7</v>
      </c>
      <c r="F33" s="2">
        <v>1.75</v>
      </c>
      <c r="G33" s="2">
        <v>205.4</v>
      </c>
      <c r="H33" s="22">
        <v>196.270853778214</v>
      </c>
      <c r="I33" s="22">
        <v>109.573411892638</v>
      </c>
      <c r="J33" s="22">
        <v>35.4128424587177</v>
      </c>
      <c r="K33" s="2">
        <v>12.07</v>
      </c>
      <c r="L33" s="2" t="s">
        <v>319</v>
      </c>
      <c r="M33" s="2">
        <v>871.32</v>
      </c>
      <c r="N33" s="2">
        <v>101.9</v>
      </c>
      <c r="O33" s="22">
        <v>104.6513</v>
      </c>
      <c r="P33" s="2">
        <v>114.67</v>
      </c>
      <c r="Q33" s="2">
        <v>37.06</v>
      </c>
    </row>
    <row r="34" spans="1:17">
      <c r="A34" s="2">
        <v>33</v>
      </c>
      <c r="B34" s="2">
        <v>11</v>
      </c>
      <c r="C34" s="2">
        <v>2014</v>
      </c>
      <c r="D34" s="2">
        <v>518.18</v>
      </c>
      <c r="E34" s="2">
        <v>19.62</v>
      </c>
      <c r="F34" s="2">
        <v>0.84</v>
      </c>
      <c r="G34" s="2">
        <v>79.03</v>
      </c>
      <c r="H34" s="22">
        <v>74.9349546009664</v>
      </c>
      <c r="I34" s="22">
        <v>41.5399261175293</v>
      </c>
      <c r="J34" s="22">
        <v>11.4445767687418</v>
      </c>
      <c r="K34" s="2">
        <v>14.16</v>
      </c>
      <c r="L34" s="2" t="s">
        <v>288</v>
      </c>
      <c r="M34" s="2">
        <v>108.68</v>
      </c>
      <c r="N34" s="2">
        <v>101.8</v>
      </c>
      <c r="O34" s="22">
        <v>105.4648</v>
      </c>
      <c r="P34" s="2">
        <v>43.81</v>
      </c>
      <c r="Q34" s="2">
        <v>12.07</v>
      </c>
    </row>
    <row r="35" spans="1:17">
      <c r="A35" s="2">
        <v>34</v>
      </c>
      <c r="B35" s="2">
        <v>1</v>
      </c>
      <c r="C35" s="2">
        <v>2015</v>
      </c>
      <c r="D35" s="2">
        <v>614.06</v>
      </c>
      <c r="E35" s="2">
        <v>27.93</v>
      </c>
      <c r="F35" s="2">
        <v>0.77</v>
      </c>
      <c r="G35" s="2">
        <v>198.2</v>
      </c>
      <c r="H35" s="22">
        <v>186.40727025974</v>
      </c>
      <c r="I35" s="22">
        <v>131.096414740188</v>
      </c>
      <c r="J35" s="22">
        <v>58.6026085261576</v>
      </c>
      <c r="K35" s="2">
        <v>5.05</v>
      </c>
      <c r="L35" s="2" t="s">
        <v>290</v>
      </c>
      <c r="M35" s="2">
        <v>2250.32</v>
      </c>
      <c r="N35" s="2">
        <v>101.5</v>
      </c>
      <c r="O35" s="22">
        <v>106.326325</v>
      </c>
      <c r="P35" s="2">
        <v>139.39</v>
      </c>
      <c r="Q35" s="2">
        <v>62.31</v>
      </c>
    </row>
    <row r="36" spans="1:17">
      <c r="A36" s="2">
        <v>35</v>
      </c>
      <c r="B36" s="2">
        <v>2</v>
      </c>
      <c r="C36" s="2">
        <v>2015</v>
      </c>
      <c r="D36" s="2">
        <v>555.8</v>
      </c>
      <c r="E36" s="2">
        <v>22.94</v>
      </c>
      <c r="F36" s="2">
        <v>1.05</v>
      </c>
      <c r="G36" s="2">
        <v>225.19</v>
      </c>
      <c r="H36" s="22">
        <v>213.673049349209</v>
      </c>
      <c r="I36" s="22">
        <v>147.632620224004</v>
      </c>
      <c r="J36" s="22">
        <v>41.6168566297629</v>
      </c>
      <c r="K36" s="2">
        <v>4.91</v>
      </c>
      <c r="L36" s="2" t="s">
        <v>291</v>
      </c>
      <c r="M36" s="2">
        <v>2015.9</v>
      </c>
      <c r="N36" s="2">
        <v>101.3</v>
      </c>
      <c r="O36" s="22">
        <v>105.3899875</v>
      </c>
      <c r="P36" s="2">
        <v>155.59</v>
      </c>
      <c r="Q36" s="2">
        <v>43.86</v>
      </c>
    </row>
    <row r="37" spans="1:17">
      <c r="A37" s="2">
        <v>36</v>
      </c>
      <c r="B37" s="2">
        <v>3</v>
      </c>
      <c r="C37" s="2">
        <v>2015</v>
      </c>
      <c r="D37" s="2">
        <v>449.67</v>
      </c>
      <c r="E37" s="2">
        <v>22.19</v>
      </c>
      <c r="F37" s="2">
        <v>0.79</v>
      </c>
      <c r="G37" s="2">
        <v>226.8</v>
      </c>
      <c r="H37" s="22">
        <v>213.930289847273</v>
      </c>
      <c r="I37" s="22">
        <v>141.299635886779</v>
      </c>
      <c r="J37" s="22">
        <v>57.7555187272864</v>
      </c>
      <c r="K37" s="2">
        <v>7.69</v>
      </c>
      <c r="L37" s="2" t="s">
        <v>338</v>
      </c>
      <c r="M37" s="2">
        <v>254.72</v>
      </c>
      <c r="N37" s="2">
        <v>101.7</v>
      </c>
      <c r="O37" s="22">
        <v>106.0158429</v>
      </c>
      <c r="P37" s="2">
        <v>149.8</v>
      </c>
      <c r="Q37" s="2">
        <v>61.23</v>
      </c>
    </row>
    <row r="38" spans="1:17">
      <c r="A38" s="2">
        <v>37</v>
      </c>
      <c r="B38" s="2">
        <v>4</v>
      </c>
      <c r="C38" s="2">
        <v>2015</v>
      </c>
      <c r="D38" s="2">
        <v>542.63</v>
      </c>
      <c r="E38" s="2">
        <v>16.9</v>
      </c>
      <c r="F38" s="2">
        <v>0.95</v>
      </c>
      <c r="G38" s="2">
        <v>159.45</v>
      </c>
      <c r="H38" s="22">
        <v>150.707521767894</v>
      </c>
      <c r="I38" s="22">
        <v>137.928809354586</v>
      </c>
      <c r="J38" s="22">
        <v>5.81280187439666</v>
      </c>
      <c r="K38" s="2">
        <v>4.58</v>
      </c>
      <c r="L38" s="2" t="s">
        <v>293</v>
      </c>
      <c r="M38" s="2">
        <v>616.35</v>
      </c>
      <c r="N38" s="2">
        <v>101.2</v>
      </c>
      <c r="O38" s="22">
        <v>105.8009568</v>
      </c>
      <c r="P38" s="2">
        <v>145.93</v>
      </c>
      <c r="Q38" s="2">
        <v>6.15</v>
      </c>
    </row>
    <row r="39" spans="1:17">
      <c r="A39" s="2">
        <v>38</v>
      </c>
      <c r="B39" s="2">
        <v>5</v>
      </c>
      <c r="C39" s="2">
        <v>2015</v>
      </c>
      <c r="D39" s="2">
        <v>637.14</v>
      </c>
      <c r="E39" s="2">
        <v>23.01</v>
      </c>
      <c r="F39" s="2">
        <v>1.39</v>
      </c>
      <c r="G39" s="2">
        <v>141.86</v>
      </c>
      <c r="H39" s="22">
        <v>132.900799596077</v>
      </c>
      <c r="I39" s="22">
        <v>137.931656030808</v>
      </c>
      <c r="J39" s="22">
        <v>62.5437570917393</v>
      </c>
      <c r="K39" s="2">
        <v>5.26</v>
      </c>
      <c r="L39" s="2" t="s">
        <v>294</v>
      </c>
      <c r="M39" s="2">
        <v>1812.6</v>
      </c>
      <c r="N39" s="2">
        <v>101.7</v>
      </c>
      <c r="O39" s="22">
        <v>106.741269</v>
      </c>
      <c r="P39" s="2">
        <v>147.23</v>
      </c>
      <c r="Q39" s="2">
        <v>66.76</v>
      </c>
    </row>
    <row r="40" spans="1:17">
      <c r="A40" s="2">
        <v>39</v>
      </c>
      <c r="B40" s="2">
        <v>6</v>
      </c>
      <c r="C40" s="2">
        <v>2015</v>
      </c>
      <c r="D40" s="2">
        <v>559.41</v>
      </c>
      <c r="E40" s="2">
        <v>19.54</v>
      </c>
      <c r="F40" s="2">
        <v>1.15</v>
      </c>
      <c r="G40" s="2">
        <v>225.73</v>
      </c>
      <c r="H40" s="22">
        <v>214.820788139053</v>
      </c>
      <c r="I40" s="22">
        <v>198.195088547553</v>
      </c>
      <c r="J40" s="22">
        <v>65.5606436667671</v>
      </c>
      <c r="K40" s="2">
        <v>6.28</v>
      </c>
      <c r="L40" s="2" t="s">
        <v>340</v>
      </c>
      <c r="M40" s="2">
        <v>1228.29</v>
      </c>
      <c r="N40" s="2">
        <v>101.1</v>
      </c>
      <c r="O40" s="22">
        <v>105.078285</v>
      </c>
      <c r="P40" s="2">
        <v>208.26</v>
      </c>
      <c r="Q40" s="2">
        <v>68.89</v>
      </c>
    </row>
    <row r="41" spans="1:17">
      <c r="A41" s="2">
        <v>40</v>
      </c>
      <c r="B41" s="2">
        <v>7</v>
      </c>
      <c r="C41" s="2">
        <v>2015</v>
      </c>
      <c r="D41" s="2">
        <v>515.87</v>
      </c>
      <c r="E41" s="2">
        <v>13.84</v>
      </c>
      <c r="F41" s="2">
        <v>0.65</v>
      </c>
      <c r="G41" s="2">
        <v>147.04</v>
      </c>
      <c r="H41" s="22">
        <v>138.702776920905</v>
      </c>
      <c r="I41" s="22">
        <v>138.806539879701</v>
      </c>
      <c r="J41" s="22">
        <v>22.8750159162946</v>
      </c>
      <c r="K41" s="2">
        <v>9.28</v>
      </c>
      <c r="L41" s="2" t="s">
        <v>317</v>
      </c>
      <c r="M41" s="2">
        <v>647.09</v>
      </c>
      <c r="N41" s="2">
        <v>101.3</v>
      </c>
      <c r="O41" s="22">
        <v>106.0108552</v>
      </c>
      <c r="P41" s="2">
        <v>147.15</v>
      </c>
      <c r="Q41" s="2">
        <v>24.25</v>
      </c>
    </row>
    <row r="42" spans="1:17">
      <c r="A42" s="2">
        <v>41</v>
      </c>
      <c r="B42" s="2">
        <v>8</v>
      </c>
      <c r="C42" s="2">
        <v>2015</v>
      </c>
      <c r="D42" s="2">
        <v>523.07</v>
      </c>
      <c r="E42" s="2">
        <v>17.95</v>
      </c>
      <c r="F42" s="2">
        <v>1.01</v>
      </c>
      <c r="G42" s="2">
        <v>113.11</v>
      </c>
      <c r="H42" s="22">
        <v>106.906653348378</v>
      </c>
      <c r="I42" s="22">
        <v>81.6709744128136</v>
      </c>
      <c r="J42" s="22">
        <v>17.7878456017724</v>
      </c>
      <c r="K42" s="2">
        <v>9.02</v>
      </c>
      <c r="L42" s="2" t="s">
        <v>295</v>
      </c>
      <c r="M42" s="2">
        <v>1878.71</v>
      </c>
      <c r="N42" s="2">
        <v>101.6</v>
      </c>
      <c r="O42" s="22">
        <v>105.8025824</v>
      </c>
      <c r="P42" s="2">
        <v>86.41</v>
      </c>
      <c r="Q42" s="2">
        <v>18.82</v>
      </c>
    </row>
    <row r="43" spans="1:17">
      <c r="A43" s="2">
        <v>42</v>
      </c>
      <c r="B43" s="2">
        <v>9</v>
      </c>
      <c r="C43" s="2">
        <v>2015</v>
      </c>
      <c r="D43" s="2">
        <v>492.78</v>
      </c>
      <c r="E43" s="2">
        <v>19.52</v>
      </c>
      <c r="F43" s="2">
        <v>0.93</v>
      </c>
      <c r="G43" s="2">
        <v>170.33</v>
      </c>
      <c r="H43" s="22">
        <v>160.983099869797</v>
      </c>
      <c r="I43" s="22">
        <v>88.6243484693882</v>
      </c>
      <c r="J43" s="22">
        <v>24.4220237223951</v>
      </c>
      <c r="K43" s="2">
        <v>14.58</v>
      </c>
      <c r="L43" s="2" t="s">
        <v>318</v>
      </c>
      <c r="M43" s="2">
        <v>711.07</v>
      </c>
      <c r="N43" s="2">
        <v>101.5</v>
      </c>
      <c r="O43" s="22">
        <v>105.8061375</v>
      </c>
      <c r="P43" s="2">
        <v>93.77</v>
      </c>
      <c r="Q43" s="2">
        <v>25.84</v>
      </c>
    </row>
    <row r="44" spans="1:17">
      <c r="A44" s="2">
        <v>43</v>
      </c>
      <c r="B44" s="2">
        <v>10</v>
      </c>
      <c r="C44" s="2">
        <v>2015</v>
      </c>
      <c r="D44" s="2">
        <v>515.93</v>
      </c>
      <c r="E44" s="2">
        <v>19.06</v>
      </c>
      <c r="F44" s="2">
        <v>1.79</v>
      </c>
      <c r="G44" s="2">
        <v>213.94</v>
      </c>
      <c r="H44" s="22">
        <v>201.807786301503</v>
      </c>
      <c r="I44" s="22">
        <v>108.469091085397</v>
      </c>
      <c r="J44" s="22">
        <v>37.0996552081805</v>
      </c>
      <c r="K44" s="2">
        <v>11.85</v>
      </c>
      <c r="L44" s="2" t="s">
        <v>319</v>
      </c>
      <c r="M44" s="2">
        <v>838.93</v>
      </c>
      <c r="N44" s="2">
        <v>101.3</v>
      </c>
      <c r="O44" s="22">
        <v>106.0117669</v>
      </c>
      <c r="P44" s="2">
        <v>114.99</v>
      </c>
      <c r="Q44" s="2">
        <v>39.33</v>
      </c>
    </row>
    <row r="45" spans="1:17">
      <c r="A45" s="2">
        <v>44</v>
      </c>
      <c r="B45" s="2">
        <v>11</v>
      </c>
      <c r="C45" s="2">
        <v>2015</v>
      </c>
      <c r="D45" s="2">
        <v>554.29</v>
      </c>
      <c r="E45" s="2">
        <v>19.38</v>
      </c>
      <c r="F45" s="2">
        <v>0.87</v>
      </c>
      <c r="G45" s="2">
        <v>78.99</v>
      </c>
      <c r="H45" s="22">
        <v>74.0821238917815</v>
      </c>
      <c r="I45" s="22">
        <v>40.553374314225</v>
      </c>
      <c r="J45" s="22">
        <v>11.0762106996068</v>
      </c>
      <c r="K45" s="2">
        <v>14.14</v>
      </c>
      <c r="L45" s="2" t="s">
        <v>288</v>
      </c>
      <c r="M45" s="2">
        <v>107.45</v>
      </c>
      <c r="N45" s="2">
        <v>101.1</v>
      </c>
      <c r="O45" s="22">
        <v>106.6249128</v>
      </c>
      <c r="P45" s="2">
        <v>43.24</v>
      </c>
      <c r="Q45" s="2">
        <v>11.81</v>
      </c>
    </row>
    <row r="46" spans="1:17">
      <c r="A46" s="2">
        <v>45</v>
      </c>
      <c r="B46" s="2">
        <v>1</v>
      </c>
      <c r="C46" s="2">
        <v>2016</v>
      </c>
      <c r="D46" s="2">
        <v>636.26</v>
      </c>
      <c r="E46" s="2">
        <v>28.94</v>
      </c>
      <c r="F46" s="2">
        <v>0.64</v>
      </c>
      <c r="G46" s="2">
        <v>233.32</v>
      </c>
      <c r="H46" s="22">
        <v>215.557623211074</v>
      </c>
      <c r="I46" s="22">
        <v>126.025267367661</v>
      </c>
      <c r="J46" s="22">
        <v>52.8177152364867</v>
      </c>
      <c r="K46" s="2">
        <v>4.33</v>
      </c>
      <c r="L46" s="2" t="s">
        <v>290</v>
      </c>
      <c r="M46" s="2">
        <v>2256.26</v>
      </c>
      <c r="N46" s="2">
        <v>101.8</v>
      </c>
      <c r="O46" s="22">
        <v>108.24019885</v>
      </c>
      <c r="P46" s="2">
        <v>136.41</v>
      </c>
      <c r="Q46" s="2">
        <v>57.17</v>
      </c>
    </row>
    <row r="47" spans="1:17">
      <c r="A47" s="2">
        <v>46</v>
      </c>
      <c r="B47" s="2">
        <v>2</v>
      </c>
      <c r="C47" s="2">
        <v>2016</v>
      </c>
      <c r="D47" s="2">
        <v>518.76</v>
      </c>
      <c r="E47" s="2">
        <v>22.47</v>
      </c>
      <c r="F47" s="2">
        <v>1.09</v>
      </c>
      <c r="G47" s="2">
        <v>229.77</v>
      </c>
      <c r="H47" s="22">
        <v>214.585446082484</v>
      </c>
      <c r="I47" s="22">
        <v>149.183440645933</v>
      </c>
      <c r="J47" s="22">
        <v>36.8522509571086</v>
      </c>
      <c r="K47" s="2">
        <v>4.49</v>
      </c>
      <c r="L47" s="2" t="s">
        <v>291</v>
      </c>
      <c r="M47" s="2">
        <v>2096.27</v>
      </c>
      <c r="N47" s="2">
        <v>101.6</v>
      </c>
      <c r="O47" s="22">
        <v>107.0762273</v>
      </c>
      <c r="P47" s="2">
        <v>159.74</v>
      </c>
      <c r="Q47" s="2">
        <v>39.46</v>
      </c>
    </row>
    <row r="48" spans="1:17">
      <c r="A48" s="2">
        <v>47</v>
      </c>
      <c r="B48" s="2">
        <v>3</v>
      </c>
      <c r="C48" s="2">
        <v>2016</v>
      </c>
      <c r="D48" s="2">
        <v>483.78</v>
      </c>
      <c r="E48" s="2">
        <v>22.56</v>
      </c>
      <c r="F48" s="2">
        <v>0.77</v>
      </c>
      <c r="G48" s="2">
        <v>231.24</v>
      </c>
      <c r="H48" s="22">
        <v>214.894919350325</v>
      </c>
      <c r="I48" s="22">
        <v>137.585161779171</v>
      </c>
      <c r="J48" s="22">
        <v>57.9149428036337</v>
      </c>
      <c r="K48" s="2">
        <v>6.93</v>
      </c>
      <c r="L48" s="2" t="s">
        <v>338</v>
      </c>
      <c r="M48" s="2">
        <v>247.41</v>
      </c>
      <c r="N48" s="2">
        <v>101.5</v>
      </c>
      <c r="O48" s="22">
        <v>107.6060805435</v>
      </c>
      <c r="P48" s="2">
        <v>148.05</v>
      </c>
      <c r="Q48" s="2">
        <v>62.32</v>
      </c>
    </row>
    <row r="49" spans="1:17">
      <c r="A49" s="2">
        <v>48</v>
      </c>
      <c r="B49" s="2">
        <v>4</v>
      </c>
      <c r="C49" s="2">
        <v>2016</v>
      </c>
      <c r="D49" s="2">
        <v>531.16</v>
      </c>
      <c r="E49" s="2">
        <v>19.13</v>
      </c>
      <c r="F49" s="2">
        <v>0.88</v>
      </c>
      <c r="G49" s="2">
        <v>165.8</v>
      </c>
      <c r="H49" s="22">
        <v>153.636625342733</v>
      </c>
      <c r="I49" s="22">
        <v>150.337793097739</v>
      </c>
      <c r="J49" s="22">
        <v>11.5922447710349</v>
      </c>
      <c r="K49" s="2">
        <v>4.24</v>
      </c>
      <c r="L49" s="2" t="s">
        <v>293</v>
      </c>
      <c r="M49" s="2">
        <v>614.09</v>
      </c>
      <c r="N49" s="2">
        <v>102</v>
      </c>
      <c r="O49" s="22">
        <v>107.916975936</v>
      </c>
      <c r="P49" s="2">
        <v>162.24</v>
      </c>
      <c r="Q49" s="2">
        <v>12.51</v>
      </c>
    </row>
    <row r="50" spans="1:17">
      <c r="A50" s="2">
        <v>49</v>
      </c>
      <c r="B50" s="2">
        <v>5</v>
      </c>
      <c r="C50" s="2">
        <v>2016</v>
      </c>
      <c r="D50" s="2">
        <v>523.27</v>
      </c>
      <c r="E50" s="2">
        <v>24.17</v>
      </c>
      <c r="F50" s="2">
        <v>1.31</v>
      </c>
      <c r="G50" s="2">
        <v>144.47</v>
      </c>
      <c r="H50" s="22">
        <v>132.43245054346</v>
      </c>
      <c r="I50" s="22">
        <v>139.490870071283</v>
      </c>
      <c r="J50" s="22">
        <v>58.5665485237188</v>
      </c>
      <c r="K50" s="2">
        <v>5.01</v>
      </c>
      <c r="L50" s="2" t="s">
        <v>294</v>
      </c>
      <c r="M50" s="2">
        <v>1920.49</v>
      </c>
      <c r="N50" s="2">
        <v>102.2</v>
      </c>
      <c r="O50" s="22">
        <v>109.089576918</v>
      </c>
      <c r="P50" s="2">
        <v>152.17</v>
      </c>
      <c r="Q50" s="2">
        <v>63.89</v>
      </c>
    </row>
    <row r="51" spans="1:17">
      <c r="A51" s="2">
        <v>50</v>
      </c>
      <c r="B51" s="2">
        <v>6</v>
      </c>
      <c r="C51" s="2">
        <v>2016</v>
      </c>
      <c r="D51" s="2">
        <v>540.65</v>
      </c>
      <c r="E51" s="2">
        <v>19.71</v>
      </c>
      <c r="F51" s="2">
        <v>1.2</v>
      </c>
      <c r="G51" s="2">
        <v>232.77</v>
      </c>
      <c r="H51" s="22">
        <v>217.390142187584</v>
      </c>
      <c r="I51" s="22">
        <v>199.991085827423</v>
      </c>
      <c r="J51" s="22">
        <v>64.114075100647</v>
      </c>
      <c r="K51" s="2">
        <v>4.64</v>
      </c>
      <c r="L51" s="2" t="s">
        <v>340</v>
      </c>
      <c r="M51" s="2">
        <v>1262.98</v>
      </c>
      <c r="N51" s="2">
        <v>101.9</v>
      </c>
      <c r="O51" s="22">
        <v>107.074772415</v>
      </c>
      <c r="P51" s="2">
        <v>214.14</v>
      </c>
      <c r="Q51" s="2">
        <v>68.65</v>
      </c>
    </row>
    <row r="52" spans="1:17">
      <c r="A52" s="2">
        <v>51</v>
      </c>
      <c r="B52" s="2">
        <v>7</v>
      </c>
      <c r="C52" s="2">
        <v>2016</v>
      </c>
      <c r="D52" s="2">
        <v>503.92</v>
      </c>
      <c r="E52" s="2">
        <v>13.86</v>
      </c>
      <c r="F52" s="2">
        <v>0.64</v>
      </c>
      <c r="G52" s="2">
        <v>156.43</v>
      </c>
      <c r="H52" s="22">
        <v>144.808989601123</v>
      </c>
      <c r="I52" s="22">
        <v>138.532668246552</v>
      </c>
      <c r="J52" s="22">
        <v>22.4855229649766</v>
      </c>
      <c r="K52" s="2">
        <v>9.09</v>
      </c>
      <c r="L52" s="2" t="s">
        <v>317</v>
      </c>
      <c r="M52" s="2">
        <v>660.91</v>
      </c>
      <c r="N52" s="2">
        <v>101.9</v>
      </c>
      <c r="O52" s="22">
        <v>108.0250614488</v>
      </c>
      <c r="P52" s="2">
        <v>149.65</v>
      </c>
      <c r="Q52" s="2">
        <v>24.29</v>
      </c>
    </row>
    <row r="53" spans="1:17">
      <c r="A53" s="2">
        <v>52</v>
      </c>
      <c r="B53" s="2">
        <v>8</v>
      </c>
      <c r="C53" s="2">
        <v>2016</v>
      </c>
      <c r="D53" s="2">
        <v>531.1</v>
      </c>
      <c r="E53" s="2">
        <v>18.43</v>
      </c>
      <c r="F53" s="2">
        <v>1.01</v>
      </c>
      <c r="G53" s="2">
        <v>114.71</v>
      </c>
      <c r="H53" s="22">
        <v>106.606591712373</v>
      </c>
      <c r="I53" s="22">
        <v>84.1533160104206</v>
      </c>
      <c r="J53" s="22">
        <v>20.3901021896038</v>
      </c>
      <c r="K53" s="2">
        <v>8.91</v>
      </c>
      <c r="L53" s="2" t="s">
        <v>295</v>
      </c>
      <c r="M53" s="2">
        <v>1874</v>
      </c>
      <c r="N53" s="2">
        <v>101.7</v>
      </c>
      <c r="O53" s="22">
        <v>107.6012263008</v>
      </c>
      <c r="P53" s="2">
        <v>90.55</v>
      </c>
      <c r="Q53" s="2">
        <v>21.94</v>
      </c>
    </row>
    <row r="54" spans="1:17">
      <c r="A54" s="2">
        <v>53</v>
      </c>
      <c r="B54" s="2">
        <v>9</v>
      </c>
      <c r="C54" s="2">
        <v>2016</v>
      </c>
      <c r="D54" s="2">
        <v>524.68</v>
      </c>
      <c r="E54" s="2">
        <v>18.91</v>
      </c>
      <c r="F54" s="2">
        <v>0.86</v>
      </c>
      <c r="G54" s="2">
        <v>172.43</v>
      </c>
      <c r="H54" s="22">
        <v>161.194719940277</v>
      </c>
      <c r="I54" s="22">
        <v>106.814989853135</v>
      </c>
      <c r="J54" s="22">
        <v>22.4548928432724</v>
      </c>
      <c r="K54" s="2">
        <v>14.06</v>
      </c>
      <c r="L54" s="2" t="s">
        <v>318</v>
      </c>
      <c r="M54" s="2">
        <v>714.25</v>
      </c>
      <c r="N54" s="2">
        <v>101.1</v>
      </c>
      <c r="O54" s="22">
        <v>106.9700050125</v>
      </c>
      <c r="P54" s="2">
        <v>114.26</v>
      </c>
      <c r="Q54" s="2">
        <v>24.02</v>
      </c>
    </row>
    <row r="55" spans="1:17">
      <c r="A55" s="2">
        <v>54</v>
      </c>
      <c r="B55" s="2">
        <v>10</v>
      </c>
      <c r="C55" s="2">
        <v>2016</v>
      </c>
      <c r="D55" s="2">
        <v>515</v>
      </c>
      <c r="E55" s="2">
        <v>19.99</v>
      </c>
      <c r="F55" s="2">
        <v>1.63</v>
      </c>
      <c r="G55" s="2">
        <v>237.99</v>
      </c>
      <c r="H55" s="22">
        <v>220.741344336588</v>
      </c>
      <c r="I55" s="22">
        <v>111.831521856643</v>
      </c>
      <c r="J55" s="22">
        <v>36.6093569518262</v>
      </c>
      <c r="K55" s="2">
        <v>10.42</v>
      </c>
      <c r="L55" s="2" t="s">
        <v>319</v>
      </c>
      <c r="M55" s="2">
        <v>813.07</v>
      </c>
      <c r="N55" s="2">
        <v>101.7</v>
      </c>
      <c r="O55" s="22">
        <v>107.8139669373</v>
      </c>
      <c r="P55" s="2">
        <v>120.57</v>
      </c>
      <c r="Q55" s="2">
        <v>39.47</v>
      </c>
    </row>
    <row r="56" spans="1:17">
      <c r="A56" s="2">
        <v>55</v>
      </c>
      <c r="B56" s="2">
        <v>11</v>
      </c>
      <c r="C56" s="2">
        <v>2016</v>
      </c>
      <c r="D56" s="2">
        <v>561.2</v>
      </c>
      <c r="E56" s="2">
        <v>23.22</v>
      </c>
      <c r="F56" s="2">
        <v>0.87</v>
      </c>
      <c r="G56" s="2">
        <v>78.94</v>
      </c>
      <c r="H56" s="22">
        <v>73.1573424266097</v>
      </c>
      <c r="I56" s="22">
        <v>39.9334923380113</v>
      </c>
      <c r="J56" s="22">
        <v>11.4360477013474</v>
      </c>
      <c r="K56" s="2">
        <v>13.83</v>
      </c>
      <c r="L56" s="2" t="s">
        <v>288</v>
      </c>
      <c r="M56" s="2">
        <v>107.42</v>
      </c>
      <c r="N56" s="2">
        <v>101.2</v>
      </c>
      <c r="O56" s="22">
        <v>107.9044117536</v>
      </c>
      <c r="P56" s="2">
        <v>43.09</v>
      </c>
      <c r="Q56" s="2">
        <v>12.34</v>
      </c>
    </row>
    <row r="57" spans="1:17">
      <c r="A57" s="2">
        <v>56</v>
      </c>
      <c r="B57" s="2">
        <v>1</v>
      </c>
      <c r="C57" s="2">
        <v>2017</v>
      </c>
      <c r="D57" s="2">
        <v>615.84</v>
      </c>
      <c r="E57" s="2">
        <v>27.13</v>
      </c>
      <c r="F57" s="2">
        <v>0.63</v>
      </c>
      <c r="G57" s="2">
        <v>274.3</v>
      </c>
      <c r="H57" s="22">
        <v>249.672772491141</v>
      </c>
      <c r="I57" s="22">
        <v>132.1181295191</v>
      </c>
      <c r="J57" s="22">
        <v>60.8389650503386</v>
      </c>
      <c r="K57" s="2">
        <v>3.78</v>
      </c>
      <c r="L57" s="2" t="s">
        <v>290</v>
      </c>
      <c r="M57" s="2">
        <v>2237.72</v>
      </c>
      <c r="N57" s="2">
        <v>101.5</v>
      </c>
      <c r="O57" s="22">
        <v>109.86380183275</v>
      </c>
      <c r="P57" s="2">
        <v>145.15</v>
      </c>
      <c r="Q57" s="2">
        <v>66.84</v>
      </c>
    </row>
    <row r="58" spans="1:17">
      <c r="A58" s="2">
        <v>57</v>
      </c>
      <c r="B58" s="2">
        <v>2</v>
      </c>
      <c r="C58" s="2">
        <v>2017</v>
      </c>
      <c r="D58" s="2">
        <v>495.38</v>
      </c>
      <c r="E58" s="2">
        <v>23.3</v>
      </c>
      <c r="F58" s="2">
        <v>1.15</v>
      </c>
      <c r="G58" s="2">
        <v>236.51</v>
      </c>
      <c r="H58" s="22">
        <v>218.476782605374</v>
      </c>
      <c r="I58" s="22">
        <v>159.439739028741</v>
      </c>
      <c r="J58" s="22">
        <v>38.4373553938929</v>
      </c>
      <c r="K58" s="2">
        <v>3.99</v>
      </c>
      <c r="L58" s="2" t="s">
        <v>291</v>
      </c>
      <c r="M58" s="2">
        <v>2190.11</v>
      </c>
      <c r="N58" s="2">
        <v>101.1</v>
      </c>
      <c r="O58" s="22">
        <v>108.2540658003</v>
      </c>
      <c r="P58" s="2">
        <v>172.6</v>
      </c>
      <c r="Q58" s="2">
        <v>41.61</v>
      </c>
    </row>
    <row r="59" spans="1:17">
      <c r="A59" s="2">
        <v>58</v>
      </c>
      <c r="B59" s="2">
        <v>3</v>
      </c>
      <c r="C59" s="2">
        <v>2017</v>
      </c>
      <c r="D59" s="2">
        <v>488.43</v>
      </c>
      <c r="E59" s="2">
        <v>23.05</v>
      </c>
      <c r="F59" s="2">
        <v>0.74</v>
      </c>
      <c r="G59" s="2">
        <v>244.17</v>
      </c>
      <c r="H59" s="22">
        <v>225.110088234484</v>
      </c>
      <c r="I59" s="22">
        <v>149.501789360298</v>
      </c>
      <c r="J59" s="22">
        <v>55.7589308122275</v>
      </c>
      <c r="K59" s="2">
        <v>6.51</v>
      </c>
      <c r="L59" s="2" t="s">
        <v>338</v>
      </c>
      <c r="M59" s="2">
        <v>256.7</v>
      </c>
      <c r="N59" s="2">
        <v>100.8</v>
      </c>
      <c r="O59" s="22">
        <v>108.466929187848</v>
      </c>
      <c r="P59" s="2">
        <v>162.16</v>
      </c>
      <c r="Q59" s="2">
        <v>60.48</v>
      </c>
    </row>
    <row r="60" spans="1:17">
      <c r="A60" s="2">
        <v>59</v>
      </c>
      <c r="B60" s="2">
        <v>4</v>
      </c>
      <c r="C60" s="2">
        <v>2017</v>
      </c>
      <c r="D60" s="2">
        <v>427.9</v>
      </c>
      <c r="E60" s="2">
        <v>20.13</v>
      </c>
      <c r="F60" s="2">
        <v>0.78</v>
      </c>
      <c r="G60" s="2">
        <v>159.5</v>
      </c>
      <c r="H60" s="22">
        <v>146.046249244089</v>
      </c>
      <c r="I60" s="22">
        <v>145.158068292573</v>
      </c>
      <c r="J60" s="22">
        <v>8.45145379638207</v>
      </c>
      <c r="K60" s="2">
        <v>4.05</v>
      </c>
      <c r="L60" s="2" t="s">
        <v>293</v>
      </c>
      <c r="M60" s="2">
        <v>615.03</v>
      </c>
      <c r="N60" s="2">
        <v>101.2</v>
      </c>
      <c r="O60" s="22">
        <v>109.211979647232</v>
      </c>
      <c r="P60" s="2">
        <v>158.53</v>
      </c>
      <c r="Q60" s="2">
        <v>9.23</v>
      </c>
    </row>
    <row r="61" spans="1:17">
      <c r="A61" s="2">
        <v>60</v>
      </c>
      <c r="B61" s="2">
        <v>5</v>
      </c>
      <c r="C61" s="2">
        <v>2017</v>
      </c>
      <c r="D61" s="2">
        <v>571.55</v>
      </c>
      <c r="E61" s="2">
        <v>22.26</v>
      </c>
      <c r="F61" s="2">
        <v>1.29</v>
      </c>
      <c r="G61" s="2">
        <v>149.78</v>
      </c>
      <c r="H61" s="22">
        <v>135.671946624581</v>
      </c>
      <c r="I61" s="22">
        <v>153.697529064353</v>
      </c>
      <c r="J61" s="22">
        <v>52.7452093199982</v>
      </c>
      <c r="K61" s="2">
        <v>4.83</v>
      </c>
      <c r="L61" s="2" t="s">
        <v>294</v>
      </c>
      <c r="M61" s="2">
        <v>1991.65</v>
      </c>
      <c r="N61" s="2">
        <v>101.2</v>
      </c>
      <c r="O61" s="22">
        <v>110.398651841016</v>
      </c>
      <c r="P61" s="2">
        <v>169.68</v>
      </c>
      <c r="Q61" s="2">
        <v>58.23</v>
      </c>
    </row>
    <row r="62" spans="1:17">
      <c r="A62" s="2">
        <v>61</v>
      </c>
      <c r="B62" s="2">
        <v>6</v>
      </c>
      <c r="C62" s="2">
        <v>2017</v>
      </c>
      <c r="D62" s="2">
        <v>531.76</v>
      </c>
      <c r="E62" s="2">
        <v>20.03</v>
      </c>
      <c r="F62" s="2">
        <v>1.21</v>
      </c>
      <c r="G62" s="2">
        <v>222.46</v>
      </c>
      <c r="H62" s="22">
        <v>205.500847514773</v>
      </c>
      <c r="I62" s="22">
        <v>189.473518087544</v>
      </c>
      <c r="J62" s="22">
        <v>65.0423207476182</v>
      </c>
      <c r="K62" s="2">
        <v>4.6</v>
      </c>
      <c r="L62" s="2" t="s">
        <v>340</v>
      </c>
      <c r="M62" s="2">
        <v>1291.28</v>
      </c>
      <c r="N62" s="2">
        <v>101.1</v>
      </c>
      <c r="O62" s="22">
        <v>108.252594911565</v>
      </c>
      <c r="P62" s="2">
        <v>205.11</v>
      </c>
      <c r="Q62" s="2">
        <v>70.41</v>
      </c>
    </row>
    <row r="63" spans="1:17">
      <c r="A63" s="2">
        <v>62</v>
      </c>
      <c r="B63" s="2">
        <v>7</v>
      </c>
      <c r="C63" s="2">
        <v>2017</v>
      </c>
      <c r="D63" s="2">
        <v>505.59</v>
      </c>
      <c r="E63" s="2">
        <v>13.39</v>
      </c>
      <c r="F63" s="2">
        <v>0.64</v>
      </c>
      <c r="G63" s="2">
        <v>159.01</v>
      </c>
      <c r="H63" s="22">
        <v>145.308316165718</v>
      </c>
      <c r="I63" s="22">
        <v>153.468829739454</v>
      </c>
      <c r="J63" s="22">
        <v>22.3705904014638</v>
      </c>
      <c r="K63" s="2">
        <v>8.64</v>
      </c>
      <c r="L63" s="2" t="s">
        <v>317</v>
      </c>
      <c r="M63" s="2">
        <v>658.94</v>
      </c>
      <c r="N63" s="2">
        <v>101.3</v>
      </c>
      <c r="O63" s="22">
        <v>109.429387247634</v>
      </c>
      <c r="P63" s="2">
        <v>167.94</v>
      </c>
      <c r="Q63" s="2">
        <v>24.48</v>
      </c>
    </row>
    <row r="64" spans="1:17">
      <c r="A64" s="2">
        <v>63</v>
      </c>
      <c r="B64" s="2">
        <v>8</v>
      </c>
      <c r="C64" s="2">
        <v>2017</v>
      </c>
      <c r="D64" s="2">
        <v>533.58</v>
      </c>
      <c r="E64" s="2">
        <v>18.26</v>
      </c>
      <c r="F64" s="2">
        <v>1.03</v>
      </c>
      <c r="G64" s="2">
        <v>115.42</v>
      </c>
      <c r="H64" s="22">
        <v>106.415114576735</v>
      </c>
      <c r="I64" s="22">
        <v>95.2960166578698</v>
      </c>
      <c r="J64" s="22">
        <v>20.9382018024402</v>
      </c>
      <c r="K64" s="2">
        <v>9</v>
      </c>
      <c r="L64" s="2" t="s">
        <v>295</v>
      </c>
      <c r="M64" s="2">
        <v>1874.93</v>
      </c>
      <c r="N64" s="2">
        <v>100.8</v>
      </c>
      <c r="O64" s="22">
        <v>108.462036111206</v>
      </c>
      <c r="P64" s="2">
        <v>103.36</v>
      </c>
      <c r="Q64" s="2">
        <v>22.71</v>
      </c>
    </row>
    <row r="65" spans="1:17">
      <c r="A65" s="2">
        <v>64</v>
      </c>
      <c r="B65" s="2">
        <v>9</v>
      </c>
      <c r="C65" s="2">
        <v>2017</v>
      </c>
      <c r="D65" s="2">
        <v>510.36</v>
      </c>
      <c r="E65" s="2">
        <v>19.33</v>
      </c>
      <c r="F65" s="2">
        <v>0.84</v>
      </c>
      <c r="G65" s="2">
        <v>177.45</v>
      </c>
      <c r="H65" s="22">
        <v>164.898234863868</v>
      </c>
      <c r="I65" s="22">
        <v>101.197057067767</v>
      </c>
      <c r="J65" s="22">
        <v>22.2280404505141</v>
      </c>
      <c r="K65" s="2">
        <v>13.75</v>
      </c>
      <c r="L65" s="2" t="s">
        <v>318</v>
      </c>
      <c r="M65" s="2">
        <v>700.5</v>
      </c>
      <c r="N65" s="2">
        <v>100.6</v>
      </c>
      <c r="O65" s="22">
        <v>107.611825042575</v>
      </c>
      <c r="P65" s="2">
        <v>108.9</v>
      </c>
      <c r="Q65" s="2">
        <v>23.92</v>
      </c>
    </row>
    <row r="66" spans="1:17">
      <c r="A66" s="2">
        <v>65</v>
      </c>
      <c r="B66" s="2">
        <v>10</v>
      </c>
      <c r="C66" s="2">
        <v>2017</v>
      </c>
      <c r="D66" s="2">
        <v>537.71</v>
      </c>
      <c r="E66" s="2">
        <v>18.08</v>
      </c>
      <c r="F66" s="2">
        <v>1.59</v>
      </c>
      <c r="G66" s="2">
        <v>250.1</v>
      </c>
      <c r="H66" s="22">
        <v>228.996698197107</v>
      </c>
      <c r="I66" s="22">
        <v>117.455803457516</v>
      </c>
      <c r="J66" s="22">
        <v>40.1224922630837</v>
      </c>
      <c r="K66" s="2">
        <v>10.45</v>
      </c>
      <c r="L66" s="2" t="s">
        <v>319</v>
      </c>
      <c r="M66" s="2">
        <v>802.15</v>
      </c>
      <c r="N66" s="2">
        <v>101.3</v>
      </c>
      <c r="O66" s="22">
        <v>109.215548507485</v>
      </c>
      <c r="P66" s="2">
        <v>128.28</v>
      </c>
      <c r="Q66" s="2">
        <v>43.82</v>
      </c>
    </row>
    <row r="67" spans="1:17">
      <c r="A67" s="2">
        <v>66</v>
      </c>
      <c r="B67" s="2">
        <v>11</v>
      </c>
      <c r="C67" s="2">
        <v>2017</v>
      </c>
      <c r="D67" s="2">
        <v>556.82</v>
      </c>
      <c r="E67" s="2">
        <v>22.6</v>
      </c>
      <c r="F67" s="2">
        <v>0.87</v>
      </c>
      <c r="G67" s="2">
        <v>81.02</v>
      </c>
      <c r="H67" s="22">
        <v>74.2680261662367</v>
      </c>
      <c r="I67" s="22">
        <v>95.2046062407473</v>
      </c>
      <c r="J67" s="22">
        <v>12.0632834404798</v>
      </c>
      <c r="K67" s="2">
        <v>13.72</v>
      </c>
      <c r="L67" s="2" t="s">
        <v>288</v>
      </c>
      <c r="M67" s="2">
        <v>105.64</v>
      </c>
      <c r="N67" s="2">
        <v>101.1</v>
      </c>
      <c r="O67" s="22">
        <v>109.09136028289</v>
      </c>
      <c r="P67" s="2">
        <v>103.86</v>
      </c>
      <c r="Q67" s="2">
        <v>13.16</v>
      </c>
    </row>
    <row r="68" spans="1:17">
      <c r="A68" s="2">
        <v>67</v>
      </c>
      <c r="B68" s="2">
        <v>1</v>
      </c>
      <c r="C68" s="2">
        <v>2018</v>
      </c>
      <c r="D68" s="2">
        <v>626.05</v>
      </c>
      <c r="E68" s="2">
        <v>28.43</v>
      </c>
      <c r="F68" s="2">
        <v>0.65</v>
      </c>
      <c r="G68" s="2">
        <v>330.82</v>
      </c>
      <c r="H68" s="22">
        <v>294.060828826784</v>
      </c>
      <c r="I68" s="22">
        <v>125.901625642421</v>
      </c>
      <c r="J68" s="22">
        <v>63.6885871030744</v>
      </c>
      <c r="K68" s="2">
        <v>3.16</v>
      </c>
      <c r="L68" s="2" t="s">
        <v>290</v>
      </c>
      <c r="M68" s="2">
        <v>2214.72</v>
      </c>
      <c r="N68" s="2">
        <v>102.4</v>
      </c>
      <c r="O68" s="22">
        <v>112.500533076736</v>
      </c>
      <c r="P68" s="2">
        <v>141.64</v>
      </c>
      <c r="Q68" s="2">
        <v>71.65</v>
      </c>
    </row>
    <row r="69" spans="1:17">
      <c r="A69" s="2">
        <v>68</v>
      </c>
      <c r="B69" s="2">
        <v>2</v>
      </c>
      <c r="C69" s="2">
        <v>2018</v>
      </c>
      <c r="D69" s="2">
        <v>541.52</v>
      </c>
      <c r="E69" s="2">
        <v>23.08</v>
      </c>
      <c r="F69" s="2">
        <v>1.14</v>
      </c>
      <c r="G69" s="2">
        <v>229.5</v>
      </c>
      <c r="H69" s="22">
        <v>207.844387494014</v>
      </c>
      <c r="I69" s="22">
        <v>152.319597092018</v>
      </c>
      <c r="J69" s="22">
        <v>37.4934973518613</v>
      </c>
      <c r="K69" s="2">
        <v>3.61</v>
      </c>
      <c r="L69" s="2" t="s">
        <v>291</v>
      </c>
      <c r="M69" s="2">
        <v>2172.8</v>
      </c>
      <c r="N69" s="2">
        <v>102</v>
      </c>
      <c r="O69" s="22">
        <v>110.419147116306</v>
      </c>
      <c r="P69" s="2">
        <v>168.19</v>
      </c>
      <c r="Q69" s="2">
        <v>41.4</v>
      </c>
    </row>
    <row r="70" spans="1:17">
      <c r="A70" s="2">
        <v>69</v>
      </c>
      <c r="B70" s="2">
        <v>3</v>
      </c>
      <c r="C70" s="2">
        <v>2018</v>
      </c>
      <c r="D70" s="2">
        <v>499.74</v>
      </c>
      <c r="E70" s="2">
        <v>22.7</v>
      </c>
      <c r="F70" s="2">
        <v>0.79</v>
      </c>
      <c r="G70" s="2">
        <v>227.93</v>
      </c>
      <c r="H70" s="22">
        <v>207.032298264639</v>
      </c>
      <c r="I70" s="22">
        <v>161.126044790788</v>
      </c>
      <c r="J70" s="22">
        <v>55.6343099579218</v>
      </c>
      <c r="K70" s="2">
        <v>6.33</v>
      </c>
      <c r="L70" s="2" t="s">
        <v>338</v>
      </c>
      <c r="M70" s="2">
        <v>262.71</v>
      </c>
      <c r="N70" s="2">
        <v>101.5</v>
      </c>
      <c r="O70" s="22">
        <v>110.093933125666</v>
      </c>
      <c r="P70" s="2">
        <v>177.39</v>
      </c>
      <c r="Q70" s="2">
        <v>61.25</v>
      </c>
    </row>
    <row r="71" spans="1:17">
      <c r="A71" s="2">
        <v>70</v>
      </c>
      <c r="B71" s="2">
        <v>4</v>
      </c>
      <c r="C71" s="2">
        <v>2018</v>
      </c>
      <c r="D71" s="2">
        <v>505.57</v>
      </c>
      <c r="E71" s="2">
        <v>19.73</v>
      </c>
      <c r="F71" s="2">
        <v>0.76</v>
      </c>
      <c r="G71" s="2">
        <v>159.88</v>
      </c>
      <c r="H71" s="22">
        <v>143.523721981344</v>
      </c>
      <c r="I71" s="22">
        <v>132.042183301451</v>
      </c>
      <c r="J71" s="22">
        <v>8.48323225371344</v>
      </c>
      <c r="K71" s="2">
        <v>3.88</v>
      </c>
      <c r="L71" s="2" t="s">
        <v>293</v>
      </c>
      <c r="M71" s="2">
        <v>620.41</v>
      </c>
      <c r="N71" s="2">
        <v>102</v>
      </c>
      <c r="O71" s="22">
        <v>111.396219240177</v>
      </c>
      <c r="P71" s="2">
        <v>147.09</v>
      </c>
      <c r="Q71" s="2">
        <v>9.45</v>
      </c>
    </row>
    <row r="72" spans="1:17">
      <c r="A72" s="2">
        <v>71</v>
      </c>
      <c r="B72" s="2">
        <v>5</v>
      </c>
      <c r="C72" s="2">
        <v>2018</v>
      </c>
      <c r="D72" s="2">
        <v>601.47</v>
      </c>
      <c r="E72" s="2">
        <v>22.43</v>
      </c>
      <c r="F72" s="2">
        <v>1.43</v>
      </c>
      <c r="G72" s="2">
        <v>154.15</v>
      </c>
      <c r="H72" s="22">
        <v>137.161422687651</v>
      </c>
      <c r="I72" s="22">
        <v>139.127862805326</v>
      </c>
      <c r="J72" s="22">
        <v>50.4156095328076</v>
      </c>
      <c r="K72" s="2">
        <v>4.89</v>
      </c>
      <c r="L72" s="2" t="s">
        <v>294</v>
      </c>
      <c r="M72" s="2">
        <v>2034.3</v>
      </c>
      <c r="N72" s="2">
        <v>101.8</v>
      </c>
      <c r="O72" s="22">
        <v>112.385827574154</v>
      </c>
      <c r="P72" s="2">
        <v>156.36</v>
      </c>
      <c r="Q72" s="2">
        <v>56.66</v>
      </c>
    </row>
    <row r="73" spans="1:17">
      <c r="A73" s="2">
        <v>72</v>
      </c>
      <c r="B73" s="2">
        <v>6</v>
      </c>
      <c r="C73" s="2">
        <v>2018</v>
      </c>
      <c r="D73" s="2">
        <v>541.23</v>
      </c>
      <c r="E73" s="2">
        <v>20.43</v>
      </c>
      <c r="F73" s="2">
        <v>1.14</v>
      </c>
      <c r="G73" s="2">
        <v>226.62</v>
      </c>
      <c r="H73" s="22">
        <v>205.238932858596</v>
      </c>
      <c r="I73" s="22">
        <v>200.991423392941</v>
      </c>
      <c r="J73" s="22">
        <v>59.6915456036982</v>
      </c>
      <c r="K73" s="2">
        <v>4.33</v>
      </c>
      <c r="L73" s="2" t="s">
        <v>340</v>
      </c>
      <c r="M73" s="2">
        <v>1472.5</v>
      </c>
      <c r="N73" s="2">
        <v>102</v>
      </c>
      <c r="O73" s="22">
        <v>110.417646809796</v>
      </c>
      <c r="P73" s="2">
        <v>221.93</v>
      </c>
      <c r="Q73" s="2">
        <v>65.91</v>
      </c>
    </row>
    <row r="74" spans="1:17">
      <c r="A74" s="2">
        <v>73</v>
      </c>
      <c r="B74" s="2">
        <v>7</v>
      </c>
      <c r="C74" s="2">
        <v>2018</v>
      </c>
      <c r="D74" s="2">
        <v>508.86</v>
      </c>
      <c r="E74" s="2">
        <v>13.4</v>
      </c>
      <c r="F74" s="2">
        <v>0.65</v>
      </c>
      <c r="G74" s="2">
        <v>159.25</v>
      </c>
      <c r="H74" s="22">
        <v>142.534413006325</v>
      </c>
      <c r="I74" s="22">
        <v>160.694684528449</v>
      </c>
      <c r="J74" s="22">
        <v>22.0715769214189</v>
      </c>
      <c r="K74" s="2">
        <v>8.06</v>
      </c>
      <c r="L74" s="2" t="s">
        <v>317</v>
      </c>
      <c r="M74" s="2">
        <v>656.45</v>
      </c>
      <c r="N74" s="2">
        <v>102.1</v>
      </c>
      <c r="O74" s="22">
        <v>111.727404379835</v>
      </c>
      <c r="P74" s="2">
        <v>179.54</v>
      </c>
      <c r="Q74" s="2">
        <v>24.66</v>
      </c>
    </row>
    <row r="75" spans="1:17">
      <c r="A75" s="2">
        <v>74</v>
      </c>
      <c r="B75" s="2">
        <v>8</v>
      </c>
      <c r="C75" s="2">
        <v>2018</v>
      </c>
      <c r="D75" s="2">
        <v>531.97</v>
      </c>
      <c r="E75" s="2">
        <v>18.3</v>
      </c>
      <c r="F75" s="2">
        <v>1.03</v>
      </c>
      <c r="G75" s="2">
        <v>117.26</v>
      </c>
      <c r="H75" s="22">
        <v>106.304386129508</v>
      </c>
      <c r="I75" s="22">
        <v>100.928426639929</v>
      </c>
      <c r="J75" s="22">
        <v>20.0895889188973</v>
      </c>
      <c r="K75" s="2">
        <v>8.88</v>
      </c>
      <c r="L75" s="2" t="s">
        <v>295</v>
      </c>
      <c r="M75" s="2">
        <v>1874</v>
      </c>
      <c r="N75" s="2">
        <v>101.7</v>
      </c>
      <c r="O75" s="22">
        <v>110.305890725097</v>
      </c>
      <c r="P75" s="2">
        <v>111.33</v>
      </c>
      <c r="Q75" s="2">
        <v>22.16</v>
      </c>
    </row>
    <row r="76" spans="1:17">
      <c r="A76" s="2">
        <v>75</v>
      </c>
      <c r="B76" s="2">
        <v>9</v>
      </c>
      <c r="C76" s="2">
        <v>2018</v>
      </c>
      <c r="D76" s="2">
        <v>504.84</v>
      </c>
      <c r="E76" s="2">
        <v>20.16</v>
      </c>
      <c r="F76" s="2">
        <v>0.83</v>
      </c>
      <c r="G76" s="2">
        <v>186.93</v>
      </c>
      <c r="H76" s="22">
        <v>171.309344816985</v>
      </c>
      <c r="I76" s="22">
        <v>97.0780447037031</v>
      </c>
      <c r="J76" s="22">
        <v>19.5750687706136</v>
      </c>
      <c r="K76" s="2">
        <v>13.15</v>
      </c>
      <c r="L76" s="2" t="s">
        <v>318</v>
      </c>
      <c r="M76" s="2">
        <v>671.78</v>
      </c>
      <c r="N76" s="2">
        <v>101.4</v>
      </c>
      <c r="O76" s="22">
        <v>109.118390593171</v>
      </c>
      <c r="P76" s="2">
        <v>105.93</v>
      </c>
      <c r="Q76" s="2">
        <v>21.36</v>
      </c>
    </row>
    <row r="77" spans="1:17">
      <c r="A77" s="2">
        <v>76</v>
      </c>
      <c r="B77" s="2">
        <v>10</v>
      </c>
      <c r="C77" s="2">
        <v>2018</v>
      </c>
      <c r="D77" s="2">
        <v>504</v>
      </c>
      <c r="E77" s="2">
        <v>19.01</v>
      </c>
      <c r="F77" s="2">
        <v>1.68</v>
      </c>
      <c r="G77" s="2">
        <v>246.71</v>
      </c>
      <c r="H77" s="22">
        <v>222.773909813622</v>
      </c>
      <c r="I77" s="22">
        <v>95.5983698754332</v>
      </c>
      <c r="J77" s="22">
        <v>40.5618095287094</v>
      </c>
      <c r="K77" s="2">
        <v>11.06</v>
      </c>
      <c r="L77" s="2" t="s">
        <v>319</v>
      </c>
      <c r="M77" s="2">
        <v>780.48</v>
      </c>
      <c r="N77" s="2">
        <v>101.4</v>
      </c>
      <c r="O77" s="22">
        <v>110.74456618659</v>
      </c>
      <c r="P77" s="2">
        <v>105.87</v>
      </c>
      <c r="Q77" s="2">
        <v>44.92</v>
      </c>
    </row>
    <row r="78" spans="1:17">
      <c r="A78" s="2">
        <v>77</v>
      </c>
      <c r="B78" s="2">
        <v>11</v>
      </c>
      <c r="C78" s="2">
        <v>2018</v>
      </c>
      <c r="D78" s="2">
        <v>568</v>
      </c>
      <c r="E78" s="2">
        <v>23.62</v>
      </c>
      <c r="F78" s="2">
        <v>0.87</v>
      </c>
      <c r="G78" s="2">
        <v>83.53</v>
      </c>
      <c r="H78" s="22">
        <v>74.8473606877144</v>
      </c>
      <c r="I78" s="22">
        <v>99.2917040321518</v>
      </c>
      <c r="J78" s="22">
        <v>12.4551456190498</v>
      </c>
      <c r="K78" s="2">
        <v>13.2</v>
      </c>
      <c r="L78" s="2" t="s">
        <v>288</v>
      </c>
      <c r="M78" s="2">
        <v>105.39</v>
      </c>
      <c r="N78" s="2">
        <v>102.3</v>
      </c>
      <c r="O78" s="22">
        <v>111.600461569396</v>
      </c>
      <c r="P78" s="2">
        <v>110.81</v>
      </c>
      <c r="Q78" s="2">
        <v>13.9</v>
      </c>
    </row>
    <row r="79" spans="1:17">
      <c r="A79" s="2">
        <v>78</v>
      </c>
      <c r="B79" s="2">
        <v>1</v>
      </c>
      <c r="C79" s="2">
        <v>2019</v>
      </c>
      <c r="D79" s="2">
        <v>635.08</v>
      </c>
      <c r="E79" s="2">
        <v>28.27</v>
      </c>
      <c r="F79" s="2">
        <v>0.65</v>
      </c>
      <c r="G79" s="2">
        <v>336.98</v>
      </c>
      <c r="H79" s="22">
        <v>289.716831169158</v>
      </c>
      <c r="I79" s="22">
        <v>119.487344043829</v>
      </c>
      <c r="J79" s="22">
        <v>63.303015843626</v>
      </c>
      <c r="K79" s="2">
        <v>3.21</v>
      </c>
      <c r="L79" s="2" t="s">
        <v>290</v>
      </c>
      <c r="M79" s="2">
        <v>2184.29</v>
      </c>
      <c r="N79" s="2">
        <v>103.3893534</v>
      </c>
      <c r="O79" s="22">
        <v>116.31357371959</v>
      </c>
      <c r="P79" s="2">
        <v>138.98</v>
      </c>
      <c r="Q79" s="2">
        <v>73.63</v>
      </c>
    </row>
    <row r="80" spans="1:17">
      <c r="A80" s="2">
        <v>79</v>
      </c>
      <c r="B80" s="2">
        <v>2</v>
      </c>
      <c r="C80" s="2">
        <v>2019</v>
      </c>
      <c r="D80" s="2">
        <v>552.89</v>
      </c>
      <c r="E80" s="2">
        <v>22.15</v>
      </c>
      <c r="F80" s="2">
        <v>1.17</v>
      </c>
      <c r="G80" s="2">
        <v>221.73</v>
      </c>
      <c r="H80" s="22">
        <v>195.331032345514</v>
      </c>
      <c r="I80" s="22">
        <v>146.077624965197</v>
      </c>
      <c r="J80" s="22">
        <v>39.1490149164959</v>
      </c>
      <c r="K80" s="2">
        <v>3.31</v>
      </c>
      <c r="L80" s="2" t="s">
        <v>291</v>
      </c>
      <c r="M80" s="2">
        <v>2168.45</v>
      </c>
      <c r="N80" s="2">
        <v>102.8037184</v>
      </c>
      <c r="O80" s="22">
        <v>113.514989061129</v>
      </c>
      <c r="P80" s="2">
        <v>165.82</v>
      </c>
      <c r="Q80" s="2">
        <v>44.44</v>
      </c>
    </row>
    <row r="81" spans="1:17">
      <c r="A81" s="2">
        <v>80</v>
      </c>
      <c r="B81" s="2">
        <v>3</v>
      </c>
      <c r="C81" s="2">
        <v>2019</v>
      </c>
      <c r="D81" s="2">
        <v>487.45</v>
      </c>
      <c r="E81" s="2">
        <v>21.82</v>
      </c>
      <c r="F81" s="2">
        <v>0.73</v>
      </c>
      <c r="G81" s="2">
        <v>237.94</v>
      </c>
      <c r="H81" s="22">
        <v>210.457226331796</v>
      </c>
      <c r="I81" s="22">
        <v>171.424371838974</v>
      </c>
      <c r="J81" s="22">
        <v>48.6473373465949</v>
      </c>
      <c r="K81" s="2">
        <v>5.71</v>
      </c>
      <c r="L81" s="2" t="s">
        <v>338</v>
      </c>
      <c r="M81" s="2">
        <v>256.69</v>
      </c>
      <c r="N81" s="2">
        <v>102.6928549</v>
      </c>
      <c r="O81" s="22">
        <v>113.058602998443</v>
      </c>
      <c r="P81" s="2">
        <v>193.81</v>
      </c>
      <c r="Q81" s="2">
        <v>55</v>
      </c>
    </row>
    <row r="82" spans="1:17">
      <c r="A82" s="2">
        <v>81</v>
      </c>
      <c r="B82" s="2">
        <v>4</v>
      </c>
      <c r="C82" s="2">
        <v>2019</v>
      </c>
      <c r="D82" s="2">
        <v>543.86</v>
      </c>
      <c r="E82" s="2">
        <v>22.41</v>
      </c>
      <c r="F82" s="2">
        <v>0.81</v>
      </c>
      <c r="G82" s="2">
        <v>166.84</v>
      </c>
      <c r="H82" s="22">
        <v>145.226569357544</v>
      </c>
      <c r="I82" s="22">
        <v>126.529214347954</v>
      </c>
      <c r="J82" s="22">
        <v>10.3409952287678</v>
      </c>
      <c r="K82" s="2">
        <v>3.89</v>
      </c>
      <c r="L82" s="2" t="s">
        <v>293</v>
      </c>
      <c r="M82" s="2">
        <v>616.6</v>
      </c>
      <c r="N82" s="2">
        <v>103.1296756</v>
      </c>
      <c r="O82" s="22">
        <v>114.882559533059</v>
      </c>
      <c r="P82" s="2">
        <v>145.36</v>
      </c>
      <c r="Q82" s="2">
        <v>11.88</v>
      </c>
    </row>
    <row r="83" spans="1:17">
      <c r="A83" s="2">
        <v>82</v>
      </c>
      <c r="B83" s="2">
        <v>5</v>
      </c>
      <c r="C83" s="2">
        <v>2019</v>
      </c>
      <c r="D83" s="2">
        <v>597.76</v>
      </c>
      <c r="E83" s="2">
        <v>22.82</v>
      </c>
      <c r="F83" s="2">
        <v>1.59</v>
      </c>
      <c r="G83" s="2">
        <v>148.94</v>
      </c>
      <c r="H83" s="22">
        <v>128.395208981647</v>
      </c>
      <c r="I83" s="22">
        <v>139.593367734646</v>
      </c>
      <c r="J83" s="22">
        <v>53.7408172949906</v>
      </c>
      <c r="K83" s="2">
        <v>4.8</v>
      </c>
      <c r="L83" s="2" t="s">
        <v>294</v>
      </c>
      <c r="M83" s="2">
        <v>1977.02</v>
      </c>
      <c r="N83" s="2">
        <v>103.2169408</v>
      </c>
      <c r="O83" s="22">
        <v>116.001213114805</v>
      </c>
      <c r="P83" s="2">
        <v>161.93</v>
      </c>
      <c r="Q83" s="2">
        <v>62.34</v>
      </c>
    </row>
    <row r="84" spans="1:17">
      <c r="A84" s="2">
        <v>83</v>
      </c>
      <c r="B84" s="2">
        <v>6</v>
      </c>
      <c r="C84" s="2">
        <v>2019</v>
      </c>
      <c r="D84" s="2">
        <v>527.21</v>
      </c>
      <c r="E84" s="2">
        <v>20.21</v>
      </c>
      <c r="F84" s="2">
        <v>1.17</v>
      </c>
      <c r="G84" s="2">
        <v>227.72</v>
      </c>
      <c r="H84" s="22">
        <v>200.039957165901</v>
      </c>
      <c r="I84" s="22">
        <v>201.902264864793</v>
      </c>
      <c r="J84" s="22">
        <v>62.791393545664</v>
      </c>
      <c r="K84" s="2">
        <v>4.23</v>
      </c>
      <c r="L84" s="2" t="s">
        <v>340</v>
      </c>
      <c r="M84" s="2">
        <v>1602.1</v>
      </c>
      <c r="N84" s="2">
        <v>103.0969779</v>
      </c>
      <c r="O84" s="22">
        <v>113.837256929196</v>
      </c>
      <c r="P84" s="2">
        <v>229.84</v>
      </c>
      <c r="Q84" s="2">
        <v>71.48</v>
      </c>
    </row>
    <row r="85" spans="1:17">
      <c r="A85" s="2">
        <v>84</v>
      </c>
      <c r="B85" s="2">
        <v>7</v>
      </c>
      <c r="C85" s="2">
        <v>2019</v>
      </c>
      <c r="D85" s="2">
        <v>500.56</v>
      </c>
      <c r="E85" s="2">
        <v>13.68</v>
      </c>
      <c r="F85" s="2">
        <v>0.64</v>
      </c>
      <c r="G85" s="2">
        <v>160.47</v>
      </c>
      <c r="H85" s="22">
        <v>139.172825959408</v>
      </c>
      <c r="I85" s="22">
        <v>159.579983651344</v>
      </c>
      <c r="J85" s="22">
        <v>18.9674687089939</v>
      </c>
      <c r="K85" s="2">
        <v>7.55</v>
      </c>
      <c r="L85" s="2" t="s">
        <v>317</v>
      </c>
      <c r="M85" s="2">
        <v>655.14</v>
      </c>
      <c r="N85" s="2">
        <v>103.2</v>
      </c>
      <c r="O85" s="22">
        <v>115.302681319989</v>
      </c>
      <c r="P85" s="2">
        <v>184</v>
      </c>
      <c r="Q85" s="2">
        <v>21.87</v>
      </c>
    </row>
    <row r="86" spans="1:17">
      <c r="A86" s="2">
        <v>85</v>
      </c>
      <c r="B86" s="2">
        <v>8</v>
      </c>
      <c r="C86" s="2">
        <v>2019</v>
      </c>
      <c r="D86" s="2">
        <v>528.55</v>
      </c>
      <c r="E86" s="2">
        <v>18.11</v>
      </c>
      <c r="F86" s="2">
        <v>0.98</v>
      </c>
      <c r="G86" s="2">
        <v>118.32</v>
      </c>
      <c r="H86" s="22">
        <v>103.818802175928</v>
      </c>
      <c r="I86" s="22">
        <v>103.687186047409</v>
      </c>
      <c r="J86" s="22">
        <v>18.8474296039463</v>
      </c>
      <c r="K86" s="2">
        <v>8.78</v>
      </c>
      <c r="L86" s="2" t="s">
        <v>295</v>
      </c>
      <c r="M86" s="2">
        <v>1870</v>
      </c>
      <c r="N86" s="2">
        <v>103.3197725</v>
      </c>
      <c r="O86" s="22">
        <v>113.967795351269</v>
      </c>
      <c r="P86" s="2">
        <v>118.17</v>
      </c>
      <c r="Q86" s="2">
        <v>21.48</v>
      </c>
    </row>
    <row r="87" spans="1:17">
      <c r="A87" s="2">
        <v>86</v>
      </c>
      <c r="B87" s="2">
        <v>9</v>
      </c>
      <c r="C87" s="2">
        <v>2019</v>
      </c>
      <c r="D87" s="2">
        <v>523.48</v>
      </c>
      <c r="E87" s="2">
        <v>19.41</v>
      </c>
      <c r="F87" s="2">
        <v>0.81</v>
      </c>
      <c r="G87" s="2">
        <v>203.53</v>
      </c>
      <c r="H87" s="22">
        <v>181.732385348043</v>
      </c>
      <c r="I87" s="22">
        <v>102.353379513812</v>
      </c>
      <c r="J87" s="22">
        <v>19.250971493656</v>
      </c>
      <c r="K87" s="2">
        <v>12.52</v>
      </c>
      <c r="L87" s="2" t="s">
        <v>318</v>
      </c>
      <c r="M87" s="2">
        <v>664.72</v>
      </c>
      <c r="N87" s="2">
        <v>102.6356303</v>
      </c>
      <c r="O87" s="22">
        <v>111.994347958517</v>
      </c>
      <c r="P87" s="2">
        <v>114.63</v>
      </c>
      <c r="Q87" s="2">
        <v>21.56</v>
      </c>
    </row>
    <row r="88" spans="1:17">
      <c r="A88" s="2">
        <v>87</v>
      </c>
      <c r="B88" s="2">
        <v>10</v>
      </c>
      <c r="C88" s="2">
        <v>2019</v>
      </c>
      <c r="D88" s="2">
        <v>508.47</v>
      </c>
      <c r="E88" s="2">
        <v>16.97</v>
      </c>
      <c r="F88" s="2">
        <v>1.64</v>
      </c>
      <c r="G88" s="2">
        <v>288.79</v>
      </c>
      <c r="H88" s="22">
        <v>253.856048063109</v>
      </c>
      <c r="I88" s="22">
        <v>108.762799358871</v>
      </c>
      <c r="J88" s="22">
        <v>36.7260143636438</v>
      </c>
      <c r="K88" s="2">
        <v>10.76</v>
      </c>
      <c r="L88" s="2" t="s">
        <v>319</v>
      </c>
      <c r="M88" s="2">
        <v>772.6</v>
      </c>
      <c r="N88" s="2">
        <v>102.724068</v>
      </c>
      <c r="O88" s="22">
        <v>113.761323475817</v>
      </c>
      <c r="P88" s="2">
        <v>123.73</v>
      </c>
      <c r="Q88" s="2">
        <v>41.78</v>
      </c>
    </row>
    <row r="89" spans="1:17">
      <c r="A89" s="2">
        <v>88</v>
      </c>
      <c r="B89" s="2">
        <v>11</v>
      </c>
      <c r="C89" s="2">
        <v>2019</v>
      </c>
      <c r="D89" s="2">
        <v>567.79</v>
      </c>
      <c r="E89" s="2">
        <v>20.39</v>
      </c>
      <c r="F89" s="2">
        <v>0.86</v>
      </c>
      <c r="G89" s="2">
        <v>87.49</v>
      </c>
      <c r="H89" s="22">
        <v>76.2134673972555</v>
      </c>
      <c r="I89" s="22">
        <v>122.208107682718</v>
      </c>
      <c r="J89" s="22">
        <v>13.5370589021985</v>
      </c>
      <c r="K89" s="2">
        <v>12.5</v>
      </c>
      <c r="L89" s="2" t="s">
        <v>288</v>
      </c>
      <c r="M89" s="2">
        <v>105.32</v>
      </c>
      <c r="N89" s="2">
        <v>102.8633597</v>
      </c>
      <c r="O89" s="22">
        <v>114.795984210988</v>
      </c>
      <c r="P89" s="2">
        <v>140.29</v>
      </c>
      <c r="Q89" s="2">
        <v>15.54</v>
      </c>
    </row>
    <row r="90" spans="1:17">
      <c r="A90" s="2">
        <v>89</v>
      </c>
      <c r="B90" s="2">
        <v>1</v>
      </c>
      <c r="C90" s="2">
        <v>2020</v>
      </c>
      <c r="D90" s="2">
        <v>644.38</v>
      </c>
      <c r="E90" s="2">
        <v>27.93</v>
      </c>
      <c r="F90" s="2">
        <v>0.6</v>
      </c>
      <c r="G90" s="2">
        <v>335.28</v>
      </c>
      <c r="H90" s="22">
        <v>280.403954149374</v>
      </c>
      <c r="I90" s="22">
        <v>114.024919794577</v>
      </c>
      <c r="J90" s="22">
        <v>61.2944577654725</v>
      </c>
      <c r="K90" s="2">
        <v>3.16</v>
      </c>
      <c r="L90" s="2" t="s">
        <v>290</v>
      </c>
      <c r="M90" s="2">
        <v>2202.84</v>
      </c>
      <c r="N90" s="2">
        <v>102.8</v>
      </c>
      <c r="O90" s="22">
        <v>119.570353783739</v>
      </c>
      <c r="P90" s="2">
        <v>136.34</v>
      </c>
      <c r="Q90" s="2">
        <v>73.29</v>
      </c>
    </row>
    <row r="91" spans="1:17">
      <c r="A91" s="2">
        <v>90</v>
      </c>
      <c r="B91" s="2">
        <v>2</v>
      </c>
      <c r="C91" s="2">
        <v>2020</v>
      </c>
      <c r="D91" s="2">
        <v>525.23</v>
      </c>
      <c r="E91" s="2">
        <v>22.65</v>
      </c>
      <c r="F91" s="2">
        <v>1.24</v>
      </c>
      <c r="G91" s="2">
        <v>219.05</v>
      </c>
      <c r="H91" s="22">
        <v>187.531691597551</v>
      </c>
      <c r="I91" s="22">
        <v>145.188311244139</v>
      </c>
      <c r="J91" s="22">
        <v>44.1497801218247</v>
      </c>
      <c r="K91" s="2">
        <v>2.86</v>
      </c>
      <c r="L91" s="2" t="s">
        <v>291</v>
      </c>
      <c r="M91" s="2">
        <v>2162.6</v>
      </c>
      <c r="N91" s="2">
        <v>102.9</v>
      </c>
      <c r="O91" s="22">
        <v>116.806923743902</v>
      </c>
      <c r="P91" s="2">
        <v>169.59</v>
      </c>
      <c r="Q91" s="2">
        <v>51.57</v>
      </c>
    </row>
    <row r="92" spans="1:17">
      <c r="A92" s="2">
        <v>91</v>
      </c>
      <c r="B92" s="2">
        <v>3</v>
      </c>
      <c r="C92" s="2">
        <v>2020</v>
      </c>
      <c r="D92" s="2">
        <v>498.78</v>
      </c>
      <c r="E92" s="2">
        <v>22.47</v>
      </c>
      <c r="F92" s="2">
        <v>0.68</v>
      </c>
      <c r="G92" s="2">
        <v>232.19</v>
      </c>
      <c r="H92" s="22">
        <v>201.147275549922</v>
      </c>
      <c r="I92" s="22">
        <v>170.254851905018</v>
      </c>
      <c r="J92" s="22">
        <v>56.5610302797468</v>
      </c>
      <c r="K92" s="2">
        <v>5.51</v>
      </c>
      <c r="L92" s="2" t="s">
        <v>338</v>
      </c>
      <c r="M92" s="2">
        <v>258.43</v>
      </c>
      <c r="N92" s="2">
        <v>102.1</v>
      </c>
      <c r="O92" s="22">
        <v>115.43283366141</v>
      </c>
      <c r="P92" s="2">
        <v>196.53</v>
      </c>
      <c r="Q92" s="2">
        <v>65.29</v>
      </c>
    </row>
    <row r="93" spans="1:17">
      <c r="A93" s="2">
        <v>92</v>
      </c>
      <c r="B93" s="2">
        <v>4</v>
      </c>
      <c r="C93" s="2">
        <v>2020</v>
      </c>
      <c r="D93" s="2">
        <v>536.3</v>
      </c>
      <c r="E93" s="2">
        <v>21.25</v>
      </c>
      <c r="F93" s="2">
        <v>0.83</v>
      </c>
      <c r="G93" s="2">
        <v>166.73</v>
      </c>
      <c r="H93" s="22">
        <v>140.494500872916</v>
      </c>
      <c r="I93" s="22">
        <v>136.584619723451</v>
      </c>
      <c r="J93" s="22">
        <v>10.8364378409746</v>
      </c>
      <c r="K93" s="2">
        <v>3.61</v>
      </c>
      <c r="L93" s="2" t="s">
        <v>293</v>
      </c>
      <c r="M93" s="2">
        <v>617.07</v>
      </c>
      <c r="N93" s="2">
        <v>103.3</v>
      </c>
      <c r="O93" s="22">
        <v>118.67368399765</v>
      </c>
      <c r="P93" s="2">
        <v>162.09</v>
      </c>
      <c r="Q93" s="2">
        <v>12.86</v>
      </c>
    </row>
    <row r="94" spans="1:17">
      <c r="A94" s="2">
        <v>93</v>
      </c>
      <c r="B94" s="2">
        <v>5</v>
      </c>
      <c r="C94" s="2">
        <v>2020</v>
      </c>
      <c r="D94" s="2">
        <v>580.77</v>
      </c>
      <c r="E94" s="2">
        <v>22.85</v>
      </c>
      <c r="F94" s="2">
        <v>1.7</v>
      </c>
      <c r="G94" s="2">
        <v>142.86</v>
      </c>
      <c r="H94" s="22">
        <v>118.989260371476</v>
      </c>
      <c r="I94" s="22">
        <v>135.222640496354</v>
      </c>
      <c r="J94" s="22">
        <v>59.9277424312454</v>
      </c>
      <c r="K94" s="2">
        <v>4.19</v>
      </c>
      <c r="L94" s="2" t="s">
        <v>294</v>
      </c>
      <c r="M94" s="2">
        <v>1998.97</v>
      </c>
      <c r="N94" s="2">
        <v>103.5</v>
      </c>
      <c r="O94" s="22">
        <v>120.061255573823</v>
      </c>
      <c r="P94" s="2">
        <v>162.35</v>
      </c>
      <c r="Q94" s="2">
        <v>71.95</v>
      </c>
    </row>
    <row r="95" spans="1:17">
      <c r="A95" s="2">
        <v>94</v>
      </c>
      <c r="B95" s="2">
        <v>6</v>
      </c>
      <c r="C95" s="2">
        <v>2020</v>
      </c>
      <c r="D95" s="2">
        <v>504.47</v>
      </c>
      <c r="E95" s="2">
        <v>20.62</v>
      </c>
      <c r="F95" s="2">
        <v>1.23</v>
      </c>
      <c r="G95" s="2">
        <v>233.15</v>
      </c>
      <c r="H95" s="22">
        <v>199.037827528419</v>
      </c>
      <c r="I95" s="22">
        <v>208.21499521416</v>
      </c>
      <c r="J95" s="22">
        <v>63.0279339756515</v>
      </c>
      <c r="K95" s="2">
        <v>3.95</v>
      </c>
      <c r="L95" s="2" t="s">
        <v>340</v>
      </c>
      <c r="M95" s="2">
        <v>1476.1</v>
      </c>
      <c r="N95" s="2">
        <v>102.9</v>
      </c>
      <c r="O95" s="22">
        <v>117.138537380142</v>
      </c>
      <c r="P95" s="2">
        <v>243.9</v>
      </c>
      <c r="Q95" s="2">
        <v>73.83</v>
      </c>
    </row>
    <row r="96" spans="1:17">
      <c r="A96" s="2">
        <v>95</v>
      </c>
      <c r="B96" s="2">
        <v>7</v>
      </c>
      <c r="C96" s="2">
        <v>2020</v>
      </c>
      <c r="D96" s="2">
        <v>501.34</v>
      </c>
      <c r="E96" s="2">
        <v>13.75</v>
      </c>
      <c r="F96" s="2">
        <v>1.32</v>
      </c>
      <c r="G96" s="2">
        <v>162.65</v>
      </c>
      <c r="H96" s="22">
        <v>136.95485616764</v>
      </c>
      <c r="I96" s="22">
        <v>148.128486301944</v>
      </c>
      <c r="J96" s="22">
        <v>18.7181460350853</v>
      </c>
      <c r="K96" s="2">
        <v>7.38</v>
      </c>
      <c r="L96" s="2" t="s">
        <v>317</v>
      </c>
      <c r="M96" s="2">
        <v>657.27</v>
      </c>
      <c r="N96" s="2">
        <v>103</v>
      </c>
      <c r="O96" s="22">
        <v>118.761761759589</v>
      </c>
      <c r="P96" s="2">
        <v>175.92</v>
      </c>
      <c r="Q96" s="2">
        <v>22.23</v>
      </c>
    </row>
    <row r="97" spans="1:17">
      <c r="A97" s="2">
        <v>96</v>
      </c>
      <c r="B97" s="2">
        <v>8</v>
      </c>
      <c r="C97" s="2">
        <v>2020</v>
      </c>
      <c r="D97" s="2">
        <v>524.06</v>
      </c>
      <c r="E97" s="2">
        <v>17.98</v>
      </c>
      <c r="F97" s="2">
        <v>0.96</v>
      </c>
      <c r="G97" s="2">
        <v>119.3</v>
      </c>
      <c r="H97" s="22">
        <v>100.846526219255</v>
      </c>
      <c r="I97" s="22">
        <v>101.379077028292</v>
      </c>
      <c r="J97" s="22">
        <v>18.1236338821528</v>
      </c>
      <c r="K97" s="2">
        <v>8.74</v>
      </c>
      <c r="L97" s="2" t="s">
        <v>295</v>
      </c>
      <c r="M97" s="2">
        <v>1866.32</v>
      </c>
      <c r="N97" s="2">
        <v>103.8</v>
      </c>
      <c r="O97" s="22">
        <v>118.298571574617</v>
      </c>
      <c r="P97" s="2">
        <v>119.93</v>
      </c>
      <c r="Q97" s="2">
        <v>21.44</v>
      </c>
    </row>
    <row r="98" spans="1:17">
      <c r="A98" s="2">
        <v>97</v>
      </c>
      <c r="B98" s="2">
        <v>9</v>
      </c>
      <c r="C98" s="2">
        <v>2020</v>
      </c>
      <c r="D98" s="2">
        <v>508.87</v>
      </c>
      <c r="E98" s="2">
        <v>18.38</v>
      </c>
      <c r="F98" s="2">
        <v>0.8</v>
      </c>
      <c r="G98" s="2">
        <v>205.47</v>
      </c>
      <c r="H98" s="22">
        <v>177.948220777489</v>
      </c>
      <c r="I98" s="22">
        <v>128.16740737266</v>
      </c>
      <c r="J98" s="22">
        <v>22.5867016979457</v>
      </c>
      <c r="K98" s="2">
        <v>12.09</v>
      </c>
      <c r="L98" s="2" t="s">
        <v>318</v>
      </c>
      <c r="M98" s="2">
        <v>665.12</v>
      </c>
      <c r="N98" s="2">
        <v>103.1</v>
      </c>
      <c r="O98" s="22">
        <v>115.466172745231</v>
      </c>
      <c r="P98" s="2">
        <v>147.99</v>
      </c>
      <c r="Q98" s="2">
        <v>26.08</v>
      </c>
    </row>
    <row r="99" spans="1:17">
      <c r="A99" s="2">
        <v>98</v>
      </c>
      <c r="B99" s="2">
        <v>10</v>
      </c>
      <c r="C99" s="2">
        <v>2020</v>
      </c>
      <c r="D99" s="2">
        <v>495.58</v>
      </c>
      <c r="E99" s="2">
        <v>18.14</v>
      </c>
      <c r="F99" s="2">
        <v>1.56</v>
      </c>
      <c r="G99" s="2">
        <v>303.95</v>
      </c>
      <c r="H99" s="22">
        <v>257.153218491045</v>
      </c>
      <c r="I99" s="22">
        <v>107.31990710837</v>
      </c>
      <c r="J99" s="22">
        <v>35.127493442172</v>
      </c>
      <c r="K99" s="2">
        <v>10.53</v>
      </c>
      <c r="L99" s="2" t="s">
        <v>319</v>
      </c>
      <c r="M99" s="2">
        <v>758.2</v>
      </c>
      <c r="N99" s="2">
        <v>103.9</v>
      </c>
      <c r="O99" s="22">
        <v>118.198015091374</v>
      </c>
      <c r="P99" s="2">
        <v>126.85</v>
      </c>
      <c r="Q99" s="2">
        <v>41.52</v>
      </c>
    </row>
    <row r="100" spans="1:17">
      <c r="A100" s="2">
        <v>99</v>
      </c>
      <c r="B100" s="2">
        <v>11</v>
      </c>
      <c r="C100" s="2">
        <v>2020</v>
      </c>
      <c r="D100" s="2">
        <v>566.26</v>
      </c>
      <c r="E100" s="2">
        <v>20.67</v>
      </c>
      <c r="F100" s="2">
        <v>0.91</v>
      </c>
      <c r="G100" s="2">
        <v>88.95</v>
      </c>
      <c r="H100" s="22">
        <v>75.5954037951195</v>
      </c>
      <c r="I100" s="22">
        <v>119.8138282972</v>
      </c>
      <c r="J100" s="22">
        <v>12.5354941650142</v>
      </c>
      <c r="K100" s="2">
        <v>12.28</v>
      </c>
      <c r="L100" s="2" t="s">
        <v>288</v>
      </c>
      <c r="M100" s="2">
        <v>105.09</v>
      </c>
      <c r="N100" s="2">
        <v>102.5</v>
      </c>
      <c r="O100" s="22">
        <v>117.665883816263</v>
      </c>
      <c r="P100" s="2">
        <v>140.98</v>
      </c>
      <c r="Q100" s="2">
        <v>14.75</v>
      </c>
    </row>
    <row r="101" spans="1:17">
      <c r="A101" s="2">
        <v>100</v>
      </c>
      <c r="B101" s="2">
        <v>1</v>
      </c>
      <c r="C101" s="2">
        <v>2021</v>
      </c>
      <c r="D101" s="2">
        <v>659.73</v>
      </c>
      <c r="E101" s="2">
        <v>28.99</v>
      </c>
      <c r="F101" s="2">
        <v>0.65</v>
      </c>
      <c r="G101" s="2">
        <v>325.17</v>
      </c>
      <c r="H101" s="22">
        <v>267.929734990274</v>
      </c>
      <c r="I101" s="22">
        <v>113.69936996435</v>
      </c>
      <c r="J101" s="22">
        <v>63.1571614447965</v>
      </c>
      <c r="K101" s="2">
        <v>3.01</v>
      </c>
      <c r="L101" s="2" t="s">
        <v>290</v>
      </c>
      <c r="M101" s="2">
        <v>2219.2</v>
      </c>
      <c r="N101" s="2">
        <v>101.5</v>
      </c>
      <c r="O101" s="22">
        <v>121.363909090495</v>
      </c>
      <c r="P101" s="2">
        <v>137.99</v>
      </c>
      <c r="Q101" s="2">
        <v>76.65</v>
      </c>
    </row>
    <row r="102" spans="1:17">
      <c r="A102" s="2">
        <v>101</v>
      </c>
      <c r="B102" s="2">
        <v>2</v>
      </c>
      <c r="C102" s="2">
        <v>2021</v>
      </c>
      <c r="D102" s="2">
        <v>562.06</v>
      </c>
      <c r="E102" s="2">
        <v>22.26</v>
      </c>
      <c r="F102" s="2">
        <v>1.57</v>
      </c>
      <c r="G102" s="2">
        <v>221.64</v>
      </c>
      <c r="H102" s="22">
        <v>188.430015799838</v>
      </c>
      <c r="I102" s="22">
        <v>146.984594078839</v>
      </c>
      <c r="J102" s="22">
        <v>45.6452244553929</v>
      </c>
      <c r="K102" s="2">
        <v>2.66</v>
      </c>
      <c r="L102" s="2" t="s">
        <v>291</v>
      </c>
      <c r="M102" s="2">
        <v>2163.41</v>
      </c>
      <c r="N102" s="2">
        <v>100.7</v>
      </c>
      <c r="O102" s="22">
        <v>117.624572210109</v>
      </c>
      <c r="P102" s="2">
        <v>172.89</v>
      </c>
      <c r="Q102" s="2">
        <v>53.69</v>
      </c>
    </row>
    <row r="103" spans="1:17">
      <c r="A103" s="2">
        <v>102</v>
      </c>
      <c r="B103" s="2">
        <v>3</v>
      </c>
      <c r="C103" s="2">
        <v>2021</v>
      </c>
      <c r="D103" s="2">
        <v>516.6</v>
      </c>
      <c r="E103" s="2">
        <v>22.33</v>
      </c>
      <c r="F103" s="2">
        <v>0.7</v>
      </c>
      <c r="G103" s="2">
        <v>256.17</v>
      </c>
      <c r="H103" s="22">
        <v>221.257488474426</v>
      </c>
      <c r="I103" s="22">
        <v>161.410779740409</v>
      </c>
      <c r="J103" s="22">
        <v>54.7162505166681</v>
      </c>
      <c r="K103" s="2">
        <v>4.92</v>
      </c>
      <c r="L103" s="2" t="s">
        <v>338</v>
      </c>
      <c r="M103" s="2">
        <v>258.1</v>
      </c>
      <c r="N103" s="2">
        <v>100.3</v>
      </c>
      <c r="O103" s="22">
        <v>115.779132162394</v>
      </c>
      <c r="P103" s="2">
        <v>186.88</v>
      </c>
      <c r="Q103" s="2">
        <v>63.35</v>
      </c>
    </row>
    <row r="104" spans="1:17">
      <c r="A104" s="2">
        <v>103</v>
      </c>
      <c r="B104" s="2">
        <v>4</v>
      </c>
      <c r="C104" s="2">
        <v>2021</v>
      </c>
      <c r="D104" s="2">
        <v>577.58</v>
      </c>
      <c r="E104" s="2">
        <v>20.13</v>
      </c>
      <c r="F104" s="2">
        <v>1.23</v>
      </c>
      <c r="G104" s="2">
        <v>166.99</v>
      </c>
      <c r="H104" s="22">
        <v>139.596814524578</v>
      </c>
      <c r="I104" s="22">
        <v>153.757962126508</v>
      </c>
      <c r="J104" s="22">
        <v>15.523760978031</v>
      </c>
      <c r="K104" s="2">
        <v>3.42</v>
      </c>
      <c r="L104" s="2" t="s">
        <v>293</v>
      </c>
      <c r="M104" s="2">
        <v>608.23</v>
      </c>
      <c r="N104" s="2">
        <v>100.8</v>
      </c>
      <c r="O104" s="22">
        <v>119.623073469631</v>
      </c>
      <c r="P104" s="2">
        <v>183.93</v>
      </c>
      <c r="Q104" s="2">
        <v>18.57</v>
      </c>
    </row>
    <row r="105" spans="1:17">
      <c r="A105" s="2">
        <v>104</v>
      </c>
      <c r="B105" s="2">
        <v>5</v>
      </c>
      <c r="C105" s="2">
        <v>2021</v>
      </c>
      <c r="D105" s="2">
        <v>607.12</v>
      </c>
      <c r="E105" s="2">
        <v>23</v>
      </c>
      <c r="F105" s="2">
        <v>1.75</v>
      </c>
      <c r="G105" s="2">
        <v>144.88</v>
      </c>
      <c r="H105" s="22">
        <v>120.671734863639</v>
      </c>
      <c r="I105" s="22">
        <v>137.313239989091</v>
      </c>
      <c r="J105" s="22">
        <v>64.1089414167194</v>
      </c>
      <c r="K105" s="2">
        <v>4.18</v>
      </c>
      <c r="L105" s="2" t="s">
        <v>294</v>
      </c>
      <c r="M105" s="2">
        <v>2019.15</v>
      </c>
      <c r="N105" s="2">
        <v>100</v>
      </c>
      <c r="O105" s="22">
        <v>120.061255573823</v>
      </c>
      <c r="P105" s="2">
        <v>164.86</v>
      </c>
      <c r="Q105" s="2">
        <v>76.97</v>
      </c>
    </row>
    <row r="106" spans="1:17">
      <c r="A106" s="2">
        <v>105</v>
      </c>
      <c r="B106" s="2">
        <v>6</v>
      </c>
      <c r="C106" s="2">
        <v>2021</v>
      </c>
      <c r="D106" s="2">
        <v>526.94</v>
      </c>
      <c r="E106" s="2">
        <v>21.28</v>
      </c>
      <c r="F106" s="2">
        <v>1.31</v>
      </c>
      <c r="G106" s="2">
        <v>234</v>
      </c>
      <c r="H106" s="22">
        <v>199.763464043105</v>
      </c>
      <c r="I106" s="22">
        <v>226.782753089961</v>
      </c>
      <c r="J106" s="22">
        <v>62.2596129601011</v>
      </c>
      <c r="K106" s="2">
        <v>3.77</v>
      </c>
      <c r="L106" s="2" t="s">
        <v>340</v>
      </c>
      <c r="M106" s="2">
        <v>1479.2</v>
      </c>
      <c r="N106" s="2">
        <v>100</v>
      </c>
      <c r="O106" s="22">
        <v>117.138537380142</v>
      </c>
      <c r="P106" s="2">
        <v>265.65</v>
      </c>
      <c r="Q106" s="2">
        <v>72.93</v>
      </c>
    </row>
    <row r="107" spans="1:17">
      <c r="A107" s="2">
        <v>106</v>
      </c>
      <c r="B107" s="2">
        <v>7</v>
      </c>
      <c r="C107" s="2">
        <v>2021</v>
      </c>
      <c r="D107" s="2">
        <v>509.77</v>
      </c>
      <c r="E107" s="2">
        <v>14.33</v>
      </c>
      <c r="F107" s="2">
        <v>0.63</v>
      </c>
      <c r="G107" s="2">
        <v>162.72</v>
      </c>
      <c r="H107" s="22">
        <v>136.061368121266</v>
      </c>
      <c r="I107" s="22">
        <v>147.993495229737</v>
      </c>
      <c r="J107" s="22">
        <v>17.7351377694939</v>
      </c>
      <c r="K107" s="2">
        <v>7.46</v>
      </c>
      <c r="L107" s="2" t="s">
        <v>317</v>
      </c>
      <c r="M107" s="2">
        <v>658.91</v>
      </c>
      <c r="N107" s="2">
        <v>100.7</v>
      </c>
      <c r="O107" s="22">
        <v>119.593094091906</v>
      </c>
      <c r="P107" s="2">
        <v>176.99</v>
      </c>
      <c r="Q107" s="2">
        <v>21.21</v>
      </c>
    </row>
    <row r="108" spans="1:17">
      <c r="A108" s="2">
        <v>107</v>
      </c>
      <c r="B108" s="2">
        <v>8</v>
      </c>
      <c r="C108" s="2">
        <v>2021</v>
      </c>
      <c r="D108" s="2">
        <v>532.56</v>
      </c>
      <c r="E108" s="2">
        <v>17.75</v>
      </c>
      <c r="F108" s="2">
        <v>0.95</v>
      </c>
      <c r="G108" s="2">
        <v>121.2</v>
      </c>
      <c r="H108" s="22">
        <v>102.146193254049</v>
      </c>
      <c r="I108" s="22">
        <v>103.393523006656</v>
      </c>
      <c r="J108" s="22">
        <v>17.3783374991625</v>
      </c>
      <c r="K108" s="2">
        <v>8.71</v>
      </c>
      <c r="L108" s="2" t="s">
        <v>295</v>
      </c>
      <c r="M108" s="2">
        <v>1875</v>
      </c>
      <c r="N108" s="2">
        <v>100.3</v>
      </c>
      <c r="O108" s="22">
        <v>118.653467289341</v>
      </c>
      <c r="P108" s="2">
        <v>122.68</v>
      </c>
      <c r="Q108" s="2">
        <v>20.62</v>
      </c>
    </row>
    <row r="109" spans="1:17">
      <c r="A109" s="2">
        <v>108</v>
      </c>
      <c r="B109" s="2">
        <v>9</v>
      </c>
      <c r="C109" s="2">
        <v>2021</v>
      </c>
      <c r="D109" s="2">
        <v>525.9</v>
      </c>
      <c r="E109" s="2">
        <v>18.95</v>
      </c>
      <c r="F109" s="2">
        <v>0.75</v>
      </c>
      <c r="G109" s="2">
        <v>210.53</v>
      </c>
      <c r="H109" s="22">
        <v>182.512969582639</v>
      </c>
      <c r="I109" s="22">
        <v>115.274543131162</v>
      </c>
      <c r="J109" s="22">
        <v>22.4706035794519</v>
      </c>
      <c r="K109" s="2">
        <v>11.27</v>
      </c>
      <c r="L109" s="2" t="s">
        <v>318</v>
      </c>
      <c r="M109" s="2">
        <v>645.23</v>
      </c>
      <c r="N109" s="2">
        <v>99.9</v>
      </c>
      <c r="O109" s="22">
        <v>115.350706572486</v>
      </c>
      <c r="P109" s="2">
        <v>132.97</v>
      </c>
      <c r="Q109" s="2">
        <v>25.92</v>
      </c>
    </row>
    <row r="110" spans="1:17">
      <c r="A110" s="2">
        <v>109</v>
      </c>
      <c r="B110" s="2">
        <v>10</v>
      </c>
      <c r="C110" s="2">
        <v>2021</v>
      </c>
      <c r="D110" s="2">
        <v>503.86</v>
      </c>
      <c r="E110" s="2">
        <v>17.46</v>
      </c>
      <c r="F110" s="2">
        <v>1.64</v>
      </c>
      <c r="G110" s="2">
        <v>330.21</v>
      </c>
      <c r="H110" s="22">
        <v>278.812548543078</v>
      </c>
      <c r="I110" s="22">
        <v>115.62517912083</v>
      </c>
      <c r="J110" s="22">
        <v>41.8375027416175</v>
      </c>
      <c r="K110" s="2">
        <v>11.35</v>
      </c>
      <c r="L110" s="2" t="s">
        <v>319</v>
      </c>
      <c r="M110" s="2">
        <v>710.44</v>
      </c>
      <c r="N110" s="2">
        <v>100.2</v>
      </c>
      <c r="O110" s="22">
        <v>118.434411121557</v>
      </c>
      <c r="P110" s="2">
        <v>136.94</v>
      </c>
      <c r="Q110" s="2">
        <v>49.55</v>
      </c>
    </row>
    <row r="111" spans="1:17">
      <c r="A111" s="2">
        <v>110</v>
      </c>
      <c r="B111" s="2">
        <v>11</v>
      </c>
      <c r="C111" s="2">
        <v>2021</v>
      </c>
      <c r="D111" s="2">
        <v>575.2</v>
      </c>
      <c r="E111" s="2">
        <v>20.74</v>
      </c>
      <c r="F111" s="2">
        <v>0.84</v>
      </c>
      <c r="G111" s="2">
        <v>89.94</v>
      </c>
      <c r="H111" s="22">
        <v>75.455843204536</v>
      </c>
      <c r="I111" s="22">
        <v>121.581730011134</v>
      </c>
      <c r="J111" s="22">
        <v>12.3242865985616</v>
      </c>
      <c r="K111" s="2">
        <v>12.13</v>
      </c>
      <c r="L111" s="2" t="s">
        <v>288</v>
      </c>
      <c r="M111" s="2">
        <v>106.05</v>
      </c>
      <c r="N111" s="2">
        <v>101.3</v>
      </c>
      <c r="O111" s="22">
        <v>119.195540305874</v>
      </c>
      <c r="P111" s="2">
        <v>144.92</v>
      </c>
      <c r="Q111" s="2">
        <v>14.69</v>
      </c>
    </row>
    <row r="112" spans="1:17">
      <c r="A112" s="2">
        <v>111</v>
      </c>
      <c r="B112" s="2">
        <v>1</v>
      </c>
      <c r="C112" s="2">
        <v>2022</v>
      </c>
      <c r="D112" s="2">
        <v>595.53</v>
      </c>
      <c r="E112" s="2">
        <v>29.58</v>
      </c>
      <c r="F112" s="2">
        <v>0.86</v>
      </c>
      <c r="G112" s="2">
        <v>322.27</v>
      </c>
      <c r="H112" s="22">
        <v>259.570114615182</v>
      </c>
      <c r="I112" s="22">
        <v>137.634099312509</v>
      </c>
      <c r="J112" s="22">
        <v>62.1479816418142</v>
      </c>
      <c r="K112" s="2">
        <v>2.46</v>
      </c>
      <c r="L112" s="2" t="s">
        <v>290</v>
      </c>
      <c r="M112" s="2">
        <v>2221.42</v>
      </c>
      <c r="N112" s="2">
        <v>102.3</v>
      </c>
      <c r="O112" s="22">
        <v>124.155278999576</v>
      </c>
      <c r="P112" s="2">
        <v>170.88</v>
      </c>
      <c r="Q112" s="2">
        <v>77.16</v>
      </c>
    </row>
    <row r="113" spans="1:17">
      <c r="A113" s="2">
        <v>112</v>
      </c>
      <c r="B113" s="2">
        <v>2</v>
      </c>
      <c r="C113" s="2">
        <v>2022</v>
      </c>
      <c r="D113" s="2">
        <v>476.33</v>
      </c>
      <c r="E113" s="2">
        <v>21.92</v>
      </c>
      <c r="F113" s="2">
        <v>1.51</v>
      </c>
      <c r="G113" s="2">
        <v>227.7</v>
      </c>
      <c r="H113" s="22">
        <v>190.159136081232</v>
      </c>
      <c r="I113" s="22">
        <v>160.720798150343</v>
      </c>
      <c r="J113" s="22">
        <v>45.9321584737276</v>
      </c>
      <c r="K113" s="2">
        <v>2.53</v>
      </c>
      <c r="L113" s="2" t="s">
        <v>291</v>
      </c>
      <c r="M113" s="2">
        <v>2143.94</v>
      </c>
      <c r="N113" s="2">
        <v>101.8</v>
      </c>
      <c r="O113" s="22">
        <v>119.741814509891</v>
      </c>
      <c r="P113" s="2">
        <v>192.45</v>
      </c>
      <c r="Q113" s="2">
        <v>55</v>
      </c>
    </row>
    <row r="114" spans="1:17">
      <c r="A114" s="2">
        <v>113</v>
      </c>
      <c r="B114" s="2">
        <v>3</v>
      </c>
      <c r="C114" s="2">
        <v>2022</v>
      </c>
      <c r="D114" s="2">
        <v>509.44</v>
      </c>
      <c r="E114" s="2">
        <v>21.03</v>
      </c>
      <c r="F114" s="2">
        <v>0.73</v>
      </c>
      <c r="G114" s="2">
        <v>237.87</v>
      </c>
      <c r="H114" s="22">
        <v>201.818793065001</v>
      </c>
      <c r="I114" s="22">
        <v>163.672860680915</v>
      </c>
      <c r="J114" s="22">
        <v>55.0299193601378</v>
      </c>
      <c r="K114" s="2">
        <v>5.31</v>
      </c>
      <c r="L114" s="2" t="s">
        <v>338</v>
      </c>
      <c r="M114" s="2">
        <v>252.32</v>
      </c>
      <c r="N114" s="2">
        <v>101.8</v>
      </c>
      <c r="O114" s="22">
        <v>117.863156541318</v>
      </c>
      <c r="P114" s="2">
        <v>192.91</v>
      </c>
      <c r="Q114" s="2">
        <v>64.86</v>
      </c>
    </row>
    <row r="115" spans="1:17">
      <c r="A115" s="2">
        <v>114</v>
      </c>
      <c r="B115" s="2">
        <v>4</v>
      </c>
      <c r="C115" s="2">
        <v>2022</v>
      </c>
      <c r="D115" s="2">
        <v>576.2</v>
      </c>
      <c r="E115" s="2">
        <v>22.55</v>
      </c>
      <c r="F115" s="2">
        <v>1.2</v>
      </c>
      <c r="G115" s="2">
        <v>160.46</v>
      </c>
      <c r="H115" s="22">
        <v>131.895773283098</v>
      </c>
      <c r="I115" s="22">
        <v>150.423323637086</v>
      </c>
      <c r="J115" s="22">
        <v>15.4944243199949</v>
      </c>
      <c r="K115" s="2">
        <v>3.53</v>
      </c>
      <c r="L115" s="2" t="s">
        <v>293</v>
      </c>
      <c r="M115" s="2">
        <v>601.7</v>
      </c>
      <c r="N115" s="2">
        <v>101.7</v>
      </c>
      <c r="O115" s="22">
        <v>121.656665718615</v>
      </c>
      <c r="P115" s="2">
        <v>183</v>
      </c>
      <c r="Q115" s="2">
        <v>18.85</v>
      </c>
    </row>
    <row r="116" spans="1:17">
      <c r="A116" s="2">
        <v>115</v>
      </c>
      <c r="B116" s="2">
        <v>5</v>
      </c>
      <c r="C116" s="2">
        <v>2022</v>
      </c>
      <c r="D116" s="2">
        <v>544.92</v>
      </c>
      <c r="E116" s="2">
        <v>23.89</v>
      </c>
      <c r="F116" s="2">
        <v>1.9</v>
      </c>
      <c r="G116" s="2">
        <v>180.45</v>
      </c>
      <c r="H116" s="22">
        <v>147.495856989858</v>
      </c>
      <c r="I116" s="22">
        <v>143.727744489313</v>
      </c>
      <c r="J116" s="22">
        <v>64.1968667663254</v>
      </c>
      <c r="K116" s="2">
        <v>4.02</v>
      </c>
      <c r="L116" s="2" t="s">
        <v>294</v>
      </c>
      <c r="M116" s="2">
        <v>1995.73</v>
      </c>
      <c r="N116" s="2">
        <v>101.9</v>
      </c>
      <c r="O116" s="22">
        <v>122.342419429726</v>
      </c>
      <c r="P116" s="2">
        <v>175.84</v>
      </c>
      <c r="Q116" s="2">
        <v>78.54</v>
      </c>
    </row>
    <row r="117" spans="1:17">
      <c r="A117" s="2">
        <v>116</v>
      </c>
      <c r="B117" s="2">
        <v>6</v>
      </c>
      <c r="C117" s="2">
        <v>2022</v>
      </c>
      <c r="D117" s="2">
        <v>515.71</v>
      </c>
      <c r="E117" s="2">
        <v>20.49</v>
      </c>
      <c r="F117" s="2">
        <v>1.34</v>
      </c>
      <c r="G117" s="2">
        <v>235.86</v>
      </c>
      <c r="H117" s="22">
        <v>197.596984764713</v>
      </c>
      <c r="I117" s="22">
        <v>231.761340902697</v>
      </c>
      <c r="J117" s="22">
        <v>63.4528772410725</v>
      </c>
      <c r="K117" s="2">
        <v>3.63</v>
      </c>
      <c r="L117" s="2" t="s">
        <v>340</v>
      </c>
      <c r="M117" s="2">
        <v>1481.9</v>
      </c>
      <c r="N117" s="2">
        <v>101.9</v>
      </c>
      <c r="O117" s="22">
        <v>119.364169590365</v>
      </c>
      <c r="P117" s="2">
        <v>276.64</v>
      </c>
      <c r="Q117" s="2">
        <v>75.74</v>
      </c>
    </row>
    <row r="118" spans="1:17">
      <c r="A118" s="2">
        <v>117</v>
      </c>
      <c r="B118" s="2">
        <v>7</v>
      </c>
      <c r="C118" s="2">
        <v>2022</v>
      </c>
      <c r="D118" s="2">
        <v>472.57</v>
      </c>
      <c r="E118" s="2">
        <v>14.58</v>
      </c>
      <c r="F118" s="2">
        <v>0.62</v>
      </c>
      <c r="G118" s="2">
        <v>166.15</v>
      </c>
      <c r="H118" s="22">
        <v>136.205320298481</v>
      </c>
      <c r="I118" s="22">
        <v>155.69952744081</v>
      </c>
      <c r="J118" s="22">
        <v>18.6252475304333</v>
      </c>
      <c r="K118" s="2">
        <v>7.06</v>
      </c>
      <c r="L118" s="2" t="s">
        <v>317</v>
      </c>
      <c r="M118" s="2">
        <v>659.19</v>
      </c>
      <c r="N118" s="2">
        <v>102</v>
      </c>
      <c r="O118" s="22">
        <v>121.984955973744</v>
      </c>
      <c r="P118" s="2">
        <v>189.93</v>
      </c>
      <c r="Q118" s="2">
        <v>22.72</v>
      </c>
    </row>
    <row r="119" spans="1:17">
      <c r="A119" s="2">
        <v>118</v>
      </c>
      <c r="B119" s="2">
        <v>8</v>
      </c>
      <c r="C119" s="2">
        <v>2022</v>
      </c>
      <c r="D119" s="2">
        <v>498.43</v>
      </c>
      <c r="E119" s="2">
        <v>17.67</v>
      </c>
      <c r="F119" s="2">
        <v>0.99</v>
      </c>
      <c r="G119" s="2">
        <v>138.23</v>
      </c>
      <c r="H119" s="22">
        <v>114.439011112737</v>
      </c>
      <c r="I119" s="22">
        <v>118.222461020754</v>
      </c>
      <c r="J119" s="22">
        <v>19.4884925240094</v>
      </c>
      <c r="K119" s="2">
        <v>8.25</v>
      </c>
      <c r="L119" s="2" t="s">
        <v>295</v>
      </c>
      <c r="M119" s="2">
        <v>1874</v>
      </c>
      <c r="N119" s="2">
        <v>101.8</v>
      </c>
      <c r="O119" s="22">
        <v>120.789229700549</v>
      </c>
      <c r="P119" s="2">
        <v>142.8</v>
      </c>
      <c r="Q119" s="2">
        <v>23.54</v>
      </c>
    </row>
    <row r="120" spans="1:17">
      <c r="A120" s="2">
        <v>119</v>
      </c>
      <c r="B120" s="2">
        <v>9</v>
      </c>
      <c r="C120" s="2">
        <v>2022</v>
      </c>
      <c r="D120" s="2">
        <v>487.17</v>
      </c>
      <c r="E120" s="2">
        <v>17.56</v>
      </c>
      <c r="F120" s="2">
        <v>0.74</v>
      </c>
      <c r="G120" s="2">
        <v>218.66</v>
      </c>
      <c r="H120" s="22">
        <v>186.75964615197</v>
      </c>
      <c r="I120" s="22">
        <v>136.281757706066</v>
      </c>
      <c r="J120" s="22">
        <v>23.4111492775336</v>
      </c>
      <c r="K120" s="2">
        <v>11.17</v>
      </c>
      <c r="L120" s="2" t="s">
        <v>318</v>
      </c>
      <c r="M120" s="2">
        <v>613.77</v>
      </c>
      <c r="N120" s="2">
        <v>101.5</v>
      </c>
      <c r="O120" s="22">
        <v>117.080967171073</v>
      </c>
      <c r="P120" s="2">
        <v>159.56</v>
      </c>
      <c r="Q120" s="2">
        <v>27.41</v>
      </c>
    </row>
    <row r="121" spans="1:17">
      <c r="A121" s="2">
        <v>120</v>
      </c>
      <c r="B121" s="2">
        <v>10</v>
      </c>
      <c r="C121" s="2">
        <v>2022</v>
      </c>
      <c r="D121" s="2">
        <v>486.8</v>
      </c>
      <c r="E121" s="2">
        <v>17.58</v>
      </c>
      <c r="F121" s="2">
        <v>1.66</v>
      </c>
      <c r="G121" s="2">
        <v>332.3</v>
      </c>
      <c r="H121" s="22">
        <v>275.887156702148</v>
      </c>
      <c r="I121" s="22">
        <v>119.387821648417</v>
      </c>
      <c r="J121" s="22">
        <v>39.7765683948237</v>
      </c>
      <c r="K121" s="2">
        <v>11.41</v>
      </c>
      <c r="L121" s="2" t="s">
        <v>319</v>
      </c>
      <c r="M121" s="2">
        <v>670.8</v>
      </c>
      <c r="N121" s="2">
        <v>101.7</v>
      </c>
      <c r="O121" s="22">
        <v>120.447796110624</v>
      </c>
      <c r="P121" s="2">
        <v>143.8</v>
      </c>
      <c r="Q121" s="2">
        <v>47.91</v>
      </c>
    </row>
    <row r="122" spans="1:17">
      <c r="A122" s="2">
        <v>121</v>
      </c>
      <c r="B122" s="2">
        <v>11</v>
      </c>
      <c r="C122" s="2">
        <v>2022</v>
      </c>
      <c r="D122" s="2">
        <v>576.21</v>
      </c>
      <c r="E122" s="2">
        <v>19.65</v>
      </c>
      <c r="F122" s="2">
        <v>0.85</v>
      </c>
      <c r="G122" s="2">
        <v>91.45</v>
      </c>
      <c r="H122" s="22">
        <v>75.2183030632057</v>
      </c>
      <c r="I122" s="22">
        <v>126.22198784122</v>
      </c>
      <c r="J122" s="22">
        <v>12.0415085494295</v>
      </c>
      <c r="K122" s="2">
        <v>12</v>
      </c>
      <c r="L122" s="2" t="s">
        <v>288</v>
      </c>
      <c r="M122" s="2">
        <v>106.09</v>
      </c>
      <c r="N122" s="2">
        <v>102</v>
      </c>
      <c r="O122" s="22">
        <v>121.579451111992</v>
      </c>
      <c r="P122" s="2">
        <v>153.46</v>
      </c>
      <c r="Q122" s="2">
        <v>14.64</v>
      </c>
    </row>
    <row r="126" spans="1:1">
      <c r="A126" s="4" t="s">
        <v>352</v>
      </c>
    </row>
    <row r="127" spans="1:2">
      <c r="A127" s="5" t="s">
        <v>57</v>
      </c>
      <c r="B127" s="5" t="s">
        <v>58</v>
      </c>
    </row>
    <row r="128" spans="1:2">
      <c r="A128" s="25" t="s">
        <v>13</v>
      </c>
      <c r="B128" s="5" t="s">
        <v>353</v>
      </c>
    </row>
    <row r="129" spans="1:2">
      <c r="A129" s="25"/>
      <c r="B129" s="5" t="s">
        <v>354</v>
      </c>
    </row>
    <row r="130" spans="1:2">
      <c r="A130" s="25"/>
      <c r="B130" s="5" t="s">
        <v>355</v>
      </c>
    </row>
    <row r="131" spans="1:2">
      <c r="A131" s="5" t="s">
        <v>15</v>
      </c>
      <c r="B131" s="5" t="s">
        <v>63</v>
      </c>
    </row>
    <row r="132" spans="1:2">
      <c r="A132" s="5" t="s">
        <v>64</v>
      </c>
      <c r="B132" s="5" t="s">
        <v>65</v>
      </c>
    </row>
    <row r="133" spans="1:2">
      <c r="A133" s="5" t="s">
        <v>19</v>
      </c>
      <c r="B133" s="2" t="s">
        <v>66</v>
      </c>
    </row>
    <row r="134" spans="1:2">
      <c r="A134" s="5" t="s">
        <v>22</v>
      </c>
      <c r="B134" s="5" t="s">
        <v>303</v>
      </c>
    </row>
    <row r="135" spans="2:2">
      <c r="B135" s="5"/>
    </row>
    <row r="137" spans="1:2">
      <c r="A137" s="4" t="s">
        <v>304</v>
      </c>
      <c r="B137" s="5"/>
    </row>
    <row r="138" spans="1:2">
      <c r="A138" s="5" t="s">
        <v>13</v>
      </c>
      <c r="B138" s="5" t="s">
        <v>305</v>
      </c>
    </row>
    <row r="139" spans="1:2">
      <c r="A139" s="5" t="s">
        <v>15</v>
      </c>
      <c r="B139" s="5" t="s">
        <v>16</v>
      </c>
    </row>
    <row r="140" spans="1:2">
      <c r="A140" s="5" t="s">
        <v>17</v>
      </c>
      <c r="B140" s="5" t="s">
        <v>306</v>
      </c>
    </row>
    <row r="141" spans="1:2">
      <c r="A141" s="5" t="s">
        <v>19</v>
      </c>
      <c r="B141" s="5">
        <v>2024</v>
      </c>
    </row>
    <row r="142" spans="1:2">
      <c r="A142" s="5" t="s">
        <v>20</v>
      </c>
      <c r="B142" s="6" t="s">
        <v>262</v>
      </c>
    </row>
  </sheetData>
  <mergeCells count="1">
    <mergeCell ref="A128:A130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I32" sqref="I32"/>
    </sheetView>
  </sheetViews>
  <sheetFormatPr defaultColWidth="9" defaultRowHeight="13.5"/>
  <cols>
    <col min="6" max="6" width="11.125" customWidth="1"/>
    <col min="11" max="14" width="11.125"/>
  </cols>
  <sheetData>
    <row r="1" ht="15" spans="1:14">
      <c r="A1" s="7" t="s">
        <v>34</v>
      </c>
      <c r="B1" s="7" t="s">
        <v>356</v>
      </c>
      <c r="C1" s="7"/>
      <c r="D1" s="7"/>
      <c r="E1" s="7"/>
      <c r="F1" s="7"/>
      <c r="G1" s="45"/>
      <c r="H1" s="45"/>
      <c r="K1" s="2" t="s">
        <v>53</v>
      </c>
      <c r="L1" s="2"/>
      <c r="M1" s="2"/>
      <c r="N1" s="2"/>
    </row>
    <row r="2" ht="15" spans="1:14">
      <c r="A2" s="2"/>
      <c r="B2" s="35" t="s">
        <v>4</v>
      </c>
      <c r="C2" s="35" t="s">
        <v>5</v>
      </c>
      <c r="D2" s="35" t="s">
        <v>6</v>
      </c>
      <c r="E2" s="35" t="s">
        <v>7</v>
      </c>
      <c r="F2" s="35" t="s">
        <v>8</v>
      </c>
      <c r="G2" s="45"/>
      <c r="H2" s="45"/>
      <c r="K2" s="2" t="s">
        <v>5</v>
      </c>
      <c r="L2" s="2" t="s">
        <v>6</v>
      </c>
      <c r="M2" s="2" t="s">
        <v>7</v>
      </c>
      <c r="N2" s="2" t="s">
        <v>9</v>
      </c>
    </row>
    <row r="3" ht="15" spans="1:14">
      <c r="A3" s="2">
        <v>2012</v>
      </c>
      <c r="B3" s="46">
        <f>C3*K3+D3*L3+E3*M3+F3*N3</f>
        <v>0.766682677933052</v>
      </c>
      <c r="C3" s="46">
        <v>0.6882</v>
      </c>
      <c r="D3" s="46">
        <v>0.9321</v>
      </c>
      <c r="E3" s="46">
        <v>0.7495</v>
      </c>
      <c r="F3" s="46">
        <v>0.632</v>
      </c>
      <c r="G3" s="45"/>
      <c r="H3" s="45"/>
      <c r="K3" s="21">
        <v>0.300134920869403</v>
      </c>
      <c r="L3" s="21">
        <v>0.241784106912479</v>
      </c>
      <c r="M3" s="21">
        <v>0.385154765070267</v>
      </c>
      <c r="N3" s="21">
        <v>0.0729262071478516</v>
      </c>
    </row>
    <row r="4" ht="15" spans="1:14">
      <c r="A4" s="2">
        <v>2013</v>
      </c>
      <c r="B4" s="46">
        <f t="shared" ref="B4:B13" si="0">C4*K4+D4*L4+E4*M4+F4*N4</f>
        <v>0.799434442844858</v>
      </c>
      <c r="C4" s="46">
        <v>0.7314</v>
      </c>
      <c r="D4" s="46">
        <v>0.9371</v>
      </c>
      <c r="E4" s="46">
        <v>0.7976</v>
      </c>
      <c r="F4" s="46">
        <v>0.6293</v>
      </c>
      <c r="G4" s="45"/>
      <c r="H4" s="45"/>
      <c r="K4" s="21">
        <v>0.29671784268447</v>
      </c>
      <c r="L4" s="21">
        <v>0.236137547222678</v>
      </c>
      <c r="M4" s="21">
        <v>0.399028009932463</v>
      </c>
      <c r="N4" s="21">
        <v>0.068116600160388</v>
      </c>
    </row>
    <row r="5" ht="15" spans="1:14">
      <c r="A5" s="2">
        <v>2014</v>
      </c>
      <c r="B5" s="46">
        <f t="shared" si="0"/>
        <v>0.801689488428629</v>
      </c>
      <c r="C5" s="47">
        <v>0.7648</v>
      </c>
      <c r="D5" s="47">
        <v>0.9352</v>
      </c>
      <c r="E5" s="47">
        <v>0.7766</v>
      </c>
      <c r="F5" s="47">
        <v>0.6538</v>
      </c>
      <c r="G5" s="48"/>
      <c r="H5" s="45"/>
      <c r="K5" s="21">
        <v>0.292156918606307</v>
      </c>
      <c r="L5" s="21">
        <v>0.232120642336875</v>
      </c>
      <c r="M5" s="21">
        <v>0.408316952033655</v>
      </c>
      <c r="N5" s="21">
        <v>0.0674054870231617</v>
      </c>
    </row>
    <row r="6" ht="15" spans="1:14">
      <c r="A6" s="2">
        <v>2015</v>
      </c>
      <c r="B6" s="46">
        <f t="shared" si="0"/>
        <v>0.821981271349374</v>
      </c>
      <c r="C6" s="47">
        <v>0.7812</v>
      </c>
      <c r="D6" s="47">
        <v>0.9366</v>
      </c>
      <c r="E6" s="47">
        <v>0.8121</v>
      </c>
      <c r="F6" s="47">
        <v>0.6585</v>
      </c>
      <c r="G6" s="48"/>
      <c r="H6" s="45"/>
      <c r="K6" s="21">
        <v>0.287308905605436</v>
      </c>
      <c r="L6" s="21">
        <v>0.229285274298621</v>
      </c>
      <c r="M6" s="21">
        <v>0.419689022455341</v>
      </c>
      <c r="N6" s="21">
        <v>0.0637167976406025</v>
      </c>
    </row>
    <row r="7" ht="15" spans="1:14">
      <c r="A7" s="2">
        <v>2016</v>
      </c>
      <c r="B7" s="46">
        <f t="shared" si="0"/>
        <v>0.837332121766226</v>
      </c>
      <c r="C7" s="47">
        <v>0.792</v>
      </c>
      <c r="D7" s="47">
        <v>0.9415</v>
      </c>
      <c r="E7" s="47">
        <v>0.8308</v>
      </c>
      <c r="F7" s="47">
        <v>0.7206</v>
      </c>
      <c r="G7" s="48"/>
      <c r="H7" s="45"/>
      <c r="K7" s="21">
        <v>0.286839134612693</v>
      </c>
      <c r="L7" s="21">
        <v>0.230116896323317</v>
      </c>
      <c r="M7" s="21">
        <v>0.412150500517777</v>
      </c>
      <c r="N7" s="21">
        <v>0.0708934685462128</v>
      </c>
    </row>
    <row r="8" ht="15" spans="1:14">
      <c r="A8" s="2">
        <v>2017</v>
      </c>
      <c r="B8" s="46">
        <f t="shared" si="0"/>
        <v>0.861338362504604</v>
      </c>
      <c r="C8" s="47">
        <v>0.8018</v>
      </c>
      <c r="D8" s="47">
        <v>0.951</v>
      </c>
      <c r="E8" s="47">
        <v>0.8555</v>
      </c>
      <c r="F8" s="47">
        <v>0.8472</v>
      </c>
      <c r="G8" s="48"/>
      <c r="H8" s="45"/>
      <c r="K8" s="21">
        <v>0.290424959147626</v>
      </c>
      <c r="L8" s="21">
        <v>0.231210269295072</v>
      </c>
      <c r="M8" s="21">
        <v>0.400485505672104</v>
      </c>
      <c r="N8" s="21">
        <v>0.0778792658851977</v>
      </c>
    </row>
    <row r="9" ht="15" spans="1:14">
      <c r="A9" s="2">
        <v>2018</v>
      </c>
      <c r="B9" s="46">
        <f t="shared" si="0"/>
        <v>0.878843533210156</v>
      </c>
      <c r="C9" s="47">
        <v>0.8191</v>
      </c>
      <c r="D9" s="47">
        <v>0.9589</v>
      </c>
      <c r="E9" s="47">
        <v>0.8831</v>
      </c>
      <c r="F9" s="47">
        <v>0.841</v>
      </c>
      <c r="G9" s="48"/>
      <c r="H9" s="45"/>
      <c r="K9" s="21">
        <v>0.287519762281186</v>
      </c>
      <c r="L9" s="21">
        <v>0.231109163984076</v>
      </c>
      <c r="M9" s="21">
        <v>0.401245738014057</v>
      </c>
      <c r="N9" s="21">
        <v>0.0801253357206804</v>
      </c>
    </row>
    <row r="10" ht="15" spans="1:14">
      <c r="A10" s="2">
        <v>2019</v>
      </c>
      <c r="B10" s="46">
        <f t="shared" si="0"/>
        <v>0.888424723658663</v>
      </c>
      <c r="C10" s="47">
        <v>0.8373</v>
      </c>
      <c r="D10" s="47">
        <v>0.9636</v>
      </c>
      <c r="E10" s="47">
        <v>0.8895</v>
      </c>
      <c r="F10" s="47">
        <v>0.8552</v>
      </c>
      <c r="G10" s="48"/>
      <c r="H10" s="45"/>
      <c r="K10" s="21">
        <v>0.285414944539495</v>
      </c>
      <c r="L10" s="21">
        <v>0.228070512697284</v>
      </c>
      <c r="M10" s="21">
        <v>0.396816547799842</v>
      </c>
      <c r="N10" s="21">
        <v>0.0896979949633788</v>
      </c>
    </row>
    <row r="11" ht="15" spans="1:14">
      <c r="A11" s="2">
        <v>2020</v>
      </c>
      <c r="B11" s="46">
        <f t="shared" si="0"/>
        <v>0.895763102765457</v>
      </c>
      <c r="C11" s="47">
        <v>0.8435</v>
      </c>
      <c r="D11" s="47">
        <v>0.9719</v>
      </c>
      <c r="E11" s="47">
        <v>0.8976</v>
      </c>
      <c r="F11" s="47">
        <v>0.867</v>
      </c>
      <c r="G11" s="48"/>
      <c r="H11" s="45"/>
      <c r="K11" s="21">
        <v>0.287608271415008</v>
      </c>
      <c r="L11" s="21">
        <v>0.223546588619777</v>
      </c>
      <c r="M11" s="21">
        <v>0.394505228676304</v>
      </c>
      <c r="N11" s="21">
        <v>0.0943399112889115</v>
      </c>
    </row>
    <row r="12" ht="15" spans="1:14">
      <c r="A12" s="2">
        <v>2021</v>
      </c>
      <c r="B12" s="46">
        <f t="shared" si="0"/>
        <v>0.901420854970645</v>
      </c>
      <c r="C12" s="49">
        <v>0.8559</v>
      </c>
      <c r="D12" s="49">
        <v>0.9729</v>
      </c>
      <c r="E12" s="49">
        <v>0.9</v>
      </c>
      <c r="F12" s="49">
        <v>0.8704</v>
      </c>
      <c r="G12" s="48"/>
      <c r="H12" s="45"/>
      <c r="K12" s="21">
        <v>0.284343372285483</v>
      </c>
      <c r="L12" s="21">
        <v>0.223972244942488</v>
      </c>
      <c r="M12" s="21">
        <v>0.411712120343886</v>
      </c>
      <c r="N12" s="21">
        <v>0.0799722624281437</v>
      </c>
    </row>
    <row r="13" ht="15" spans="1:14">
      <c r="A13" s="2">
        <v>2022</v>
      </c>
      <c r="B13" s="46">
        <f t="shared" si="0"/>
        <v>0.90846180961184</v>
      </c>
      <c r="C13" s="49">
        <v>0.8686</v>
      </c>
      <c r="D13" s="49">
        <v>0.9755</v>
      </c>
      <c r="E13" s="49">
        <v>0.906</v>
      </c>
      <c r="F13" s="49">
        <v>0.8795</v>
      </c>
      <c r="G13" s="48"/>
      <c r="H13" s="45"/>
      <c r="K13" s="21">
        <v>0.277092390977081</v>
      </c>
      <c r="L13" s="21">
        <v>0.221283443028675</v>
      </c>
      <c r="M13" s="21">
        <v>0.405241741235412</v>
      </c>
      <c r="N13" s="21">
        <v>0.0963824247588308</v>
      </c>
    </row>
    <row r="14" ht="15" spans="2:14">
      <c r="B14" s="45"/>
      <c r="C14" s="48"/>
      <c r="D14" s="48"/>
      <c r="E14" s="48"/>
      <c r="F14" s="48"/>
      <c r="G14" s="48"/>
      <c r="H14" s="45"/>
      <c r="K14" s="21"/>
      <c r="L14" s="21"/>
      <c r="M14" s="21"/>
      <c r="N14" s="21"/>
    </row>
    <row r="17" ht="15" spans="1:2">
      <c r="A17" s="4" t="s">
        <v>357</v>
      </c>
      <c r="B17" s="5"/>
    </row>
    <row r="18" ht="15" spans="1:2">
      <c r="A18" s="50" t="s">
        <v>13</v>
      </c>
      <c r="B18" s="2" t="s">
        <v>358</v>
      </c>
    </row>
    <row r="19" ht="15" spans="1:2">
      <c r="A19" s="50" t="s">
        <v>15</v>
      </c>
      <c r="B19" s="50" t="s">
        <v>359</v>
      </c>
    </row>
    <row r="20" ht="15" spans="1:2">
      <c r="A20" s="50" t="s">
        <v>17</v>
      </c>
      <c r="B20" s="50"/>
    </row>
    <row r="21" ht="15" spans="1:2">
      <c r="A21" s="50" t="s">
        <v>19</v>
      </c>
      <c r="B21" s="50" t="s">
        <v>360</v>
      </c>
    </row>
    <row r="22" ht="15" spans="1:2">
      <c r="A22" s="50" t="s">
        <v>22</v>
      </c>
      <c r="B22" s="51" t="s">
        <v>361</v>
      </c>
    </row>
    <row r="23" ht="15" spans="2:2">
      <c r="B23" s="52" t="s">
        <v>68</v>
      </c>
    </row>
  </sheetData>
  <mergeCells count="2">
    <mergeCell ref="B1:F1"/>
    <mergeCell ref="A1:A2"/>
  </mergeCells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workbookViewId="0">
      <selection activeCell="F22" sqref="F22"/>
    </sheetView>
  </sheetViews>
  <sheetFormatPr defaultColWidth="9" defaultRowHeight="13.5"/>
  <cols>
    <col min="2" max="2" width="9.375"/>
    <col min="5" max="5" width="9.5" customWidth="1"/>
    <col min="6" max="6" width="11" customWidth="1"/>
  </cols>
  <sheetData>
    <row r="1" ht="27.75" customHeight="1" spans="1:12">
      <c r="A1" s="30" t="s">
        <v>34</v>
      </c>
      <c r="B1" s="31" t="s">
        <v>236</v>
      </c>
      <c r="C1" s="31"/>
      <c r="D1" s="31"/>
      <c r="E1" s="31"/>
      <c r="F1" s="31"/>
      <c r="G1" s="31" t="s">
        <v>362</v>
      </c>
      <c r="H1" s="31"/>
      <c r="I1" s="31"/>
      <c r="J1" s="31"/>
      <c r="K1" s="31"/>
      <c r="L1" s="2"/>
    </row>
    <row r="2" ht="15" spans="1:12">
      <c r="A2" s="30"/>
      <c r="B2" s="32" t="s">
        <v>4</v>
      </c>
      <c r="C2" s="33" t="s">
        <v>5</v>
      </c>
      <c r="D2" s="33" t="s">
        <v>6</v>
      </c>
      <c r="E2" s="33" t="s">
        <v>7</v>
      </c>
      <c r="F2" s="33" t="s">
        <v>8</v>
      </c>
      <c r="G2" s="34" t="s">
        <v>4</v>
      </c>
      <c r="H2" s="35" t="s">
        <v>5</v>
      </c>
      <c r="I2" s="35" t="s">
        <v>6</v>
      </c>
      <c r="J2" s="35" t="s">
        <v>7</v>
      </c>
      <c r="K2" s="35" t="s">
        <v>8</v>
      </c>
      <c r="L2" s="2"/>
    </row>
    <row r="3" ht="15" spans="1:12">
      <c r="A3" s="30">
        <v>2010</v>
      </c>
      <c r="B3" s="36">
        <v>111695</v>
      </c>
      <c r="C3" s="36">
        <v>30097</v>
      </c>
      <c r="D3" s="36">
        <v>24442</v>
      </c>
      <c r="E3" s="36">
        <v>34977</v>
      </c>
      <c r="F3" s="36">
        <v>8700</v>
      </c>
      <c r="G3" s="37" t="s">
        <v>258</v>
      </c>
      <c r="H3" s="37" t="s">
        <v>258</v>
      </c>
      <c r="I3" s="37" t="s">
        <v>258</v>
      </c>
      <c r="J3" s="37" t="s">
        <v>258</v>
      </c>
      <c r="K3" s="37" t="s">
        <v>258</v>
      </c>
      <c r="L3" s="2"/>
    </row>
    <row r="4" ht="15" spans="1:12">
      <c r="A4" s="30">
        <v>2011</v>
      </c>
      <c r="B4" s="36">
        <v>112980</v>
      </c>
      <c r="C4" s="36">
        <v>30338</v>
      </c>
      <c r="D4" s="36">
        <v>24507</v>
      </c>
      <c r="E4" s="36">
        <v>36767</v>
      </c>
      <c r="F4" s="36">
        <v>8103</v>
      </c>
      <c r="G4" s="37">
        <f t="shared" ref="G4:G13" si="0">(B4-B3)/B3</f>
        <v>0.0115045436232598</v>
      </c>
      <c r="H4" s="37">
        <f t="shared" ref="H4:H13" si="1">(C4-C3)/C3</f>
        <v>0.00800744260225272</v>
      </c>
      <c r="I4" s="37">
        <f t="shared" ref="I4:I13" si="2">(D4-D3)/D3</f>
        <v>0.00265935684477539</v>
      </c>
      <c r="J4" s="37">
        <f t="shared" ref="J4:J13" si="3">(E4-E3)/E3</f>
        <v>0.0511764874060097</v>
      </c>
      <c r="K4" s="37">
        <f t="shared" ref="K4:K13" si="4">(F4-F3)/F3</f>
        <v>-0.0686206896551724</v>
      </c>
      <c r="L4" s="2"/>
    </row>
    <row r="5" ht="15" spans="1:12">
      <c r="A5" s="30">
        <v>2012</v>
      </c>
      <c r="B5" s="36">
        <v>114368</v>
      </c>
      <c r="C5" s="36">
        <v>30476</v>
      </c>
      <c r="D5" s="36">
        <v>24551</v>
      </c>
      <c r="E5" s="36">
        <v>39109</v>
      </c>
      <c r="F5" s="36">
        <v>7405</v>
      </c>
      <c r="G5" s="37">
        <f t="shared" si="0"/>
        <v>0.0122853602407506</v>
      </c>
      <c r="H5" s="37">
        <f t="shared" si="1"/>
        <v>0.00454875074164414</v>
      </c>
      <c r="I5" s="37">
        <f t="shared" si="2"/>
        <v>0.00179540539437712</v>
      </c>
      <c r="J5" s="37">
        <f t="shared" si="3"/>
        <v>0.0636984252182664</v>
      </c>
      <c r="K5" s="37">
        <f t="shared" si="4"/>
        <v>-0.0861409354560039</v>
      </c>
      <c r="L5" s="2"/>
    </row>
    <row r="6" ht="15" spans="1:12">
      <c r="A6" s="30">
        <v>2013</v>
      </c>
      <c r="B6" s="36">
        <v>115908</v>
      </c>
      <c r="C6" s="36">
        <v>30710</v>
      </c>
      <c r="D6" s="36">
        <v>24440</v>
      </c>
      <c r="E6" s="36">
        <v>41299</v>
      </c>
      <c r="F6" s="36">
        <v>7050</v>
      </c>
      <c r="G6" s="37">
        <f t="shared" si="0"/>
        <v>0.0134653049804141</v>
      </c>
      <c r="H6" s="37">
        <f t="shared" si="1"/>
        <v>0.00767817298858118</v>
      </c>
      <c r="I6" s="37">
        <f t="shared" si="2"/>
        <v>-0.00452120076575292</v>
      </c>
      <c r="J6" s="37">
        <f t="shared" si="3"/>
        <v>0.0559973407655527</v>
      </c>
      <c r="K6" s="37">
        <f t="shared" si="4"/>
        <v>-0.0479405806887238</v>
      </c>
      <c r="L6" s="2"/>
    </row>
    <row r="7" ht="15" spans="1:12">
      <c r="A7" s="30">
        <v>2014</v>
      </c>
      <c r="B7" s="36">
        <v>117455</v>
      </c>
      <c r="C7" s="36">
        <v>30765</v>
      </c>
      <c r="D7" s="36">
        <v>24443</v>
      </c>
      <c r="E7" s="36">
        <v>42997</v>
      </c>
      <c r="F7" s="36">
        <v>7098</v>
      </c>
      <c r="G7" s="37">
        <f t="shared" si="0"/>
        <v>0.0133467922835352</v>
      </c>
      <c r="H7" s="37">
        <f t="shared" si="1"/>
        <v>0.0017909475740801</v>
      </c>
      <c r="I7" s="37">
        <f t="shared" si="2"/>
        <v>0.000122749590834697</v>
      </c>
      <c r="J7" s="37">
        <f t="shared" si="3"/>
        <v>0.0411147969684496</v>
      </c>
      <c r="K7" s="37">
        <f t="shared" si="4"/>
        <v>0.00680851063829787</v>
      </c>
      <c r="L7" s="2"/>
    </row>
    <row r="8" ht="15" spans="1:12">
      <c r="A8" s="30">
        <v>2015</v>
      </c>
      <c r="B8" s="36">
        <v>118963</v>
      </c>
      <c r="C8" s="36">
        <v>30784</v>
      </c>
      <c r="D8" s="36">
        <v>24567</v>
      </c>
      <c r="E8" s="36">
        <v>44968</v>
      </c>
      <c r="F8" s="36">
        <v>6827</v>
      </c>
      <c r="G8" s="37">
        <f t="shared" si="0"/>
        <v>0.0128389596015495</v>
      </c>
      <c r="H8" s="37">
        <f t="shared" si="1"/>
        <v>0.000617584917926215</v>
      </c>
      <c r="I8" s="37">
        <f t="shared" si="2"/>
        <v>0.00507302704250706</v>
      </c>
      <c r="J8" s="37">
        <f t="shared" si="3"/>
        <v>0.0458404074702886</v>
      </c>
      <c r="K8" s="37">
        <f t="shared" si="4"/>
        <v>-0.0381797689489997</v>
      </c>
      <c r="L8" s="2"/>
    </row>
    <row r="9" ht="15" spans="1:12">
      <c r="A9" s="30">
        <v>2016</v>
      </c>
      <c r="B9" s="36">
        <v>119230</v>
      </c>
      <c r="C9" s="36">
        <v>30746</v>
      </c>
      <c r="D9" s="36">
        <v>24666</v>
      </c>
      <c r="E9" s="36">
        <v>44178</v>
      </c>
      <c r="F9" s="36">
        <v>7599</v>
      </c>
      <c r="G9" s="37">
        <f t="shared" si="0"/>
        <v>0.00224439531619075</v>
      </c>
      <c r="H9" s="37">
        <f t="shared" si="1"/>
        <v>-0.00123440748440748</v>
      </c>
      <c r="I9" s="37">
        <f t="shared" si="2"/>
        <v>0.00402979606789596</v>
      </c>
      <c r="J9" s="37">
        <f t="shared" si="3"/>
        <v>-0.0175680483899662</v>
      </c>
      <c r="K9" s="37">
        <f t="shared" si="4"/>
        <v>0.113080415995313</v>
      </c>
      <c r="L9" s="2"/>
    </row>
    <row r="10" ht="15" spans="1:12">
      <c r="A10" s="30">
        <v>2017</v>
      </c>
      <c r="B10" s="36">
        <v>117989</v>
      </c>
      <c r="C10" s="36">
        <v>30747</v>
      </c>
      <c r="D10" s="36">
        <v>24478</v>
      </c>
      <c r="E10" s="36">
        <v>42399</v>
      </c>
      <c r="F10" s="36">
        <v>8245</v>
      </c>
      <c r="G10" s="37">
        <f t="shared" si="0"/>
        <v>-0.0104084542480919</v>
      </c>
      <c r="H10" s="37">
        <f t="shared" si="1"/>
        <v>3.25245560398101e-5</v>
      </c>
      <c r="I10" s="37">
        <f t="shared" si="2"/>
        <v>-0.00762182761696262</v>
      </c>
      <c r="J10" s="37">
        <f t="shared" si="3"/>
        <v>-0.0402689121282086</v>
      </c>
      <c r="K10" s="37">
        <f t="shared" si="4"/>
        <v>0.0850111856823266</v>
      </c>
      <c r="L10" s="2"/>
    </row>
    <row r="11" ht="15" spans="1:12">
      <c r="A11" s="30">
        <v>2018</v>
      </c>
      <c r="B11" s="36">
        <v>117038</v>
      </c>
      <c r="C11" s="36">
        <v>30189</v>
      </c>
      <c r="D11" s="36">
        <v>24266</v>
      </c>
      <c r="E11" s="36">
        <v>42130</v>
      </c>
      <c r="F11" s="36">
        <v>8413</v>
      </c>
      <c r="G11" s="37">
        <f t="shared" si="0"/>
        <v>-0.00806007339667257</v>
      </c>
      <c r="H11" s="37">
        <f t="shared" si="1"/>
        <v>-0.0181481120109279</v>
      </c>
      <c r="I11" s="37">
        <f t="shared" si="2"/>
        <v>-0.00866083830378299</v>
      </c>
      <c r="J11" s="37">
        <f t="shared" si="3"/>
        <v>-0.00634448925682209</v>
      </c>
      <c r="K11" s="37">
        <f t="shared" si="4"/>
        <v>0.0203759854457247</v>
      </c>
      <c r="L11" s="2"/>
    </row>
    <row r="12" ht="15" spans="1:12">
      <c r="A12" s="30">
        <v>2019</v>
      </c>
      <c r="B12" s="36">
        <v>116064</v>
      </c>
      <c r="C12" s="36">
        <v>29694</v>
      </c>
      <c r="D12" s="36">
        <v>23728</v>
      </c>
      <c r="E12" s="36">
        <v>41284</v>
      </c>
      <c r="F12" s="36">
        <v>9332</v>
      </c>
      <c r="G12" s="37">
        <f t="shared" si="0"/>
        <v>-0.00832208342589586</v>
      </c>
      <c r="H12" s="37">
        <f t="shared" si="1"/>
        <v>-0.0163967007850542</v>
      </c>
      <c r="I12" s="37">
        <f t="shared" si="2"/>
        <v>-0.0221709387620539</v>
      </c>
      <c r="J12" s="37">
        <f t="shared" si="3"/>
        <v>-0.02008070258723</v>
      </c>
      <c r="K12" s="37">
        <f t="shared" si="4"/>
        <v>0.109235706644479</v>
      </c>
      <c r="L12" s="2"/>
    </row>
    <row r="13" ht="15" spans="1:12">
      <c r="A13" s="30">
        <v>2020</v>
      </c>
      <c r="B13" s="36">
        <v>116768</v>
      </c>
      <c r="C13" s="36">
        <v>30080</v>
      </c>
      <c r="D13" s="36">
        <v>23380</v>
      </c>
      <c r="E13" s="36">
        <v>41260</v>
      </c>
      <c r="F13" s="36">
        <v>9866.7</v>
      </c>
      <c r="G13" s="37">
        <f t="shared" si="0"/>
        <v>0.00606561896884478</v>
      </c>
      <c r="H13" s="37">
        <f t="shared" si="1"/>
        <v>0.0129992591095844</v>
      </c>
      <c r="I13" s="37">
        <f t="shared" si="2"/>
        <v>-0.0146662171274444</v>
      </c>
      <c r="J13" s="37">
        <f t="shared" si="3"/>
        <v>-0.00058133901753706</v>
      </c>
      <c r="K13" s="37">
        <f t="shared" si="4"/>
        <v>0.0572974710672954</v>
      </c>
      <c r="L13" s="2"/>
    </row>
    <row r="14" ht="15" spans="1:12">
      <c r="A14" s="30">
        <v>2021</v>
      </c>
      <c r="B14" s="38">
        <v>117631</v>
      </c>
      <c r="C14" s="38">
        <v>29921.2</v>
      </c>
      <c r="D14" s="38">
        <v>23568.4</v>
      </c>
      <c r="E14" s="39">
        <v>43324.1</v>
      </c>
      <c r="F14" s="38">
        <v>8415.41</v>
      </c>
      <c r="G14" s="37">
        <f t="shared" ref="G14:G15" si="5">(B14-B13)/B13</f>
        <v>0.00739072348588654</v>
      </c>
      <c r="H14" s="37">
        <f t="shared" ref="H14:H15" si="6">(C14-C13)/C13</f>
        <v>-0.00527925531914891</v>
      </c>
      <c r="I14" s="37">
        <f t="shared" ref="I14:I15" si="7">(D14-D13)/D13</f>
        <v>0.00805816937553471</v>
      </c>
      <c r="J14" s="37">
        <f t="shared" ref="J14:J15" si="8">(E14-E13)/E13</f>
        <v>0.050026660203587</v>
      </c>
      <c r="K14" s="37">
        <f t="shared" ref="K14:K15" si="9">(F14-F13)/F13</f>
        <v>-0.147089705778021</v>
      </c>
      <c r="L14" s="2"/>
    </row>
    <row r="15" ht="15" spans="1:12">
      <c r="A15" s="30">
        <v>2022</v>
      </c>
      <c r="B15" s="38">
        <v>118332</v>
      </c>
      <c r="C15" s="38">
        <v>29450</v>
      </c>
      <c r="D15" s="38">
        <v>23518.5</v>
      </c>
      <c r="E15" s="38">
        <v>43070</v>
      </c>
      <c r="F15" s="38">
        <v>10243.74</v>
      </c>
      <c r="G15" s="37">
        <f t="shared" si="5"/>
        <v>0.00595931344628542</v>
      </c>
      <c r="H15" s="37">
        <f t="shared" si="6"/>
        <v>-0.015748031496063</v>
      </c>
      <c r="I15" s="37">
        <f t="shared" si="7"/>
        <v>-0.0021172417304527</v>
      </c>
      <c r="J15" s="37">
        <f t="shared" si="8"/>
        <v>-0.00586509587042774</v>
      </c>
      <c r="K15" s="37">
        <f t="shared" si="9"/>
        <v>0.217259765121367</v>
      </c>
      <c r="L15" s="2"/>
    </row>
    <row r="16" ht="15" spans="1:12">
      <c r="A16" s="40"/>
      <c r="B16" s="40"/>
      <c r="C16" s="40"/>
      <c r="D16" s="40"/>
      <c r="E16" s="40"/>
      <c r="F16" s="40"/>
      <c r="G16" s="41"/>
      <c r="H16" s="41"/>
      <c r="I16" s="41"/>
      <c r="J16" s="41"/>
      <c r="K16" s="41"/>
      <c r="L16" s="2"/>
    </row>
    <row r="17" spans="2:5">
      <c r="B17" s="42"/>
      <c r="C17" s="42"/>
      <c r="D17" s="43"/>
      <c r="E17" s="42"/>
    </row>
    <row r="18" spans="2:5">
      <c r="B18" s="42"/>
      <c r="C18" s="42"/>
      <c r="D18" s="43"/>
      <c r="E18" s="42"/>
    </row>
    <row r="22" ht="15" spans="1:2">
      <c r="A22" s="4" t="s">
        <v>363</v>
      </c>
      <c r="B22" s="5"/>
    </row>
    <row r="23" ht="15" spans="1:2">
      <c r="A23" s="5" t="s">
        <v>13</v>
      </c>
      <c r="B23" s="5" t="s">
        <v>364</v>
      </c>
    </row>
    <row r="24" ht="15" spans="1:2">
      <c r="A24" s="5" t="s">
        <v>15</v>
      </c>
      <c r="B24" s="5" t="s">
        <v>16</v>
      </c>
    </row>
    <row r="25" ht="15" spans="1:2">
      <c r="A25" s="5" t="s">
        <v>17</v>
      </c>
      <c r="B25" s="5" t="s">
        <v>365</v>
      </c>
    </row>
    <row r="26" ht="15" spans="1:5">
      <c r="A26" s="5" t="s">
        <v>19</v>
      </c>
      <c r="B26" s="6" t="s">
        <v>366</v>
      </c>
      <c r="D26" s="44"/>
      <c r="E26" s="44"/>
    </row>
    <row r="27" ht="15" spans="1:2">
      <c r="A27" s="5" t="s">
        <v>20</v>
      </c>
      <c r="B27" s="6" t="s">
        <v>29</v>
      </c>
    </row>
    <row r="28" ht="15" spans="1:2">
      <c r="A28" s="5" t="s">
        <v>22</v>
      </c>
      <c r="B28" s="5" t="s">
        <v>367</v>
      </c>
    </row>
    <row r="29" ht="15" spans="1:2">
      <c r="A29" s="2"/>
      <c r="B29" s="2"/>
    </row>
    <row r="30" ht="15" spans="1:2">
      <c r="A30" s="2"/>
      <c r="B30" s="2"/>
    </row>
    <row r="31" ht="15" spans="1:2">
      <c r="A31" s="2"/>
      <c r="B31" s="2"/>
    </row>
  </sheetData>
  <mergeCells count="3">
    <mergeCell ref="B1:F1"/>
    <mergeCell ref="G1:K1"/>
    <mergeCell ref="A1:A2"/>
  </mergeCells>
  <pageMargins left="0.7" right="0.7" top="0.75" bottom="0.75" header="0.3" footer="0.3"/>
  <pageSetup paperSize="9" orientation="portrait" horizontalDpi="200" verticalDpi="3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97"/>
  <sheetViews>
    <sheetView topLeftCell="L1" workbookViewId="0">
      <selection activeCell="Z4" sqref="Z4"/>
    </sheetView>
  </sheetViews>
  <sheetFormatPr defaultColWidth="9" defaultRowHeight="15"/>
  <cols>
    <col min="1" max="1" width="9" style="2"/>
    <col min="2" max="2" width="15.75" style="2" customWidth="1"/>
    <col min="3" max="3" width="11" style="2" customWidth="1"/>
    <col min="4" max="4" width="10.625" style="2" customWidth="1"/>
    <col min="5" max="5" width="10" style="2" customWidth="1"/>
    <col min="6" max="6" width="11.25" style="2" customWidth="1"/>
    <col min="7" max="7" width="11.125" style="2" customWidth="1"/>
    <col min="8" max="8" width="9" style="2"/>
    <col min="9" max="9" width="12.625" style="2" customWidth="1"/>
    <col min="10" max="10" width="9" style="2"/>
    <col min="11" max="11" width="12.625" style="2"/>
    <col min="12" max="12" width="11" style="2" customWidth="1"/>
    <col min="13" max="13" width="10.375" style="2" customWidth="1"/>
    <col min="14" max="14" width="12.625" style="2"/>
    <col min="15" max="15" width="17.125" style="2" customWidth="1"/>
    <col min="16" max="16" width="9" style="2"/>
    <col min="17" max="17" width="12.625" style="2"/>
    <col min="18" max="18" width="11.75" style="2" customWidth="1"/>
    <col min="19" max="19" width="9" style="2"/>
    <col min="20" max="20" width="11.5" style="2"/>
    <col min="21" max="21" width="12.625" style="2"/>
    <col min="22" max="22" width="9" style="2"/>
    <col min="23" max="23" width="14.5" style="2" customWidth="1"/>
    <col min="24" max="24" width="10.5" style="2" customWidth="1"/>
    <col min="25" max="25" width="10.125" style="2" customWidth="1"/>
    <col min="26" max="26" width="10.75" style="2" customWidth="1"/>
    <col min="27" max="27" width="12.625" style="2"/>
    <col min="28" max="16384" width="9" style="2"/>
  </cols>
  <sheetData>
    <row r="1" spans="1:26">
      <c r="A1" s="2" t="s">
        <v>368</v>
      </c>
      <c r="X1" s="7" t="s">
        <v>369</v>
      </c>
      <c r="Y1" s="7"/>
      <c r="Z1" s="7"/>
    </row>
    <row r="2" spans="1:27">
      <c r="A2" s="2" t="s">
        <v>34</v>
      </c>
      <c r="B2" s="2" t="s">
        <v>370</v>
      </c>
      <c r="C2" s="2" t="s">
        <v>371</v>
      </c>
      <c r="D2" s="2" t="s">
        <v>372</v>
      </c>
      <c r="E2" s="2" t="s">
        <v>373</v>
      </c>
      <c r="F2" s="2" t="s">
        <v>374</v>
      </c>
      <c r="G2" s="2" t="s">
        <v>375</v>
      </c>
      <c r="H2" s="2" t="s">
        <v>376</v>
      </c>
      <c r="I2" s="2" t="s">
        <v>377</v>
      </c>
      <c r="J2" s="2" t="s">
        <v>378</v>
      </c>
      <c r="K2" s="2" t="s">
        <v>379</v>
      </c>
      <c r="L2" s="2" t="s">
        <v>380</v>
      </c>
      <c r="M2" s="2" t="s">
        <v>381</v>
      </c>
      <c r="N2" s="2" t="s">
        <v>382</v>
      </c>
      <c r="O2" s="2" t="s">
        <v>383</v>
      </c>
      <c r="Q2" s="2" t="s">
        <v>384</v>
      </c>
      <c r="R2" s="2" t="s">
        <v>385</v>
      </c>
      <c r="T2" s="2" t="s">
        <v>386</v>
      </c>
      <c r="U2" s="2" t="s">
        <v>387</v>
      </c>
      <c r="W2" s="2" t="s">
        <v>388</v>
      </c>
      <c r="X2" s="2" t="s">
        <v>389</v>
      </c>
      <c r="Y2" s="2" t="s">
        <v>390</v>
      </c>
      <c r="Z2" s="2" t="s">
        <v>391</v>
      </c>
      <c r="AA2" s="2" t="s">
        <v>392</v>
      </c>
    </row>
    <row r="3" spans="1:27">
      <c r="A3" s="2">
        <v>2011</v>
      </c>
      <c r="B3" s="2">
        <v>9.28</v>
      </c>
      <c r="C3" s="2">
        <v>1.08</v>
      </c>
      <c r="D3" s="2">
        <v>1.34</v>
      </c>
      <c r="E3" s="2">
        <v>44.51</v>
      </c>
      <c r="F3" s="22">
        <v>28.5</v>
      </c>
      <c r="G3" s="22">
        <v>1.56175438596491</v>
      </c>
      <c r="H3" s="2">
        <v>0.29</v>
      </c>
      <c r="I3" s="2">
        <v>2.35</v>
      </c>
      <c r="J3" s="2">
        <v>8.2825</v>
      </c>
      <c r="K3" s="2">
        <v>0.283730757621491</v>
      </c>
      <c r="L3" s="2">
        <v>11.76</v>
      </c>
      <c r="M3" s="2">
        <v>0.5469</v>
      </c>
      <c r="N3" s="2">
        <v>21.5030170049369</v>
      </c>
      <c r="O3" s="2">
        <v>2.65</v>
      </c>
      <c r="Q3" s="2">
        <v>133.075425203695</v>
      </c>
      <c r="R3" s="2">
        <v>1996.13137805542</v>
      </c>
      <c r="T3" s="2">
        <v>462.208032</v>
      </c>
      <c r="U3" s="28">
        <v>5758.47861701433</v>
      </c>
      <c r="W3" s="2">
        <f>R3+T3+U3</f>
        <v>8216.81802706975</v>
      </c>
      <c r="X3" s="2">
        <v>6687.3</v>
      </c>
      <c r="Y3" s="2">
        <v>6.6873</v>
      </c>
      <c r="Z3" s="2">
        <f>W3/Y3</f>
        <v>1228.71981622923</v>
      </c>
      <c r="AA3" s="2">
        <f>W3/X3</f>
        <v>1.22871981622923</v>
      </c>
    </row>
    <row r="4" spans="1:27">
      <c r="A4" s="2">
        <v>2012</v>
      </c>
      <c r="B4" s="2">
        <v>8.82</v>
      </c>
      <c r="C4" s="2">
        <v>0.9</v>
      </c>
      <c r="D4" s="2">
        <v>1.28</v>
      </c>
      <c r="E4" s="2">
        <v>48.97</v>
      </c>
      <c r="F4" s="22">
        <v>29.263</v>
      </c>
      <c r="G4" s="22">
        <v>1.67344428117418</v>
      </c>
      <c r="H4" s="2">
        <v>0.3</v>
      </c>
      <c r="I4" s="2">
        <v>2.46</v>
      </c>
      <c r="J4" s="2">
        <v>8.57</v>
      </c>
      <c r="K4" s="2">
        <v>0.287047841306884</v>
      </c>
      <c r="L4" s="2">
        <v>12.38</v>
      </c>
      <c r="M4" s="2">
        <v>0.5469</v>
      </c>
      <c r="N4" s="2">
        <v>22.6366794660815</v>
      </c>
      <c r="O4" s="2">
        <v>2.74</v>
      </c>
      <c r="Q4" s="2">
        <v>132.319007414044</v>
      </c>
      <c r="R4" s="2">
        <v>1984.78511121066</v>
      </c>
      <c r="T4" s="2">
        <v>439.296858</v>
      </c>
      <c r="U4" s="28">
        <v>5753.56270956696</v>
      </c>
      <c r="W4" s="2">
        <f t="shared" ref="W4:W14" si="0">R4+T4+U4</f>
        <v>8177.64467877762</v>
      </c>
      <c r="X4" s="2">
        <v>6776.9</v>
      </c>
      <c r="Y4" s="2">
        <v>6.7769</v>
      </c>
      <c r="Z4" s="2">
        <f t="shared" ref="Z4:Z14" si="1">W4/Y4</f>
        <v>1206.69401625782</v>
      </c>
      <c r="AA4" s="2">
        <f t="shared" ref="AA4:AA14" si="2">W4/X4</f>
        <v>1.20669401625782</v>
      </c>
    </row>
    <row r="5" spans="1:27">
      <c r="A5" s="2">
        <v>2013</v>
      </c>
      <c r="B5" s="2">
        <v>8.74</v>
      </c>
      <c r="C5" s="2">
        <v>0.74</v>
      </c>
      <c r="D5" s="2">
        <v>1.3</v>
      </c>
      <c r="E5" s="2">
        <v>49.41</v>
      </c>
      <c r="F5" s="22">
        <v>29.760471</v>
      </c>
      <c r="G5" s="22">
        <v>1.66025598183577</v>
      </c>
      <c r="H5" s="2">
        <v>0.3</v>
      </c>
      <c r="I5" s="2">
        <v>2.93</v>
      </c>
      <c r="J5" s="2">
        <v>8.61</v>
      </c>
      <c r="K5" s="2">
        <v>0.340301974448316</v>
      </c>
      <c r="L5" s="2">
        <v>12.19</v>
      </c>
      <c r="M5" s="2">
        <v>0.5469</v>
      </c>
      <c r="N5" s="2">
        <v>22.2892667763759</v>
      </c>
      <c r="O5" s="2">
        <v>2.83</v>
      </c>
      <c r="Q5" s="2">
        <v>131.134046858071</v>
      </c>
      <c r="R5" s="2">
        <v>1967.01070287106</v>
      </c>
      <c r="T5" s="2">
        <v>435.312306</v>
      </c>
      <c r="U5" s="28">
        <v>5741.59714448715</v>
      </c>
      <c r="W5" s="2">
        <f t="shared" si="0"/>
        <v>8143.92015335821</v>
      </c>
      <c r="X5" s="2">
        <v>6717.3</v>
      </c>
      <c r="Y5" s="2">
        <v>6.7173</v>
      </c>
      <c r="Z5" s="2">
        <f t="shared" si="1"/>
        <v>1212.37999692707</v>
      </c>
      <c r="AA5" s="2">
        <f t="shared" si="2"/>
        <v>1.21237999692707</v>
      </c>
    </row>
    <row r="6" spans="1:27">
      <c r="A6" s="2">
        <v>2014</v>
      </c>
      <c r="B6" s="2">
        <v>8.37</v>
      </c>
      <c r="C6" s="2">
        <v>0.67</v>
      </c>
      <c r="D6" s="2">
        <v>1.44</v>
      </c>
      <c r="E6" s="2">
        <v>50.19</v>
      </c>
      <c r="F6" s="22">
        <v>30.147357123</v>
      </c>
      <c r="G6" s="22">
        <v>1.66482255128457</v>
      </c>
      <c r="H6" s="2">
        <v>0.31</v>
      </c>
      <c r="I6" s="2">
        <v>3.28</v>
      </c>
      <c r="J6" s="2">
        <v>8.46</v>
      </c>
      <c r="K6" s="2">
        <v>0.387706855791962</v>
      </c>
      <c r="L6" s="2">
        <v>10.11</v>
      </c>
      <c r="M6" s="2">
        <v>0.5469</v>
      </c>
      <c r="N6" s="2">
        <v>18.4860120680197</v>
      </c>
      <c r="O6" s="2">
        <v>2.91</v>
      </c>
      <c r="Q6" s="2">
        <v>125.289171069036</v>
      </c>
      <c r="R6" s="2">
        <v>1879.33756603554</v>
      </c>
      <c r="T6" s="2">
        <v>416.883753</v>
      </c>
      <c r="U6" s="28">
        <v>5743.1238299907</v>
      </c>
      <c r="W6" s="2">
        <f t="shared" si="0"/>
        <v>8039.34514902624</v>
      </c>
      <c r="X6" s="2">
        <v>6813.2</v>
      </c>
      <c r="Y6" s="2">
        <v>6.8132</v>
      </c>
      <c r="Z6" s="2">
        <f t="shared" si="1"/>
        <v>1179.96611710008</v>
      </c>
      <c r="AA6" s="2">
        <f t="shared" si="2"/>
        <v>1.17996611710008</v>
      </c>
    </row>
    <row r="7" spans="1:27">
      <c r="A7" s="2">
        <v>2015</v>
      </c>
      <c r="B7" s="2">
        <v>8.06</v>
      </c>
      <c r="C7" s="2">
        <v>0.57</v>
      </c>
      <c r="D7" s="2">
        <v>1.41</v>
      </c>
      <c r="E7" s="2">
        <v>51.16</v>
      </c>
      <c r="F7" s="22">
        <v>30.298093908615</v>
      </c>
      <c r="G7" s="22">
        <v>1.68855506733554</v>
      </c>
      <c r="H7" s="2">
        <v>0.31</v>
      </c>
      <c r="I7" s="2">
        <v>3.42</v>
      </c>
      <c r="J7" s="2">
        <v>7.38</v>
      </c>
      <c r="K7" s="2">
        <v>0.463414634146341</v>
      </c>
      <c r="L7" s="2">
        <v>10.2</v>
      </c>
      <c r="M7" s="2">
        <v>0.5469</v>
      </c>
      <c r="N7" s="2">
        <v>18.6505759736698</v>
      </c>
      <c r="O7" s="2">
        <v>2.98</v>
      </c>
      <c r="Q7" s="2">
        <v>123.533690612566</v>
      </c>
      <c r="R7" s="2">
        <v>1853.00535918849</v>
      </c>
      <c r="T7" s="2">
        <v>401.443614</v>
      </c>
      <c r="U7" s="28">
        <v>5748.48158809256</v>
      </c>
      <c r="W7" s="2">
        <f t="shared" si="0"/>
        <v>8002.93056128105</v>
      </c>
      <c r="X7" s="2">
        <v>6891.3</v>
      </c>
      <c r="Y7" s="2">
        <v>6.8913</v>
      </c>
      <c r="Z7" s="2">
        <f t="shared" si="1"/>
        <v>1161.30926839363</v>
      </c>
      <c r="AA7" s="2">
        <f t="shared" si="2"/>
        <v>1.16130926839363</v>
      </c>
    </row>
    <row r="8" spans="1:27">
      <c r="A8" s="2">
        <v>2016</v>
      </c>
      <c r="B8" s="2">
        <v>7.94</v>
      </c>
      <c r="C8" s="2">
        <v>0.5</v>
      </c>
      <c r="D8" s="2">
        <v>1.44</v>
      </c>
      <c r="E8" s="2">
        <v>51.29</v>
      </c>
      <c r="F8" s="22">
        <v>30.298093908615</v>
      </c>
      <c r="G8" s="22">
        <v>1.69284576629476</v>
      </c>
      <c r="H8" s="2">
        <v>0.33</v>
      </c>
      <c r="I8" s="2">
        <v>3.83</v>
      </c>
      <c r="J8" s="2">
        <v>7.13</v>
      </c>
      <c r="K8" s="2">
        <v>0.537166900420757</v>
      </c>
      <c r="L8" s="2">
        <v>9.91</v>
      </c>
      <c r="M8" s="2">
        <v>0.5469</v>
      </c>
      <c r="N8" s="2">
        <v>18.1203144999086</v>
      </c>
      <c r="O8" s="2">
        <v>3.01</v>
      </c>
      <c r="Q8" s="2">
        <v>122.77973501014</v>
      </c>
      <c r="R8" s="2">
        <v>1841.69602515209</v>
      </c>
      <c r="T8" s="2">
        <v>395.466786</v>
      </c>
      <c r="U8" s="28">
        <v>5741.24164414874</v>
      </c>
      <c r="W8" s="2">
        <f t="shared" si="0"/>
        <v>7978.40445530083</v>
      </c>
      <c r="X8" s="2">
        <v>6865.8</v>
      </c>
      <c r="Y8" s="2">
        <v>6.8658</v>
      </c>
      <c r="Z8" s="2">
        <f t="shared" si="1"/>
        <v>1162.05022798521</v>
      </c>
      <c r="AA8" s="2">
        <f t="shared" si="2"/>
        <v>1.16205022798521</v>
      </c>
    </row>
    <row r="9" spans="1:27">
      <c r="A9" s="2">
        <v>2017</v>
      </c>
      <c r="B9" s="2">
        <v>7.66</v>
      </c>
      <c r="C9" s="2">
        <v>0.51</v>
      </c>
      <c r="D9" s="2">
        <v>1.16</v>
      </c>
      <c r="E9" s="2">
        <v>53.04</v>
      </c>
      <c r="F9" s="22">
        <v>30.6010748477011</v>
      </c>
      <c r="G9" s="22">
        <v>1.73327245085264</v>
      </c>
      <c r="H9" s="2">
        <v>0.31</v>
      </c>
      <c r="I9" s="2">
        <v>4.96</v>
      </c>
      <c r="J9" s="2">
        <v>6.97</v>
      </c>
      <c r="K9" s="2">
        <v>0.711621233859397</v>
      </c>
      <c r="L9" s="2">
        <v>9.28</v>
      </c>
      <c r="M9" s="2">
        <v>0.5469</v>
      </c>
      <c r="N9" s="2">
        <v>16.9683671603584</v>
      </c>
      <c r="O9" s="2">
        <v>3.08</v>
      </c>
      <c r="Q9" s="2">
        <v>120.261828183934</v>
      </c>
      <c r="R9" s="2">
        <v>1803.92742275902</v>
      </c>
      <c r="T9" s="2">
        <v>381.520854</v>
      </c>
      <c r="U9" s="28">
        <v>5736.49833753914</v>
      </c>
      <c r="W9" s="2">
        <f t="shared" si="0"/>
        <v>7921.94661429816</v>
      </c>
      <c r="X9" s="2">
        <v>6916.9</v>
      </c>
      <c r="Y9" s="2">
        <v>6.9169</v>
      </c>
      <c r="Z9" s="2">
        <f t="shared" si="1"/>
        <v>1145.30304244649</v>
      </c>
      <c r="AA9" s="2">
        <f t="shared" si="2"/>
        <v>1.14530304244649</v>
      </c>
    </row>
    <row r="10" spans="1:27">
      <c r="A10" s="2">
        <v>2018</v>
      </c>
      <c r="B10" s="2">
        <v>7.35</v>
      </c>
      <c r="C10" s="2">
        <v>0.48</v>
      </c>
      <c r="D10" s="2">
        <v>1.18</v>
      </c>
      <c r="E10" s="2">
        <v>53.6</v>
      </c>
      <c r="F10" s="22">
        <v>32.1617296649339</v>
      </c>
      <c r="G10" s="22">
        <v>1.66657703296475</v>
      </c>
      <c r="H10" s="2">
        <v>0.31</v>
      </c>
      <c r="I10" s="2">
        <v>4.64</v>
      </c>
      <c r="J10" s="2">
        <v>7.93</v>
      </c>
      <c r="K10" s="2">
        <v>0.585119798234552</v>
      </c>
      <c r="L10" s="2">
        <v>9.58</v>
      </c>
      <c r="M10" s="2">
        <v>0.5469</v>
      </c>
      <c r="N10" s="2">
        <v>17.5169135125251</v>
      </c>
      <c r="O10" s="2">
        <v>3.14</v>
      </c>
      <c r="Q10" s="2">
        <v>116.931966295024</v>
      </c>
      <c r="R10" s="2">
        <v>1753.97949442536</v>
      </c>
      <c r="T10" s="2">
        <v>366.080715</v>
      </c>
      <c r="U10" s="28">
        <v>5730.84971885893</v>
      </c>
      <c r="W10" s="2">
        <f t="shared" si="0"/>
        <v>7850.90992828429</v>
      </c>
      <c r="X10" s="2">
        <v>7026.6</v>
      </c>
      <c r="Y10" s="2">
        <v>7.0266</v>
      </c>
      <c r="Z10" s="2">
        <f t="shared" si="1"/>
        <v>1117.31277264741</v>
      </c>
      <c r="AA10" s="2">
        <f t="shared" si="2"/>
        <v>1.11731277264741</v>
      </c>
    </row>
    <row r="11" spans="1:27">
      <c r="A11" s="2">
        <v>2019</v>
      </c>
      <c r="B11" s="2">
        <v>6.95</v>
      </c>
      <c r="C11" s="2">
        <v>0.43</v>
      </c>
      <c r="D11" s="2">
        <v>1.06</v>
      </c>
      <c r="E11" s="2">
        <v>56.15</v>
      </c>
      <c r="F11" s="22">
        <v>33.1909050142118</v>
      </c>
      <c r="G11" s="22">
        <v>1.69172850140596</v>
      </c>
      <c r="H11" s="2">
        <v>0.29</v>
      </c>
      <c r="I11" s="2">
        <v>5.29</v>
      </c>
      <c r="J11" s="2">
        <v>7.56</v>
      </c>
      <c r="K11" s="2">
        <v>0.69973544973545</v>
      </c>
      <c r="L11" s="2">
        <v>11.31</v>
      </c>
      <c r="M11" s="2">
        <v>0.5469</v>
      </c>
      <c r="N11" s="2">
        <v>20.6801974766868</v>
      </c>
      <c r="O11" s="2">
        <v>3.1</v>
      </c>
      <c r="Q11" s="2">
        <v>116.781022570719</v>
      </c>
      <c r="R11" s="2">
        <v>1751.71533856079</v>
      </c>
      <c r="T11" s="2">
        <v>346.157955</v>
      </c>
      <c r="U11" s="28">
        <v>5715.19456675886</v>
      </c>
      <c r="W11" s="2">
        <f t="shared" si="0"/>
        <v>7813.06786031965</v>
      </c>
      <c r="X11" s="2">
        <v>7059.2</v>
      </c>
      <c r="Y11" s="2">
        <v>7.0592</v>
      </c>
      <c r="Z11" s="2">
        <f t="shared" si="1"/>
        <v>1106.79225129188</v>
      </c>
      <c r="AA11" s="2">
        <f t="shared" si="2"/>
        <v>1.10679225129188</v>
      </c>
    </row>
    <row r="12" spans="1:27">
      <c r="A12" s="2">
        <v>2020</v>
      </c>
      <c r="B12" s="2">
        <v>6.89</v>
      </c>
      <c r="C12" s="2">
        <v>0.35</v>
      </c>
      <c r="D12" s="2">
        <v>1.12</v>
      </c>
      <c r="E12" s="2">
        <v>60.79</v>
      </c>
      <c r="F12" s="22">
        <v>33.4564322543255</v>
      </c>
      <c r="G12" s="22">
        <v>1.81698991506007</v>
      </c>
      <c r="H12" s="2">
        <v>0.29</v>
      </c>
      <c r="I12" s="2">
        <v>5.99</v>
      </c>
      <c r="J12" s="2">
        <v>6.45</v>
      </c>
      <c r="K12" s="2">
        <v>0.928682170542636</v>
      </c>
      <c r="L12" s="2">
        <v>11.22</v>
      </c>
      <c r="M12" s="2">
        <v>0.5469</v>
      </c>
      <c r="N12" s="2">
        <v>20.5156335710368</v>
      </c>
      <c r="O12" s="2">
        <v>3.25</v>
      </c>
      <c r="Q12" s="2">
        <v>119.050982725268</v>
      </c>
      <c r="R12" s="2">
        <v>1785.76474087902</v>
      </c>
      <c r="T12" s="2">
        <v>343.169541</v>
      </c>
      <c r="U12" s="28">
        <v>5724.25638012032</v>
      </c>
      <c r="W12" s="2">
        <f t="shared" si="0"/>
        <v>7853.19066199934</v>
      </c>
      <c r="X12" s="2">
        <v>7050</v>
      </c>
      <c r="Y12" s="2">
        <v>7.05</v>
      </c>
      <c r="Z12" s="2">
        <f t="shared" si="1"/>
        <v>1113.92775347508</v>
      </c>
      <c r="AA12" s="2">
        <f t="shared" si="2"/>
        <v>1.11392775347508</v>
      </c>
    </row>
    <row r="13" spans="1:27">
      <c r="A13" s="2">
        <v>2021</v>
      </c>
      <c r="B13" s="2">
        <v>6.62</v>
      </c>
      <c r="C13" s="2">
        <v>0.34</v>
      </c>
      <c r="D13" s="2">
        <v>1.06</v>
      </c>
      <c r="E13" s="2">
        <v>64.27</v>
      </c>
      <c r="F13" s="22">
        <v>36.802075479758</v>
      </c>
      <c r="G13" s="22">
        <v>1.74636889800821</v>
      </c>
      <c r="H13" s="2">
        <v>0.29</v>
      </c>
      <c r="I13" s="2">
        <v>6.14</v>
      </c>
      <c r="J13" s="2">
        <v>7.59</v>
      </c>
      <c r="K13" s="2">
        <v>0.808959156785244</v>
      </c>
      <c r="L13" s="2">
        <v>10.87</v>
      </c>
      <c r="M13" s="2">
        <v>0.5469</v>
      </c>
      <c r="N13" s="2">
        <v>19.8756628268422</v>
      </c>
      <c r="O13" s="2">
        <v>3.22</v>
      </c>
      <c r="Q13" s="2">
        <v>114.723114669163</v>
      </c>
      <c r="R13" s="2">
        <v>1720.84672003745</v>
      </c>
      <c r="T13" s="2">
        <v>329.721678</v>
      </c>
      <c r="U13" s="28">
        <v>5724.60507995181</v>
      </c>
      <c r="W13" s="2">
        <f t="shared" si="0"/>
        <v>7775.17347798926</v>
      </c>
      <c r="X13" s="2">
        <v>7113.4</v>
      </c>
      <c r="Y13" s="2">
        <v>7.1134</v>
      </c>
      <c r="Z13" s="2">
        <f t="shared" si="1"/>
        <v>1093.03195068311</v>
      </c>
      <c r="AA13" s="2">
        <f t="shared" si="2"/>
        <v>1.09303195068311</v>
      </c>
    </row>
    <row r="14" spans="1:27">
      <c r="A14" s="2">
        <v>2022</v>
      </c>
      <c r="B14" s="2">
        <v>6.47</v>
      </c>
      <c r="C14" s="2">
        <v>0.3</v>
      </c>
      <c r="D14" s="2">
        <v>0.79</v>
      </c>
      <c r="E14" s="2">
        <v>68.11</v>
      </c>
      <c r="F14" s="22">
        <v>47.8426981236854</v>
      </c>
      <c r="G14" s="22">
        <v>1.42362372255675</v>
      </c>
      <c r="H14" s="2">
        <v>0.3</v>
      </c>
      <c r="I14" s="2">
        <v>7.71</v>
      </c>
      <c r="J14" s="2">
        <v>9.36</v>
      </c>
      <c r="K14" s="2">
        <v>0.823717948717949</v>
      </c>
      <c r="L14" s="2">
        <v>12.07</v>
      </c>
      <c r="M14" s="2">
        <v>0.5469</v>
      </c>
      <c r="N14" s="2">
        <v>22.0698482355092</v>
      </c>
      <c r="O14" s="2">
        <v>3.19</v>
      </c>
      <c r="Q14" s="2">
        <v>110.247233881497</v>
      </c>
      <c r="R14" s="2">
        <v>1653.70850822246</v>
      </c>
      <c r="T14" s="2">
        <v>322.250643</v>
      </c>
      <c r="U14" s="28">
        <v>5738.399370767</v>
      </c>
      <c r="W14" s="2">
        <f t="shared" si="0"/>
        <v>7714.35852198946</v>
      </c>
      <c r="X14" s="2">
        <v>7079.62</v>
      </c>
      <c r="Y14" s="2">
        <v>7.07962</v>
      </c>
      <c r="Z14" s="2">
        <f t="shared" si="1"/>
        <v>1089.65714572102</v>
      </c>
      <c r="AA14" s="2">
        <f t="shared" si="2"/>
        <v>1.08965714572102</v>
      </c>
    </row>
    <row r="17" spans="1:27">
      <c r="A17" s="2" t="s">
        <v>393</v>
      </c>
      <c r="B17" s="2" t="s">
        <v>370</v>
      </c>
      <c r="C17" s="2" t="s">
        <v>371</v>
      </c>
      <c r="D17" s="2" t="s">
        <v>372</v>
      </c>
      <c r="E17" s="2" t="s">
        <v>373</v>
      </c>
      <c r="F17" s="2" t="s">
        <v>374</v>
      </c>
      <c r="G17" s="2" t="s">
        <v>375</v>
      </c>
      <c r="I17" s="2" t="s">
        <v>377</v>
      </c>
      <c r="J17" s="2" t="s">
        <v>378</v>
      </c>
      <c r="K17" s="2" t="s">
        <v>379</v>
      </c>
      <c r="L17" s="2" t="s">
        <v>380</v>
      </c>
      <c r="M17" s="2" t="s">
        <v>381</v>
      </c>
      <c r="N17" s="2" t="s">
        <v>382</v>
      </c>
      <c r="O17" s="2" t="s">
        <v>383</v>
      </c>
      <c r="W17" s="2" t="s">
        <v>388</v>
      </c>
      <c r="X17" s="2" t="s">
        <v>389</v>
      </c>
      <c r="Y17" s="2" t="s">
        <v>390</v>
      </c>
      <c r="Z17" s="2" t="s">
        <v>391</v>
      </c>
      <c r="AA17" s="2" t="s">
        <v>392</v>
      </c>
    </row>
    <row r="18" spans="1:27">
      <c r="A18" s="2">
        <v>2011</v>
      </c>
      <c r="B18" s="2">
        <v>9.56</v>
      </c>
      <c r="C18" s="2">
        <v>1.02</v>
      </c>
      <c r="D18" s="2">
        <v>0.08</v>
      </c>
      <c r="E18" s="2">
        <v>13.43</v>
      </c>
      <c r="F18" s="22">
        <v>28.5</v>
      </c>
      <c r="G18" s="22">
        <v>0.471228070175439</v>
      </c>
      <c r="I18" s="2">
        <v>0.64</v>
      </c>
      <c r="J18" s="2">
        <v>8.2825</v>
      </c>
      <c r="K18" s="2">
        <v>0.0772713552671295</v>
      </c>
      <c r="L18" s="2">
        <v>26.69</v>
      </c>
      <c r="M18" s="2">
        <v>0.5469</v>
      </c>
      <c r="N18" s="2">
        <v>48.8023404644359</v>
      </c>
      <c r="O18" s="2">
        <v>15.3</v>
      </c>
      <c r="Q18" s="2">
        <v>138.331273375978</v>
      </c>
      <c r="R18" s="2">
        <v>2074.96910063966</v>
      </c>
      <c r="T18" s="2">
        <v>845.265564</v>
      </c>
      <c r="W18" s="2">
        <v>2920.23466463966</v>
      </c>
      <c r="X18" s="2">
        <v>4837.2</v>
      </c>
      <c r="Y18" s="2">
        <v>4.8372</v>
      </c>
      <c r="Z18" s="2">
        <v>603.703519523622</v>
      </c>
      <c r="AA18" s="2">
        <v>0.603703519523622</v>
      </c>
    </row>
    <row r="19" spans="1:27">
      <c r="A19" s="2">
        <v>2012</v>
      </c>
      <c r="B19" s="2">
        <v>9.35</v>
      </c>
      <c r="C19" s="2">
        <v>0.76</v>
      </c>
      <c r="D19" s="2">
        <v>0.06</v>
      </c>
      <c r="E19" s="2">
        <v>15.87</v>
      </c>
      <c r="F19" s="22">
        <v>29.263</v>
      </c>
      <c r="G19" s="22">
        <v>0.542323070088508</v>
      </c>
      <c r="I19" s="2">
        <v>0.44</v>
      </c>
      <c r="J19" s="2">
        <v>8.57</v>
      </c>
      <c r="K19" s="2">
        <v>0.0513418903150525</v>
      </c>
      <c r="L19" s="2">
        <v>23.48</v>
      </c>
      <c r="M19" s="2">
        <v>0.5469</v>
      </c>
      <c r="N19" s="2">
        <v>42.9328944962516</v>
      </c>
      <c r="O19" s="2">
        <v>15.61</v>
      </c>
      <c r="Q19" s="2">
        <v>131.944604992475</v>
      </c>
      <c r="R19" s="2">
        <v>1979.16907488713</v>
      </c>
      <c r="T19" s="2">
        <v>826.698015</v>
      </c>
      <c r="W19" s="2">
        <v>2805.86708988713</v>
      </c>
      <c r="X19" s="2">
        <v>4986.9</v>
      </c>
      <c r="Y19" s="2">
        <v>4.9869</v>
      </c>
      <c r="Z19" s="2">
        <v>562.6475545704</v>
      </c>
      <c r="AA19" s="2">
        <v>0.5626475545704</v>
      </c>
    </row>
    <row r="20" spans="1:27">
      <c r="A20" s="2">
        <v>2013</v>
      </c>
      <c r="B20" s="2">
        <v>9.03</v>
      </c>
      <c r="C20" s="2">
        <v>0.5</v>
      </c>
      <c r="D20" s="2">
        <v>0.05</v>
      </c>
      <c r="E20" s="2">
        <v>17.13</v>
      </c>
      <c r="F20" s="22">
        <v>29.760471</v>
      </c>
      <c r="G20" s="22">
        <v>0.575595728978886</v>
      </c>
      <c r="I20" s="2">
        <v>0.7</v>
      </c>
      <c r="J20" s="2">
        <v>8.61</v>
      </c>
      <c r="K20" s="2">
        <v>0.0813008130081301</v>
      </c>
      <c r="L20" s="2">
        <v>26.44</v>
      </c>
      <c r="M20" s="2">
        <v>0.5469</v>
      </c>
      <c r="N20" s="2">
        <v>48.345218504297</v>
      </c>
      <c r="O20" s="2">
        <v>15.65</v>
      </c>
      <c r="Q20" s="2">
        <v>134.488423713083</v>
      </c>
      <c r="R20" s="2">
        <v>2017.32635569625</v>
      </c>
      <c r="T20" s="2">
        <v>798.404607</v>
      </c>
      <c r="W20" s="2">
        <v>2815.73096269625</v>
      </c>
      <c r="X20" s="2">
        <v>5055.6</v>
      </c>
      <c r="Y20" s="2">
        <v>5.0556</v>
      </c>
      <c r="Z20" s="2">
        <v>556.952876551991</v>
      </c>
      <c r="AA20" s="2">
        <v>0.556952876551991</v>
      </c>
    </row>
    <row r="21" spans="1:27">
      <c r="A21" s="2">
        <v>2014</v>
      </c>
      <c r="B21" s="2">
        <v>9.29</v>
      </c>
      <c r="C21" s="2">
        <v>0.65</v>
      </c>
      <c r="D21" s="2">
        <v>0.04</v>
      </c>
      <c r="E21" s="2">
        <v>17.48</v>
      </c>
      <c r="F21" s="22">
        <v>30.147357123</v>
      </c>
      <c r="G21" s="22">
        <v>0.579818653047506</v>
      </c>
      <c r="I21" s="2">
        <v>0.68</v>
      </c>
      <c r="J21" s="2">
        <v>8.46</v>
      </c>
      <c r="K21" s="2">
        <v>0.0803782505910165</v>
      </c>
      <c r="L21" s="2">
        <v>28.48</v>
      </c>
      <c r="M21" s="2">
        <v>0.5469</v>
      </c>
      <c r="N21" s="2">
        <v>52.0753336990309</v>
      </c>
      <c r="O21" s="2">
        <v>15.75</v>
      </c>
      <c r="Q21" s="2">
        <v>140.404814557267</v>
      </c>
      <c r="R21" s="2">
        <v>2106.07221835901</v>
      </c>
      <c r="T21" s="2">
        <v>821.393001</v>
      </c>
      <c r="W21" s="2">
        <v>2927.46521935901</v>
      </c>
      <c r="X21" s="2">
        <v>5243.5</v>
      </c>
      <c r="Y21" s="2">
        <v>5.2435</v>
      </c>
      <c r="Z21" s="2">
        <v>558.303655832747</v>
      </c>
      <c r="AA21" s="2">
        <v>0.558303655832747</v>
      </c>
    </row>
    <row r="22" spans="1:27">
      <c r="A22" s="2">
        <v>2015</v>
      </c>
      <c r="B22" s="2">
        <v>9.08</v>
      </c>
      <c r="C22" s="2">
        <v>0.44</v>
      </c>
      <c r="D22" s="2">
        <v>0.03</v>
      </c>
      <c r="E22" s="2">
        <v>19.67</v>
      </c>
      <c r="F22" s="22">
        <v>30.298093908615</v>
      </c>
      <c r="G22" s="22">
        <v>0.649215757906375</v>
      </c>
      <c r="I22" s="2">
        <v>0.9</v>
      </c>
      <c r="J22" s="2">
        <v>7.38</v>
      </c>
      <c r="K22" s="2">
        <v>0.121951219512195</v>
      </c>
      <c r="L22" s="2">
        <v>23.96</v>
      </c>
      <c r="M22" s="2">
        <v>0.5469</v>
      </c>
      <c r="N22" s="2">
        <v>43.8105686597184</v>
      </c>
      <c r="O22" s="2">
        <v>15.85</v>
      </c>
      <c r="Q22" s="2">
        <v>131.997249589198</v>
      </c>
      <c r="R22" s="2">
        <v>1979.95874383797</v>
      </c>
      <c r="T22" s="2">
        <v>802.825452</v>
      </c>
      <c r="W22" s="2">
        <v>2782.78419583797</v>
      </c>
      <c r="X22" s="2">
        <v>5392.6</v>
      </c>
      <c r="Y22" s="2">
        <v>5.3926</v>
      </c>
      <c r="Z22" s="2">
        <v>516.037569231534</v>
      </c>
      <c r="AA22" s="2">
        <v>0.516037569231534</v>
      </c>
    </row>
    <row r="23" spans="1:27">
      <c r="A23" s="2">
        <v>2016</v>
      </c>
      <c r="B23" s="2">
        <v>8.8</v>
      </c>
      <c r="C23" s="2">
        <v>0.45</v>
      </c>
      <c r="D23" s="2">
        <v>0.03</v>
      </c>
      <c r="E23" s="2">
        <v>20.94</v>
      </c>
      <c r="F23" s="22">
        <v>30.298093908615</v>
      </c>
      <c r="G23" s="22">
        <v>0.691132586200279</v>
      </c>
      <c r="I23" s="2">
        <v>0.85</v>
      </c>
      <c r="J23" s="2">
        <v>7.13</v>
      </c>
      <c r="K23" s="2">
        <v>0.119214586255259</v>
      </c>
      <c r="L23" s="2">
        <v>26.9</v>
      </c>
      <c r="M23" s="2">
        <v>0.5469</v>
      </c>
      <c r="N23" s="2">
        <v>49.1863229109526</v>
      </c>
      <c r="O23" s="2">
        <v>16.15</v>
      </c>
      <c r="Q23" s="2">
        <v>135.644300079842</v>
      </c>
      <c r="R23" s="2">
        <v>2034.66450119763</v>
      </c>
      <c r="T23" s="2">
        <v>778.06872</v>
      </c>
      <c r="W23" s="2">
        <v>2812.73322119763</v>
      </c>
      <c r="X23" s="2">
        <v>5399.7</v>
      </c>
      <c r="Y23" s="2">
        <v>5.3997</v>
      </c>
      <c r="Z23" s="2">
        <v>520.905461636319</v>
      </c>
      <c r="AA23" s="2">
        <v>0.520905461636319</v>
      </c>
    </row>
    <row r="24" spans="1:27">
      <c r="A24" s="2">
        <v>2017</v>
      </c>
      <c r="B24" s="2">
        <v>8.64</v>
      </c>
      <c r="C24" s="2">
        <v>0.36</v>
      </c>
      <c r="D24" s="2">
        <v>0.04</v>
      </c>
      <c r="E24" s="2">
        <v>22.31</v>
      </c>
      <c r="F24" s="22">
        <v>30.6010748477011</v>
      </c>
      <c r="G24" s="22">
        <v>0.729059358569426</v>
      </c>
      <c r="I24" s="2">
        <v>0.82</v>
      </c>
      <c r="J24" s="2">
        <v>6.97</v>
      </c>
      <c r="K24" s="2">
        <v>0.117647058823529</v>
      </c>
      <c r="L24" s="2">
        <v>22.99</v>
      </c>
      <c r="M24" s="2">
        <v>0.5469</v>
      </c>
      <c r="N24" s="2">
        <v>42.0369354543792</v>
      </c>
      <c r="O24" s="2">
        <v>16.3</v>
      </c>
      <c r="Q24" s="2">
        <v>128.324407012992</v>
      </c>
      <c r="R24" s="2">
        <v>1924.86610519488</v>
      </c>
      <c r="T24" s="2">
        <v>763.922016</v>
      </c>
      <c r="W24" s="2">
        <v>2688.78812119488</v>
      </c>
      <c r="X24" s="2">
        <v>5484.1</v>
      </c>
      <c r="Y24" s="2">
        <v>5.4841</v>
      </c>
      <c r="Z24" s="2">
        <v>490.287945368407</v>
      </c>
      <c r="AA24" s="2">
        <v>0.490287945368407</v>
      </c>
    </row>
    <row r="25" spans="1:27">
      <c r="A25" s="2">
        <v>2018</v>
      </c>
      <c r="B25" s="2">
        <v>8.01</v>
      </c>
      <c r="C25" s="2">
        <v>0.36</v>
      </c>
      <c r="D25" s="2">
        <v>0</v>
      </c>
      <c r="E25" s="2">
        <v>23.39</v>
      </c>
      <c r="F25" s="22">
        <v>32.1617296649339</v>
      </c>
      <c r="G25" s="22">
        <v>0.727261880616521</v>
      </c>
      <c r="I25" s="2">
        <v>1</v>
      </c>
      <c r="J25" s="2">
        <v>7.93</v>
      </c>
      <c r="K25" s="2">
        <v>0.126103404791929</v>
      </c>
      <c r="L25" s="2">
        <v>22.78</v>
      </c>
      <c r="M25" s="2">
        <v>0.5469</v>
      </c>
      <c r="N25" s="2">
        <v>41.6529530078625</v>
      </c>
      <c r="O25" s="2">
        <v>16.48</v>
      </c>
      <c r="Q25" s="2">
        <v>123.157169070169</v>
      </c>
      <c r="R25" s="2">
        <v>1847.35753605253</v>
      </c>
      <c r="T25" s="2">
        <v>708.219369</v>
      </c>
      <c r="W25" s="2">
        <v>2555.57690505253</v>
      </c>
      <c r="X25" s="2">
        <v>5416.6</v>
      </c>
      <c r="Y25" s="2">
        <v>5.4166</v>
      </c>
      <c r="Z25" s="2">
        <v>471.80462006656</v>
      </c>
      <c r="AA25" s="2">
        <v>0.47180462006656</v>
      </c>
    </row>
    <row r="26" spans="1:27">
      <c r="A26" s="2">
        <v>2019</v>
      </c>
      <c r="B26" s="2">
        <v>7.97</v>
      </c>
      <c r="C26" s="2">
        <v>0.3</v>
      </c>
      <c r="D26" s="2">
        <v>0.01</v>
      </c>
      <c r="E26" s="2">
        <v>25.64</v>
      </c>
      <c r="F26" s="22">
        <v>33.1909050142118</v>
      </c>
      <c r="G26" s="22">
        <v>0.77250077962687</v>
      </c>
      <c r="I26" s="2">
        <v>0.91</v>
      </c>
      <c r="J26" s="2">
        <v>7.56</v>
      </c>
      <c r="K26" s="2">
        <v>0.12037037037037</v>
      </c>
      <c r="L26" s="2">
        <v>28.02</v>
      </c>
      <c r="M26" s="2">
        <v>0.5469</v>
      </c>
      <c r="N26" s="2">
        <v>51.2342292923752</v>
      </c>
      <c r="O26" s="2">
        <v>16.66</v>
      </c>
      <c r="Q26" s="2">
        <v>132.354626844033</v>
      </c>
      <c r="R26" s="2">
        <v>1985.31940266049</v>
      </c>
      <c r="T26" s="2">
        <v>704.682693</v>
      </c>
      <c r="W26" s="2">
        <v>2690.00209566049</v>
      </c>
      <c r="X26" s="2">
        <v>5630.4</v>
      </c>
      <c r="Y26" s="2">
        <v>5.6304</v>
      </c>
      <c r="Z26" s="2">
        <v>477.763941400343</v>
      </c>
      <c r="AA26" s="2">
        <v>0.477763941400343</v>
      </c>
    </row>
    <row r="27" spans="1:27">
      <c r="A27" s="2">
        <v>2020</v>
      </c>
      <c r="B27" s="2">
        <v>7.73</v>
      </c>
      <c r="C27" s="2">
        <v>0.24</v>
      </c>
      <c r="D27" s="2">
        <v>0.02</v>
      </c>
      <c r="E27" s="2">
        <v>28.13</v>
      </c>
      <c r="F27" s="22">
        <v>33.4564322543255</v>
      </c>
      <c r="G27" s="22">
        <v>0.840794971387398</v>
      </c>
      <c r="I27" s="2">
        <v>1.01</v>
      </c>
      <c r="J27" s="2">
        <v>6.45</v>
      </c>
      <c r="K27" s="2">
        <v>0.156589147286822</v>
      </c>
      <c r="L27" s="2">
        <v>27.96</v>
      </c>
      <c r="M27" s="2">
        <v>0.5469</v>
      </c>
      <c r="N27" s="2">
        <v>51.1245200219418</v>
      </c>
      <c r="O27" s="2">
        <v>16.77</v>
      </c>
      <c r="Q27" s="2">
        <v>131.55078255896</v>
      </c>
      <c r="R27" s="2">
        <v>1973.26173838439</v>
      </c>
      <c r="T27" s="2">
        <v>683.462637</v>
      </c>
      <c r="W27" s="2">
        <v>2656.72437538439</v>
      </c>
      <c r="X27" s="2">
        <v>5745</v>
      </c>
      <c r="Y27" s="2">
        <v>5.745</v>
      </c>
      <c r="Z27" s="2">
        <v>462.441144540364</v>
      </c>
      <c r="AA27" s="2">
        <v>0.462441144540364</v>
      </c>
    </row>
    <row r="28" spans="1:27">
      <c r="A28" s="2">
        <v>2021</v>
      </c>
      <c r="B28" s="2">
        <v>7.77</v>
      </c>
      <c r="C28" s="2">
        <v>0.18</v>
      </c>
      <c r="D28" s="2">
        <v>0.01</v>
      </c>
      <c r="E28" s="2">
        <v>30.69</v>
      </c>
      <c r="F28" s="22">
        <v>36.802075479758</v>
      </c>
      <c r="G28" s="22">
        <v>0.833920359108012</v>
      </c>
      <c r="I28" s="2">
        <v>1.21</v>
      </c>
      <c r="J28" s="2">
        <v>7.59</v>
      </c>
      <c r="K28" s="2">
        <v>0.159420289855072</v>
      </c>
      <c r="L28" s="2">
        <v>24.47</v>
      </c>
      <c r="M28" s="2">
        <v>0.5469</v>
      </c>
      <c r="N28" s="2">
        <v>44.7430974584019</v>
      </c>
      <c r="O28" s="2">
        <v>16.94</v>
      </c>
      <c r="Q28" s="2">
        <v>125.838850431696</v>
      </c>
      <c r="R28" s="2">
        <v>1887.58275647545</v>
      </c>
      <c r="T28" s="2">
        <v>686.999313</v>
      </c>
      <c r="W28" s="2">
        <v>2574.58206947545</v>
      </c>
      <c r="X28" s="2">
        <v>5810.6</v>
      </c>
      <c r="Y28" s="2">
        <v>5.8106</v>
      </c>
      <c r="Z28" s="2">
        <v>443.083686620219</v>
      </c>
      <c r="AA28" s="2">
        <v>0.443083686620219</v>
      </c>
    </row>
    <row r="29" spans="1:27">
      <c r="A29" s="2">
        <v>2022</v>
      </c>
      <c r="B29" s="2">
        <v>7.52</v>
      </c>
      <c r="C29" s="2">
        <v>0.23</v>
      </c>
      <c r="D29" s="2">
        <v>0.01</v>
      </c>
      <c r="E29" s="2">
        <v>35.28</v>
      </c>
      <c r="F29" s="22">
        <v>47.8426981236854</v>
      </c>
      <c r="G29" s="22">
        <v>0.737416604489829</v>
      </c>
      <c r="I29" s="2">
        <v>1.4</v>
      </c>
      <c r="J29" s="2">
        <v>9.36</v>
      </c>
      <c r="K29" s="2">
        <v>0.14957264957265</v>
      </c>
      <c r="L29" s="2">
        <v>27.98</v>
      </c>
      <c r="M29" s="2">
        <v>0.5469</v>
      </c>
      <c r="N29" s="2">
        <v>51.161089778753</v>
      </c>
      <c r="O29" s="2">
        <v>17.4</v>
      </c>
      <c r="Q29" s="2">
        <v>128.578339293537</v>
      </c>
      <c r="R29" s="2">
        <v>1928.67508940305</v>
      </c>
      <c r="T29" s="2">
        <v>664.895088</v>
      </c>
      <c r="W29" s="2">
        <v>2593.57017740305</v>
      </c>
      <c r="X29" s="2">
        <v>5856</v>
      </c>
      <c r="Y29" s="2">
        <v>5.856</v>
      </c>
      <c r="Z29" s="2">
        <v>442.891082206805</v>
      </c>
      <c r="AA29" s="2">
        <v>0.442891082206805</v>
      </c>
    </row>
    <row r="33" spans="1:27">
      <c r="A33" s="2" t="s">
        <v>394</v>
      </c>
      <c r="B33" s="2" t="s">
        <v>370</v>
      </c>
      <c r="C33" s="2" t="s">
        <v>371</v>
      </c>
      <c r="D33" s="2" t="s">
        <v>372</v>
      </c>
      <c r="E33" s="2" t="s">
        <v>373</v>
      </c>
      <c r="F33" s="2" t="s">
        <v>374</v>
      </c>
      <c r="G33" s="2" t="s">
        <v>375</v>
      </c>
      <c r="H33" s="2" t="s">
        <v>376</v>
      </c>
      <c r="I33" s="2" t="s">
        <v>377</v>
      </c>
      <c r="J33" s="2" t="s">
        <v>378</v>
      </c>
      <c r="K33" s="2" t="s">
        <v>379</v>
      </c>
      <c r="L33" s="2" t="s">
        <v>380</v>
      </c>
      <c r="M33" s="2" t="s">
        <v>381</v>
      </c>
      <c r="N33" s="2" t="s">
        <v>382</v>
      </c>
      <c r="O33" s="2" t="s">
        <v>383</v>
      </c>
      <c r="W33" s="2" t="s">
        <v>388</v>
      </c>
      <c r="X33" s="2" t="s">
        <v>389</v>
      </c>
      <c r="Y33" s="2" t="s">
        <v>390</v>
      </c>
      <c r="Z33" s="2" t="s">
        <v>391</v>
      </c>
      <c r="AA33" s="2" t="s">
        <v>392</v>
      </c>
    </row>
    <row r="34" spans="1:27">
      <c r="A34" s="2">
        <v>2011</v>
      </c>
      <c r="B34" s="2">
        <v>9.53</v>
      </c>
      <c r="C34" s="2">
        <v>0.69</v>
      </c>
      <c r="D34" s="2">
        <v>0.24</v>
      </c>
      <c r="E34" s="2">
        <v>12.23</v>
      </c>
      <c r="F34" s="22">
        <v>28.5</v>
      </c>
      <c r="G34" s="22">
        <v>0.429122807017544</v>
      </c>
      <c r="H34" s="2">
        <v>0.29</v>
      </c>
      <c r="I34" s="2">
        <v>0.1</v>
      </c>
      <c r="J34" s="2">
        <v>8.2825</v>
      </c>
      <c r="K34" s="2">
        <v>0.012073649260489</v>
      </c>
      <c r="L34" s="2">
        <v>7.99</v>
      </c>
      <c r="M34" s="2">
        <v>0.5469</v>
      </c>
      <c r="N34" s="2">
        <v>14.6096178460413</v>
      </c>
      <c r="O34" s="2">
        <v>2.37</v>
      </c>
      <c r="Q34" s="2">
        <v>107.376234625802</v>
      </c>
      <c r="R34" s="2">
        <v>1610.64351938704</v>
      </c>
      <c r="T34" s="2">
        <v>842.613057</v>
      </c>
      <c r="W34" s="2">
        <v>2453.25657638704</v>
      </c>
      <c r="X34" s="2">
        <v>5747.5</v>
      </c>
      <c r="Y34" s="2">
        <v>5.7475</v>
      </c>
      <c r="Z34" s="2">
        <v>426.83889976286</v>
      </c>
      <c r="AA34" s="2">
        <v>0.42683889976286</v>
      </c>
    </row>
    <row r="35" spans="1:27">
      <c r="A35" s="2">
        <v>2012</v>
      </c>
      <c r="B35" s="2">
        <v>8.95</v>
      </c>
      <c r="C35" s="2">
        <v>0.5</v>
      </c>
      <c r="D35" s="2">
        <v>0.21</v>
      </c>
      <c r="E35" s="2">
        <v>13.79</v>
      </c>
      <c r="F35" s="22">
        <v>29.263</v>
      </c>
      <c r="G35" s="22">
        <v>0.471243549875269</v>
      </c>
      <c r="H35" s="2">
        <v>0.31</v>
      </c>
      <c r="I35" s="2">
        <v>0.27</v>
      </c>
      <c r="J35" s="2">
        <v>8.57</v>
      </c>
      <c r="K35" s="2">
        <v>0.0315052508751459</v>
      </c>
      <c r="L35" s="2">
        <v>9.75</v>
      </c>
      <c r="M35" s="2">
        <v>0.5469</v>
      </c>
      <c r="N35" s="2">
        <v>17.8277564454196</v>
      </c>
      <c r="O35" s="2">
        <v>2.24</v>
      </c>
      <c r="Q35" s="2">
        <v>106.32603424796</v>
      </c>
      <c r="R35" s="2">
        <v>1594.8905137194</v>
      </c>
      <c r="T35" s="2">
        <v>791.331255</v>
      </c>
      <c r="W35" s="2">
        <v>2386.2217687194</v>
      </c>
      <c r="X35" s="2">
        <v>5869.7</v>
      </c>
      <c r="Y35" s="2">
        <v>5.8697</v>
      </c>
      <c r="Z35" s="2">
        <v>406.532151339829</v>
      </c>
      <c r="AA35" s="2">
        <v>0.406532151339829</v>
      </c>
    </row>
    <row r="36" spans="1:27">
      <c r="A36" s="2">
        <v>2013</v>
      </c>
      <c r="B36" s="2">
        <v>8.95</v>
      </c>
      <c r="C36" s="2">
        <v>0.45</v>
      </c>
      <c r="D36" s="2">
        <v>0.2</v>
      </c>
      <c r="E36" s="2">
        <v>14.38</v>
      </c>
      <c r="F36" s="22">
        <v>29.760471</v>
      </c>
      <c r="G36" s="22">
        <v>0.483191277449876</v>
      </c>
      <c r="H36" s="2">
        <v>0.36</v>
      </c>
      <c r="I36" s="2">
        <v>0.38</v>
      </c>
      <c r="J36" s="2">
        <v>8.61</v>
      </c>
      <c r="K36" s="2">
        <v>0.0441347270615563</v>
      </c>
      <c r="L36" s="2">
        <v>9.43</v>
      </c>
      <c r="M36" s="2">
        <v>0.5469</v>
      </c>
      <c r="N36" s="2">
        <v>17.2426403364418</v>
      </c>
      <c r="O36" s="2">
        <v>2.18</v>
      </c>
      <c r="Q36" s="2">
        <v>106.919324149723</v>
      </c>
      <c r="R36" s="2">
        <v>1603.78986224584</v>
      </c>
      <c r="T36" s="2">
        <v>791.331255</v>
      </c>
      <c r="W36" s="2">
        <v>2395.12111724584</v>
      </c>
      <c r="X36" s="2">
        <v>6015.9</v>
      </c>
      <c r="Y36" s="2">
        <v>6.0159</v>
      </c>
      <c r="Z36" s="2">
        <v>398.131803594781</v>
      </c>
      <c r="AA36" s="2">
        <v>0.398131803594781</v>
      </c>
    </row>
    <row r="37" spans="1:27">
      <c r="A37" s="2">
        <v>2014</v>
      </c>
      <c r="B37" s="2">
        <v>8.95</v>
      </c>
      <c r="C37" s="2">
        <v>0.34</v>
      </c>
      <c r="D37" s="2">
        <v>0.21</v>
      </c>
      <c r="E37" s="2">
        <v>15.02</v>
      </c>
      <c r="F37" s="22">
        <v>30.147357123</v>
      </c>
      <c r="G37" s="22">
        <v>0.498219460456152</v>
      </c>
      <c r="H37" s="2">
        <v>0.36</v>
      </c>
      <c r="I37" s="2">
        <v>0.64</v>
      </c>
      <c r="J37" s="2">
        <v>8.46</v>
      </c>
      <c r="K37" s="2">
        <v>0.0756501182033097</v>
      </c>
      <c r="L37" s="2">
        <v>16.44</v>
      </c>
      <c r="M37" s="2">
        <v>0.5469</v>
      </c>
      <c r="N37" s="2">
        <v>30.0603400987383</v>
      </c>
      <c r="O37" s="2">
        <v>2.13</v>
      </c>
      <c r="Q37" s="2">
        <v>118.708816435728</v>
      </c>
      <c r="R37" s="2">
        <v>1780.63224653591</v>
      </c>
      <c r="T37" s="2">
        <v>791.331255</v>
      </c>
      <c r="W37" s="2">
        <v>2571.96350153591</v>
      </c>
      <c r="X37" s="2">
        <v>5808.9</v>
      </c>
      <c r="Y37" s="2">
        <v>5.8089</v>
      </c>
      <c r="Z37" s="2">
        <v>442.762571491317</v>
      </c>
      <c r="AA37" s="2">
        <v>0.442762571491317</v>
      </c>
    </row>
    <row r="38" spans="1:27">
      <c r="A38" s="2">
        <v>2015</v>
      </c>
      <c r="B38" s="2">
        <v>8.24</v>
      </c>
      <c r="C38" s="2">
        <v>0.29</v>
      </c>
      <c r="D38" s="2">
        <v>0.25</v>
      </c>
      <c r="E38" s="2">
        <v>16.61</v>
      </c>
      <c r="F38" s="22">
        <v>30.298093908615</v>
      </c>
      <c r="G38" s="22">
        <v>0.548219305481692</v>
      </c>
      <c r="H38" s="2">
        <v>0.37</v>
      </c>
      <c r="I38" s="2">
        <v>0.38</v>
      </c>
      <c r="J38" s="2">
        <v>7.38</v>
      </c>
      <c r="K38" s="2">
        <v>0.0514905149051491</v>
      </c>
      <c r="L38" s="2">
        <v>15.85</v>
      </c>
      <c r="M38" s="2">
        <v>0.5469</v>
      </c>
      <c r="N38" s="2">
        <v>28.9815322728104</v>
      </c>
      <c r="O38" s="2">
        <v>2</v>
      </c>
      <c r="Q38" s="2">
        <v>112.835515931817</v>
      </c>
      <c r="R38" s="2">
        <v>1692.53273897726</v>
      </c>
      <c r="T38" s="2">
        <v>728.555256</v>
      </c>
      <c r="W38" s="2">
        <v>2421.08799497726</v>
      </c>
      <c r="X38" s="2">
        <v>5892.9</v>
      </c>
      <c r="Y38" s="2">
        <v>5.8929</v>
      </c>
      <c r="Z38" s="2">
        <v>410.848308129657</v>
      </c>
      <c r="AA38" s="2">
        <v>0.410848308129657</v>
      </c>
    </row>
    <row r="39" spans="1:27">
      <c r="A39" s="2">
        <v>2016</v>
      </c>
      <c r="B39" s="2">
        <v>8.45</v>
      </c>
      <c r="C39" s="2">
        <v>0.36</v>
      </c>
      <c r="D39" s="2">
        <v>0.21</v>
      </c>
      <c r="E39" s="2">
        <v>16.22</v>
      </c>
      <c r="F39" s="22">
        <v>30.298093908615</v>
      </c>
      <c r="G39" s="22">
        <v>0.535347208604036</v>
      </c>
      <c r="H39" s="2">
        <v>0.36</v>
      </c>
      <c r="I39" s="2">
        <v>0.46</v>
      </c>
      <c r="J39" s="2">
        <v>7.13</v>
      </c>
      <c r="K39" s="2">
        <v>0.0645161290322581</v>
      </c>
      <c r="L39" s="2">
        <v>11.45</v>
      </c>
      <c r="M39" s="2">
        <v>0.5469</v>
      </c>
      <c r="N39" s="2">
        <v>20.9361857743646</v>
      </c>
      <c r="O39" s="2">
        <v>1.96</v>
      </c>
      <c r="Q39" s="2">
        <v>106.725617773091</v>
      </c>
      <c r="R39" s="2">
        <v>1600.88426659637</v>
      </c>
      <c r="T39" s="2">
        <v>747.122805</v>
      </c>
      <c r="W39" s="2">
        <v>2348.00707159637</v>
      </c>
      <c r="X39" s="2">
        <v>5967.1</v>
      </c>
      <c r="Y39" s="2">
        <v>5.9671</v>
      </c>
      <c r="Z39" s="2">
        <v>393.492160613425</v>
      </c>
      <c r="AA39" s="2">
        <v>0.393492160613425</v>
      </c>
    </row>
    <row r="40" spans="1:27">
      <c r="A40" s="2">
        <v>2017</v>
      </c>
      <c r="B40" s="2">
        <v>7.66</v>
      </c>
      <c r="C40" s="2">
        <v>0.31</v>
      </c>
      <c r="D40" s="2">
        <v>0.21</v>
      </c>
      <c r="E40" s="2">
        <v>16.69</v>
      </c>
      <c r="F40" s="22">
        <v>30.6010748477011</v>
      </c>
      <c r="G40" s="22">
        <v>0.54540567882222</v>
      </c>
      <c r="H40" s="2">
        <v>0.35</v>
      </c>
      <c r="I40" s="2">
        <v>0.49</v>
      </c>
      <c r="J40" s="2">
        <v>6.97</v>
      </c>
      <c r="K40" s="2">
        <v>0.0703012912482066</v>
      </c>
      <c r="L40" s="2">
        <v>12.15</v>
      </c>
      <c r="M40" s="2">
        <v>0.5469</v>
      </c>
      <c r="N40" s="2">
        <v>22.2161272627537</v>
      </c>
      <c r="O40" s="2">
        <v>1.99</v>
      </c>
      <c r="Q40" s="2">
        <v>101.669353933346</v>
      </c>
      <c r="R40" s="2">
        <v>1525.04030900019</v>
      </c>
      <c r="T40" s="2">
        <v>677.273454</v>
      </c>
      <c r="W40" s="2">
        <v>2202.31376300019</v>
      </c>
      <c r="X40" s="2">
        <v>6110.3</v>
      </c>
      <c r="Y40" s="2">
        <v>6.1103</v>
      </c>
      <c r="Z40" s="2">
        <v>360.42645418395</v>
      </c>
      <c r="AA40" s="2">
        <v>0.36042645418395</v>
      </c>
    </row>
    <row r="41" spans="1:27">
      <c r="A41" s="2">
        <v>2018</v>
      </c>
      <c r="B41" s="2">
        <v>7.08</v>
      </c>
      <c r="C41" s="2">
        <v>0.28</v>
      </c>
      <c r="D41" s="2">
        <v>0.18</v>
      </c>
      <c r="E41" s="2">
        <v>17.12</v>
      </c>
      <c r="F41" s="22">
        <v>32.1617296649339</v>
      </c>
      <c r="G41" s="22">
        <v>0.532309679185757</v>
      </c>
      <c r="H41" s="2">
        <v>0.38</v>
      </c>
      <c r="I41" s="2">
        <v>0.56</v>
      </c>
      <c r="J41" s="2">
        <v>7.93</v>
      </c>
      <c r="K41" s="2">
        <v>0.0706179066834805</v>
      </c>
      <c r="L41" s="2">
        <v>12.23</v>
      </c>
      <c r="M41" s="2">
        <v>0.5469</v>
      </c>
      <c r="N41" s="2">
        <v>22.3624062899982</v>
      </c>
      <c r="O41" s="2">
        <v>1.94</v>
      </c>
      <c r="Q41" s="2">
        <v>97.5853925522042</v>
      </c>
      <c r="R41" s="2">
        <v>1463.78088828306</v>
      </c>
      <c r="T41" s="2">
        <v>625.991652</v>
      </c>
      <c r="W41" s="2">
        <v>2089.77254028306</v>
      </c>
      <c r="X41" s="2">
        <v>6104.3</v>
      </c>
      <c r="Y41" s="2">
        <v>6.1043</v>
      </c>
      <c r="Z41" s="2">
        <v>342.344337644458</v>
      </c>
      <c r="AA41" s="2">
        <v>0.342344337644458</v>
      </c>
    </row>
    <row r="42" spans="1:27">
      <c r="A42" s="2">
        <v>2019</v>
      </c>
      <c r="B42" s="2">
        <v>6.59</v>
      </c>
      <c r="C42" s="2">
        <v>0.27</v>
      </c>
      <c r="D42" s="2">
        <v>0.13</v>
      </c>
      <c r="E42" s="2">
        <v>18.56</v>
      </c>
      <c r="F42" s="22">
        <v>33.1909050142118</v>
      </c>
      <c r="G42" s="22">
        <v>0.559189331898389</v>
      </c>
      <c r="H42" s="2">
        <v>0.37</v>
      </c>
      <c r="I42" s="2">
        <v>0.58</v>
      </c>
      <c r="J42" s="2">
        <v>7.56</v>
      </c>
      <c r="K42" s="2">
        <v>0.0767195767195767</v>
      </c>
      <c r="L42" s="2">
        <v>13.07</v>
      </c>
      <c r="M42" s="2">
        <v>0.5469</v>
      </c>
      <c r="N42" s="2">
        <v>23.8983360760651</v>
      </c>
      <c r="O42" s="2">
        <v>1.97</v>
      </c>
      <c r="Q42" s="2">
        <v>95.4288454543493</v>
      </c>
      <c r="R42" s="2">
        <v>1431.43268181524</v>
      </c>
      <c r="T42" s="2">
        <v>582.667371</v>
      </c>
      <c r="W42" s="2">
        <v>2014.10005281524</v>
      </c>
      <c r="X42" s="2">
        <v>6316.7</v>
      </c>
      <c r="Y42" s="2">
        <v>6.3167</v>
      </c>
      <c r="Z42" s="2">
        <v>318.853207025067</v>
      </c>
      <c r="AA42" s="2">
        <v>0.318853207025067</v>
      </c>
    </row>
    <row r="43" spans="1:27">
      <c r="A43" s="2">
        <v>2020</v>
      </c>
      <c r="B43" s="2">
        <v>6.46</v>
      </c>
      <c r="C43" s="2">
        <v>0.2</v>
      </c>
      <c r="D43" s="2">
        <v>0.14</v>
      </c>
      <c r="E43" s="2">
        <v>19.54</v>
      </c>
      <c r="F43" s="22">
        <v>33.4564322543255</v>
      </c>
      <c r="G43" s="22">
        <v>0.584043147561669</v>
      </c>
      <c r="H43" s="2">
        <v>0.37</v>
      </c>
      <c r="I43" s="2">
        <v>0.58</v>
      </c>
      <c r="J43" s="2">
        <v>6.45</v>
      </c>
      <c r="K43" s="2">
        <v>0.089922480620155</v>
      </c>
      <c r="L43" s="2">
        <v>10.65</v>
      </c>
      <c r="M43" s="2">
        <v>0.5469</v>
      </c>
      <c r="N43" s="2">
        <v>19.4733955019199</v>
      </c>
      <c r="O43" s="2">
        <v>1.93</v>
      </c>
      <c r="Q43" s="2">
        <v>90.5626890143221</v>
      </c>
      <c r="R43" s="2">
        <v>1358.44033521483</v>
      </c>
      <c r="T43" s="2">
        <v>571.173174</v>
      </c>
      <c r="W43" s="2">
        <v>1929.61350921483</v>
      </c>
      <c r="X43" s="2">
        <v>6315</v>
      </c>
      <c r="Y43" s="2">
        <v>6.315</v>
      </c>
      <c r="Z43" s="2">
        <v>305.560334000765</v>
      </c>
      <c r="AA43" s="2">
        <v>0.305560334000765</v>
      </c>
    </row>
    <row r="44" spans="1:27">
      <c r="A44" s="2">
        <v>2021</v>
      </c>
      <c r="B44" s="2">
        <v>6.19</v>
      </c>
      <c r="C44" s="2">
        <v>0.2</v>
      </c>
      <c r="D44" s="2">
        <v>0.2</v>
      </c>
      <c r="E44" s="2">
        <v>21.12</v>
      </c>
      <c r="F44" s="22">
        <v>36.802075479758</v>
      </c>
      <c r="G44" s="22">
        <v>0.573880677235621</v>
      </c>
      <c r="H44" s="2">
        <v>0.36</v>
      </c>
      <c r="I44" s="2">
        <v>0.67</v>
      </c>
      <c r="J44" s="2">
        <v>7.59</v>
      </c>
      <c r="K44" s="2">
        <v>0.0882740447957839</v>
      </c>
      <c r="L44" s="2">
        <v>9.55</v>
      </c>
      <c r="M44" s="2">
        <v>0.5469</v>
      </c>
      <c r="N44" s="2">
        <v>17.4620588773085</v>
      </c>
      <c r="O44" s="2">
        <v>1.91</v>
      </c>
      <c r="Q44" s="2">
        <v>86.2195927787931</v>
      </c>
      <c r="R44" s="2">
        <v>1293.2938916819</v>
      </c>
      <c r="T44" s="2">
        <v>547.300611</v>
      </c>
      <c r="W44" s="2">
        <v>1840.5945026819</v>
      </c>
      <c r="X44" s="2">
        <v>6291</v>
      </c>
      <c r="Y44" s="2">
        <v>6.291</v>
      </c>
      <c r="Z44" s="2">
        <v>292.575823030027</v>
      </c>
      <c r="AA44" s="2">
        <v>0.292575823030027</v>
      </c>
    </row>
    <row r="45" spans="1:27">
      <c r="A45" s="2">
        <v>2022</v>
      </c>
      <c r="B45" s="2">
        <v>6.33</v>
      </c>
      <c r="C45" s="2">
        <v>0.18</v>
      </c>
      <c r="D45" s="2">
        <v>0.15</v>
      </c>
      <c r="E45" s="2">
        <v>24.15</v>
      </c>
      <c r="F45" s="22">
        <v>47.8426981236854</v>
      </c>
      <c r="G45" s="22">
        <v>0.50477922331149</v>
      </c>
      <c r="H45" s="2">
        <v>0.37</v>
      </c>
      <c r="I45" s="2">
        <v>1.08</v>
      </c>
      <c r="J45" s="2">
        <v>9.36</v>
      </c>
      <c r="K45" s="2">
        <v>0.115384615384615</v>
      </c>
      <c r="L45" s="2">
        <v>12.29</v>
      </c>
      <c r="M45" s="2">
        <v>0.5469</v>
      </c>
      <c r="N45" s="2">
        <v>22.4721155604315</v>
      </c>
      <c r="O45" s="2">
        <v>1.89</v>
      </c>
      <c r="Q45" s="2">
        <v>90.9784789244322</v>
      </c>
      <c r="R45" s="2">
        <v>1364.67718386648</v>
      </c>
      <c r="T45" s="2">
        <v>559.678977</v>
      </c>
      <c r="W45" s="2">
        <v>1924.35616086648</v>
      </c>
      <c r="X45" s="2">
        <v>6436.1</v>
      </c>
      <c r="Y45" s="2">
        <v>6.4361</v>
      </c>
      <c r="Z45" s="2">
        <v>298.994136335123</v>
      </c>
      <c r="AA45" s="2">
        <v>0.298994136335123</v>
      </c>
    </row>
    <row r="49" spans="1:27">
      <c r="A49" s="2" t="s">
        <v>395</v>
      </c>
      <c r="B49" s="2" t="s">
        <v>370</v>
      </c>
      <c r="C49" s="2" t="s">
        <v>371</v>
      </c>
      <c r="D49" s="2" t="s">
        <v>372</v>
      </c>
      <c r="E49" s="2" t="s">
        <v>373</v>
      </c>
      <c r="F49" s="2" t="s">
        <v>374</v>
      </c>
      <c r="G49" s="2" t="s">
        <v>375</v>
      </c>
      <c r="I49" s="2" t="s">
        <v>377</v>
      </c>
      <c r="J49" s="2" t="s">
        <v>378</v>
      </c>
      <c r="K49" s="2" t="s">
        <v>379</v>
      </c>
      <c r="L49" s="2" t="s">
        <v>380</v>
      </c>
      <c r="M49" s="2" t="s">
        <v>381</v>
      </c>
      <c r="N49" s="2" t="s">
        <v>382</v>
      </c>
      <c r="O49" s="2" t="s">
        <v>383</v>
      </c>
      <c r="W49" s="2" t="s">
        <v>388</v>
      </c>
      <c r="X49" s="2" t="s">
        <v>389</v>
      </c>
      <c r="Y49" s="2" t="s">
        <v>390</v>
      </c>
      <c r="Z49" s="2" t="s">
        <v>391</v>
      </c>
      <c r="AA49" s="2" t="s">
        <v>392</v>
      </c>
    </row>
    <row r="50" spans="1:27">
      <c r="A50" s="2">
        <v>2011</v>
      </c>
      <c r="B50" s="2">
        <v>1.41</v>
      </c>
      <c r="C50" s="2">
        <v>0.21</v>
      </c>
      <c r="D50" s="2">
        <v>0.23</v>
      </c>
      <c r="E50" s="2">
        <v>12.01</v>
      </c>
      <c r="F50" s="26">
        <v>28.5</v>
      </c>
      <c r="G50" s="26">
        <v>0.42140350877193</v>
      </c>
      <c r="I50" s="2">
        <v>0.11</v>
      </c>
      <c r="J50" s="2">
        <v>8.2825</v>
      </c>
      <c r="K50" s="27">
        <v>0.0132810141865379</v>
      </c>
      <c r="L50" s="2">
        <v>0.75</v>
      </c>
      <c r="M50" s="2">
        <v>0.5469</v>
      </c>
      <c r="N50" s="2">
        <v>1.3713658804169</v>
      </c>
      <c r="O50" s="2">
        <v>4.98</v>
      </c>
      <c r="Q50" s="2">
        <v>22.6638751223829</v>
      </c>
      <c r="R50" s="2">
        <v>339.958126835743</v>
      </c>
      <c r="T50" s="2">
        <v>124.667829</v>
      </c>
      <c r="W50" s="2">
        <v>464.625955835743</v>
      </c>
      <c r="X50" s="2">
        <v>1836.3</v>
      </c>
      <c r="Y50" s="2">
        <v>1.8363</v>
      </c>
      <c r="Z50" s="2">
        <v>253.022902486382</v>
      </c>
      <c r="AA50" s="2">
        <v>0.253022902486382</v>
      </c>
    </row>
    <row r="51" spans="1:27">
      <c r="A51" s="2">
        <v>2012</v>
      </c>
      <c r="B51" s="2">
        <v>1.71</v>
      </c>
      <c r="C51" s="2">
        <v>0.14</v>
      </c>
      <c r="D51" s="2">
        <v>0.32</v>
      </c>
      <c r="E51" s="2">
        <v>14.89</v>
      </c>
      <c r="F51" s="26">
        <v>29.263</v>
      </c>
      <c r="G51" s="26">
        <v>0.50883368075727</v>
      </c>
      <c r="I51" s="2">
        <v>0.25</v>
      </c>
      <c r="J51" s="2">
        <v>8.57</v>
      </c>
      <c r="K51" s="27">
        <v>0.029171528588098</v>
      </c>
      <c r="L51" s="2">
        <v>1.7</v>
      </c>
      <c r="M51" s="2">
        <v>0.5469</v>
      </c>
      <c r="N51" s="2">
        <v>3.10842932894496</v>
      </c>
      <c r="O51" s="2">
        <v>4.98</v>
      </c>
      <c r="Q51" s="2">
        <v>27.9650174016338</v>
      </c>
      <c r="R51" s="2">
        <v>419.475261024507</v>
      </c>
      <c r="T51" s="2">
        <v>151.192899</v>
      </c>
      <c r="W51" s="2">
        <v>570.668160024507</v>
      </c>
      <c r="X51" s="2">
        <v>1819.6</v>
      </c>
      <c r="Y51" s="2">
        <v>1.8196</v>
      </c>
      <c r="Z51" s="2">
        <v>313.622862180978</v>
      </c>
      <c r="AA51" s="2">
        <v>0.313622862180978</v>
      </c>
    </row>
    <row r="52" spans="1:27">
      <c r="A52" s="2">
        <v>2013</v>
      </c>
      <c r="B52" s="2">
        <v>1.33</v>
      </c>
      <c r="C52" s="2">
        <v>0.23</v>
      </c>
      <c r="D52" s="2">
        <v>0.26</v>
      </c>
      <c r="E52" s="2">
        <v>14.33</v>
      </c>
      <c r="F52" s="26">
        <v>29.760471</v>
      </c>
      <c r="G52" s="26">
        <v>0.481511196512985</v>
      </c>
      <c r="I52" s="2">
        <v>0.34</v>
      </c>
      <c r="J52" s="2">
        <v>8.61</v>
      </c>
      <c r="K52" s="27">
        <v>0.0394889663182346</v>
      </c>
      <c r="L52" s="2">
        <v>1.79</v>
      </c>
      <c r="M52" s="2">
        <v>0.5469</v>
      </c>
      <c r="N52" s="2">
        <v>3.27299323459499</v>
      </c>
      <c r="O52" s="2">
        <v>5.15</v>
      </c>
      <c r="Q52" s="2">
        <v>25.0215776344012</v>
      </c>
      <c r="R52" s="2">
        <v>375.323664516018</v>
      </c>
      <c r="T52" s="2">
        <v>117.594477</v>
      </c>
      <c r="W52" s="2">
        <v>492.918141516018</v>
      </c>
      <c r="X52" s="2">
        <v>1759.9</v>
      </c>
      <c r="Y52" s="2">
        <v>1.7599</v>
      </c>
      <c r="Z52" s="2">
        <v>280.083039670446</v>
      </c>
      <c r="AA52" s="2">
        <v>0.280083039670446</v>
      </c>
    </row>
    <row r="53" spans="1:27">
      <c r="A53" s="2">
        <v>2014</v>
      </c>
      <c r="B53" s="2">
        <v>1.32</v>
      </c>
      <c r="C53" s="2">
        <v>0.29</v>
      </c>
      <c r="D53" s="2">
        <v>0.3</v>
      </c>
      <c r="E53" s="2">
        <v>15.9</v>
      </c>
      <c r="F53" s="26">
        <v>30.147357123</v>
      </c>
      <c r="G53" s="26">
        <v>0.527409415529482</v>
      </c>
      <c r="I53" s="2">
        <v>0.18</v>
      </c>
      <c r="J53" s="2">
        <v>8.46</v>
      </c>
      <c r="K53" s="27">
        <v>0.0212765957446808</v>
      </c>
      <c r="L53" s="2">
        <v>6.24</v>
      </c>
      <c r="M53" s="2">
        <v>0.5469</v>
      </c>
      <c r="N53" s="2">
        <v>11.4097641250686</v>
      </c>
      <c r="O53" s="2">
        <v>5.39</v>
      </c>
      <c r="Q53" s="2">
        <v>33.4291843857786</v>
      </c>
      <c r="R53" s="2">
        <v>501.43776578668</v>
      </c>
      <c r="T53" s="2">
        <v>116.710308</v>
      </c>
      <c r="W53" s="2">
        <v>618.14807378668</v>
      </c>
      <c r="X53" s="2">
        <v>1787.3</v>
      </c>
      <c r="Y53" s="2">
        <v>1.7873</v>
      </c>
      <c r="Z53" s="2">
        <v>345.855801368925</v>
      </c>
      <c r="AA53" s="2">
        <v>0.345855801368925</v>
      </c>
    </row>
    <row r="54" spans="1:27">
      <c r="A54" s="2">
        <v>2015</v>
      </c>
      <c r="B54" s="2">
        <v>1.27</v>
      </c>
      <c r="C54" s="2">
        <v>0.23</v>
      </c>
      <c r="D54" s="2">
        <v>0.5</v>
      </c>
      <c r="E54" s="2">
        <v>16.15</v>
      </c>
      <c r="F54" s="26">
        <v>30.298093908615</v>
      </c>
      <c r="G54" s="26">
        <v>0.53303683224138</v>
      </c>
      <c r="I54" s="2">
        <v>0.14</v>
      </c>
      <c r="J54" s="2">
        <v>7.38</v>
      </c>
      <c r="K54" s="27">
        <v>0.018970189701897</v>
      </c>
      <c r="L54" s="2">
        <v>2.73</v>
      </c>
      <c r="M54" s="2">
        <v>0.5469</v>
      </c>
      <c r="N54" s="2">
        <v>4.9917718047175</v>
      </c>
      <c r="O54" s="2">
        <v>5.38</v>
      </c>
      <c r="Q54" s="2">
        <v>27.2078898555625</v>
      </c>
      <c r="R54" s="2">
        <v>408.118347833438</v>
      </c>
      <c r="T54" s="2">
        <v>112.289463</v>
      </c>
      <c r="W54" s="2">
        <v>520.407810833438</v>
      </c>
      <c r="X54" s="2">
        <v>1811.4</v>
      </c>
      <c r="Y54" s="2">
        <v>1.8114</v>
      </c>
      <c r="Z54" s="2">
        <v>287.295909701578</v>
      </c>
      <c r="AA54" s="2">
        <v>0.287295909701578</v>
      </c>
    </row>
    <row r="55" spans="1:27">
      <c r="A55" s="2">
        <v>2016</v>
      </c>
      <c r="B55" s="2">
        <v>1.08</v>
      </c>
      <c r="C55" s="2">
        <v>0.19</v>
      </c>
      <c r="D55" s="2">
        <v>0.59</v>
      </c>
      <c r="E55" s="2">
        <v>16.22</v>
      </c>
      <c r="F55" s="26">
        <v>30.298093908615</v>
      </c>
      <c r="G55" s="26">
        <v>0.535347208604036</v>
      </c>
      <c r="I55" s="2">
        <v>0.16</v>
      </c>
      <c r="J55" s="2">
        <v>7.13</v>
      </c>
      <c r="K55" s="27">
        <v>0.0224403927068724</v>
      </c>
      <c r="L55" s="2">
        <v>2.94</v>
      </c>
      <c r="M55" s="2">
        <v>0.5469</v>
      </c>
      <c r="N55" s="2">
        <v>5.37575425123423</v>
      </c>
      <c r="O55" s="2">
        <v>5.39</v>
      </c>
      <c r="Q55" s="2">
        <v>26.1072859892028</v>
      </c>
      <c r="R55" s="2">
        <v>391.609289838042</v>
      </c>
      <c r="T55" s="2">
        <v>95.490252</v>
      </c>
      <c r="W55" s="2">
        <v>487.099541838042</v>
      </c>
      <c r="X55" s="2">
        <v>1789.2</v>
      </c>
      <c r="Y55" s="2">
        <v>1.7892</v>
      </c>
      <c r="Z55" s="2">
        <v>272.24432251176</v>
      </c>
      <c r="AA55" s="2">
        <v>0.27224432251176</v>
      </c>
    </row>
    <row r="56" spans="1:27">
      <c r="A56" s="2">
        <v>2017</v>
      </c>
      <c r="B56" s="2">
        <v>1.04</v>
      </c>
      <c r="C56" s="2">
        <v>0.21</v>
      </c>
      <c r="D56" s="2">
        <v>0.46</v>
      </c>
      <c r="E56" s="2">
        <v>16.96</v>
      </c>
      <c r="F56" s="26">
        <v>30.6010748477011</v>
      </c>
      <c r="G56" s="26">
        <v>0.554228898311854</v>
      </c>
      <c r="I56" s="2">
        <v>0.22</v>
      </c>
      <c r="J56" s="2">
        <v>6.97</v>
      </c>
      <c r="K56" s="27">
        <v>0.0315638450502152</v>
      </c>
      <c r="L56" s="2">
        <v>2</v>
      </c>
      <c r="M56" s="2">
        <v>0.5469</v>
      </c>
      <c r="N56" s="2">
        <v>3.65697568111172</v>
      </c>
      <c r="O56" s="2">
        <v>5.25</v>
      </c>
      <c r="Q56" s="2">
        <v>24.4322080336773</v>
      </c>
      <c r="R56" s="2">
        <v>366.483120505159</v>
      </c>
      <c r="T56" s="2">
        <v>91.953576</v>
      </c>
      <c r="W56" s="2">
        <v>458.436696505159</v>
      </c>
      <c r="X56" s="2">
        <v>1853.6</v>
      </c>
      <c r="Y56" s="2">
        <v>1.8536</v>
      </c>
      <c r="Z56" s="2">
        <v>247.32234382022</v>
      </c>
      <c r="AA56" s="2">
        <v>0.24732234382022</v>
      </c>
    </row>
    <row r="57" spans="1:27">
      <c r="A57" s="2">
        <v>2018</v>
      </c>
      <c r="B57" s="2">
        <v>1.08</v>
      </c>
      <c r="C57" s="2">
        <v>0.15</v>
      </c>
      <c r="D57" s="2">
        <v>0.44</v>
      </c>
      <c r="E57" s="2">
        <v>16.92</v>
      </c>
      <c r="F57" s="26">
        <v>32.1617296649339</v>
      </c>
      <c r="G57" s="26">
        <v>0.526091108167231</v>
      </c>
      <c r="I57" s="2">
        <v>0.12</v>
      </c>
      <c r="J57" s="2">
        <v>7.93</v>
      </c>
      <c r="K57" s="27">
        <v>0.0151324085750315</v>
      </c>
      <c r="L57" s="2">
        <v>1.73</v>
      </c>
      <c r="M57" s="2">
        <v>0.5469</v>
      </c>
      <c r="N57" s="2">
        <v>3.16328396416164</v>
      </c>
      <c r="O57" s="2">
        <v>5.22</v>
      </c>
      <c r="Q57" s="2">
        <v>23.6070213321455</v>
      </c>
      <c r="R57" s="2">
        <v>354.105319982183</v>
      </c>
      <c r="T57" s="2">
        <v>95.490252</v>
      </c>
      <c r="W57" s="2">
        <v>449.595571982183</v>
      </c>
      <c r="X57" s="2">
        <v>1898</v>
      </c>
      <c r="Y57" s="2">
        <v>1.898</v>
      </c>
      <c r="Z57" s="2">
        <v>236.878594300413</v>
      </c>
      <c r="AA57" s="2">
        <v>0.236878594300413</v>
      </c>
    </row>
    <row r="58" spans="1:27">
      <c r="A58" s="2">
        <v>2019</v>
      </c>
      <c r="B58" s="2">
        <v>0.85</v>
      </c>
      <c r="C58" s="2">
        <v>0.11</v>
      </c>
      <c r="D58" s="2">
        <v>0.21</v>
      </c>
      <c r="E58" s="2">
        <v>16.24</v>
      </c>
      <c r="F58" s="26">
        <v>33.1909050142118</v>
      </c>
      <c r="G58" s="26">
        <v>0.489290665411091</v>
      </c>
      <c r="I58" s="2">
        <v>0.27</v>
      </c>
      <c r="J58" s="2">
        <v>7.56</v>
      </c>
      <c r="K58" s="27">
        <v>0.0357142857142857</v>
      </c>
      <c r="L58" s="2">
        <v>2.11</v>
      </c>
      <c r="M58" s="2">
        <v>0.5469</v>
      </c>
      <c r="N58" s="2">
        <v>3.85810934357286</v>
      </c>
      <c r="O58" s="2">
        <v>5.32</v>
      </c>
      <c r="Q58" s="2">
        <v>21.7365772612727</v>
      </c>
      <c r="R58" s="2">
        <v>326.04865891909</v>
      </c>
      <c r="T58" s="2">
        <v>75.154365</v>
      </c>
      <c r="W58" s="2">
        <v>401.20302391909</v>
      </c>
      <c r="X58" s="2">
        <v>1938.7</v>
      </c>
      <c r="Y58" s="2">
        <v>1.9387</v>
      </c>
      <c r="Z58" s="2">
        <v>206.944356485836</v>
      </c>
      <c r="AA58" s="2">
        <v>0.206944356485836</v>
      </c>
    </row>
    <row r="59" spans="1:27">
      <c r="A59" s="2">
        <v>2020</v>
      </c>
      <c r="B59" s="2">
        <v>1.02</v>
      </c>
      <c r="C59" s="2">
        <v>0.1</v>
      </c>
      <c r="D59" s="2">
        <v>0.48</v>
      </c>
      <c r="E59" s="2">
        <v>18.61</v>
      </c>
      <c r="F59" s="26">
        <v>33.4564322543255</v>
      </c>
      <c r="G59" s="26">
        <v>0.556245802258069</v>
      </c>
      <c r="I59" s="2">
        <v>0.25</v>
      </c>
      <c r="J59" s="2">
        <v>6.45</v>
      </c>
      <c r="K59" s="27">
        <v>0.0387596899224806</v>
      </c>
      <c r="L59" s="2">
        <v>1.02</v>
      </c>
      <c r="M59" s="2">
        <v>0.5469</v>
      </c>
      <c r="N59" s="2">
        <v>1.86505759736698</v>
      </c>
      <c r="O59" s="2">
        <v>5.37</v>
      </c>
      <c r="Q59" s="2">
        <v>22.5102268952567</v>
      </c>
      <c r="R59" s="2">
        <v>337.653403428851</v>
      </c>
      <c r="T59" s="2">
        <v>90.185238</v>
      </c>
      <c r="W59" s="2">
        <v>427.838641428851</v>
      </c>
      <c r="X59" s="2">
        <v>1980</v>
      </c>
      <c r="Y59" s="2">
        <v>1.98</v>
      </c>
      <c r="Z59" s="2">
        <v>216.080121933763</v>
      </c>
      <c r="AA59" s="2">
        <v>0.216080121933763</v>
      </c>
    </row>
    <row r="60" spans="1:27">
      <c r="A60" s="2">
        <v>2021</v>
      </c>
      <c r="B60" s="2">
        <v>0.93</v>
      </c>
      <c r="C60" s="2">
        <v>0.08</v>
      </c>
      <c r="D60" s="2">
        <v>0.49</v>
      </c>
      <c r="E60" s="2">
        <v>20.96</v>
      </c>
      <c r="F60" s="26">
        <v>36.802075479758</v>
      </c>
      <c r="G60" s="26">
        <v>0.569533096347473</v>
      </c>
      <c r="I60" s="2">
        <v>0.28</v>
      </c>
      <c r="J60" s="2">
        <v>7.59</v>
      </c>
      <c r="K60" s="27">
        <v>0.0368906455862978</v>
      </c>
      <c r="L60" s="2">
        <v>0.71</v>
      </c>
      <c r="M60" s="2">
        <v>0.5469</v>
      </c>
      <c r="N60" s="2">
        <v>1.29822636679466</v>
      </c>
      <c r="O60" s="2">
        <v>5.21</v>
      </c>
      <c r="Q60" s="2">
        <v>21.3689953840498</v>
      </c>
      <c r="R60" s="2">
        <v>320.534930760747</v>
      </c>
      <c r="T60" s="2">
        <v>82.227717</v>
      </c>
      <c r="W60" s="2">
        <v>402.762647760747</v>
      </c>
      <c r="X60" s="2">
        <v>1950</v>
      </c>
      <c r="Y60" s="2">
        <v>1.95</v>
      </c>
      <c r="Z60" s="2">
        <v>206.544947569614</v>
      </c>
      <c r="AA60" s="2">
        <v>0.206544947569614</v>
      </c>
    </row>
    <row r="61" spans="1:27">
      <c r="A61" s="2">
        <v>2022</v>
      </c>
      <c r="B61" s="2">
        <v>0.74</v>
      </c>
      <c r="C61" s="2">
        <v>0.08</v>
      </c>
      <c r="D61" s="2">
        <v>0.43</v>
      </c>
      <c r="E61" s="2">
        <v>25.94</v>
      </c>
      <c r="F61" s="26">
        <v>47.8426981236854</v>
      </c>
      <c r="G61" s="26">
        <v>0.542193501147</v>
      </c>
      <c r="I61" s="2">
        <v>0.45</v>
      </c>
      <c r="J61" s="2">
        <v>9.36</v>
      </c>
      <c r="K61" s="27">
        <v>0.0480769230769231</v>
      </c>
      <c r="L61" s="2">
        <v>1.29</v>
      </c>
      <c r="M61" s="2">
        <v>0.5469</v>
      </c>
      <c r="N61" s="2">
        <v>2.35874931431706</v>
      </c>
      <c r="O61" s="2">
        <v>5.33</v>
      </c>
      <c r="Q61" s="2">
        <v>20.4879515744636</v>
      </c>
      <c r="R61" s="2">
        <v>307.319273616954</v>
      </c>
      <c r="T61" s="2">
        <v>65.428506</v>
      </c>
      <c r="W61" s="2">
        <v>372.747779616954</v>
      </c>
      <c r="X61" s="2">
        <v>1980</v>
      </c>
      <c r="Y61" s="2">
        <v>1.98</v>
      </c>
      <c r="Z61" s="2">
        <v>188.256454351997</v>
      </c>
      <c r="AA61" s="2">
        <v>0.188256454351997</v>
      </c>
    </row>
    <row r="62" spans="6:31">
      <c r="F62" s="26"/>
      <c r="G62" s="26"/>
      <c r="Y62" s="2" t="s">
        <v>4</v>
      </c>
      <c r="Z62" s="7"/>
      <c r="AA62" s="7"/>
      <c r="AE62" s="2" t="s">
        <v>73</v>
      </c>
    </row>
    <row r="63" spans="6:35">
      <c r="F63" s="26"/>
      <c r="G63" s="26"/>
      <c r="Y63" s="2" t="s">
        <v>34</v>
      </c>
      <c r="Z63" s="2" t="s">
        <v>391</v>
      </c>
      <c r="AA63" s="2" t="s">
        <v>392</v>
      </c>
      <c r="AE63" s="2" t="s">
        <v>77</v>
      </c>
      <c r="AF63" s="2" t="s">
        <v>5</v>
      </c>
      <c r="AG63" s="2" t="s">
        <v>6</v>
      </c>
      <c r="AH63" s="2" t="s">
        <v>7</v>
      </c>
      <c r="AI63" s="2" t="s">
        <v>9</v>
      </c>
    </row>
    <row r="64" spans="6:35">
      <c r="F64" s="26"/>
      <c r="G64" s="26"/>
      <c r="Y64" s="2">
        <v>2011</v>
      </c>
      <c r="Z64" s="26">
        <f>Z3*AF64+Z18*AG64+AH64*Z34+AI64*Z50</f>
        <v>757.469879874716</v>
      </c>
      <c r="AA64" s="26">
        <f>Z64/1000</f>
        <v>0.757469879874716</v>
      </c>
      <c r="AE64" s="2">
        <v>2011</v>
      </c>
      <c r="AF64" s="21">
        <v>0.370455582945312</v>
      </c>
      <c r="AG64" s="21">
        <v>0.216506893088652</v>
      </c>
      <c r="AH64" s="21">
        <v>0.385866885784717</v>
      </c>
      <c r="AI64" s="21">
        <v>0.0271706381813202</v>
      </c>
    </row>
    <row r="65" spans="6:35">
      <c r="F65" s="26"/>
      <c r="G65" s="26"/>
      <c r="Y65" s="2">
        <v>2012</v>
      </c>
      <c r="Z65" s="26">
        <f t="shared" ref="Z65:Z75" si="3">Z4*AF65+Z19*AG65+AH65*Z35+AI65*Z51</f>
        <v>726.686316635049</v>
      </c>
      <c r="AA65" s="26">
        <f t="shared" ref="AA65:AA75" si="4">Z65/1000</f>
        <v>0.726686316635049</v>
      </c>
      <c r="AE65" s="2">
        <v>2012</v>
      </c>
      <c r="AF65" s="21">
        <v>0.361066433566434</v>
      </c>
      <c r="AG65" s="21">
        <v>0.214108391608392</v>
      </c>
      <c r="AH65" s="21">
        <v>0.401328671328671</v>
      </c>
      <c r="AI65" s="21">
        <v>0.0234965034965035</v>
      </c>
    </row>
    <row r="66" spans="6:35">
      <c r="F66" s="26"/>
      <c r="G66" s="26"/>
      <c r="Y66" s="2">
        <v>2013</v>
      </c>
      <c r="Z66" s="26">
        <f t="shared" si="3"/>
        <v>713.206385261103</v>
      </c>
      <c r="AA66" s="26">
        <f t="shared" si="4"/>
        <v>0.713206385261103</v>
      </c>
      <c r="AE66" s="2">
        <v>2013</v>
      </c>
      <c r="AF66" s="21">
        <v>0.349176526346079</v>
      </c>
      <c r="AG66" s="21">
        <v>0.209279100864944</v>
      </c>
      <c r="AH66" s="21">
        <v>0.42053860085648</v>
      </c>
      <c r="AI66" s="21">
        <v>0.0210057719324972</v>
      </c>
    </row>
    <row r="67" spans="6:35">
      <c r="F67" s="26"/>
      <c r="G67" s="26"/>
      <c r="Y67" s="2">
        <v>2014</v>
      </c>
      <c r="Z67" s="26">
        <f t="shared" si="3"/>
        <v>722.810009335968</v>
      </c>
      <c r="AA67" s="26">
        <f t="shared" si="4"/>
        <v>0.722810009335968</v>
      </c>
      <c r="AE67" s="2">
        <v>2014</v>
      </c>
      <c r="AF67" s="21">
        <v>0.349175412293853</v>
      </c>
      <c r="AG67" s="21">
        <v>0.213626520073297</v>
      </c>
      <c r="AH67" s="21">
        <v>0.416058637347993</v>
      </c>
      <c r="AI67" s="21">
        <v>0.0211394302848576</v>
      </c>
    </row>
    <row r="68" spans="6:35">
      <c r="F68" s="26"/>
      <c r="G68" s="26"/>
      <c r="Y68" s="2">
        <v>2015</v>
      </c>
      <c r="Z68" s="26">
        <f t="shared" si="3"/>
        <v>686.735414507674</v>
      </c>
      <c r="AA68" s="26">
        <f t="shared" si="4"/>
        <v>0.686735414507674</v>
      </c>
      <c r="AE68" s="2">
        <v>2015</v>
      </c>
      <c r="AF68" s="21">
        <v>0.34102819663698</v>
      </c>
      <c r="AG68" s="21">
        <v>0.213098414943896</v>
      </c>
      <c r="AH68" s="21">
        <v>0.425987846831495</v>
      </c>
      <c r="AI68" s="21">
        <v>0.0198855415876282</v>
      </c>
    </row>
    <row r="69" spans="6:35">
      <c r="F69" s="26"/>
      <c r="G69" s="26"/>
      <c r="Y69" s="2">
        <v>2016</v>
      </c>
      <c r="Z69" s="26">
        <f t="shared" si="3"/>
        <v>679.18642666206</v>
      </c>
      <c r="AA69" s="26">
        <f t="shared" si="4"/>
        <v>0.67918642666206</v>
      </c>
      <c r="AE69" s="2">
        <v>2016</v>
      </c>
      <c r="AF69" s="21">
        <v>0.339651482726995</v>
      </c>
      <c r="AG69" s="21">
        <v>0.214307551207582</v>
      </c>
      <c r="AH69" s="21">
        <v>0.42415807173084</v>
      </c>
      <c r="AI69" s="21">
        <v>0.021882894334583</v>
      </c>
    </row>
    <row r="70" spans="6:35">
      <c r="F70" s="26"/>
      <c r="G70" s="26"/>
      <c r="Y70" s="2">
        <v>2017</v>
      </c>
      <c r="Z70" s="26">
        <f t="shared" si="3"/>
        <v>654.391925817735</v>
      </c>
      <c r="AA70" s="26">
        <f t="shared" si="4"/>
        <v>0.654391925817735</v>
      </c>
      <c r="AE70" s="2">
        <v>2017</v>
      </c>
      <c r="AF70" s="21">
        <v>0.342331031596568</v>
      </c>
      <c r="AG70" s="21">
        <v>0.21607352680799</v>
      </c>
      <c r="AH70" s="21">
        <v>0.417000659938513</v>
      </c>
      <c r="AI70" s="21">
        <v>0.0245947816569285</v>
      </c>
    </row>
    <row r="71" spans="6:35">
      <c r="F71" s="26"/>
      <c r="G71" s="26"/>
      <c r="Y71" s="2">
        <v>2018</v>
      </c>
      <c r="Z71" s="26">
        <f t="shared" si="3"/>
        <v>633.7714682529</v>
      </c>
      <c r="AA71" s="26">
        <f t="shared" si="4"/>
        <v>0.633771468252901</v>
      </c>
      <c r="AE71" s="2">
        <v>2018</v>
      </c>
      <c r="AF71" s="21">
        <v>0.343970423699956</v>
      </c>
      <c r="AG71" s="21">
        <v>0.213130969175139</v>
      </c>
      <c r="AH71" s="21">
        <v>0.417003129509818</v>
      </c>
      <c r="AI71" s="21">
        <v>0.0258954776150865</v>
      </c>
    </row>
    <row r="72" spans="6:35">
      <c r="F72" s="26"/>
      <c r="G72" s="26"/>
      <c r="Y72" s="2">
        <v>2019</v>
      </c>
      <c r="Z72" s="26">
        <f t="shared" si="3"/>
        <v>615.223362109701</v>
      </c>
      <c r="AA72" s="26">
        <f t="shared" si="4"/>
        <v>0.615223362109701</v>
      </c>
      <c r="AE72" s="2">
        <v>2019</v>
      </c>
      <c r="AF72" s="21">
        <v>0.336950231481481</v>
      </c>
      <c r="AG72" s="21">
        <v>0.214763374485597</v>
      </c>
      <c r="AH72" s="21">
        <v>0.419206532921811</v>
      </c>
      <c r="AI72" s="21">
        <v>0.0290798611111111</v>
      </c>
    </row>
    <row r="73" spans="6:35">
      <c r="F73" s="26"/>
      <c r="G73" s="26"/>
      <c r="Y73" s="2">
        <v>2020</v>
      </c>
      <c r="Z73" s="26">
        <f t="shared" si="3"/>
        <v>609.797631086012</v>
      </c>
      <c r="AA73" s="26">
        <f t="shared" si="4"/>
        <v>0.609797631086012</v>
      </c>
      <c r="AE73" s="2">
        <v>2020</v>
      </c>
      <c r="AF73" s="21">
        <v>0.338229189948594</v>
      </c>
      <c r="AG73" s="21">
        <v>0.214326766499569</v>
      </c>
      <c r="AH73" s="21">
        <v>0.416153133880392</v>
      </c>
      <c r="AI73" s="21">
        <v>0.0312909096714454</v>
      </c>
    </row>
    <row r="74" spans="6:35">
      <c r="F74" s="26"/>
      <c r="G74" s="26"/>
      <c r="Y74" s="2">
        <v>2021</v>
      </c>
      <c r="Z74" s="26">
        <f t="shared" si="3"/>
        <v>589.363604867408</v>
      </c>
      <c r="AA74" s="26">
        <f t="shared" si="4"/>
        <v>0.589363604867408</v>
      </c>
      <c r="AE74" s="2">
        <v>2021</v>
      </c>
      <c r="AF74" s="21">
        <v>0.333218523969064</v>
      </c>
      <c r="AG74" s="21">
        <v>0.214406487772803</v>
      </c>
      <c r="AH74" s="21">
        <v>0.426699439521558</v>
      </c>
      <c r="AI74" s="21">
        <v>0.0256755487365751</v>
      </c>
    </row>
    <row r="75" spans="6:35">
      <c r="F75" s="26"/>
      <c r="G75" s="26"/>
      <c r="Y75" s="2">
        <v>2022</v>
      </c>
      <c r="Z75" s="26">
        <f t="shared" si="3"/>
        <v>582.388578436143</v>
      </c>
      <c r="AA75" s="26">
        <f t="shared" si="4"/>
        <v>0.582388578436143</v>
      </c>
      <c r="AE75" s="2">
        <v>2022</v>
      </c>
      <c r="AF75" s="21">
        <v>0.323899970980324</v>
      </c>
      <c r="AG75" s="21">
        <v>0.21395548120774</v>
      </c>
      <c r="AH75" s="21">
        <v>0.430639246905241</v>
      </c>
      <c r="AI75" s="21">
        <v>0.031505300906694</v>
      </c>
    </row>
    <row r="77" spans="1:1">
      <c r="A77" s="4" t="s">
        <v>396</v>
      </c>
    </row>
    <row r="78" spans="1:2">
      <c r="A78" s="5" t="s">
        <v>57</v>
      </c>
      <c r="B78" s="5" t="s">
        <v>58</v>
      </c>
    </row>
    <row r="79" spans="1:2">
      <c r="A79" s="25" t="s">
        <v>13</v>
      </c>
      <c r="B79" s="5" t="s">
        <v>59</v>
      </c>
    </row>
    <row r="80" spans="1:2">
      <c r="A80" s="25"/>
      <c r="B80" s="5" t="s">
        <v>60</v>
      </c>
    </row>
    <row r="81" spans="1:2">
      <c r="A81" s="25"/>
      <c r="B81" s="5" t="s">
        <v>61</v>
      </c>
    </row>
    <row r="82" spans="1:2">
      <c r="A82" s="25"/>
      <c r="B82" s="5" t="s">
        <v>62</v>
      </c>
    </row>
    <row r="83" spans="1:2">
      <c r="A83" s="5" t="s">
        <v>15</v>
      </c>
      <c r="B83" s="5" t="s">
        <v>63</v>
      </c>
    </row>
    <row r="84" spans="1:2">
      <c r="A84" s="5" t="s">
        <v>64</v>
      </c>
      <c r="B84" s="5" t="s">
        <v>65</v>
      </c>
    </row>
    <row r="85" spans="1:2">
      <c r="A85" s="5" t="s">
        <v>19</v>
      </c>
      <c r="B85" s="2" t="s">
        <v>397</v>
      </c>
    </row>
    <row r="86" spans="1:2">
      <c r="A86" s="5" t="s">
        <v>398</v>
      </c>
      <c r="B86" s="5" t="s">
        <v>399</v>
      </c>
    </row>
    <row r="87" spans="2:2">
      <c r="B87" s="5" t="s">
        <v>400</v>
      </c>
    </row>
    <row r="88" spans="2:2">
      <c r="B88" s="5"/>
    </row>
    <row r="89" spans="2:2">
      <c r="B89" s="5"/>
    </row>
    <row r="90" spans="2:2">
      <c r="B90" s="5"/>
    </row>
    <row r="91" spans="1:1">
      <c r="A91" s="4" t="s">
        <v>401</v>
      </c>
    </row>
    <row r="92" spans="1:2">
      <c r="A92" s="25" t="s">
        <v>57</v>
      </c>
      <c r="B92" s="5" t="s">
        <v>402</v>
      </c>
    </row>
    <row r="93" spans="1:2">
      <c r="A93" s="25"/>
      <c r="B93" s="5" t="s">
        <v>403</v>
      </c>
    </row>
    <row r="94" spans="1:2">
      <c r="A94" s="25" t="s">
        <v>13</v>
      </c>
      <c r="B94" s="29" t="s">
        <v>404</v>
      </c>
    </row>
    <row r="95" spans="1:2">
      <c r="A95" s="5" t="s">
        <v>15</v>
      </c>
      <c r="B95" s="5" t="s">
        <v>63</v>
      </c>
    </row>
    <row r="96" spans="1:2">
      <c r="A96" s="5" t="s">
        <v>64</v>
      </c>
      <c r="B96" s="2" t="s">
        <v>405</v>
      </c>
    </row>
    <row r="97" spans="1:2">
      <c r="A97" s="5" t="s">
        <v>19</v>
      </c>
      <c r="B97" s="2" t="s">
        <v>406</v>
      </c>
    </row>
  </sheetData>
  <mergeCells count="5">
    <mergeCell ref="X1:Y1"/>
    <mergeCell ref="Z1:AA1"/>
    <mergeCell ref="Z62:AA62"/>
    <mergeCell ref="A79:A82"/>
    <mergeCell ref="A92:A93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2"/>
  <sheetViews>
    <sheetView workbookViewId="0">
      <selection activeCell="E89" sqref="E89"/>
    </sheetView>
  </sheetViews>
  <sheetFormatPr defaultColWidth="9" defaultRowHeight="15"/>
  <cols>
    <col min="1" max="1" width="9" style="2"/>
    <col min="2" max="2" width="15.5" style="2" customWidth="1"/>
    <col min="3" max="3" width="12.625" style="2" customWidth="1"/>
    <col min="4" max="5" width="12.625" style="2"/>
    <col min="6" max="7" width="11.5" style="2"/>
    <col min="8" max="10" width="9" style="2"/>
    <col min="11" max="11" width="32.125" style="2" customWidth="1"/>
    <col min="12" max="12" width="27" style="2" customWidth="1"/>
    <col min="13" max="13" width="9" style="2"/>
    <col min="14" max="14" width="11.5" style="2"/>
    <col min="15" max="16384" width="9" style="2"/>
  </cols>
  <sheetData>
    <row r="1" spans="1:5">
      <c r="A1" s="2" t="s">
        <v>368</v>
      </c>
      <c r="C1" s="7" t="s">
        <v>407</v>
      </c>
      <c r="D1" s="7"/>
      <c r="E1" s="7"/>
    </row>
    <row r="2" spans="1:7">
      <c r="A2" s="2" t="s">
        <v>34</v>
      </c>
      <c r="B2" s="2" t="s">
        <v>408</v>
      </c>
      <c r="C2" s="2" t="s">
        <v>409</v>
      </c>
      <c r="D2" s="2" t="s">
        <v>410</v>
      </c>
      <c r="E2" s="2" t="s">
        <v>411</v>
      </c>
      <c r="F2" s="2" t="s">
        <v>412</v>
      </c>
      <c r="G2" s="2" t="s">
        <v>413</v>
      </c>
    </row>
    <row r="3" spans="1:7">
      <c r="A3" s="2">
        <v>2011</v>
      </c>
      <c r="B3" s="2">
        <v>9.28</v>
      </c>
      <c r="C3" s="2">
        <v>0.0583314285714286</v>
      </c>
      <c r="D3" s="2">
        <v>0.0160411428571429</v>
      </c>
      <c r="E3" s="2">
        <v>0.0384987428571428</v>
      </c>
      <c r="F3" s="2">
        <v>30.8138688</v>
      </c>
      <c r="G3" s="2">
        <v>462.208032</v>
      </c>
    </row>
    <row r="4" spans="1:7">
      <c r="A4" s="2">
        <v>2012</v>
      </c>
      <c r="B4" s="2">
        <v>8.82</v>
      </c>
      <c r="C4" s="2">
        <v>0.05544</v>
      </c>
      <c r="D4" s="2">
        <v>0.015246</v>
      </c>
      <c r="E4" s="2">
        <v>0.0365904</v>
      </c>
      <c r="F4" s="2">
        <v>29.2864572</v>
      </c>
      <c r="G4" s="2">
        <v>439.296858</v>
      </c>
    </row>
    <row r="5" spans="1:7">
      <c r="A5" s="2">
        <v>2013</v>
      </c>
      <c r="B5" s="2">
        <v>8.74</v>
      </c>
      <c r="C5" s="2">
        <v>0.0549371428571429</v>
      </c>
      <c r="D5" s="2">
        <v>0.0151077142857143</v>
      </c>
      <c r="E5" s="2">
        <v>0.0362585142857143</v>
      </c>
      <c r="F5" s="2">
        <v>29.0208204</v>
      </c>
      <c r="G5" s="2">
        <v>435.312306</v>
      </c>
    </row>
    <row r="6" spans="1:7">
      <c r="A6" s="2">
        <v>2014</v>
      </c>
      <c r="B6" s="2">
        <v>8.37</v>
      </c>
      <c r="C6" s="2">
        <v>0.0526114285714286</v>
      </c>
      <c r="D6" s="2">
        <v>0.0144681428571429</v>
      </c>
      <c r="E6" s="2">
        <v>0.0347235428571429</v>
      </c>
      <c r="F6" s="2">
        <v>27.7922502</v>
      </c>
      <c r="G6" s="2">
        <v>416.883753</v>
      </c>
    </row>
    <row r="7" spans="1:7">
      <c r="A7" s="2">
        <v>2015</v>
      </c>
      <c r="B7" s="2">
        <v>8.06</v>
      </c>
      <c r="C7" s="2">
        <v>0.0506628571428572</v>
      </c>
      <c r="D7" s="2">
        <v>0.0139322857142857</v>
      </c>
      <c r="E7" s="2">
        <v>0.0334374857142857</v>
      </c>
      <c r="F7" s="2">
        <v>26.7629076</v>
      </c>
      <c r="G7" s="2">
        <v>401.443614</v>
      </c>
    </row>
    <row r="8" spans="1:7">
      <c r="A8" s="2">
        <v>2016</v>
      </c>
      <c r="B8" s="2">
        <v>7.94</v>
      </c>
      <c r="C8" s="2">
        <v>0.0499085714285714</v>
      </c>
      <c r="D8" s="2">
        <v>0.0137248571428571</v>
      </c>
      <c r="E8" s="2">
        <v>0.0329396571428571</v>
      </c>
      <c r="F8" s="2">
        <v>26.3644524</v>
      </c>
      <c r="G8" s="2">
        <v>395.466786</v>
      </c>
    </row>
    <row r="9" spans="1:7">
      <c r="A9" s="2">
        <v>2017</v>
      </c>
      <c r="B9" s="2">
        <v>7.66</v>
      </c>
      <c r="C9" s="2">
        <v>0.0481485714285714</v>
      </c>
      <c r="D9" s="2">
        <v>0.0132408571428571</v>
      </c>
      <c r="E9" s="2">
        <v>0.0317780571428571</v>
      </c>
      <c r="F9" s="2">
        <v>25.4347236</v>
      </c>
      <c r="G9" s="2">
        <v>381.520854</v>
      </c>
    </row>
    <row r="10" spans="1:7">
      <c r="A10" s="2">
        <v>2018</v>
      </c>
      <c r="B10" s="2">
        <v>7.35</v>
      </c>
      <c r="C10" s="2">
        <v>0.0462</v>
      </c>
      <c r="D10" s="2">
        <v>0.012705</v>
      </c>
      <c r="E10" s="2">
        <v>0.030492</v>
      </c>
      <c r="F10" s="2">
        <v>24.405381</v>
      </c>
      <c r="G10" s="2">
        <v>366.080715</v>
      </c>
    </row>
    <row r="11" spans="1:7">
      <c r="A11" s="2">
        <v>2019</v>
      </c>
      <c r="B11" s="2">
        <v>6.95</v>
      </c>
      <c r="C11" s="2">
        <v>0.0436857142857143</v>
      </c>
      <c r="D11" s="2">
        <v>0.0120135714285714</v>
      </c>
      <c r="E11" s="2">
        <v>0.0288325714285714</v>
      </c>
      <c r="F11" s="2">
        <v>23.077197</v>
      </c>
      <c r="G11" s="2">
        <v>346.157955</v>
      </c>
    </row>
    <row r="12" spans="1:7">
      <c r="A12" s="2">
        <v>2020</v>
      </c>
      <c r="B12" s="2">
        <v>6.89</v>
      </c>
      <c r="C12" s="2">
        <v>0.0433085714285714</v>
      </c>
      <c r="D12" s="2">
        <v>0.0119098571428571</v>
      </c>
      <c r="E12" s="2">
        <v>0.0285836571428571</v>
      </c>
      <c r="F12" s="2">
        <v>22.8779694</v>
      </c>
      <c r="G12" s="2">
        <v>343.169541</v>
      </c>
    </row>
    <row r="13" spans="1:7">
      <c r="A13" s="2">
        <v>2021</v>
      </c>
      <c r="B13" s="2">
        <v>6.62</v>
      </c>
      <c r="C13" s="2">
        <v>0.0416114285714286</v>
      </c>
      <c r="D13" s="2">
        <v>0.0114431428571429</v>
      </c>
      <c r="E13" s="2">
        <v>0.0274635428571429</v>
      </c>
      <c r="F13" s="2">
        <v>21.9814452</v>
      </c>
      <c r="G13" s="2">
        <v>329.721678</v>
      </c>
    </row>
    <row r="14" spans="1:7">
      <c r="A14" s="2">
        <v>2022</v>
      </c>
      <c r="B14" s="2">
        <v>6.47</v>
      </c>
      <c r="C14" s="2">
        <v>0.0406685714285714</v>
      </c>
      <c r="D14" s="2">
        <v>0.0111838571428571</v>
      </c>
      <c r="E14" s="2">
        <v>0.0268412571428571</v>
      </c>
      <c r="F14" s="2">
        <v>21.4833762</v>
      </c>
      <c r="G14" s="2">
        <v>322.250643</v>
      </c>
    </row>
    <row r="17" spans="3:13">
      <c r="C17" s="7" t="s">
        <v>407</v>
      </c>
      <c r="D17" s="7"/>
      <c r="E17" s="7"/>
      <c r="M17" s="24"/>
    </row>
    <row r="18" spans="1:13">
      <c r="A18" s="2" t="s">
        <v>393</v>
      </c>
      <c r="B18" s="2" t="s">
        <v>408</v>
      </c>
      <c r="C18" s="2" t="s">
        <v>409</v>
      </c>
      <c r="D18" s="2" t="s">
        <v>410</v>
      </c>
      <c r="E18" s="2" t="s">
        <v>411</v>
      </c>
      <c r="F18" s="2" t="s">
        <v>412</v>
      </c>
      <c r="G18" s="2" t="s">
        <v>413</v>
      </c>
      <c r="M18" s="24"/>
    </row>
    <row r="19" spans="1:13">
      <c r="A19" s="2">
        <v>2011</v>
      </c>
      <c r="B19" s="2">
        <v>9.56</v>
      </c>
      <c r="C19" s="2">
        <v>0.150228571428571</v>
      </c>
      <c r="D19" s="2">
        <v>0.0165251428571429</v>
      </c>
      <c r="E19" s="2">
        <v>0.0396603428571429</v>
      </c>
      <c r="F19" s="2">
        <v>56.3510376</v>
      </c>
      <c r="G19" s="2">
        <v>845.265564</v>
      </c>
      <c r="M19" s="24"/>
    </row>
    <row r="20" spans="1:13">
      <c r="A20" s="2">
        <v>2012</v>
      </c>
      <c r="B20" s="2">
        <v>9.35</v>
      </c>
      <c r="C20" s="2">
        <v>0.146928571428571</v>
      </c>
      <c r="D20" s="2">
        <v>0.0161621428571429</v>
      </c>
      <c r="E20" s="2">
        <v>0.0387891428571429</v>
      </c>
      <c r="F20" s="2">
        <v>55.113201</v>
      </c>
      <c r="G20" s="2">
        <v>826.698015</v>
      </c>
      <c r="M20" s="24"/>
    </row>
    <row r="21" spans="1:13">
      <c r="A21" s="2">
        <v>2013</v>
      </c>
      <c r="B21" s="2">
        <v>9.03</v>
      </c>
      <c r="C21" s="2">
        <v>0.1419</v>
      </c>
      <c r="D21" s="2">
        <v>0.015609</v>
      </c>
      <c r="E21" s="2">
        <v>0.0374616</v>
      </c>
      <c r="F21" s="2">
        <v>53.2269738</v>
      </c>
      <c r="G21" s="2">
        <v>798.404607</v>
      </c>
      <c r="M21" s="24"/>
    </row>
    <row r="22" spans="1:7">
      <c r="A22" s="2">
        <v>2014</v>
      </c>
      <c r="B22" s="2">
        <v>9.29</v>
      </c>
      <c r="C22" s="2">
        <v>0.145985714285714</v>
      </c>
      <c r="D22" s="2">
        <v>0.0160584285714286</v>
      </c>
      <c r="E22" s="2">
        <v>0.0385402285714286</v>
      </c>
      <c r="F22" s="2">
        <v>54.7595334</v>
      </c>
      <c r="G22" s="2">
        <v>821.393001</v>
      </c>
    </row>
    <row r="23" spans="1:7">
      <c r="A23" s="2">
        <v>2015</v>
      </c>
      <c r="B23" s="2">
        <v>9.08</v>
      </c>
      <c r="C23" s="2">
        <v>0.142685714285714</v>
      </c>
      <c r="D23" s="2">
        <v>0.0156954285714286</v>
      </c>
      <c r="E23" s="2">
        <v>0.0376690285714286</v>
      </c>
      <c r="F23" s="2">
        <v>53.5216968</v>
      </c>
      <c r="G23" s="2">
        <v>802.825452</v>
      </c>
    </row>
    <row r="24" spans="1:7">
      <c r="A24" s="2">
        <v>2016</v>
      </c>
      <c r="B24" s="2">
        <v>8.8</v>
      </c>
      <c r="C24" s="2">
        <v>0.138285714285714</v>
      </c>
      <c r="D24" s="2">
        <v>0.0152114285714286</v>
      </c>
      <c r="E24" s="2">
        <v>0.0365074285714286</v>
      </c>
      <c r="F24" s="2">
        <v>51.871248</v>
      </c>
      <c r="G24" s="2">
        <v>778.06872</v>
      </c>
    </row>
    <row r="25" spans="1:7">
      <c r="A25" s="2">
        <v>2017</v>
      </c>
      <c r="B25" s="2">
        <v>8.64</v>
      </c>
      <c r="C25" s="2">
        <v>0.135771428571429</v>
      </c>
      <c r="D25" s="2">
        <v>0.0149348571428571</v>
      </c>
      <c r="E25" s="2">
        <v>0.0358436571428571</v>
      </c>
      <c r="F25" s="2">
        <v>50.9281344</v>
      </c>
      <c r="G25" s="2">
        <v>763.922016</v>
      </c>
    </row>
    <row r="26" spans="1:7">
      <c r="A26" s="2">
        <v>2018</v>
      </c>
      <c r="B26" s="2">
        <v>8.01</v>
      </c>
      <c r="C26" s="2">
        <v>0.125871428571429</v>
      </c>
      <c r="D26" s="2">
        <v>0.0138458571428571</v>
      </c>
      <c r="E26" s="2">
        <v>0.0332300571428571</v>
      </c>
      <c r="F26" s="2">
        <v>47.2146246</v>
      </c>
      <c r="G26" s="2">
        <v>708.219369</v>
      </c>
    </row>
    <row r="27" spans="1:7">
      <c r="A27" s="2">
        <v>2019</v>
      </c>
      <c r="B27" s="2">
        <v>7.97</v>
      </c>
      <c r="C27" s="2">
        <v>0.125242857142857</v>
      </c>
      <c r="D27" s="2">
        <v>0.0137767142857143</v>
      </c>
      <c r="E27" s="2">
        <v>0.0330641142857143</v>
      </c>
      <c r="F27" s="2">
        <v>46.9788462</v>
      </c>
      <c r="G27" s="2">
        <v>704.682693</v>
      </c>
    </row>
    <row r="28" spans="1:7">
      <c r="A28" s="2">
        <v>2020</v>
      </c>
      <c r="B28" s="2">
        <v>7.73</v>
      </c>
      <c r="C28" s="2">
        <v>0.121471428571429</v>
      </c>
      <c r="D28" s="2">
        <v>0.0133618571428571</v>
      </c>
      <c r="E28" s="2">
        <v>0.0320684571428571</v>
      </c>
      <c r="F28" s="2">
        <v>45.5641758</v>
      </c>
      <c r="G28" s="2">
        <v>683.462637</v>
      </c>
    </row>
    <row r="29" spans="1:7">
      <c r="A29" s="2">
        <v>2021</v>
      </c>
      <c r="B29" s="2">
        <v>7.77</v>
      </c>
      <c r="C29" s="2">
        <v>0.1221</v>
      </c>
      <c r="D29" s="2">
        <v>0.013431</v>
      </c>
      <c r="E29" s="2">
        <v>0.0322344</v>
      </c>
      <c r="F29" s="2">
        <v>45.7999542</v>
      </c>
      <c r="G29" s="2">
        <v>686.999313</v>
      </c>
    </row>
    <row r="30" spans="1:7">
      <c r="A30" s="2">
        <v>2022</v>
      </c>
      <c r="B30" s="2">
        <v>7.52</v>
      </c>
      <c r="C30" s="2">
        <v>0.118171428571429</v>
      </c>
      <c r="D30" s="2">
        <v>0.0129988571428571</v>
      </c>
      <c r="E30" s="2">
        <v>0.0311972571428571</v>
      </c>
      <c r="F30" s="2">
        <v>44.3263392</v>
      </c>
      <c r="G30" s="2">
        <v>664.895088</v>
      </c>
    </row>
    <row r="33" spans="3:5">
      <c r="C33" s="7" t="s">
        <v>407</v>
      </c>
      <c r="D33" s="7"/>
      <c r="E33" s="7"/>
    </row>
    <row r="34" spans="1:7">
      <c r="A34" s="2" t="s">
        <v>394</v>
      </c>
      <c r="B34" s="2" t="s">
        <v>408</v>
      </c>
      <c r="C34" s="2" t="s">
        <v>409</v>
      </c>
      <c r="D34" s="2" t="s">
        <v>410</v>
      </c>
      <c r="E34" s="2" t="s">
        <v>411</v>
      </c>
      <c r="F34" s="2" t="s">
        <v>412</v>
      </c>
      <c r="G34" s="2" t="s">
        <v>413</v>
      </c>
    </row>
    <row r="35" spans="1:7">
      <c r="A35" s="2">
        <v>2011</v>
      </c>
      <c r="B35" s="2">
        <v>9.53</v>
      </c>
      <c r="C35" s="2">
        <v>0.149757142857143</v>
      </c>
      <c r="D35" s="2">
        <v>0.0164732857142857</v>
      </c>
      <c r="E35" s="2">
        <v>0.0395358857142857</v>
      </c>
      <c r="F35" s="2">
        <v>56.1742038</v>
      </c>
      <c r="G35" s="2">
        <v>842.613057</v>
      </c>
    </row>
    <row r="36" spans="1:7">
      <c r="A36" s="2">
        <v>2012</v>
      </c>
      <c r="B36" s="2">
        <v>8.95</v>
      </c>
      <c r="C36" s="2">
        <v>0.140642857142857</v>
      </c>
      <c r="D36" s="2">
        <v>0.0154707142857143</v>
      </c>
      <c r="E36" s="2">
        <v>0.0371297142857143</v>
      </c>
      <c r="F36" s="2">
        <v>52.755417</v>
      </c>
      <c r="G36" s="2">
        <v>791.331255</v>
      </c>
    </row>
    <row r="37" spans="1:7">
      <c r="A37" s="2">
        <v>2013</v>
      </c>
      <c r="B37" s="2">
        <v>8.95</v>
      </c>
      <c r="C37" s="2">
        <v>0.140642857142857</v>
      </c>
      <c r="D37" s="2">
        <v>0.0154707142857143</v>
      </c>
      <c r="E37" s="2">
        <v>0.0371297142857143</v>
      </c>
      <c r="F37" s="2">
        <v>52.755417</v>
      </c>
      <c r="G37" s="2">
        <v>791.331255</v>
      </c>
    </row>
    <row r="38" spans="1:7">
      <c r="A38" s="2">
        <v>2014</v>
      </c>
      <c r="B38" s="2">
        <v>8.95</v>
      </c>
      <c r="C38" s="2">
        <v>0.140642857142857</v>
      </c>
      <c r="D38" s="2">
        <v>0.0154707142857143</v>
      </c>
      <c r="E38" s="2">
        <v>0.0371297142857143</v>
      </c>
      <c r="F38" s="2">
        <v>52.755417</v>
      </c>
      <c r="G38" s="2">
        <v>791.331255</v>
      </c>
    </row>
    <row r="39" spans="1:7">
      <c r="A39" s="2">
        <v>2015</v>
      </c>
      <c r="B39" s="2">
        <v>8.24</v>
      </c>
      <c r="C39" s="2">
        <v>0.129485714285714</v>
      </c>
      <c r="D39" s="2">
        <v>0.0142434285714286</v>
      </c>
      <c r="E39" s="2">
        <v>0.0341842285714286</v>
      </c>
      <c r="F39" s="2">
        <v>48.5703504</v>
      </c>
      <c r="G39" s="2">
        <v>728.555256</v>
      </c>
    </row>
    <row r="40" spans="1:7">
      <c r="A40" s="2">
        <v>2016</v>
      </c>
      <c r="B40" s="2">
        <v>8.45</v>
      </c>
      <c r="C40" s="2">
        <v>0.132785714285714</v>
      </c>
      <c r="D40" s="2">
        <v>0.0146064285714286</v>
      </c>
      <c r="E40" s="2">
        <v>0.0350554285714286</v>
      </c>
      <c r="F40" s="2">
        <v>49.808187</v>
      </c>
      <c r="G40" s="2">
        <v>747.122805</v>
      </c>
    </row>
    <row r="41" spans="1:7">
      <c r="A41" s="2">
        <v>2017</v>
      </c>
      <c r="B41" s="2">
        <v>7.66</v>
      </c>
      <c r="C41" s="2">
        <v>0.120371428571429</v>
      </c>
      <c r="D41" s="2">
        <v>0.0132408571428571</v>
      </c>
      <c r="E41" s="2">
        <v>0.0317780571428571</v>
      </c>
      <c r="F41" s="2">
        <v>45.1515636</v>
      </c>
      <c r="G41" s="2">
        <v>677.273454</v>
      </c>
    </row>
    <row r="42" spans="1:7">
      <c r="A42" s="2">
        <v>2018</v>
      </c>
      <c r="B42" s="2">
        <v>7.08</v>
      </c>
      <c r="C42" s="2">
        <v>0.111257142857143</v>
      </c>
      <c r="D42" s="2">
        <v>0.0122382857142857</v>
      </c>
      <c r="E42" s="2">
        <v>0.0293718857142857</v>
      </c>
      <c r="F42" s="2">
        <v>41.7327768</v>
      </c>
      <c r="G42" s="2">
        <v>625.991652</v>
      </c>
    </row>
    <row r="43" spans="1:7">
      <c r="A43" s="2">
        <v>2019</v>
      </c>
      <c r="B43" s="2">
        <v>6.59</v>
      </c>
      <c r="C43" s="2">
        <v>0.103557142857143</v>
      </c>
      <c r="D43" s="2">
        <v>0.0113912857142857</v>
      </c>
      <c r="E43" s="2">
        <v>0.0273390857142857</v>
      </c>
      <c r="F43" s="2">
        <v>38.8444914</v>
      </c>
      <c r="G43" s="2">
        <v>582.667371</v>
      </c>
    </row>
    <row r="44" spans="1:7">
      <c r="A44" s="2">
        <v>2020</v>
      </c>
      <c r="B44" s="2">
        <v>6.46</v>
      </c>
      <c r="C44" s="2">
        <v>0.101514285714286</v>
      </c>
      <c r="D44" s="2">
        <v>0.0111665714285714</v>
      </c>
      <c r="E44" s="2">
        <v>0.0267997714285714</v>
      </c>
      <c r="F44" s="2">
        <v>38.0782116</v>
      </c>
      <c r="G44" s="2">
        <v>571.173174</v>
      </c>
    </row>
    <row r="45" spans="1:7">
      <c r="A45" s="2">
        <v>2021</v>
      </c>
      <c r="B45" s="2">
        <v>6.19</v>
      </c>
      <c r="C45" s="2">
        <v>0.0972714285714286</v>
      </c>
      <c r="D45" s="2">
        <v>0.0106998571428571</v>
      </c>
      <c r="E45" s="2">
        <v>0.0256796571428571</v>
      </c>
      <c r="F45" s="2">
        <v>36.4867074</v>
      </c>
      <c r="G45" s="2">
        <v>547.300611</v>
      </c>
    </row>
    <row r="46" spans="1:7">
      <c r="A46" s="2">
        <v>2022</v>
      </c>
      <c r="B46" s="2">
        <v>6.33</v>
      </c>
      <c r="C46" s="2">
        <v>0.0994714285714286</v>
      </c>
      <c r="D46" s="2">
        <v>0.0109418571428571</v>
      </c>
      <c r="E46" s="2">
        <v>0.0262604571428571</v>
      </c>
      <c r="F46" s="2">
        <v>37.3119318</v>
      </c>
      <c r="G46" s="2">
        <v>559.678977</v>
      </c>
    </row>
    <row r="50" spans="3:5">
      <c r="C50" s="7" t="s">
        <v>407</v>
      </c>
      <c r="D50" s="7"/>
      <c r="E50" s="7"/>
    </row>
    <row r="51" spans="1:7">
      <c r="A51" s="2" t="s">
        <v>395</v>
      </c>
      <c r="B51" s="2" t="s">
        <v>408</v>
      </c>
      <c r="C51" s="2" t="s">
        <v>409</v>
      </c>
      <c r="D51" s="2" t="s">
        <v>410</v>
      </c>
      <c r="E51" s="2" t="s">
        <v>411</v>
      </c>
      <c r="F51" s="2" t="s">
        <v>412</v>
      </c>
      <c r="G51" s="2" t="s">
        <v>413</v>
      </c>
    </row>
    <row r="52" spans="1:7">
      <c r="A52" s="2">
        <v>2011</v>
      </c>
      <c r="B52" s="2">
        <v>1.41</v>
      </c>
      <c r="C52" s="2">
        <v>0.0221571428571429</v>
      </c>
      <c r="D52" s="2">
        <v>0.00243728571428571</v>
      </c>
      <c r="E52" s="2">
        <v>0.00584948571428571</v>
      </c>
      <c r="F52" s="2">
        <v>8.3111886</v>
      </c>
      <c r="G52" s="2">
        <v>124.667829</v>
      </c>
    </row>
    <row r="53" spans="1:7">
      <c r="A53" s="2">
        <v>2012</v>
      </c>
      <c r="B53" s="2">
        <v>1.71</v>
      </c>
      <c r="C53" s="2">
        <v>0.0268714285714286</v>
      </c>
      <c r="D53" s="2">
        <v>0.00295585714285714</v>
      </c>
      <c r="E53" s="2">
        <v>0.00709405714285714</v>
      </c>
      <c r="F53" s="2">
        <v>10.0795266</v>
      </c>
      <c r="G53" s="2">
        <v>151.192899</v>
      </c>
    </row>
    <row r="54" spans="1:7">
      <c r="A54" s="2">
        <v>2013</v>
      </c>
      <c r="B54" s="2">
        <v>1.33</v>
      </c>
      <c r="C54" s="2">
        <v>0.0209</v>
      </c>
      <c r="D54" s="2">
        <v>0.002299</v>
      </c>
      <c r="E54" s="2">
        <v>0.0055176</v>
      </c>
      <c r="F54" s="2">
        <v>7.8396318</v>
      </c>
      <c r="G54" s="2">
        <v>117.594477</v>
      </c>
    </row>
    <row r="55" spans="1:7">
      <c r="A55" s="2">
        <v>2014</v>
      </c>
      <c r="B55" s="2">
        <v>1.32</v>
      </c>
      <c r="C55" s="2">
        <v>0.0207428571428571</v>
      </c>
      <c r="D55" s="2">
        <v>0.00228171428571429</v>
      </c>
      <c r="E55" s="2">
        <v>0.00547611428571429</v>
      </c>
      <c r="F55" s="2">
        <v>7.7806872</v>
      </c>
      <c r="G55" s="2">
        <v>116.710308</v>
      </c>
    </row>
    <row r="56" spans="1:7">
      <c r="A56" s="2">
        <v>2015</v>
      </c>
      <c r="B56" s="2">
        <v>1.27</v>
      </c>
      <c r="C56" s="2">
        <v>0.0199571428571429</v>
      </c>
      <c r="D56" s="2">
        <v>0.00219528571428571</v>
      </c>
      <c r="E56" s="2">
        <v>0.00526868571428571</v>
      </c>
      <c r="F56" s="2">
        <v>7.4859642</v>
      </c>
      <c r="G56" s="2">
        <v>112.289463</v>
      </c>
    </row>
    <row r="57" spans="1:7">
      <c r="A57" s="2">
        <v>2016</v>
      </c>
      <c r="B57" s="2">
        <v>1.08</v>
      </c>
      <c r="C57" s="2">
        <v>0.0169714285714286</v>
      </c>
      <c r="D57" s="2">
        <v>0.00186685714285714</v>
      </c>
      <c r="E57" s="2">
        <v>0.00448045714285714</v>
      </c>
      <c r="F57" s="2">
        <v>6.3660168</v>
      </c>
      <c r="G57" s="2">
        <v>95.490252</v>
      </c>
    </row>
    <row r="58" spans="1:7">
      <c r="A58" s="2">
        <v>2017</v>
      </c>
      <c r="B58" s="2">
        <v>1.04</v>
      </c>
      <c r="C58" s="2">
        <v>0.0163428571428571</v>
      </c>
      <c r="D58" s="2">
        <v>0.00179771428571429</v>
      </c>
      <c r="E58" s="2">
        <v>0.00431451428571428</v>
      </c>
      <c r="F58" s="2">
        <v>6.1302384</v>
      </c>
      <c r="G58" s="2">
        <v>91.953576</v>
      </c>
    </row>
    <row r="59" spans="1:7">
      <c r="A59" s="2">
        <v>2018</v>
      </c>
      <c r="B59" s="2">
        <v>1.08</v>
      </c>
      <c r="C59" s="2">
        <v>0.0169714285714286</v>
      </c>
      <c r="D59" s="2">
        <v>0.00186685714285714</v>
      </c>
      <c r="E59" s="2">
        <v>0.00448045714285714</v>
      </c>
      <c r="F59" s="2">
        <v>6.3660168</v>
      </c>
      <c r="G59" s="2">
        <v>95.490252</v>
      </c>
    </row>
    <row r="60" spans="1:7">
      <c r="A60" s="2">
        <v>2019</v>
      </c>
      <c r="B60" s="2">
        <v>0.85</v>
      </c>
      <c r="C60" s="2">
        <v>0.0133571428571429</v>
      </c>
      <c r="D60" s="2">
        <v>0.00146928571428571</v>
      </c>
      <c r="E60" s="2">
        <v>0.00352628571428571</v>
      </c>
      <c r="F60" s="2">
        <v>5.010291</v>
      </c>
      <c r="G60" s="2">
        <v>75.154365</v>
      </c>
    </row>
    <row r="61" spans="1:7">
      <c r="A61" s="2">
        <v>2020</v>
      </c>
      <c r="B61" s="2">
        <v>1.02</v>
      </c>
      <c r="C61" s="2">
        <v>0.0160285714285714</v>
      </c>
      <c r="D61" s="2">
        <v>0.00176314285714286</v>
      </c>
      <c r="E61" s="2">
        <v>0.00423154285714286</v>
      </c>
      <c r="F61" s="2">
        <v>6.0123492</v>
      </c>
      <c r="G61" s="2">
        <v>90.185238</v>
      </c>
    </row>
    <row r="62" spans="1:7">
      <c r="A62" s="2">
        <v>2021</v>
      </c>
      <c r="B62" s="2">
        <v>0.93</v>
      </c>
      <c r="C62" s="2">
        <v>0.0146142857142857</v>
      </c>
      <c r="D62" s="2">
        <v>0.00160757142857143</v>
      </c>
      <c r="E62" s="2">
        <v>0.00385817142857143</v>
      </c>
      <c r="F62" s="2">
        <v>5.4818478</v>
      </c>
      <c r="G62" s="2">
        <v>82.227717</v>
      </c>
    </row>
    <row r="63" spans="1:7">
      <c r="A63" s="2">
        <v>2022</v>
      </c>
      <c r="B63" s="2">
        <v>0.74</v>
      </c>
      <c r="C63" s="2">
        <v>0.0116285714285714</v>
      </c>
      <c r="D63" s="2">
        <v>0.00127914285714286</v>
      </c>
      <c r="E63" s="2">
        <v>0.00306994285714286</v>
      </c>
      <c r="F63" s="2">
        <v>4.3619004</v>
      </c>
      <c r="G63" s="2">
        <v>65.428506</v>
      </c>
    </row>
    <row r="66" spans="1:1">
      <c r="A66" s="4" t="s">
        <v>414</v>
      </c>
    </row>
    <row r="67" spans="1:2">
      <c r="A67" s="5" t="s">
        <v>57</v>
      </c>
      <c r="B67" s="5" t="s">
        <v>58</v>
      </c>
    </row>
    <row r="68" spans="1:2">
      <c r="A68" s="25" t="s">
        <v>13</v>
      </c>
      <c r="B68" s="5" t="s">
        <v>59</v>
      </c>
    </row>
    <row r="69" spans="1:2">
      <c r="A69" s="25"/>
      <c r="B69" s="5" t="s">
        <v>60</v>
      </c>
    </row>
    <row r="70" spans="1:2">
      <c r="A70" s="25"/>
      <c r="B70" s="5" t="s">
        <v>61</v>
      </c>
    </row>
    <row r="71" spans="1:2">
      <c r="A71" s="25"/>
      <c r="B71" s="5" t="s">
        <v>62</v>
      </c>
    </row>
    <row r="72" spans="1:2">
      <c r="A72" s="5" t="s">
        <v>15</v>
      </c>
      <c r="B72" s="5" t="s">
        <v>63</v>
      </c>
    </row>
    <row r="73" spans="1:2">
      <c r="A73" s="5" t="s">
        <v>64</v>
      </c>
      <c r="B73" s="5" t="s">
        <v>65</v>
      </c>
    </row>
    <row r="74" spans="1:2">
      <c r="A74" s="5" t="s">
        <v>19</v>
      </c>
      <c r="B74" s="2" t="s">
        <v>397</v>
      </c>
    </row>
    <row r="75" spans="1:1">
      <c r="A75" s="5"/>
    </row>
    <row r="76" spans="1:1">
      <c r="A76" s="5"/>
    </row>
    <row r="77" spans="1:2">
      <c r="A77" s="5"/>
      <c r="B77" s="5"/>
    </row>
    <row r="78" spans="1:1">
      <c r="A78" s="4" t="s">
        <v>415</v>
      </c>
    </row>
    <row r="79" spans="1:2">
      <c r="A79" s="5" t="s">
        <v>416</v>
      </c>
      <c r="B79" s="5" t="s">
        <v>417</v>
      </c>
    </row>
    <row r="80" spans="1:2">
      <c r="A80" s="2" t="s">
        <v>418</v>
      </c>
      <c r="B80" s="2" t="s">
        <v>419</v>
      </c>
    </row>
    <row r="81" spans="1:2">
      <c r="A81" s="2" t="s">
        <v>420</v>
      </c>
      <c r="B81" s="2" t="s">
        <v>421</v>
      </c>
    </row>
    <row r="82" spans="1:2">
      <c r="A82" s="2" t="s">
        <v>17</v>
      </c>
      <c r="B82" s="2" t="s">
        <v>422</v>
      </c>
    </row>
    <row r="83" spans="1:2">
      <c r="A83" s="2" t="s">
        <v>19</v>
      </c>
      <c r="B83" s="23" t="s">
        <v>181</v>
      </c>
    </row>
    <row r="84" spans="1:2">
      <c r="A84" s="2" t="s">
        <v>20</v>
      </c>
      <c r="B84" s="2" t="s">
        <v>29</v>
      </c>
    </row>
    <row r="88" spans="1:1">
      <c r="A88" s="4"/>
    </row>
    <row r="89" spans="1:2">
      <c r="A89" s="5"/>
      <c r="B89" s="5"/>
    </row>
    <row r="92" spans="2:2">
      <c r="B92" s="23"/>
    </row>
  </sheetData>
  <mergeCells count="5">
    <mergeCell ref="C1:E1"/>
    <mergeCell ref="C17:E17"/>
    <mergeCell ref="C33:E33"/>
    <mergeCell ref="C50:E50"/>
    <mergeCell ref="A68:A7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workbookViewId="0">
      <selection activeCell="O10" sqref="O10"/>
    </sheetView>
  </sheetViews>
  <sheetFormatPr defaultColWidth="9" defaultRowHeight="13.5"/>
  <cols>
    <col min="1" max="2" width="9" style="42"/>
    <col min="3" max="3" width="12.125" style="42" customWidth="1"/>
    <col min="4" max="5" width="12.625" style="42"/>
    <col min="6" max="6" width="12.375" style="42" customWidth="1"/>
    <col min="7" max="7" width="9.375" style="42"/>
    <col min="8" max="8" width="40.375" style="42" customWidth="1"/>
    <col min="9" max="12" width="9" style="42"/>
    <col min="13" max="13" width="7.875" style="42" customWidth="1"/>
    <col min="14" max="16384" width="9" style="42"/>
  </cols>
  <sheetData>
    <row r="1" ht="15" spans="1:13">
      <c r="A1" s="80" t="s">
        <v>34</v>
      </c>
      <c r="B1" s="80" t="s">
        <v>35</v>
      </c>
      <c r="C1" s="80"/>
      <c r="D1" s="80"/>
      <c r="E1" s="80"/>
      <c r="F1" s="80"/>
      <c r="G1" s="5"/>
      <c r="H1" s="25" t="s">
        <v>36</v>
      </c>
      <c r="I1" s="80" t="s">
        <v>37</v>
      </c>
      <c r="J1" s="80"/>
      <c r="K1" s="80"/>
      <c r="L1" s="80"/>
      <c r="M1" s="80"/>
    </row>
    <row r="2" s="43" customFormat="1" ht="15" spans="1:13">
      <c r="A2" s="5"/>
      <c r="B2" s="117" t="s">
        <v>4</v>
      </c>
      <c r="C2" s="118" t="s">
        <v>5</v>
      </c>
      <c r="D2" s="118" t="s">
        <v>6</v>
      </c>
      <c r="E2" s="118" t="s">
        <v>7</v>
      </c>
      <c r="F2" s="118" t="s">
        <v>8</v>
      </c>
      <c r="G2" s="118"/>
      <c r="H2" s="118"/>
      <c r="I2" s="117" t="s">
        <v>4</v>
      </c>
      <c r="J2" s="118" t="s">
        <v>5</v>
      </c>
      <c r="K2" s="118" t="s">
        <v>6</v>
      </c>
      <c r="L2" s="118" t="s">
        <v>7</v>
      </c>
      <c r="M2" s="118" t="s">
        <v>8</v>
      </c>
    </row>
    <row r="3" s="43" customFormat="1" ht="15" spans="1:13">
      <c r="A3" s="34">
        <v>2012</v>
      </c>
      <c r="B3" s="122">
        <v>61223</v>
      </c>
      <c r="C3" s="122">
        <v>20653</v>
      </c>
      <c r="D3" s="122">
        <v>12247</v>
      </c>
      <c r="E3" s="122">
        <v>22956</v>
      </c>
      <c r="F3" s="122">
        <v>1344</v>
      </c>
      <c r="G3" s="123"/>
      <c r="H3" s="124">
        <v>135922</v>
      </c>
      <c r="I3" s="91">
        <v>452.1</v>
      </c>
      <c r="J3" s="91">
        <f t="shared" ref="J3:M7" si="0">C3*1000/$H3</f>
        <v>151.947440443784</v>
      </c>
      <c r="K3" s="91">
        <f t="shared" si="0"/>
        <v>90.103147393358</v>
      </c>
      <c r="L3" s="91">
        <f t="shared" si="0"/>
        <v>168.890981592384</v>
      </c>
      <c r="M3" s="91">
        <f t="shared" si="0"/>
        <v>9.8880240137726</v>
      </c>
    </row>
    <row r="4" s="43" customFormat="1" ht="15" spans="1:13">
      <c r="A4" s="34">
        <v>2013</v>
      </c>
      <c r="B4" s="122">
        <v>63048</v>
      </c>
      <c r="C4" s="122">
        <v>20629</v>
      </c>
      <c r="D4" s="122">
        <v>12364</v>
      </c>
      <c r="E4" s="122">
        <v>24845</v>
      </c>
      <c r="F4" s="122">
        <v>1241</v>
      </c>
      <c r="G4" s="123"/>
      <c r="H4" s="124">
        <v>136726</v>
      </c>
      <c r="I4" s="91">
        <v>462.5</v>
      </c>
      <c r="J4" s="91">
        <f t="shared" si="0"/>
        <v>150.878399134034</v>
      </c>
      <c r="K4" s="91">
        <f t="shared" si="0"/>
        <v>90.4290332489797</v>
      </c>
      <c r="L4" s="91">
        <f t="shared" si="0"/>
        <v>181.713792548601</v>
      </c>
      <c r="M4" s="91">
        <f t="shared" si="0"/>
        <v>9.07654725509413</v>
      </c>
    </row>
    <row r="5" s="43" customFormat="1" ht="15" spans="1:13">
      <c r="A5" s="34">
        <v>2014</v>
      </c>
      <c r="B5" s="122">
        <v>63965</v>
      </c>
      <c r="C5" s="122">
        <v>20961</v>
      </c>
      <c r="D5" s="122">
        <v>12824</v>
      </c>
      <c r="E5" s="122">
        <v>24976</v>
      </c>
      <c r="F5" s="122">
        <v>1269</v>
      </c>
      <c r="G5" s="123"/>
      <c r="H5" s="124">
        <v>137646</v>
      </c>
      <c r="I5" s="91">
        <v>466.3</v>
      </c>
      <c r="J5" s="91">
        <f t="shared" si="0"/>
        <v>152.281940630313</v>
      </c>
      <c r="K5" s="91">
        <f t="shared" si="0"/>
        <v>93.1665286314168</v>
      </c>
      <c r="L5" s="91">
        <f t="shared" si="0"/>
        <v>181.450968426253</v>
      </c>
      <c r="M5" s="91">
        <f t="shared" si="0"/>
        <v>9.21930168693605</v>
      </c>
    </row>
    <row r="6" s="43" customFormat="1" ht="15" spans="1:13">
      <c r="A6" s="34">
        <v>2015</v>
      </c>
      <c r="B6" s="122">
        <v>66060</v>
      </c>
      <c r="C6" s="122">
        <v>21214</v>
      </c>
      <c r="D6" s="122">
        <v>13256</v>
      </c>
      <c r="E6" s="122">
        <v>26499</v>
      </c>
      <c r="F6" s="122">
        <v>1237</v>
      </c>
      <c r="G6" s="123"/>
      <c r="H6" s="124">
        <v>138326</v>
      </c>
      <c r="I6" s="91">
        <v>478.7</v>
      </c>
      <c r="J6" s="91">
        <f t="shared" si="0"/>
        <v>153.362346919596</v>
      </c>
      <c r="K6" s="91">
        <f t="shared" si="0"/>
        <v>95.8315862527652</v>
      </c>
      <c r="L6" s="91">
        <f>E6*1000/$H6</f>
        <v>191.569191619797</v>
      </c>
      <c r="M6" s="91">
        <f t="shared" si="0"/>
        <v>8.94264274250683</v>
      </c>
    </row>
    <row r="7" s="43" customFormat="1" ht="15" spans="1:13">
      <c r="A7" s="34">
        <v>2016</v>
      </c>
      <c r="B7" s="122">
        <v>66044</v>
      </c>
      <c r="C7" s="122">
        <v>21109</v>
      </c>
      <c r="D7" s="122">
        <v>13319</v>
      </c>
      <c r="E7" s="122">
        <v>26361</v>
      </c>
      <c r="F7" s="122">
        <v>1360</v>
      </c>
      <c r="G7" s="123"/>
      <c r="H7" s="124">
        <v>139232</v>
      </c>
      <c r="I7" s="91">
        <v>475.9</v>
      </c>
      <c r="J7" s="91">
        <f>C7*1000/$H7</f>
        <v>151.610262008734</v>
      </c>
      <c r="K7" s="91">
        <f t="shared" si="0"/>
        <v>95.660480349345</v>
      </c>
      <c r="L7" s="91">
        <f t="shared" si="0"/>
        <v>189.331475522868</v>
      </c>
      <c r="M7" s="91">
        <f t="shared" si="0"/>
        <v>9.76786945529763</v>
      </c>
    </row>
    <row r="8" s="43" customFormat="1" ht="15" spans="1:13">
      <c r="A8" s="34">
        <v>2017</v>
      </c>
      <c r="B8" s="122">
        <v>66161</v>
      </c>
      <c r="C8" s="122">
        <v>21268</v>
      </c>
      <c r="D8" s="122">
        <v>13424</v>
      </c>
      <c r="E8" s="122">
        <v>25907</v>
      </c>
      <c r="F8" s="122">
        <v>1528</v>
      </c>
      <c r="G8" s="123"/>
      <c r="H8" s="124">
        <v>140011</v>
      </c>
      <c r="I8" s="91">
        <v>473.9</v>
      </c>
      <c r="J8" s="91">
        <v>153.4</v>
      </c>
      <c r="K8" s="91">
        <v>96.9</v>
      </c>
      <c r="L8" s="91">
        <v>186.9</v>
      </c>
      <c r="M8" s="91">
        <v>11</v>
      </c>
    </row>
    <row r="9" s="43" customFormat="1" ht="15" spans="1:13">
      <c r="A9" s="34">
        <v>2018</v>
      </c>
      <c r="B9" s="122">
        <v>65789</v>
      </c>
      <c r="C9" s="122">
        <v>21213</v>
      </c>
      <c r="D9" s="122">
        <v>13144</v>
      </c>
      <c r="E9" s="122">
        <v>25717</v>
      </c>
      <c r="F9" s="122">
        <v>1597</v>
      </c>
      <c r="G9" s="123"/>
      <c r="H9" s="124">
        <v>140541</v>
      </c>
      <c r="I9" s="91">
        <v>469</v>
      </c>
      <c r="J9" s="91">
        <v>152.3</v>
      </c>
      <c r="K9" s="91">
        <v>94.4</v>
      </c>
      <c r="L9" s="91">
        <v>184.7</v>
      </c>
      <c r="M9" s="91">
        <v>11.5</v>
      </c>
    </row>
    <row r="10" s="43" customFormat="1" ht="15" spans="1:13">
      <c r="A10" s="34">
        <v>2019</v>
      </c>
      <c r="B10" s="122">
        <v>66384</v>
      </c>
      <c r="C10" s="122">
        <v>20961</v>
      </c>
      <c r="D10" s="122">
        <v>13360</v>
      </c>
      <c r="E10" s="122">
        <v>26078</v>
      </c>
      <c r="F10" s="122">
        <v>1809</v>
      </c>
      <c r="G10" s="123"/>
      <c r="H10" s="124">
        <v>141008</v>
      </c>
      <c r="I10" s="91">
        <v>471.6</v>
      </c>
      <c r="J10" s="91">
        <v>150</v>
      </c>
      <c r="K10" s="91">
        <v>95.6</v>
      </c>
      <c r="L10" s="91">
        <v>186.6</v>
      </c>
      <c r="M10" s="91">
        <v>12.9</v>
      </c>
    </row>
    <row r="11" s="43" customFormat="1" ht="15" spans="1:13">
      <c r="A11" s="34">
        <v>2020</v>
      </c>
      <c r="B11" s="122">
        <v>66949</v>
      </c>
      <c r="C11" s="122">
        <v>21186</v>
      </c>
      <c r="D11" s="122">
        <v>13425</v>
      </c>
      <c r="E11" s="122">
        <v>26067</v>
      </c>
      <c r="F11" s="36">
        <v>1960</v>
      </c>
      <c r="G11" s="123"/>
      <c r="H11" s="124">
        <v>141212</v>
      </c>
      <c r="I11" s="91">
        <v>474.4</v>
      </c>
      <c r="J11" s="91">
        <v>150.1</v>
      </c>
      <c r="K11" s="91">
        <v>95.1</v>
      </c>
      <c r="L11" s="91">
        <v>184.7</v>
      </c>
      <c r="M11" s="91">
        <v>13.9</v>
      </c>
    </row>
    <row r="12" s="43" customFormat="1" ht="15" spans="1:13">
      <c r="A12" s="34">
        <v>2021</v>
      </c>
      <c r="B12" s="125">
        <v>68285</v>
      </c>
      <c r="C12" s="125">
        <v>21284</v>
      </c>
      <c r="D12" s="125">
        <v>13695</v>
      </c>
      <c r="E12" s="125">
        <v>27255</v>
      </c>
      <c r="F12" s="125">
        <v>1640</v>
      </c>
      <c r="G12" s="50"/>
      <c r="H12" s="118">
        <v>141260</v>
      </c>
      <c r="I12" s="91">
        <f>B12*1000/$H12</f>
        <v>483.399405351833</v>
      </c>
      <c r="J12" s="91">
        <f>C12*1000/$H12</f>
        <v>150.672518759734</v>
      </c>
      <c r="K12" s="91">
        <f t="shared" ref="K12:M13" si="1">D12*1000/$H12</f>
        <v>96.9488885742602</v>
      </c>
      <c r="L12" s="91">
        <f t="shared" si="1"/>
        <v>192.942092595214</v>
      </c>
      <c r="M12" s="91">
        <f t="shared" si="1"/>
        <v>11.6097975364576</v>
      </c>
    </row>
    <row r="13" s="43" customFormat="1" ht="15" spans="1:13">
      <c r="A13" s="34">
        <v>2022</v>
      </c>
      <c r="B13" s="125">
        <v>68652.77</v>
      </c>
      <c r="C13" s="126">
        <v>20849.48</v>
      </c>
      <c r="D13" s="125">
        <v>13772</v>
      </c>
      <c r="E13" s="126">
        <v>27720.3</v>
      </c>
      <c r="F13" s="125">
        <v>2028</v>
      </c>
      <c r="G13" s="50"/>
      <c r="H13" s="118">
        <v>141175</v>
      </c>
      <c r="I13" s="91">
        <f>B13*1000/$H13</f>
        <v>486.295519744997</v>
      </c>
      <c r="J13" s="91">
        <f>C13*1000/$H13</f>
        <v>147.685355055782</v>
      </c>
      <c r="K13" s="91">
        <f t="shared" ref="K13" si="2">D13*1000/$H13</f>
        <v>97.5526828404463</v>
      </c>
      <c r="L13" s="91">
        <f t="shared" ref="L13" si="3">E13*1000/$H13</f>
        <v>196.354170355941</v>
      </c>
      <c r="M13" s="91">
        <f t="shared" si="1"/>
        <v>14.3651496369754</v>
      </c>
    </row>
    <row r="14" ht="15" spans="1:1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2:2">
      <c r="B15" s="127"/>
    </row>
    <row r="16" ht="14.25" spans="1:3">
      <c r="A16" s="4" t="s">
        <v>12</v>
      </c>
      <c r="B16" s="128"/>
      <c r="C16" s="129"/>
    </row>
    <row r="17" ht="15" spans="1:2">
      <c r="A17" s="5" t="s">
        <v>13</v>
      </c>
      <c r="B17" s="5" t="s">
        <v>14</v>
      </c>
    </row>
    <row r="18" ht="15" spans="1:2">
      <c r="A18" s="5" t="s">
        <v>15</v>
      </c>
      <c r="B18" s="5" t="s">
        <v>16</v>
      </c>
    </row>
    <row r="19" ht="15" spans="1:2">
      <c r="A19" s="5" t="s">
        <v>17</v>
      </c>
      <c r="B19" s="5" t="s">
        <v>18</v>
      </c>
    </row>
    <row r="20" ht="15" spans="1:2">
      <c r="A20" s="5" t="s">
        <v>19</v>
      </c>
      <c r="B20" s="5">
        <v>2024</v>
      </c>
    </row>
    <row r="21" ht="15" spans="1:2">
      <c r="A21" s="5" t="s">
        <v>20</v>
      </c>
      <c r="B21" s="5" t="s">
        <v>21</v>
      </c>
    </row>
    <row r="22" ht="15" spans="1:2">
      <c r="A22" s="5" t="s">
        <v>22</v>
      </c>
      <c r="B22" s="5" t="s">
        <v>38</v>
      </c>
    </row>
    <row r="24" spans="7:7">
      <c r="G24" s="81"/>
    </row>
    <row r="25" spans="7:7">
      <c r="G25" s="81"/>
    </row>
    <row r="26" ht="14.25" spans="1:7">
      <c r="A26" s="4" t="s">
        <v>39</v>
      </c>
      <c r="G26" s="81"/>
    </row>
    <row r="27" ht="15" spans="1:7">
      <c r="A27" s="5" t="s">
        <v>13</v>
      </c>
      <c r="B27" s="5" t="s">
        <v>40</v>
      </c>
      <c r="C27" s="130"/>
      <c r="D27" s="130"/>
      <c r="E27" s="130"/>
      <c r="F27" s="130"/>
      <c r="G27" s="81"/>
    </row>
    <row r="28" ht="15" spans="1:7">
      <c r="A28" s="5" t="s">
        <v>15</v>
      </c>
      <c r="B28" s="5" t="s">
        <v>16</v>
      </c>
      <c r="G28" s="81"/>
    </row>
    <row r="29" ht="15" spans="1:7">
      <c r="A29" s="5" t="s">
        <v>17</v>
      </c>
      <c r="B29" s="2" t="s">
        <v>41</v>
      </c>
      <c r="G29" s="81"/>
    </row>
    <row r="30" ht="15" spans="1:7">
      <c r="A30" s="5" t="s">
        <v>19</v>
      </c>
      <c r="B30" s="5">
        <v>2024</v>
      </c>
      <c r="G30" s="81"/>
    </row>
    <row r="31" ht="15" spans="1:7">
      <c r="A31" s="5" t="s">
        <v>20</v>
      </c>
      <c r="B31" s="5" t="s">
        <v>21</v>
      </c>
      <c r="G31" s="81"/>
    </row>
    <row r="32" spans="7:7">
      <c r="G32" s="81"/>
    </row>
    <row r="33" spans="7:7">
      <c r="G33" s="81"/>
    </row>
    <row r="34" spans="7:7">
      <c r="G34" s="81"/>
    </row>
  </sheetData>
  <mergeCells count="4">
    <mergeCell ref="B1:F1"/>
    <mergeCell ref="I1:M1"/>
    <mergeCell ref="A1:A2"/>
    <mergeCell ref="H1:H2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3"/>
  <sheetViews>
    <sheetView workbookViewId="0">
      <selection activeCell="B3" sqref="B3"/>
    </sheetView>
  </sheetViews>
  <sheetFormatPr defaultColWidth="9" defaultRowHeight="15"/>
  <cols>
    <col min="1" max="1" width="9" style="2"/>
    <col min="2" max="2" width="19.125" style="2" customWidth="1"/>
    <col min="3" max="3" width="17.75" style="2" customWidth="1"/>
    <col min="4" max="4" width="13.375" style="2" customWidth="1"/>
    <col min="5" max="5" width="12.875" style="2" customWidth="1"/>
    <col min="6" max="6" width="10.875" style="2" customWidth="1"/>
    <col min="7" max="8" width="12.875" style="2" customWidth="1"/>
    <col min="9" max="9" width="10.875" style="2" customWidth="1"/>
    <col min="10" max="11" width="12.875" style="2" customWidth="1"/>
    <col min="12" max="12" width="10.875" style="2" customWidth="1"/>
    <col min="13" max="13" width="19.125" style="2" customWidth="1"/>
    <col min="14" max="14" width="13.75" style="2"/>
    <col min="15" max="15" width="12.625" style="2"/>
    <col min="16" max="16384" width="9" style="2"/>
  </cols>
  <sheetData>
    <row r="1" spans="1:13">
      <c r="A1" s="7" t="s">
        <v>34</v>
      </c>
      <c r="B1" s="16" t="s">
        <v>423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2:13">
      <c r="B2" s="17" t="s">
        <v>424</v>
      </c>
      <c r="C2" s="17" t="s">
        <v>425</v>
      </c>
      <c r="D2" s="17" t="s">
        <v>426</v>
      </c>
      <c r="E2" s="17" t="s">
        <v>427</v>
      </c>
      <c r="F2" s="17" t="s">
        <v>428</v>
      </c>
      <c r="G2" s="17" t="s">
        <v>429</v>
      </c>
      <c r="H2" s="17" t="s">
        <v>430</v>
      </c>
      <c r="I2" s="17" t="s">
        <v>431</v>
      </c>
      <c r="J2" s="17" t="s">
        <v>432</v>
      </c>
      <c r="K2" s="17" t="s">
        <v>433</v>
      </c>
      <c r="L2" s="17" t="s">
        <v>434</v>
      </c>
      <c r="M2" s="17" t="s">
        <v>435</v>
      </c>
    </row>
    <row r="3" ht="15.75" spans="1:13">
      <c r="A3" s="18">
        <v>2011</v>
      </c>
      <c r="B3" s="17">
        <v>194.05</v>
      </c>
      <c r="C3" s="17">
        <v>4742.01</v>
      </c>
      <c r="D3" s="17">
        <v>2207.77</v>
      </c>
      <c r="E3" s="17">
        <v>1967.59</v>
      </c>
      <c r="F3" s="17">
        <v>5611.21</v>
      </c>
      <c r="G3" s="17">
        <v>3625.61</v>
      </c>
      <c r="H3" s="17">
        <v>3880.09</v>
      </c>
      <c r="I3" s="17">
        <v>3560.85</v>
      </c>
      <c r="J3" s="17">
        <v>36.1</v>
      </c>
      <c r="K3" s="17">
        <v>28.1</v>
      </c>
      <c r="L3" s="17">
        <v>4204.72</v>
      </c>
      <c r="M3" s="17">
        <v>280.32</v>
      </c>
    </row>
    <row r="4" ht="15.75" spans="1:13">
      <c r="A4" s="18">
        <v>2012</v>
      </c>
      <c r="B4" s="17">
        <v>199.84</v>
      </c>
      <c r="C4" s="17">
        <v>4941.26</v>
      </c>
      <c r="D4" s="17">
        <v>2151.55</v>
      </c>
      <c r="E4" s="17">
        <v>1948.66</v>
      </c>
      <c r="F4" s="17">
        <v>5615.79</v>
      </c>
      <c r="G4" s="17">
        <v>3655.64</v>
      </c>
      <c r="H4" s="17">
        <v>3910.63</v>
      </c>
      <c r="I4" s="17">
        <v>3528.4</v>
      </c>
      <c r="J4" s="17">
        <v>34.04</v>
      </c>
      <c r="K4" s="17">
        <v>28.9</v>
      </c>
      <c r="L4" s="17">
        <v>4173.39</v>
      </c>
      <c r="M4" s="17">
        <v>287.84</v>
      </c>
    </row>
    <row r="5" ht="15.75" spans="1:13">
      <c r="A5" s="18">
        <v>2013</v>
      </c>
      <c r="B5" s="17">
        <v>188.86</v>
      </c>
      <c r="C5" s="17">
        <v>5178.08</v>
      </c>
      <c r="D5" s="17">
        <v>2108</v>
      </c>
      <c r="E5" s="17">
        <v>1929.65</v>
      </c>
      <c r="F5" s="17">
        <v>5642.25</v>
      </c>
      <c r="G5" s="17">
        <v>3648.23</v>
      </c>
      <c r="H5" s="17">
        <v>3852.32</v>
      </c>
      <c r="I5" s="17">
        <v>3621.54</v>
      </c>
      <c r="J5" s="17">
        <v>40.93</v>
      </c>
      <c r="K5" s="17">
        <v>28.49</v>
      </c>
      <c r="L5" s="17">
        <v>4181.62</v>
      </c>
      <c r="M5" s="17">
        <v>289.75</v>
      </c>
    </row>
    <row r="6" ht="15.75" spans="1:13">
      <c r="A6" s="18">
        <v>2014</v>
      </c>
      <c r="B6" s="17">
        <v>189.87</v>
      </c>
      <c r="C6" s="17">
        <v>5217.61</v>
      </c>
      <c r="D6" s="17">
        <v>2075.48</v>
      </c>
      <c r="E6" s="17">
        <v>1888.85</v>
      </c>
      <c r="F6" s="17">
        <v>5792.03</v>
      </c>
      <c r="G6" s="17">
        <v>3630.22</v>
      </c>
      <c r="H6" s="17">
        <v>3872.62</v>
      </c>
      <c r="I6" s="17">
        <v>3623.94</v>
      </c>
      <c r="J6" s="17">
        <v>40.09</v>
      </c>
      <c r="K6" s="17">
        <v>30.82</v>
      </c>
      <c r="L6" s="17">
        <v>4129.58</v>
      </c>
      <c r="M6" s="17">
        <v>274.03</v>
      </c>
    </row>
    <row r="7" ht="15.75" spans="1:13">
      <c r="A7" s="18">
        <v>2015</v>
      </c>
      <c r="B7" s="17">
        <v>191.07</v>
      </c>
      <c r="C7" s="17">
        <v>5166.4</v>
      </c>
      <c r="D7" s="17">
        <v>2020.39</v>
      </c>
      <c r="E7" s="17">
        <v>1832.01</v>
      </c>
      <c r="F7" s="17">
        <v>5937.09</v>
      </c>
      <c r="G7" s="17">
        <v>3590.87</v>
      </c>
      <c r="H7" s="17">
        <v>3841.83</v>
      </c>
      <c r="I7" s="17">
        <v>3796.64</v>
      </c>
      <c r="J7" s="17">
        <v>39.66</v>
      </c>
      <c r="K7" s="17">
        <v>30.71</v>
      </c>
      <c r="L7" s="17">
        <v>4076.73</v>
      </c>
      <c r="M7" s="17">
        <v>260.7</v>
      </c>
    </row>
    <row r="8" ht="15.75" spans="1:13">
      <c r="A8" s="18">
        <v>2016</v>
      </c>
      <c r="B8" s="17">
        <v>212.66</v>
      </c>
      <c r="C8" s="17">
        <v>5201.91</v>
      </c>
      <c r="D8" s="17">
        <v>1938.46</v>
      </c>
      <c r="E8" s="17">
        <v>1747.13</v>
      </c>
      <c r="F8" s="17">
        <v>6092.05</v>
      </c>
      <c r="G8" s="17">
        <v>3523.35</v>
      </c>
      <c r="H8" s="17">
        <v>3688.72</v>
      </c>
      <c r="I8" s="17">
        <v>3934.33</v>
      </c>
      <c r="J8" s="17">
        <v>38.84</v>
      </c>
      <c r="K8" s="17">
        <v>29.48</v>
      </c>
      <c r="L8" s="17">
        <v>4063.38</v>
      </c>
      <c r="M8" s="17">
        <v>275.57</v>
      </c>
    </row>
    <row r="9" ht="15.75" spans="1:13">
      <c r="A9" s="18">
        <v>2017</v>
      </c>
      <c r="B9" s="17">
        <v>228.58</v>
      </c>
      <c r="C9" s="17">
        <v>5262.39</v>
      </c>
      <c r="D9" s="17">
        <v>1922.51</v>
      </c>
      <c r="E9" s="17">
        <v>1691.56</v>
      </c>
      <c r="F9" s="17">
        <v>6195.73</v>
      </c>
      <c r="G9" s="17">
        <v>3410.93</v>
      </c>
      <c r="H9" s="17">
        <v>3625.67</v>
      </c>
      <c r="I9" s="17">
        <v>4038.99</v>
      </c>
      <c r="J9" s="17">
        <v>39.08</v>
      </c>
      <c r="K9" s="17">
        <v>29.33</v>
      </c>
      <c r="L9" s="17">
        <v>4037.41</v>
      </c>
      <c r="M9" s="17">
        <v>265.01</v>
      </c>
    </row>
    <row r="10" ht="15.75" spans="1:13">
      <c r="A10" s="18">
        <v>2018</v>
      </c>
      <c r="B10" s="17">
        <v>269.75</v>
      </c>
      <c r="C10" s="17">
        <v>5111.17</v>
      </c>
      <c r="D10" s="17">
        <v>1858.51</v>
      </c>
      <c r="E10" s="17">
        <v>1592.88</v>
      </c>
      <c r="F10" s="17">
        <v>6232.38</v>
      </c>
      <c r="G10" s="17">
        <v>3159.31</v>
      </c>
      <c r="H10" s="17">
        <v>3384.39</v>
      </c>
      <c r="I10" s="17">
        <v>4262.75</v>
      </c>
      <c r="J10" s="17">
        <v>39.15</v>
      </c>
      <c r="K10" s="17">
        <v>29.91</v>
      </c>
      <c r="L10" s="17">
        <v>3983.66</v>
      </c>
      <c r="M10" s="17">
        <v>265.61</v>
      </c>
    </row>
    <row r="11" ht="15.75" spans="1:13">
      <c r="A11" s="18">
        <v>2019</v>
      </c>
      <c r="B11" s="17">
        <v>287.08</v>
      </c>
      <c r="C11" s="17">
        <v>5160.05</v>
      </c>
      <c r="D11" s="17">
        <v>1733.64</v>
      </c>
      <c r="E11" s="17">
        <v>1456.62</v>
      </c>
      <c r="F11" s="17">
        <v>6295.27</v>
      </c>
      <c r="G11" s="17">
        <v>2954.09</v>
      </c>
      <c r="H11" s="17">
        <v>3210.9</v>
      </c>
      <c r="I11" s="17">
        <v>4329.85</v>
      </c>
      <c r="J11" s="17">
        <v>39.3</v>
      </c>
      <c r="K11" s="17">
        <v>29.6</v>
      </c>
      <c r="L11" s="17">
        <v>3963.23</v>
      </c>
      <c r="M11" s="17">
        <v>233.88</v>
      </c>
    </row>
    <row r="12" ht="15.75" spans="1:13">
      <c r="A12" s="18">
        <v>2020</v>
      </c>
      <c r="B12" s="17">
        <v>295.68</v>
      </c>
      <c r="C12" s="17">
        <v>5229.58</v>
      </c>
      <c r="D12" s="17">
        <v>1792.87</v>
      </c>
      <c r="E12" s="17">
        <v>1586.75</v>
      </c>
      <c r="F12" s="17">
        <v>6231.41</v>
      </c>
      <c r="G12" s="17">
        <v>3132.42</v>
      </c>
      <c r="H12" s="17">
        <v>3355.43</v>
      </c>
      <c r="I12" s="17">
        <v>4225.87</v>
      </c>
      <c r="J12" s="17">
        <v>31.53</v>
      </c>
      <c r="K12" s="17">
        <v>29.2</v>
      </c>
      <c r="L12" s="17">
        <v>3947.86</v>
      </c>
      <c r="M12" s="17">
        <v>216.93</v>
      </c>
    </row>
    <row r="13" ht="15.75" spans="1:13">
      <c r="A13" s="18">
        <v>2021</v>
      </c>
      <c r="B13" s="17">
        <v>294.95</v>
      </c>
      <c r="C13" s="17">
        <v>5225.29</v>
      </c>
      <c r="D13" s="17">
        <v>1772.89</v>
      </c>
      <c r="E13" s="17">
        <v>1588.71</v>
      </c>
      <c r="F13" s="17">
        <v>6238.54</v>
      </c>
      <c r="G13" s="17">
        <v>3117.17</v>
      </c>
      <c r="H13" s="17">
        <v>3301.64</v>
      </c>
      <c r="I13" s="17">
        <v>4243.88</v>
      </c>
      <c r="J13" s="17">
        <v>28.21</v>
      </c>
      <c r="K13" s="17">
        <v>15.18</v>
      </c>
      <c r="L13" s="17">
        <v>3890.35</v>
      </c>
      <c r="M13" s="17">
        <v>204.34</v>
      </c>
    </row>
    <row r="14" ht="15.75" spans="1:13">
      <c r="A14" s="18">
        <v>2022</v>
      </c>
      <c r="B14" s="17">
        <v>251.66</v>
      </c>
      <c r="C14" s="17">
        <v>4950.94</v>
      </c>
      <c r="D14" s="17">
        <v>1777.73</v>
      </c>
      <c r="E14" s="17">
        <v>1602.01</v>
      </c>
      <c r="F14" s="17">
        <v>6179.93</v>
      </c>
      <c r="G14" s="17">
        <v>3126.29</v>
      </c>
      <c r="H14" s="17">
        <v>3316.74</v>
      </c>
      <c r="I14" s="17">
        <v>4212.92</v>
      </c>
      <c r="J14" s="17">
        <v>26.76</v>
      </c>
      <c r="K14" s="17">
        <v>11.9</v>
      </c>
      <c r="L14" s="17">
        <v>3818.59</v>
      </c>
      <c r="M14" s="17">
        <v>174.67</v>
      </c>
    </row>
    <row r="15" spans="1:13">
      <c r="A15" s="19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1:13">
      <c r="A16" s="7" t="s">
        <v>34</v>
      </c>
      <c r="B16" s="20" t="s">
        <v>436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="2" customFormat="1" spans="2:13">
      <c r="B17" s="2" t="s">
        <v>424</v>
      </c>
      <c r="C17" s="17" t="s">
        <v>425</v>
      </c>
      <c r="D17" s="17" t="s">
        <v>435</v>
      </c>
      <c r="E17" s="17" t="s">
        <v>426</v>
      </c>
      <c r="F17" s="17" t="s">
        <v>427</v>
      </c>
      <c r="G17" s="17" t="s">
        <v>428</v>
      </c>
      <c r="H17" s="17" t="s">
        <v>430</v>
      </c>
      <c r="I17" s="17" t="s">
        <v>429</v>
      </c>
      <c r="J17" s="17" t="s">
        <v>431</v>
      </c>
      <c r="K17" s="17" t="s">
        <v>433</v>
      </c>
      <c r="L17" s="17" t="s">
        <v>432</v>
      </c>
      <c r="M17" s="17" t="s">
        <v>434</v>
      </c>
    </row>
    <row r="18" spans="1:13">
      <c r="A18" s="2">
        <v>2011</v>
      </c>
      <c r="B18" s="21">
        <v>0.0063961801570418</v>
      </c>
      <c r="C18" s="21">
        <v>0.156303789056912</v>
      </c>
      <c r="D18" s="21">
        <v>0.00923976924309176</v>
      </c>
      <c r="E18" s="21">
        <v>0.0727714231657417</v>
      </c>
      <c r="F18" s="21">
        <v>0.0648547287564745</v>
      </c>
      <c r="G18" s="21">
        <v>0.184953929703656</v>
      </c>
      <c r="H18" s="21">
        <v>0.127893608170762</v>
      </c>
      <c r="I18" s="21">
        <v>0.119505564231756</v>
      </c>
      <c r="J18" s="21">
        <v>0.117370977130648</v>
      </c>
      <c r="K18" s="21">
        <v>0.000926218306688351</v>
      </c>
      <c r="L18" s="21">
        <v>0.00118991035129713</v>
      </c>
      <c r="M18" s="21">
        <v>0.13859390172593</v>
      </c>
    </row>
    <row r="19" spans="1:13">
      <c r="A19" s="2">
        <v>2012</v>
      </c>
      <c r="B19" s="21">
        <v>0.00655730389284137</v>
      </c>
      <c r="C19" s="21">
        <v>0.162136426308754</v>
      </c>
      <c r="D19" s="21">
        <v>0.00944482762467704</v>
      </c>
      <c r="E19" s="21">
        <v>0.0705983146048982</v>
      </c>
      <c r="F19" s="21">
        <v>0.0639409317645329</v>
      </c>
      <c r="G19" s="21">
        <v>0.184269623840971</v>
      </c>
      <c r="H19" s="21">
        <v>0.128318601493506</v>
      </c>
      <c r="I19" s="21">
        <v>0.119951673352815</v>
      </c>
      <c r="J19" s="21">
        <v>0.115776576538738</v>
      </c>
      <c r="K19" s="21">
        <v>0.000948289043750578</v>
      </c>
      <c r="L19" s="21">
        <v>0.00111694667990553</v>
      </c>
      <c r="M19" s="21">
        <v>0.13694048485461</v>
      </c>
    </row>
    <row r="20" spans="1:13">
      <c r="A20" s="2">
        <v>2013</v>
      </c>
      <c r="B20" s="21">
        <v>0.00614984441408128</v>
      </c>
      <c r="C20" s="21">
        <v>0.168613715787705</v>
      </c>
      <c r="D20" s="21">
        <v>0.00943512347230779</v>
      </c>
      <c r="E20" s="21">
        <v>0.0686427619659183</v>
      </c>
      <c r="F20" s="21">
        <v>0.0628351544722648</v>
      </c>
      <c r="G20" s="21">
        <v>0.183728474242032</v>
      </c>
      <c r="H20" s="21">
        <v>0.125443019343713</v>
      </c>
      <c r="I20" s="21">
        <v>0.118797240743322</v>
      </c>
      <c r="J20" s="21">
        <v>0.117928134805527</v>
      </c>
      <c r="K20" s="21">
        <v>0.000927719301901808</v>
      </c>
      <c r="L20" s="21">
        <v>0.00133280277384489</v>
      </c>
      <c r="M20" s="21">
        <v>0.136166008677383</v>
      </c>
    </row>
    <row r="21" spans="1:13">
      <c r="A21" s="2">
        <v>2014</v>
      </c>
      <c r="B21" s="21">
        <v>0.00617159551362353</v>
      </c>
      <c r="C21" s="21">
        <v>0.169594872638317</v>
      </c>
      <c r="D21" s="21">
        <v>0.00890715920681654</v>
      </c>
      <c r="E21" s="21">
        <v>0.0674620690820845</v>
      </c>
      <c r="F21" s="21">
        <v>0.0613957875699574</v>
      </c>
      <c r="G21" s="21">
        <v>0.18826600496536</v>
      </c>
      <c r="H21" s="21">
        <v>0.125876885331905</v>
      </c>
      <c r="I21" s="21">
        <v>0.117997837812537</v>
      </c>
      <c r="J21" s="21">
        <v>0.117793710673834</v>
      </c>
      <c r="K21" s="21">
        <v>0.00100178318707472</v>
      </c>
      <c r="L21" s="21">
        <v>0.00130309824691193</v>
      </c>
      <c r="M21" s="21">
        <v>0.134229195771578</v>
      </c>
    </row>
    <row r="22" spans="1:13">
      <c r="A22" s="2">
        <v>2015</v>
      </c>
      <c r="B22" s="21">
        <v>0.00620677557570304</v>
      </c>
      <c r="C22" s="21">
        <v>0.16782689765171</v>
      </c>
      <c r="D22" s="21">
        <v>0.00846865752125286</v>
      </c>
      <c r="E22" s="21">
        <v>0.065630958839141</v>
      </c>
      <c r="F22" s="21">
        <v>0.0595115660357132</v>
      </c>
      <c r="G22" s="21">
        <v>0.192862224330093</v>
      </c>
      <c r="H22" s="21">
        <v>0.124799165803126</v>
      </c>
      <c r="I22" s="21">
        <v>0.116646905382974</v>
      </c>
      <c r="J22" s="21">
        <v>0.123331200197505</v>
      </c>
      <c r="K22" s="21">
        <v>0.000997592913224684</v>
      </c>
      <c r="L22" s="21">
        <v>0.00128832741577633</v>
      </c>
      <c r="M22" s="21">
        <v>0.132429728333783</v>
      </c>
    </row>
    <row r="23" spans="1:13">
      <c r="A23" s="2">
        <v>2016</v>
      </c>
      <c r="B23" s="21">
        <v>0.00691669908293404</v>
      </c>
      <c r="C23" s="21">
        <v>0.169190473650453</v>
      </c>
      <c r="D23" s="21">
        <v>0.00896282688932631</v>
      </c>
      <c r="E23" s="21">
        <v>0.0630477969731229</v>
      </c>
      <c r="F23" s="21">
        <v>0.0568248493781931</v>
      </c>
      <c r="G23" s="21">
        <v>0.198141994959975</v>
      </c>
      <c r="H23" s="21">
        <v>0.119974448609049</v>
      </c>
      <c r="I23" s="21">
        <v>0.11459584178433</v>
      </c>
      <c r="J23" s="21">
        <v>0.127962835996238</v>
      </c>
      <c r="K23" s="21">
        <v>0.000958827654306853</v>
      </c>
      <c r="L23" s="21">
        <v>0.00126325868701758</v>
      </c>
      <c r="M23" s="21">
        <v>0.132160146335054</v>
      </c>
    </row>
    <row r="24" spans="1:13">
      <c r="A24" s="2">
        <v>2017</v>
      </c>
      <c r="B24" s="21">
        <v>0.00743417528561146</v>
      </c>
      <c r="C24" s="21">
        <v>0.171150274220181</v>
      </c>
      <c r="D24" s="21">
        <v>0.00861899900446187</v>
      </c>
      <c r="E24" s="21">
        <v>0.062526364197834</v>
      </c>
      <c r="F24" s="21">
        <v>0.0550151086977379</v>
      </c>
      <c r="G24" s="21">
        <v>0.201505568476339</v>
      </c>
      <c r="H24" s="21">
        <v>0.117918743143682</v>
      </c>
      <c r="I24" s="21">
        <v>0.110934690292023</v>
      </c>
      <c r="J24" s="21">
        <v>0.131361272363426</v>
      </c>
      <c r="K24" s="21">
        <v>0.000953908308368992</v>
      </c>
      <c r="L24" s="21">
        <v>0.0012710104565653</v>
      </c>
      <c r="M24" s="21">
        <v>0.131309885553769</v>
      </c>
    </row>
    <row r="25" spans="1:13">
      <c r="A25" s="2">
        <v>2018</v>
      </c>
      <c r="B25" s="21">
        <v>0.00893523470269601</v>
      </c>
      <c r="C25" s="21">
        <v>0.169303071567669</v>
      </c>
      <c r="D25" s="21">
        <v>0.00879810079474731</v>
      </c>
      <c r="E25" s="21">
        <v>0.0615615312226415</v>
      </c>
      <c r="F25" s="21">
        <v>0.0527627679452471</v>
      </c>
      <c r="G25" s="21">
        <v>0.206442180005147</v>
      </c>
      <c r="H25" s="21">
        <v>0.11210498230012</v>
      </c>
      <c r="I25" s="21">
        <v>0.104649402589711</v>
      </c>
      <c r="J25" s="21">
        <v>0.141199895195245</v>
      </c>
      <c r="K25" s="21">
        <v>0.000990742798730816</v>
      </c>
      <c r="L25" s="21">
        <v>0.00129680978168878</v>
      </c>
      <c r="M25" s="21">
        <v>0.131955281096356</v>
      </c>
    </row>
    <row r="26" spans="1:13">
      <c r="A26" s="2">
        <v>2019</v>
      </c>
      <c r="B26" s="21">
        <v>0.00966810592617713</v>
      </c>
      <c r="C26" s="21">
        <v>0.173777030738367</v>
      </c>
      <c r="D26" s="21">
        <v>0.00787646862900344</v>
      </c>
      <c r="E26" s="21">
        <v>0.0583844752607556</v>
      </c>
      <c r="F26" s="21">
        <v>0.0490551639061869</v>
      </c>
      <c r="G26" s="21">
        <v>0.212008280597343</v>
      </c>
      <c r="H26" s="21">
        <v>0.108134740554417</v>
      </c>
      <c r="I26" s="21">
        <v>0.0994860493084179</v>
      </c>
      <c r="J26" s="21">
        <v>0.145818059232472</v>
      </c>
      <c r="K26" s="21">
        <v>0.000996850826998896</v>
      </c>
      <c r="L26" s="21">
        <v>0.00132352153719786</v>
      </c>
      <c r="M26" s="21">
        <v>0.133471253482663</v>
      </c>
    </row>
    <row r="27" spans="1:13">
      <c r="A27" s="2">
        <v>2020</v>
      </c>
      <c r="B27" s="21">
        <v>0.00983124819412991</v>
      </c>
      <c r="C27" s="21">
        <v>0.173881557531987</v>
      </c>
      <c r="D27" s="21">
        <v>0.00721284047197173</v>
      </c>
      <c r="E27" s="21">
        <v>0.0596122495596919</v>
      </c>
      <c r="F27" s="21">
        <v>0.0527588375001205</v>
      </c>
      <c r="G27" s="21">
        <v>0.207192026208682</v>
      </c>
      <c r="H27" s="21">
        <v>0.111566778706809</v>
      </c>
      <c r="I27" s="21">
        <v>0.104151780533876</v>
      </c>
      <c r="J27" s="21">
        <v>0.140508579566179</v>
      </c>
      <c r="K27" s="21">
        <v>0.000970888958565319</v>
      </c>
      <c r="L27" s="21">
        <v>0.00104836057751933</v>
      </c>
      <c r="M27" s="21">
        <v>0.131264852190468</v>
      </c>
    </row>
    <row r="28" spans="1:13">
      <c r="A28" s="2">
        <v>2021</v>
      </c>
      <c r="B28" s="21">
        <v>0.00985757566136328</v>
      </c>
      <c r="C28" s="21">
        <v>0.174635333200763</v>
      </c>
      <c r="D28" s="21">
        <v>0.00682928296539404</v>
      </c>
      <c r="E28" s="21">
        <v>0.0592520675174584</v>
      </c>
      <c r="F28" s="21">
        <v>0.0530965554465654</v>
      </c>
      <c r="G28" s="21">
        <v>0.208499339096258</v>
      </c>
      <c r="H28" s="21">
        <v>0.110344689291688</v>
      </c>
      <c r="I28" s="21">
        <v>0.104179485079952</v>
      </c>
      <c r="J28" s="21">
        <v>0.141835457527535</v>
      </c>
      <c r="K28" s="21">
        <v>0.000507333441395133</v>
      </c>
      <c r="L28" s="21">
        <v>0.000942811355846951</v>
      </c>
      <c r="M28" s="21">
        <v>0.130020069415781</v>
      </c>
    </row>
    <row r="29" spans="1:13">
      <c r="A29" s="2">
        <v>2022</v>
      </c>
      <c r="B29" s="21">
        <v>0.00854529044683659</v>
      </c>
      <c r="C29" s="21">
        <v>0.168112613386558</v>
      </c>
      <c r="D29" s="21">
        <v>0.00593104141440414</v>
      </c>
      <c r="E29" s="21">
        <v>0.0603640593898705</v>
      </c>
      <c r="F29" s="21">
        <v>0.0543973644947019</v>
      </c>
      <c r="G29" s="21">
        <v>0.209843824171973</v>
      </c>
      <c r="H29" s="21">
        <v>0.112622215038706</v>
      </c>
      <c r="I29" s="21">
        <v>0.106155352741956</v>
      </c>
      <c r="J29" s="21">
        <v>0.143052630649634</v>
      </c>
      <c r="K29" s="21">
        <v>0.000404072781996962</v>
      </c>
      <c r="L29" s="21">
        <v>0.000908654424053672</v>
      </c>
      <c r="M29" s="21">
        <v>0.129662881059309</v>
      </c>
    </row>
    <row r="30" spans="2:1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  <c r="O30" s="22"/>
    </row>
    <row r="31" spans="1:15">
      <c r="A31" s="2" t="s">
        <v>34</v>
      </c>
      <c r="B31" s="12" t="s">
        <v>437</v>
      </c>
      <c r="C31" s="12" t="s">
        <v>438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2"/>
      <c r="O31" s="22"/>
    </row>
    <row r="32" spans="1:15">
      <c r="A32" s="2">
        <v>2011</v>
      </c>
      <c r="B32" s="22">
        <v>213.276985815346</v>
      </c>
      <c r="C32" s="22">
        <f>B32*27</f>
        <v>5758.47861701433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  <c r="O32" s="22"/>
    </row>
    <row r="33" spans="1:15">
      <c r="A33" s="2">
        <v>2012</v>
      </c>
      <c r="B33" s="22">
        <v>213.094915169147</v>
      </c>
      <c r="C33" s="22">
        <f t="shared" ref="C33:C43" si="0">B33*27</f>
        <v>5753.56270956696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  <c r="O33" s="22"/>
    </row>
    <row r="34" spans="1:15">
      <c r="A34" s="2">
        <v>2013</v>
      </c>
      <c r="B34" s="22">
        <v>212.651746092117</v>
      </c>
      <c r="C34" s="22">
        <f t="shared" si="0"/>
        <v>5741.59714448715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2"/>
      <c r="O34" s="22"/>
    </row>
    <row r="35" spans="1:15">
      <c r="A35" s="2">
        <v>2014</v>
      </c>
      <c r="B35" s="22">
        <v>212.708289999655</v>
      </c>
      <c r="C35" s="22">
        <f t="shared" si="0"/>
        <v>5743.1238299907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  <c r="O35" s="22"/>
    </row>
    <row r="36" spans="1:15">
      <c r="A36" s="2">
        <v>2015</v>
      </c>
      <c r="B36" s="22">
        <v>212.906725484909</v>
      </c>
      <c r="C36" s="22">
        <f t="shared" si="0"/>
        <v>5748.48158809256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  <c r="O36" s="22"/>
    </row>
    <row r="37" spans="1:15">
      <c r="A37" s="2">
        <v>2016</v>
      </c>
      <c r="B37" s="22">
        <v>212.638579412916</v>
      </c>
      <c r="C37" s="22">
        <f t="shared" si="0"/>
        <v>5741.24164414874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  <c r="O37" s="22"/>
    </row>
    <row r="38" spans="1:15">
      <c r="A38" s="2">
        <v>2017</v>
      </c>
      <c r="B38" s="22">
        <v>212.462901390338</v>
      </c>
      <c r="C38" s="22">
        <f t="shared" si="0"/>
        <v>5736.49833753914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  <c r="O38" s="22"/>
    </row>
    <row r="39" spans="1:15">
      <c r="A39" s="2">
        <v>2018</v>
      </c>
      <c r="B39" s="22">
        <v>212.253693291071</v>
      </c>
      <c r="C39" s="22">
        <f t="shared" si="0"/>
        <v>5730.84971885893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  <c r="O39" s="22"/>
    </row>
    <row r="40" spans="1:15">
      <c r="A40" s="2">
        <v>2019</v>
      </c>
      <c r="B40" s="22">
        <v>211.673872842921</v>
      </c>
      <c r="C40" s="22">
        <f t="shared" si="0"/>
        <v>5715.19456675886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  <c r="O40" s="22"/>
    </row>
    <row r="41" spans="1:15">
      <c r="A41" s="2">
        <v>2020</v>
      </c>
      <c r="B41" s="22">
        <v>212.009495560012</v>
      </c>
      <c r="C41" s="22">
        <f t="shared" si="0"/>
        <v>5724.25638012032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  <c r="O41" s="22"/>
    </row>
    <row r="42" spans="1:3">
      <c r="A42" s="2">
        <v>2021</v>
      </c>
      <c r="B42" s="22">
        <v>212.022410368585</v>
      </c>
      <c r="C42" s="22">
        <f t="shared" si="0"/>
        <v>5724.60507995181</v>
      </c>
    </row>
    <row r="43" spans="1:3">
      <c r="A43" s="2">
        <v>2022</v>
      </c>
      <c r="B43" s="22">
        <v>212.533310028407</v>
      </c>
      <c r="C43" s="22">
        <f t="shared" si="0"/>
        <v>5738.399370767</v>
      </c>
    </row>
    <row r="44" spans="2:3">
      <c r="B44" s="22"/>
      <c r="C44" s="22"/>
    </row>
    <row r="45" spans="1:1">
      <c r="A45" s="12" t="s">
        <v>439</v>
      </c>
    </row>
    <row r="46" spans="1:4">
      <c r="A46" s="2" t="s">
        <v>440</v>
      </c>
      <c r="B46" s="2" t="s">
        <v>441</v>
      </c>
      <c r="C46" s="2" t="s">
        <v>442</v>
      </c>
      <c r="D46" s="2" t="s">
        <v>443</v>
      </c>
    </row>
    <row r="47" spans="1:2">
      <c r="A47" s="2" t="s">
        <v>444</v>
      </c>
      <c r="B47" s="2">
        <v>234</v>
      </c>
    </row>
    <row r="48" spans="1:4">
      <c r="A48" s="2" t="s">
        <v>445</v>
      </c>
      <c r="B48" s="2">
        <v>215.5</v>
      </c>
      <c r="C48" s="2">
        <v>211.4</v>
      </c>
      <c r="D48" s="2">
        <v>224</v>
      </c>
    </row>
    <row r="49" spans="1:4">
      <c r="A49" s="2" t="s">
        <v>446</v>
      </c>
      <c r="B49" s="2">
        <v>236.7</v>
      </c>
      <c r="C49" s="2">
        <v>241</v>
      </c>
      <c r="D49" s="2">
        <v>273.2</v>
      </c>
    </row>
    <row r="50" spans="1:4">
      <c r="A50" s="2" t="s">
        <v>447</v>
      </c>
      <c r="B50" s="2">
        <v>156.2</v>
      </c>
      <c r="C50" s="2">
        <v>156.2</v>
      </c>
      <c r="D50" s="2">
        <v>171.7</v>
      </c>
    </row>
    <row r="51" spans="1:2">
      <c r="A51" s="2" t="s">
        <v>448</v>
      </c>
      <c r="B51" s="2">
        <v>168</v>
      </c>
    </row>
    <row r="52" spans="1:2">
      <c r="A52" s="2" t="s">
        <v>449</v>
      </c>
      <c r="B52" s="2">
        <v>231.2</v>
      </c>
    </row>
    <row r="56" spans="1:1">
      <c r="A56" s="4" t="s">
        <v>450</v>
      </c>
    </row>
    <row r="57" spans="1:2">
      <c r="A57" s="5" t="s">
        <v>416</v>
      </c>
      <c r="B57" s="5" t="s">
        <v>451</v>
      </c>
    </row>
    <row r="58" spans="1:2">
      <c r="A58" s="2" t="s">
        <v>418</v>
      </c>
      <c r="B58" s="2" t="s">
        <v>452</v>
      </c>
    </row>
    <row r="59" spans="1:2">
      <c r="A59" s="2" t="s">
        <v>17</v>
      </c>
      <c r="B59" s="2" t="s">
        <v>453</v>
      </c>
    </row>
    <row r="60" spans="1:2">
      <c r="A60" s="2" t="s">
        <v>19</v>
      </c>
      <c r="B60" s="23" t="s">
        <v>454</v>
      </c>
    </row>
    <row r="61" spans="1:2">
      <c r="A61" s="2" t="s">
        <v>20</v>
      </c>
      <c r="B61" s="2" t="s">
        <v>29</v>
      </c>
    </row>
    <row r="62" spans="1:2">
      <c r="A62" s="2" t="s">
        <v>22</v>
      </c>
      <c r="B62" s="2" t="s">
        <v>455</v>
      </c>
    </row>
    <row r="67" spans="1:1">
      <c r="A67" s="12" t="s">
        <v>456</v>
      </c>
    </row>
    <row r="68" spans="1:2">
      <c r="A68" s="2" t="s">
        <v>13</v>
      </c>
      <c r="B68" s="2" t="s">
        <v>457</v>
      </c>
    </row>
    <row r="69" spans="1:2">
      <c r="A69" s="2" t="s">
        <v>15</v>
      </c>
      <c r="B69" s="2" t="s">
        <v>16</v>
      </c>
    </row>
    <row r="70" spans="1:2">
      <c r="A70" s="2" t="s">
        <v>17</v>
      </c>
      <c r="B70" s="2" t="s">
        <v>458</v>
      </c>
    </row>
    <row r="71" spans="1:2">
      <c r="A71" s="2" t="s">
        <v>19</v>
      </c>
      <c r="B71" s="2">
        <v>2024</v>
      </c>
    </row>
    <row r="72" spans="1:2">
      <c r="A72" s="2" t="s">
        <v>20</v>
      </c>
      <c r="B72" s="2" t="s">
        <v>262</v>
      </c>
    </row>
    <row r="73" spans="1:2">
      <c r="A73" s="2" t="s">
        <v>22</v>
      </c>
      <c r="B73" s="2" t="s">
        <v>455</v>
      </c>
    </row>
  </sheetData>
  <sortState ref="A2:M13">
    <sortCondition ref="A2"/>
  </sortState>
  <mergeCells count="4">
    <mergeCell ref="B1:M1"/>
    <mergeCell ref="B16:M16"/>
    <mergeCell ref="A1:A2"/>
    <mergeCell ref="A16:A17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4"/>
  <sheetViews>
    <sheetView workbookViewId="0">
      <selection activeCell="E27" sqref="E27"/>
    </sheetView>
  </sheetViews>
  <sheetFormatPr defaultColWidth="9" defaultRowHeight="13.5"/>
  <cols>
    <col min="2" max="2" width="11.125"/>
    <col min="3" max="5" width="25.375" customWidth="1"/>
    <col min="6" max="7" width="15" customWidth="1"/>
    <col min="8" max="9" width="12.875" customWidth="1"/>
    <col min="11" max="15" width="12.875" customWidth="1"/>
    <col min="16" max="16" width="6.375" customWidth="1"/>
    <col min="17" max="21" width="12.875" customWidth="1"/>
  </cols>
  <sheetData>
    <row r="1" ht="15" spans="1:15">
      <c r="A1" s="7" t="s">
        <v>34</v>
      </c>
      <c r="B1" s="7"/>
      <c r="J1" s="2"/>
      <c r="K1" s="7"/>
      <c r="L1" s="7"/>
      <c r="M1" s="7"/>
      <c r="N1" s="7"/>
      <c r="O1" s="7"/>
    </row>
    <row r="2" ht="15" spans="1:15">
      <c r="A2" s="2"/>
      <c r="B2" s="2" t="s">
        <v>459</v>
      </c>
      <c r="C2" s="2" t="s">
        <v>460</v>
      </c>
      <c r="D2" s="2" t="s">
        <v>461</v>
      </c>
      <c r="E2" s="2" t="s">
        <v>462</v>
      </c>
      <c r="F2" s="2" t="s">
        <v>463</v>
      </c>
      <c r="G2" s="2" t="s">
        <v>464</v>
      </c>
      <c r="J2" s="2"/>
      <c r="K2" s="2"/>
      <c r="L2" s="2"/>
      <c r="M2" s="2"/>
      <c r="N2" s="2"/>
      <c r="O2" s="2"/>
    </row>
    <row r="3" ht="15" spans="1:21">
      <c r="A3" s="2">
        <v>2012</v>
      </c>
      <c r="B3" s="8">
        <v>24962</v>
      </c>
      <c r="C3" s="8">
        <v>11470</v>
      </c>
      <c r="D3" s="8">
        <v>1826.3</v>
      </c>
      <c r="E3" s="8">
        <f t="shared" ref="E3:E13" si="0">B3*0.2+0.35*C3+0.35*D3</f>
        <v>9646.105</v>
      </c>
      <c r="F3" s="8">
        <v>162071.25</v>
      </c>
      <c r="G3" s="9">
        <f t="shared" ref="G3:G13" si="1">E3/F3</f>
        <v>0.0595176812667268</v>
      </c>
      <c r="I3" s="13"/>
      <c r="J3" s="2"/>
      <c r="K3" s="3"/>
      <c r="L3" s="3"/>
      <c r="M3" s="3"/>
      <c r="N3" s="3"/>
      <c r="O3" s="3"/>
      <c r="Q3" s="15"/>
      <c r="R3" s="15"/>
      <c r="S3" s="15"/>
      <c r="T3" s="15"/>
      <c r="U3" s="15"/>
    </row>
    <row r="4" ht="15" spans="1:21">
      <c r="A4" s="2">
        <v>2013</v>
      </c>
      <c r="B4" s="8">
        <v>31349.8</v>
      </c>
      <c r="C4" s="8">
        <v>14300</v>
      </c>
      <c r="D4" s="8">
        <v>3844.4</v>
      </c>
      <c r="E4" s="8">
        <f t="shared" si="0"/>
        <v>12620.5</v>
      </c>
      <c r="F4" s="8">
        <v>163702.25</v>
      </c>
      <c r="G4" s="9">
        <f t="shared" si="1"/>
        <v>0.0770942366399973</v>
      </c>
      <c r="I4" s="13"/>
      <c r="J4" s="2"/>
      <c r="K4" s="3"/>
      <c r="L4" s="3"/>
      <c r="M4" s="3"/>
      <c r="N4" s="3"/>
      <c r="O4" s="3"/>
      <c r="Q4" s="15"/>
      <c r="R4" s="15"/>
      <c r="S4" s="15"/>
      <c r="T4" s="15"/>
      <c r="U4" s="15"/>
    </row>
    <row r="5" ht="15" spans="1:21">
      <c r="A5" s="2">
        <v>2014</v>
      </c>
      <c r="B5" s="8">
        <v>24890.7</v>
      </c>
      <c r="C5" s="8">
        <v>12680</v>
      </c>
      <c r="D5" s="8">
        <v>3090.3</v>
      </c>
      <c r="E5" s="8">
        <f t="shared" si="0"/>
        <v>10497.745</v>
      </c>
      <c r="F5" s="8">
        <v>165183.32</v>
      </c>
      <c r="G5" s="9">
        <f t="shared" si="1"/>
        <v>0.06355208867336</v>
      </c>
      <c r="I5" s="13"/>
      <c r="J5" s="2"/>
      <c r="K5" s="3"/>
      <c r="L5" s="3"/>
      <c r="M5" s="3"/>
      <c r="N5" s="3"/>
      <c r="O5" s="3"/>
      <c r="Q5" s="15"/>
      <c r="R5" s="15"/>
      <c r="S5" s="15"/>
      <c r="T5" s="15"/>
      <c r="U5" s="15"/>
    </row>
    <row r="6" ht="15" spans="1:21">
      <c r="A6" s="2">
        <v>2015</v>
      </c>
      <c r="B6" s="8">
        <v>21769.8</v>
      </c>
      <c r="C6" s="8">
        <v>12380</v>
      </c>
      <c r="D6" s="8">
        <v>2232.7</v>
      </c>
      <c r="E6" s="8">
        <f t="shared" si="0"/>
        <v>9468.405</v>
      </c>
      <c r="F6" s="8">
        <v>166829.28</v>
      </c>
      <c r="G6" s="9">
        <f t="shared" si="1"/>
        <v>0.0567550552277154</v>
      </c>
      <c r="I6" s="13"/>
      <c r="J6" s="2"/>
      <c r="K6" s="3"/>
      <c r="L6" s="3"/>
      <c r="M6" s="3"/>
      <c r="N6" s="3"/>
      <c r="O6" s="3"/>
      <c r="Q6" s="15"/>
      <c r="R6" s="15"/>
      <c r="S6" s="15"/>
      <c r="T6" s="15"/>
      <c r="U6" s="15"/>
    </row>
    <row r="7" ht="15" spans="1:21">
      <c r="A7" s="2">
        <v>2016</v>
      </c>
      <c r="B7" s="8">
        <v>26220.7</v>
      </c>
      <c r="C7" s="8">
        <v>13670</v>
      </c>
      <c r="D7" s="8">
        <v>2902.2</v>
      </c>
      <c r="E7" s="8">
        <f t="shared" si="0"/>
        <v>11044.41</v>
      </c>
      <c r="F7" s="8">
        <v>166939.04</v>
      </c>
      <c r="G7" s="9">
        <f t="shared" si="1"/>
        <v>0.0661583413921633</v>
      </c>
      <c r="I7" s="13"/>
      <c r="J7" s="2"/>
      <c r="K7" s="3"/>
      <c r="L7" s="3"/>
      <c r="M7" s="3"/>
      <c r="N7" s="3"/>
      <c r="O7" s="3"/>
      <c r="Q7" s="15"/>
      <c r="R7" s="15"/>
      <c r="S7" s="15"/>
      <c r="T7" s="15"/>
      <c r="U7" s="15"/>
    </row>
    <row r="8" ht="15" spans="1:21">
      <c r="A8" s="2">
        <v>2017</v>
      </c>
      <c r="B8" s="8">
        <v>18478.1</v>
      </c>
      <c r="C8" s="8">
        <v>9200</v>
      </c>
      <c r="D8" s="8">
        <v>1826.7</v>
      </c>
      <c r="E8" s="8">
        <f t="shared" si="0"/>
        <v>7554.965</v>
      </c>
      <c r="F8" s="8">
        <v>166331.91</v>
      </c>
      <c r="G8" s="9">
        <f t="shared" si="1"/>
        <v>0.045421019935381</v>
      </c>
      <c r="I8" s="13"/>
      <c r="J8" s="2"/>
      <c r="K8" s="3"/>
      <c r="L8" s="3"/>
      <c r="M8" s="3"/>
      <c r="N8" s="3"/>
      <c r="O8" s="3"/>
      <c r="Q8" s="15"/>
      <c r="R8" s="15"/>
      <c r="S8" s="15"/>
      <c r="T8" s="15"/>
      <c r="U8" s="15"/>
    </row>
    <row r="9" ht="15" spans="1:21">
      <c r="A9" s="2">
        <v>2018</v>
      </c>
      <c r="B9" s="8">
        <v>20814.3</v>
      </c>
      <c r="C9" s="8">
        <v>10570</v>
      </c>
      <c r="D9" s="8">
        <v>2585</v>
      </c>
      <c r="E9" s="8">
        <f t="shared" si="0"/>
        <v>8767.11</v>
      </c>
      <c r="F9" s="8">
        <v>165902.38</v>
      </c>
      <c r="G9" s="9">
        <f t="shared" si="1"/>
        <v>0.0528449923382654</v>
      </c>
      <c r="I9" s="13"/>
      <c r="J9" s="2"/>
      <c r="K9" s="3"/>
      <c r="L9" s="3"/>
      <c r="M9" s="3"/>
      <c r="N9" s="3"/>
      <c r="O9" s="3"/>
      <c r="Q9" s="15"/>
      <c r="R9" s="15"/>
      <c r="S9" s="15"/>
      <c r="T9" s="15"/>
      <c r="U9" s="15"/>
    </row>
    <row r="10" ht="15" spans="1:21">
      <c r="A10" s="2">
        <v>2019</v>
      </c>
      <c r="B10" s="8">
        <v>19256.9</v>
      </c>
      <c r="C10" s="8">
        <v>7910</v>
      </c>
      <c r="D10" s="8">
        <v>2802</v>
      </c>
      <c r="E10" s="8">
        <f t="shared" si="0"/>
        <v>7600.58</v>
      </c>
      <c r="F10" s="8">
        <v>165931</v>
      </c>
      <c r="G10" s="9">
        <f t="shared" si="1"/>
        <v>0.0458056662106538</v>
      </c>
      <c r="I10" s="13"/>
      <c r="J10" s="2"/>
      <c r="K10" s="3"/>
      <c r="L10" s="3"/>
      <c r="M10" s="3"/>
      <c r="N10" s="3"/>
      <c r="O10" s="3"/>
      <c r="Q10" s="15"/>
      <c r="R10" s="15"/>
      <c r="S10" s="15"/>
      <c r="T10" s="15"/>
      <c r="U10" s="15"/>
    </row>
    <row r="11" ht="15" spans="1:21">
      <c r="A11" s="2">
        <v>2020</v>
      </c>
      <c r="B11" s="8">
        <v>19960</v>
      </c>
      <c r="C11" s="8">
        <v>7990</v>
      </c>
      <c r="D11" s="8">
        <v>2710</v>
      </c>
      <c r="E11" s="8">
        <f t="shared" si="0"/>
        <v>7737</v>
      </c>
      <c r="F11" s="8">
        <v>167487</v>
      </c>
      <c r="G11" s="9">
        <f t="shared" si="1"/>
        <v>0.0461946300309875</v>
      </c>
      <c r="I11" s="13"/>
      <c r="J11" s="2"/>
      <c r="K11" s="3"/>
      <c r="L11" s="3"/>
      <c r="M11" s="3"/>
      <c r="N11" s="3"/>
      <c r="O11" s="3"/>
      <c r="Q11" s="15"/>
      <c r="R11" s="15"/>
      <c r="S11" s="15"/>
      <c r="T11" s="15"/>
      <c r="U11" s="15"/>
    </row>
    <row r="12" ht="15" spans="1:21">
      <c r="A12" s="2">
        <v>2021</v>
      </c>
      <c r="B12" s="8">
        <v>11739.1933333333</v>
      </c>
      <c r="C12" s="8">
        <v>4681.85333333333</v>
      </c>
      <c r="D12" s="8">
        <v>1632.78</v>
      </c>
      <c r="E12" s="8">
        <f t="shared" si="0"/>
        <v>4557.96033333333</v>
      </c>
      <c r="F12" s="8">
        <v>168695</v>
      </c>
      <c r="G12" s="9">
        <f t="shared" si="1"/>
        <v>0.027018941482162</v>
      </c>
      <c r="I12" s="13"/>
      <c r="J12" s="2"/>
      <c r="K12" s="3"/>
      <c r="L12" s="3"/>
      <c r="M12" s="3"/>
      <c r="N12" s="3"/>
      <c r="O12" s="3"/>
      <c r="Q12" s="15"/>
      <c r="R12" s="15"/>
      <c r="S12" s="15"/>
      <c r="T12" s="15"/>
      <c r="U12" s="15"/>
    </row>
    <row r="13" ht="15" spans="1:21">
      <c r="A13" s="2">
        <v>2022</v>
      </c>
      <c r="B13" s="10">
        <v>12071.7</v>
      </c>
      <c r="C13" s="10">
        <v>4373</v>
      </c>
      <c r="D13" s="10">
        <v>1351.8</v>
      </c>
      <c r="E13" s="8">
        <f t="shared" si="0"/>
        <v>4418.02</v>
      </c>
      <c r="F13" s="10">
        <v>169990.92</v>
      </c>
      <c r="G13" s="11">
        <f t="shared" si="1"/>
        <v>0.0259897410991128</v>
      </c>
      <c r="I13" s="14"/>
      <c r="J13" s="2"/>
      <c r="K13" s="3"/>
      <c r="L13" s="3"/>
      <c r="M13" s="3"/>
      <c r="N13" s="3"/>
      <c r="O13" s="3"/>
      <c r="Q13" s="15"/>
      <c r="R13" s="15"/>
      <c r="S13" s="15"/>
      <c r="T13" s="15"/>
      <c r="U13" s="15"/>
    </row>
    <row r="14" ht="15" spans="1:21">
      <c r="A14" s="2"/>
      <c r="B14" s="10"/>
      <c r="C14" s="10"/>
      <c r="D14" s="10"/>
      <c r="E14" s="8"/>
      <c r="F14" s="10"/>
      <c r="G14" s="11"/>
      <c r="I14" s="14"/>
      <c r="J14" s="2"/>
      <c r="K14" s="3"/>
      <c r="L14" s="3"/>
      <c r="M14" s="3"/>
      <c r="N14" s="3"/>
      <c r="O14" s="3"/>
      <c r="Q14" s="15"/>
      <c r="R14" s="15"/>
      <c r="S14" s="15"/>
      <c r="T14" s="15"/>
      <c r="U14" s="15"/>
    </row>
    <row r="15" ht="15" spans="1:21">
      <c r="A15" s="2"/>
      <c r="B15" s="10"/>
      <c r="C15" s="10"/>
      <c r="D15" s="10"/>
      <c r="E15" s="8"/>
      <c r="F15" s="10"/>
      <c r="G15" s="11"/>
      <c r="I15" s="14"/>
      <c r="J15" s="2"/>
      <c r="K15" s="3"/>
      <c r="L15" s="3"/>
      <c r="M15" s="3"/>
      <c r="N15" s="3"/>
      <c r="O15" s="3"/>
      <c r="Q15" s="15"/>
      <c r="R15" s="15"/>
      <c r="S15" s="15"/>
      <c r="T15" s="15"/>
      <c r="U15" s="15"/>
    </row>
    <row r="16" ht="15" spans="1:21">
      <c r="A16" s="2"/>
      <c r="B16" s="10"/>
      <c r="C16" s="10"/>
      <c r="D16" s="10"/>
      <c r="E16" s="8"/>
      <c r="F16" s="10"/>
      <c r="G16" s="11"/>
      <c r="I16" s="14"/>
      <c r="J16" s="2"/>
      <c r="K16" s="3"/>
      <c r="L16" s="3"/>
      <c r="M16" s="3"/>
      <c r="N16" s="3"/>
      <c r="O16" s="3"/>
      <c r="Q16" s="15"/>
      <c r="R16" s="15"/>
      <c r="S16" s="15"/>
      <c r="T16" s="15"/>
      <c r="U16" s="15"/>
    </row>
    <row r="17" ht="15" spans="1:21">
      <c r="A17" s="2"/>
      <c r="B17" s="10"/>
      <c r="C17" s="10"/>
      <c r="D17" s="10"/>
      <c r="E17" s="8"/>
      <c r="F17" s="10"/>
      <c r="G17" s="11"/>
      <c r="I17" s="14"/>
      <c r="J17" s="2"/>
      <c r="K17" s="3"/>
      <c r="L17" s="3"/>
      <c r="M17" s="3"/>
      <c r="N17" s="3"/>
      <c r="O17" s="3"/>
      <c r="Q17" s="15"/>
      <c r="R17" s="15"/>
      <c r="S17" s="15"/>
      <c r="T17" s="15"/>
      <c r="U17" s="15"/>
    </row>
    <row r="18" ht="15" spans="1:21">
      <c r="A18" s="12" t="s">
        <v>465</v>
      </c>
      <c r="B18" s="10"/>
      <c r="C18" s="10"/>
      <c r="D18" s="10"/>
      <c r="E18" s="8"/>
      <c r="F18" s="10"/>
      <c r="G18" s="11"/>
      <c r="I18" s="14"/>
      <c r="J18" s="2"/>
      <c r="K18" s="3"/>
      <c r="L18" s="3"/>
      <c r="M18" s="3"/>
      <c r="N18" s="3"/>
      <c r="O18" s="3"/>
      <c r="Q18" s="15"/>
      <c r="R18" s="15"/>
      <c r="S18" s="15"/>
      <c r="T18" s="15"/>
      <c r="U18" s="15"/>
    </row>
    <row r="19" ht="15" spans="1:21">
      <c r="A19" s="2" t="s">
        <v>13</v>
      </c>
      <c r="B19" s="10" t="s">
        <v>466</v>
      </c>
      <c r="C19" s="10"/>
      <c r="D19" s="10"/>
      <c r="E19" s="8"/>
      <c r="F19" s="10"/>
      <c r="G19" s="11"/>
      <c r="I19" s="14"/>
      <c r="J19" s="2"/>
      <c r="K19" s="3"/>
      <c r="L19" s="3"/>
      <c r="M19" s="3"/>
      <c r="N19" s="3"/>
      <c r="O19" s="3"/>
      <c r="Q19" s="15"/>
      <c r="R19" s="15"/>
      <c r="S19" s="15"/>
      <c r="T19" s="15"/>
      <c r="U19" s="15"/>
    </row>
    <row r="20" ht="15" spans="1:21">
      <c r="A20" s="2" t="s">
        <v>15</v>
      </c>
      <c r="B20" s="10" t="s">
        <v>16</v>
      </c>
      <c r="C20" s="10"/>
      <c r="D20" s="10"/>
      <c r="E20" s="8"/>
      <c r="F20" s="10"/>
      <c r="G20" s="11"/>
      <c r="I20" s="14"/>
      <c r="J20" s="2"/>
      <c r="K20" s="3"/>
      <c r="L20" s="3"/>
      <c r="M20" s="3"/>
      <c r="N20" s="3"/>
      <c r="O20" s="3"/>
      <c r="Q20" s="15"/>
      <c r="R20" s="15"/>
      <c r="S20" s="15"/>
      <c r="T20" s="15"/>
      <c r="U20" s="15"/>
    </row>
    <row r="21" ht="15" spans="1:21">
      <c r="A21" s="2" t="s">
        <v>17</v>
      </c>
      <c r="B21" s="10" t="s">
        <v>467</v>
      </c>
      <c r="C21" s="10"/>
      <c r="D21" s="10"/>
      <c r="E21" s="8"/>
      <c r="F21" s="10"/>
      <c r="G21" s="11"/>
      <c r="I21" s="14"/>
      <c r="J21" s="2"/>
      <c r="K21" s="3"/>
      <c r="L21" s="3"/>
      <c r="M21" s="3"/>
      <c r="N21" s="3"/>
      <c r="O21" s="3"/>
      <c r="Q21" s="15"/>
      <c r="R21" s="15"/>
      <c r="S21" s="15"/>
      <c r="T21" s="15"/>
      <c r="U21" s="15"/>
    </row>
    <row r="22" ht="15" spans="1:21">
      <c r="A22" s="2" t="s">
        <v>19</v>
      </c>
      <c r="B22" s="10" t="s">
        <v>366</v>
      </c>
      <c r="C22" s="10"/>
      <c r="D22" s="10"/>
      <c r="E22" s="8"/>
      <c r="F22" s="10"/>
      <c r="G22" s="11"/>
      <c r="I22" s="14"/>
      <c r="J22" s="2"/>
      <c r="K22" s="3"/>
      <c r="L22" s="3"/>
      <c r="M22" s="3"/>
      <c r="N22" s="3"/>
      <c r="O22" s="3"/>
      <c r="Q22" s="15"/>
      <c r="R22" s="15"/>
      <c r="S22" s="15"/>
      <c r="T22" s="15"/>
      <c r="U22" s="15"/>
    </row>
    <row r="23" ht="15" spans="1:8">
      <c r="A23" s="2" t="s">
        <v>20</v>
      </c>
      <c r="B23" s="2" t="s">
        <v>262</v>
      </c>
      <c r="C23" s="2"/>
      <c r="D23" s="2"/>
      <c r="E23" s="2"/>
      <c r="F23" s="2"/>
      <c r="G23" s="2"/>
      <c r="H23" s="2"/>
    </row>
    <row r="24" ht="15" spans="1:2">
      <c r="A24" s="2"/>
      <c r="B24" s="2"/>
    </row>
    <row r="27" ht="15" spans="1:2">
      <c r="A27" s="4" t="s">
        <v>468</v>
      </c>
      <c r="B27" s="5"/>
    </row>
    <row r="28" ht="15" spans="1:2">
      <c r="A28" s="5" t="s">
        <v>13</v>
      </c>
      <c r="B28" s="5" t="s">
        <v>364</v>
      </c>
    </row>
    <row r="29" ht="15" spans="1:2">
      <c r="A29" s="5" t="s">
        <v>15</v>
      </c>
      <c r="B29" s="5" t="s">
        <v>16</v>
      </c>
    </row>
    <row r="30" ht="15" spans="1:2">
      <c r="A30" s="5" t="s">
        <v>17</v>
      </c>
      <c r="B30" s="2" t="s">
        <v>365</v>
      </c>
    </row>
    <row r="31" ht="15" spans="1:2">
      <c r="A31" s="5" t="s">
        <v>19</v>
      </c>
      <c r="B31" s="6" t="s">
        <v>366</v>
      </c>
    </row>
    <row r="32" ht="15" spans="1:2">
      <c r="A32" s="5" t="s">
        <v>20</v>
      </c>
      <c r="B32" s="6" t="s">
        <v>29</v>
      </c>
    </row>
    <row r="33" ht="15" spans="1:2">
      <c r="A33" s="5" t="s">
        <v>22</v>
      </c>
      <c r="B33" s="5" t="s">
        <v>469</v>
      </c>
    </row>
    <row r="38" ht="15" spans="1:2">
      <c r="A38" s="4"/>
      <c r="B38" s="5"/>
    </row>
    <row r="39" ht="15" spans="1:2">
      <c r="A39" s="5"/>
      <c r="B39" s="5"/>
    </row>
    <row r="40" ht="15" spans="1:2">
      <c r="A40" s="5"/>
      <c r="B40" s="5"/>
    </row>
    <row r="41" ht="15" spans="1:2">
      <c r="A41" s="5"/>
      <c r="B41" s="5"/>
    </row>
    <row r="42" ht="15" spans="1:2">
      <c r="A42" s="5"/>
      <c r="B42" s="6"/>
    </row>
    <row r="43" ht="15" spans="1:2">
      <c r="A43" s="5"/>
      <c r="B43" s="6"/>
    </row>
    <row r="44" ht="15" spans="1:2">
      <c r="A44" s="5"/>
      <c r="B44" s="5"/>
    </row>
  </sheetData>
  <mergeCells count="2">
    <mergeCell ref="K1:O1"/>
    <mergeCell ref="A1:A2"/>
  </mergeCells>
  <pageMargins left="0.7" right="0.7" top="0.75" bottom="0.75" header="0.3" footer="0.3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workbookViewId="0">
      <selection activeCell="E30" sqref="E30"/>
    </sheetView>
  </sheetViews>
  <sheetFormatPr defaultColWidth="9" defaultRowHeight="13.5" outlineLevelCol="1"/>
  <cols>
    <col min="2" max="2" width="19.75" customWidth="1"/>
    <col min="3" max="3" width="14.75" customWidth="1"/>
    <col min="4" max="4" width="22.125" customWidth="1"/>
    <col min="5" max="5" width="18.625" customWidth="1"/>
  </cols>
  <sheetData>
    <row r="1" ht="15" spans="1:2">
      <c r="A1" s="1" t="s">
        <v>34</v>
      </c>
      <c r="B1" s="2" t="s">
        <v>470</v>
      </c>
    </row>
    <row r="2" ht="15" spans="1:2">
      <c r="A2" s="2">
        <v>2012</v>
      </c>
      <c r="B2" s="3">
        <v>16510</v>
      </c>
    </row>
    <row r="3" ht="15" spans="1:2">
      <c r="A3" s="2">
        <v>2013</v>
      </c>
      <c r="B3" s="3">
        <v>18311</v>
      </c>
    </row>
    <row r="4" ht="15" spans="1:2">
      <c r="A4" s="2">
        <v>2014</v>
      </c>
      <c r="B4" s="3">
        <v>20167</v>
      </c>
    </row>
    <row r="5" ht="15" spans="1:2">
      <c r="A5" s="2">
        <v>2015</v>
      </c>
      <c r="B5" s="3">
        <v>21966</v>
      </c>
    </row>
    <row r="6" ht="15" spans="1:2">
      <c r="A6" s="2">
        <v>2016</v>
      </c>
      <c r="B6" s="3">
        <v>23821</v>
      </c>
    </row>
    <row r="7" ht="15" spans="1:2">
      <c r="A7" s="2">
        <v>2017</v>
      </c>
      <c r="B7" s="3">
        <v>25974</v>
      </c>
    </row>
    <row r="8" ht="15" spans="1:2">
      <c r="A8" s="2">
        <v>2018</v>
      </c>
      <c r="B8" s="3">
        <v>28228</v>
      </c>
    </row>
    <row r="9" ht="15" spans="1:2">
      <c r="A9" s="2">
        <v>2019</v>
      </c>
      <c r="B9" s="3">
        <v>30733</v>
      </c>
    </row>
    <row r="10" ht="15" spans="1:2">
      <c r="A10" s="2">
        <v>2020</v>
      </c>
      <c r="B10" s="3">
        <v>32189</v>
      </c>
    </row>
    <row r="11" ht="15" spans="1:2">
      <c r="A11" s="2">
        <v>2021</v>
      </c>
      <c r="B11" s="3">
        <v>35128</v>
      </c>
    </row>
    <row r="12" ht="15" spans="1:2">
      <c r="A12" s="2">
        <v>2022</v>
      </c>
      <c r="B12" s="3">
        <v>36883</v>
      </c>
    </row>
    <row r="16" ht="15" spans="1:2">
      <c r="A16" s="4" t="s">
        <v>471</v>
      </c>
      <c r="B16" s="5"/>
    </row>
    <row r="17" ht="15" spans="1:2">
      <c r="A17" s="5" t="s">
        <v>13</v>
      </c>
      <c r="B17" s="5" t="s">
        <v>472</v>
      </c>
    </row>
    <row r="18" ht="15" spans="1:2">
      <c r="A18" s="5" t="s">
        <v>15</v>
      </c>
      <c r="B18" s="5" t="s">
        <v>16</v>
      </c>
    </row>
    <row r="19" ht="15" spans="1:2">
      <c r="A19" s="5" t="s">
        <v>17</v>
      </c>
      <c r="B19" s="5" t="s">
        <v>473</v>
      </c>
    </row>
    <row r="20" ht="15" spans="1:2">
      <c r="A20" s="5" t="s">
        <v>19</v>
      </c>
      <c r="B20" s="6" t="s">
        <v>366</v>
      </c>
    </row>
    <row r="21" ht="15" spans="1:2">
      <c r="A21" s="5" t="s">
        <v>20</v>
      </c>
      <c r="B21" s="6" t="s">
        <v>262</v>
      </c>
    </row>
    <row r="22" ht="15" spans="1:2">
      <c r="A22" s="5"/>
      <c r="B22" s="5"/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0"/>
  <sheetViews>
    <sheetView workbookViewId="0">
      <selection activeCell="F18" sqref="F18"/>
    </sheetView>
  </sheetViews>
  <sheetFormatPr defaultColWidth="9" defaultRowHeight="13.5"/>
  <cols>
    <col min="2" max="6" width="12.25"/>
    <col min="8" max="11" width="11.25"/>
    <col min="12" max="12" width="10.25"/>
    <col min="13" max="13" width="9.375"/>
    <col min="16" max="20" width="12.625"/>
  </cols>
  <sheetData>
    <row r="1" s="112" customFormat="1" ht="15" spans="1:20">
      <c r="A1" s="25" t="s">
        <v>34</v>
      </c>
      <c r="B1" s="116" t="s">
        <v>42</v>
      </c>
      <c r="C1" s="116"/>
      <c r="D1" s="116"/>
      <c r="E1" s="116"/>
      <c r="F1" s="116"/>
      <c r="G1" s="112"/>
      <c r="H1" s="7" t="s">
        <v>43</v>
      </c>
      <c r="I1" s="7"/>
      <c r="J1" s="7"/>
      <c r="K1" s="7"/>
      <c r="L1" s="7"/>
      <c r="M1" s="7"/>
      <c r="N1" s="119"/>
      <c r="O1" s="112"/>
      <c r="P1" s="116" t="s">
        <v>44</v>
      </c>
      <c r="Q1" s="116"/>
      <c r="R1" s="116"/>
      <c r="S1" s="116"/>
      <c r="T1" s="116"/>
    </row>
    <row r="2" s="112" customFormat="1" ht="15" spans="1:20">
      <c r="A2" s="25"/>
      <c r="B2" s="117" t="s">
        <v>4</v>
      </c>
      <c r="C2" s="118" t="s">
        <v>5</v>
      </c>
      <c r="D2" s="118" t="s">
        <v>6</v>
      </c>
      <c r="E2" s="118" t="s">
        <v>7</v>
      </c>
      <c r="F2" s="118" t="s">
        <v>8</v>
      </c>
      <c r="G2" s="112"/>
      <c r="H2" s="119" t="s">
        <v>4</v>
      </c>
      <c r="I2" s="119" t="s">
        <v>5</v>
      </c>
      <c r="J2" s="119" t="s">
        <v>6</v>
      </c>
      <c r="K2" s="119" t="s">
        <v>7</v>
      </c>
      <c r="L2" s="119" t="s">
        <v>8</v>
      </c>
      <c r="M2" s="119" t="s">
        <v>10</v>
      </c>
      <c r="N2" s="119" t="s">
        <v>11</v>
      </c>
      <c r="O2" s="112"/>
      <c r="P2" s="117" t="s">
        <v>4</v>
      </c>
      <c r="Q2" s="118" t="s">
        <v>5</v>
      </c>
      <c r="R2" s="118" t="s">
        <v>6</v>
      </c>
      <c r="S2" s="118" t="s">
        <v>7</v>
      </c>
      <c r="T2" s="118" t="s">
        <v>8</v>
      </c>
    </row>
    <row r="3" ht="15" spans="1:20">
      <c r="A3" s="25">
        <v>2012</v>
      </c>
      <c r="B3" s="98">
        <v>66933.1701063806</v>
      </c>
      <c r="C3" s="98">
        <v>19980.0951063806</v>
      </c>
      <c r="D3" s="98">
        <v>12180.2</v>
      </c>
      <c r="E3" s="98">
        <v>21610.3</v>
      </c>
      <c r="F3" s="98">
        <v>7454.9</v>
      </c>
      <c r="H3" s="120">
        <f>SUM(I3:N3)</f>
        <v>30484.4568649729</v>
      </c>
      <c r="I3" s="120">
        <v>11182.3568649729</v>
      </c>
      <c r="J3" s="120">
        <v>5333.9</v>
      </c>
      <c r="K3" s="120">
        <v>12352.7</v>
      </c>
      <c r="L3" s="120">
        <v>1400</v>
      </c>
      <c r="M3" s="120">
        <v>215.5</v>
      </c>
      <c r="N3" s="119">
        <v>0</v>
      </c>
      <c r="P3" s="21">
        <f>H3/B3</f>
        <v>0.455446183357553</v>
      </c>
      <c r="Q3" s="21">
        <f>I3/C3</f>
        <v>0.559674856672821</v>
      </c>
      <c r="R3" s="21">
        <f>J3/D3</f>
        <v>0.437915633569235</v>
      </c>
      <c r="S3" s="21">
        <f>K3/E3</f>
        <v>0.571611685168646</v>
      </c>
      <c r="T3" s="21">
        <f>L3/F3</f>
        <v>0.187795946290359</v>
      </c>
    </row>
    <row r="4" ht="15" spans="1:20">
      <c r="A4" s="25">
        <v>2013</v>
      </c>
      <c r="B4" s="98">
        <v>69810.1311823642</v>
      </c>
      <c r="C4" s="98">
        <v>20415.1151823642</v>
      </c>
      <c r="D4" s="98">
        <v>12604.8</v>
      </c>
      <c r="E4" s="98">
        <v>22765.3</v>
      </c>
      <c r="F4" s="98">
        <v>7527</v>
      </c>
      <c r="H4" s="120">
        <f t="shared" ref="H4:H13" si="0">SUM(I4:N4)</f>
        <v>34270.5447100279</v>
      </c>
      <c r="I4" s="120">
        <v>12117.0447100279</v>
      </c>
      <c r="J4" s="120">
        <v>5727.6</v>
      </c>
      <c r="K4" s="120">
        <v>14758.2</v>
      </c>
      <c r="L4" s="120">
        <v>1420</v>
      </c>
      <c r="M4" s="120">
        <v>247.7</v>
      </c>
      <c r="N4" s="119">
        <v>0</v>
      </c>
      <c r="P4" s="21">
        <f t="shared" ref="P4:P13" si="1">H4/B4</f>
        <v>0.490910762228814</v>
      </c>
      <c r="Q4" s="21">
        <f t="shared" ref="Q4:Q13" si="2">I4/C4</f>
        <v>0.593533007371682</v>
      </c>
      <c r="R4" s="21">
        <f t="shared" ref="R4:R13" si="3">J4/D4</f>
        <v>0.454398324447829</v>
      </c>
      <c r="S4" s="21">
        <f t="shared" ref="S4:S13" si="4">K4/E4</f>
        <v>0.648276104422081</v>
      </c>
      <c r="T4" s="21">
        <f t="shared" ref="T4:T13" si="5">L4/F4</f>
        <v>0.188654178291484</v>
      </c>
    </row>
    <row r="5" ht="15" spans="1:20">
      <c r="A5" s="25">
        <v>2014</v>
      </c>
      <c r="B5" s="98">
        <v>72177.0781341914</v>
      </c>
      <c r="C5" s="98">
        <v>20800.9701341914</v>
      </c>
      <c r="D5" s="98">
        <v>12473.3</v>
      </c>
      <c r="E5" s="98">
        <v>22690.8</v>
      </c>
      <c r="F5" s="98">
        <v>8178.81</v>
      </c>
      <c r="H5" s="120">
        <f t="shared" si="0"/>
        <v>38876.6480294396</v>
      </c>
      <c r="I5" s="120">
        <v>13065.7480294396</v>
      </c>
      <c r="J5" s="120">
        <v>6268.1</v>
      </c>
      <c r="K5" s="120">
        <v>17594.2</v>
      </c>
      <c r="L5" s="120">
        <v>1620</v>
      </c>
      <c r="M5" s="120">
        <v>328.6</v>
      </c>
      <c r="N5" s="119">
        <v>0</v>
      </c>
      <c r="P5" s="21">
        <f t="shared" si="1"/>
        <v>0.53862873137037</v>
      </c>
      <c r="Q5" s="21">
        <f t="shared" si="2"/>
        <v>0.628131666222764</v>
      </c>
      <c r="R5" s="21">
        <f t="shared" si="3"/>
        <v>0.502521385679812</v>
      </c>
      <c r="S5" s="21">
        <f t="shared" si="4"/>
        <v>0.775389144499092</v>
      </c>
      <c r="T5" s="21">
        <f t="shared" si="5"/>
        <v>0.198072824775242</v>
      </c>
    </row>
    <row r="6" ht="15" spans="1:20">
      <c r="A6" s="25">
        <v>2015</v>
      </c>
      <c r="B6" s="98">
        <v>75544.4878756821</v>
      </c>
      <c r="C6" s="98">
        <v>21194.5928756821</v>
      </c>
      <c r="D6" s="98">
        <v>12030.6</v>
      </c>
      <c r="E6" s="98">
        <v>25087</v>
      </c>
      <c r="F6" s="98">
        <v>9540.69</v>
      </c>
      <c r="H6" s="120">
        <f t="shared" si="0"/>
        <v>42973.6692018817</v>
      </c>
      <c r="I6" s="120">
        <v>14014.4722018817</v>
      </c>
      <c r="J6" s="120">
        <v>7820.3</v>
      </c>
      <c r="K6" s="120">
        <v>19323.4</v>
      </c>
      <c r="L6" s="120">
        <v>1470</v>
      </c>
      <c r="M6" s="120">
        <v>345.497</v>
      </c>
      <c r="N6" s="119">
        <v>0</v>
      </c>
      <c r="P6" s="21">
        <f t="shared" si="1"/>
        <v>0.568852478986955</v>
      </c>
      <c r="Q6" s="21">
        <f t="shared" si="2"/>
        <v>0.661228657897996</v>
      </c>
      <c r="R6" s="21">
        <f t="shared" si="3"/>
        <v>0.65003407976327</v>
      </c>
      <c r="S6" s="21">
        <f t="shared" si="4"/>
        <v>0.770255510822338</v>
      </c>
      <c r="T6" s="21">
        <f t="shared" si="5"/>
        <v>0.154076906387274</v>
      </c>
    </row>
    <row r="7" ht="15" spans="1:20">
      <c r="A7" s="25">
        <v>2016</v>
      </c>
      <c r="B7" s="98">
        <v>76956.2514761799</v>
      </c>
      <c r="C7" s="98">
        <v>21287.6124761799</v>
      </c>
      <c r="D7" s="98">
        <v>11923.1</v>
      </c>
      <c r="E7" s="98">
        <v>26679.1</v>
      </c>
      <c r="F7" s="98">
        <v>9739.1</v>
      </c>
      <c r="H7" s="120">
        <f t="shared" si="0"/>
        <v>45292.8426139732</v>
      </c>
      <c r="I7" s="120">
        <v>14612.8456139732</v>
      </c>
      <c r="J7" s="120">
        <v>9635.8</v>
      </c>
      <c r="K7" s="120">
        <v>19244.2</v>
      </c>
      <c r="L7" s="120">
        <v>1470</v>
      </c>
      <c r="M7" s="120">
        <v>329.997</v>
      </c>
      <c r="N7" s="119">
        <v>0</v>
      </c>
      <c r="P7" s="21">
        <f t="shared" si="1"/>
        <v>0.588553129150172</v>
      </c>
      <c r="Q7" s="21">
        <f t="shared" si="2"/>
        <v>0.686448310270796</v>
      </c>
      <c r="R7" s="21">
        <f t="shared" si="3"/>
        <v>0.808162306782632</v>
      </c>
      <c r="S7" s="21">
        <f t="shared" si="4"/>
        <v>0.721321183997961</v>
      </c>
      <c r="T7" s="21">
        <f t="shared" si="5"/>
        <v>0.150937971681161</v>
      </c>
    </row>
    <row r="8" ht="15" spans="1:20">
      <c r="A8" s="25">
        <v>2017</v>
      </c>
      <c r="B8" s="98">
        <v>79636.4105593414</v>
      </c>
      <c r="C8" s="98">
        <v>21206.5535593414</v>
      </c>
      <c r="D8" s="98">
        <v>12312.3</v>
      </c>
      <c r="E8" s="98">
        <v>27364.3</v>
      </c>
      <c r="F8" s="98">
        <v>11187.6</v>
      </c>
      <c r="H8" s="120">
        <f t="shared" si="0"/>
        <v>46191.4586374842</v>
      </c>
      <c r="I8" s="120">
        <v>15343.3616374842</v>
      </c>
      <c r="J8" s="120">
        <v>11105.8</v>
      </c>
      <c r="K8" s="120">
        <v>18130.5</v>
      </c>
      <c r="L8" s="120">
        <v>1350</v>
      </c>
      <c r="M8" s="120">
        <v>261.797</v>
      </c>
      <c r="N8" s="119">
        <v>0</v>
      </c>
      <c r="P8" s="21">
        <f t="shared" si="1"/>
        <v>0.580029389986939</v>
      </c>
      <c r="Q8" s="21">
        <f t="shared" si="2"/>
        <v>0.723519811672817</v>
      </c>
      <c r="R8" s="21">
        <f t="shared" si="3"/>
        <v>0.902008560545146</v>
      </c>
      <c r="S8" s="21">
        <f t="shared" si="4"/>
        <v>0.662560343220912</v>
      </c>
      <c r="T8" s="21">
        <f t="shared" si="5"/>
        <v>0.120669312453073</v>
      </c>
    </row>
    <row r="9" ht="15" spans="1:20">
      <c r="A9" s="25">
        <v>2018</v>
      </c>
      <c r="B9" s="98">
        <v>79791.7158764464</v>
      </c>
      <c r="C9" s="98">
        <v>21426.9658764464</v>
      </c>
      <c r="D9" s="98">
        <v>12975.7</v>
      </c>
      <c r="E9" s="98">
        <v>28173.5</v>
      </c>
      <c r="F9" s="98">
        <v>10645.71</v>
      </c>
      <c r="H9" s="120">
        <f t="shared" si="0"/>
        <v>44496.5239663157</v>
      </c>
      <c r="I9" s="120">
        <v>15386.9269663157</v>
      </c>
      <c r="J9" s="120">
        <v>11536.1</v>
      </c>
      <c r="K9" s="120">
        <v>16122.4</v>
      </c>
      <c r="L9" s="120">
        <v>1100</v>
      </c>
      <c r="M9" s="120">
        <v>351.097</v>
      </c>
      <c r="N9" s="119">
        <v>0</v>
      </c>
      <c r="P9" s="21">
        <f t="shared" si="1"/>
        <v>0.557658442077075</v>
      </c>
      <c r="Q9" s="21">
        <f t="shared" si="2"/>
        <v>0.718110396732828</v>
      </c>
      <c r="R9" s="21">
        <f t="shared" si="3"/>
        <v>0.889054155074485</v>
      </c>
      <c r="S9" s="21">
        <f t="shared" si="4"/>
        <v>0.572254068539585</v>
      </c>
      <c r="T9" s="21">
        <f t="shared" si="5"/>
        <v>0.103328007244233</v>
      </c>
    </row>
    <row r="10" ht="15" spans="1:20">
      <c r="A10" s="25">
        <v>2019</v>
      </c>
      <c r="B10" s="98">
        <v>79964.5522544142</v>
      </c>
      <c r="C10" s="98">
        <v>21163.1082544142</v>
      </c>
      <c r="D10" s="98">
        <v>12770</v>
      </c>
      <c r="E10" s="98">
        <v>28130</v>
      </c>
      <c r="F10" s="98">
        <v>10510.48</v>
      </c>
      <c r="H10" s="120">
        <f t="shared" si="0"/>
        <v>44302.9927831059</v>
      </c>
      <c r="I10" s="120">
        <v>15211.6957831059</v>
      </c>
      <c r="J10" s="120">
        <v>12664.3</v>
      </c>
      <c r="K10" s="120">
        <v>14827.8</v>
      </c>
      <c r="L10" s="120">
        <v>1240</v>
      </c>
      <c r="M10" s="120">
        <v>359.197</v>
      </c>
      <c r="N10" s="119">
        <v>0</v>
      </c>
      <c r="P10" s="21">
        <f t="shared" si="1"/>
        <v>0.554032900004893</v>
      </c>
      <c r="Q10" s="21">
        <f t="shared" si="2"/>
        <v>0.718783630468509</v>
      </c>
      <c r="R10" s="21">
        <f t="shared" si="3"/>
        <v>0.991722787783868</v>
      </c>
      <c r="S10" s="21">
        <f t="shared" si="4"/>
        <v>0.527116956985425</v>
      </c>
      <c r="T10" s="21">
        <f t="shared" si="5"/>
        <v>0.117977485328929</v>
      </c>
    </row>
    <row r="11" ht="15" spans="1:20">
      <c r="A11" s="25">
        <v>2020</v>
      </c>
      <c r="B11" s="98">
        <v>83759.6334285714</v>
      </c>
      <c r="C11" s="98">
        <v>21635.5714285714</v>
      </c>
      <c r="D11" s="98">
        <v>14090</v>
      </c>
      <c r="E11" s="98">
        <v>28430</v>
      </c>
      <c r="F11" s="98">
        <v>10853</v>
      </c>
      <c r="H11" s="120">
        <f t="shared" si="0"/>
        <v>45898.4684285714</v>
      </c>
      <c r="I11" s="120">
        <v>14728.5714285714</v>
      </c>
      <c r="J11" s="120">
        <v>13036</v>
      </c>
      <c r="K11" s="120">
        <v>15417.9</v>
      </c>
      <c r="L11" s="120">
        <v>2350</v>
      </c>
      <c r="M11" s="120">
        <v>365.997</v>
      </c>
      <c r="N11" s="119">
        <v>0</v>
      </c>
      <c r="P11" s="21">
        <f t="shared" si="1"/>
        <v>0.547978382304081</v>
      </c>
      <c r="Q11" s="21">
        <f t="shared" si="2"/>
        <v>0.680757218601641</v>
      </c>
      <c r="R11" s="21">
        <f t="shared" si="3"/>
        <v>0.925195173882186</v>
      </c>
      <c r="S11" s="21">
        <f t="shared" si="4"/>
        <v>0.542310939148786</v>
      </c>
      <c r="T11" s="21">
        <f t="shared" si="5"/>
        <v>0.216529991707362</v>
      </c>
    </row>
    <row r="12" ht="15" spans="1:20">
      <c r="A12" s="25">
        <v>2021</v>
      </c>
      <c r="B12" s="98">
        <v>86844.2019732868</v>
      </c>
      <c r="C12" s="98">
        <v>22116.0659732868</v>
      </c>
      <c r="D12" s="98">
        <v>14280</v>
      </c>
      <c r="E12" s="98">
        <v>29190</v>
      </c>
      <c r="F12" s="98">
        <v>11732</v>
      </c>
      <c r="H12" s="120">
        <f t="shared" si="0"/>
        <v>45777.2326533996</v>
      </c>
      <c r="I12" s="120">
        <v>14371.2356533996</v>
      </c>
      <c r="J12" s="120">
        <v>13395.5</v>
      </c>
      <c r="K12" s="120">
        <v>15670</v>
      </c>
      <c r="L12" s="120">
        <v>1900</v>
      </c>
      <c r="M12" s="120">
        <v>440.497</v>
      </c>
      <c r="N12" s="119">
        <v>0</v>
      </c>
      <c r="P12" s="21">
        <f t="shared" si="1"/>
        <v>0.527119043220417</v>
      </c>
      <c r="Q12" s="21">
        <f t="shared" si="2"/>
        <v>0.649809765930256</v>
      </c>
      <c r="R12" s="21">
        <f t="shared" si="3"/>
        <v>0.938060224089636</v>
      </c>
      <c r="S12" s="21">
        <f t="shared" si="4"/>
        <v>0.536827680712573</v>
      </c>
      <c r="T12" s="21">
        <f t="shared" si="5"/>
        <v>0.161950221616093</v>
      </c>
    </row>
    <row r="13" ht="15" spans="1:20">
      <c r="A13" s="25">
        <v>2022</v>
      </c>
      <c r="B13" s="98">
        <v>85045.7604907699</v>
      </c>
      <c r="C13" s="98">
        <v>21389.1104907699</v>
      </c>
      <c r="D13" s="98">
        <v>13989</v>
      </c>
      <c r="E13" s="98">
        <v>30102</v>
      </c>
      <c r="F13" s="98">
        <v>10726</v>
      </c>
      <c r="H13" s="120">
        <f t="shared" si="0"/>
        <v>46362.9060341014</v>
      </c>
      <c r="I13" s="120">
        <v>14228.5090341014</v>
      </c>
      <c r="J13" s="120">
        <v>14152.6</v>
      </c>
      <c r="K13" s="120">
        <v>15348.8</v>
      </c>
      <c r="L13" s="120">
        <v>2300</v>
      </c>
      <c r="M13" s="120">
        <v>332.997</v>
      </c>
      <c r="N13" s="119">
        <v>0</v>
      </c>
      <c r="P13" s="21">
        <f t="shared" si="1"/>
        <v>0.545152465761456</v>
      </c>
      <c r="Q13" s="21">
        <f t="shared" si="2"/>
        <v>0.665222101697098</v>
      </c>
      <c r="R13" s="21">
        <f t="shared" si="3"/>
        <v>1.01169490313818</v>
      </c>
      <c r="S13" s="21">
        <f t="shared" si="4"/>
        <v>0.509893030363431</v>
      </c>
      <c r="T13" s="21">
        <f t="shared" si="5"/>
        <v>0.214432220771956</v>
      </c>
    </row>
    <row r="18" ht="15" spans="1:2">
      <c r="A18" s="12" t="s">
        <v>24</v>
      </c>
      <c r="B18" s="2"/>
    </row>
    <row r="19" ht="15" spans="1:2">
      <c r="A19" s="2" t="s">
        <v>13</v>
      </c>
      <c r="B19" s="2" t="s">
        <v>25</v>
      </c>
    </row>
    <row r="20" ht="15" spans="1:2">
      <c r="A20" s="2" t="s">
        <v>15</v>
      </c>
      <c r="B20" s="2" t="s">
        <v>26</v>
      </c>
    </row>
    <row r="21" ht="15" spans="1:2">
      <c r="A21" s="2" t="s">
        <v>17</v>
      </c>
      <c r="B21" s="2" t="s">
        <v>27</v>
      </c>
    </row>
    <row r="22" ht="15" spans="1:2">
      <c r="A22" s="2" t="s">
        <v>19</v>
      </c>
      <c r="B22" s="2" t="s">
        <v>28</v>
      </c>
    </row>
    <row r="23" ht="15" spans="1:2">
      <c r="A23" s="2" t="s">
        <v>20</v>
      </c>
      <c r="B23" s="2" t="s">
        <v>29</v>
      </c>
    </row>
    <row r="24" ht="15" spans="1:2">
      <c r="A24" s="2" t="s">
        <v>22</v>
      </c>
      <c r="B24" s="2" t="s">
        <v>30</v>
      </c>
    </row>
    <row r="25" ht="15" spans="1:2">
      <c r="A25" s="2"/>
      <c r="B25" s="2" t="s">
        <v>31</v>
      </c>
    </row>
    <row r="26" ht="15" spans="1:2">
      <c r="A26" s="2"/>
      <c r="B26" s="2" t="s">
        <v>32</v>
      </c>
    </row>
    <row r="27" ht="15" spans="1:2">
      <c r="A27" s="2"/>
      <c r="B27" s="2" t="s">
        <v>33</v>
      </c>
    </row>
    <row r="30" ht="15" spans="1:2">
      <c r="A30" s="4" t="s">
        <v>45</v>
      </c>
      <c r="B30" s="5"/>
    </row>
    <row r="31" ht="15" spans="1:2">
      <c r="A31" s="5" t="s">
        <v>13</v>
      </c>
      <c r="B31" s="5" t="s">
        <v>25</v>
      </c>
    </row>
    <row r="32" ht="15" spans="1:2">
      <c r="A32" s="5" t="s">
        <v>15</v>
      </c>
      <c r="B32" s="5" t="s">
        <v>26</v>
      </c>
    </row>
    <row r="33" ht="15" spans="1:2">
      <c r="A33" s="5" t="s">
        <v>17</v>
      </c>
      <c r="B33" s="2" t="s">
        <v>46</v>
      </c>
    </row>
    <row r="34" ht="15" spans="1:2">
      <c r="A34" s="5" t="s">
        <v>19</v>
      </c>
      <c r="B34" s="6" t="s">
        <v>28</v>
      </c>
    </row>
    <row r="35" ht="15" spans="1:2">
      <c r="A35" s="5" t="s">
        <v>20</v>
      </c>
      <c r="B35" s="6" t="s">
        <v>47</v>
      </c>
    </row>
    <row r="36" ht="15" spans="1:2">
      <c r="A36" s="5" t="s">
        <v>22</v>
      </c>
      <c r="B36" s="5" t="s">
        <v>48</v>
      </c>
    </row>
    <row r="37" ht="15" spans="1:2">
      <c r="A37" s="121"/>
      <c r="B37" s="2" t="s">
        <v>31</v>
      </c>
    </row>
    <row r="38" ht="15" spans="1:2">
      <c r="A38" s="2"/>
      <c r="B38" s="2" t="s">
        <v>49</v>
      </c>
    </row>
    <row r="39" ht="15" spans="1:2">
      <c r="A39" s="2"/>
      <c r="B39" s="2" t="s">
        <v>50</v>
      </c>
    </row>
    <row r="40" ht="15" spans="1:1">
      <c r="A40" s="2"/>
    </row>
  </sheetData>
  <mergeCells count="4">
    <mergeCell ref="B1:F1"/>
    <mergeCell ref="H1:M1"/>
    <mergeCell ref="P1:T1"/>
    <mergeCell ref="A1:A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4"/>
  <sheetViews>
    <sheetView workbookViewId="0">
      <selection activeCell="R27" sqref="R27"/>
    </sheetView>
  </sheetViews>
  <sheetFormatPr defaultColWidth="9" defaultRowHeight="13.5"/>
  <cols>
    <col min="1" max="1" width="8.5" customWidth="1"/>
    <col min="2" max="2" width="12.125" customWidth="1"/>
    <col min="10" max="10" width="11.25"/>
    <col min="15" max="16" width="13.75"/>
    <col min="17" max="17" width="16"/>
    <col min="18" max="20" width="13.75"/>
    <col min="21" max="24" width="12.625"/>
  </cols>
  <sheetData>
    <row r="1" ht="15" spans="1:24">
      <c r="A1" s="111"/>
      <c r="B1" s="111"/>
      <c r="C1" s="111"/>
      <c r="D1" s="111"/>
      <c r="E1" s="111"/>
      <c r="F1" s="111"/>
      <c r="I1" s="7" t="s">
        <v>34</v>
      </c>
      <c r="J1" s="7" t="s">
        <v>51</v>
      </c>
      <c r="K1" s="7"/>
      <c r="L1" s="7"/>
      <c r="M1" s="7"/>
      <c r="N1" s="7"/>
      <c r="O1" s="112"/>
      <c r="P1" s="113"/>
      <c r="Q1" s="1" t="s">
        <v>52</v>
      </c>
      <c r="R1" s="1"/>
      <c r="S1" s="1"/>
      <c r="T1" s="1"/>
      <c r="U1" s="7" t="s">
        <v>53</v>
      </c>
      <c r="V1" s="7"/>
      <c r="W1" s="7"/>
      <c r="X1" s="7"/>
    </row>
    <row r="2" ht="15" spans="1:24">
      <c r="A2" s="7" t="s">
        <v>34</v>
      </c>
      <c r="B2" s="7" t="s">
        <v>54</v>
      </c>
      <c r="C2" s="7"/>
      <c r="D2" s="7"/>
      <c r="E2" s="7"/>
      <c r="F2" s="7"/>
      <c r="I2" s="7"/>
      <c r="J2" s="2" t="s">
        <v>4</v>
      </c>
      <c r="K2" s="2" t="s">
        <v>5</v>
      </c>
      <c r="L2" s="2" t="s">
        <v>6</v>
      </c>
      <c r="M2" s="2" t="s">
        <v>7</v>
      </c>
      <c r="N2" s="2" t="s">
        <v>9</v>
      </c>
      <c r="O2" s="112"/>
      <c r="P2" s="2" t="s">
        <v>55</v>
      </c>
      <c r="Q2" s="2" t="s">
        <v>5</v>
      </c>
      <c r="R2" s="2" t="s">
        <v>6</v>
      </c>
      <c r="S2" s="2" t="s">
        <v>7</v>
      </c>
      <c r="T2" s="2" t="s">
        <v>9</v>
      </c>
      <c r="U2" s="2" t="s">
        <v>5</v>
      </c>
      <c r="V2" s="2" t="s">
        <v>6</v>
      </c>
      <c r="W2" s="2" t="s">
        <v>7</v>
      </c>
      <c r="X2" s="2" t="s">
        <v>9</v>
      </c>
    </row>
    <row r="3" ht="15" spans="1:24">
      <c r="A3" s="7"/>
      <c r="B3" s="2" t="s">
        <v>4</v>
      </c>
      <c r="C3" s="2" t="s">
        <v>5</v>
      </c>
      <c r="D3" s="2" t="s">
        <v>6</v>
      </c>
      <c r="E3" s="2" t="s">
        <v>7</v>
      </c>
      <c r="F3" s="2" t="s">
        <v>9</v>
      </c>
      <c r="I3" s="2">
        <v>2011</v>
      </c>
      <c r="J3" s="22">
        <f>K3*U3+L3*V3+M3*W3+N3*X3</f>
        <v>633.795238128667</v>
      </c>
      <c r="K3" s="2">
        <v>780.69</v>
      </c>
      <c r="L3" s="2">
        <v>459.95</v>
      </c>
      <c r="M3" s="2">
        <v>686.04</v>
      </c>
      <c r="N3" s="2">
        <v>372.54</v>
      </c>
      <c r="P3" s="114">
        <f>Q3+R3+S3+T3</f>
        <v>99715</v>
      </c>
      <c r="Q3" s="114">
        <v>30338</v>
      </c>
      <c r="R3" s="114">
        <v>24507</v>
      </c>
      <c r="S3" s="114">
        <v>36767</v>
      </c>
      <c r="T3" s="114">
        <v>8103</v>
      </c>
      <c r="U3" s="115">
        <f>Q3/P3</f>
        <v>0.304247104247104</v>
      </c>
      <c r="V3" s="115">
        <f>R3/P3</f>
        <v>0.245770445770446</v>
      </c>
      <c r="W3" s="115">
        <f>S3/P3</f>
        <v>0.36872085443514</v>
      </c>
      <c r="X3" s="115">
        <f>T3/P3</f>
        <v>0.0812615955473098</v>
      </c>
    </row>
    <row r="4" ht="15" spans="1:24">
      <c r="A4" s="2">
        <v>2012</v>
      </c>
      <c r="B4" s="21">
        <f>J4/J3-1</f>
        <v>0.0386034491993166</v>
      </c>
      <c r="C4" s="21">
        <f>K4/K3-1</f>
        <v>0.021493806760686</v>
      </c>
      <c r="D4" s="21">
        <f>L4/L3-1</f>
        <v>-0.0496140884878791</v>
      </c>
      <c r="E4" s="21">
        <f>M4/M3-1</f>
        <v>0.0652294326861407</v>
      </c>
      <c r="F4" s="21">
        <f>N4/N3-1</f>
        <v>0.168840929833038</v>
      </c>
      <c r="I4" s="2">
        <v>2012</v>
      </c>
      <c r="J4" s="22">
        <f t="shared" ref="J4:J14" si="0">K4*U4+L4*V4+M4*W4+N4*X4</f>
        <v>658.261920406535</v>
      </c>
      <c r="K4" s="2">
        <v>797.47</v>
      </c>
      <c r="L4" s="2">
        <v>437.13</v>
      </c>
      <c r="M4" s="2">
        <v>730.79</v>
      </c>
      <c r="N4" s="2">
        <v>435.44</v>
      </c>
      <c r="O4" s="115"/>
      <c r="P4" s="114">
        <f t="shared" ref="P4:P14" si="1">Q4+R4+S4+T4</f>
        <v>101541</v>
      </c>
      <c r="Q4" s="114">
        <v>30476</v>
      </c>
      <c r="R4" s="114">
        <v>24551</v>
      </c>
      <c r="S4" s="114">
        <v>39109</v>
      </c>
      <c r="T4" s="114">
        <v>7405</v>
      </c>
      <c r="U4" s="115">
        <f t="shared" ref="U4:U14" si="2">Q4/P4</f>
        <v>0.300134920869403</v>
      </c>
      <c r="V4" s="115">
        <f t="shared" ref="V4:V14" si="3">R4/P4</f>
        <v>0.241784106912479</v>
      </c>
      <c r="W4" s="115">
        <f t="shared" ref="W4:W14" si="4">S4/P4</f>
        <v>0.385154765070267</v>
      </c>
      <c r="X4" s="115">
        <f t="shared" ref="X4:X14" si="5">T4/P4</f>
        <v>0.0729262071478516</v>
      </c>
    </row>
    <row r="5" ht="15" spans="1:24">
      <c r="A5" s="2">
        <v>2013</v>
      </c>
      <c r="B5" s="21">
        <f t="shared" ref="B5:B14" si="6">J5/J4-1</f>
        <v>-0.0512126718260851</v>
      </c>
      <c r="C5" s="21">
        <f t="shared" ref="C5:C14" si="7">K5/K4-1</f>
        <v>-0.07866126625453</v>
      </c>
      <c r="D5" s="21">
        <f t="shared" ref="D5:D14" si="8">L5/L4-1</f>
        <v>0.053782627593622</v>
      </c>
      <c r="E5" s="21">
        <f t="shared" ref="E5:E14" si="9">M5/M4-1</f>
        <v>-0.0685559463046839</v>
      </c>
      <c r="F5" s="21">
        <f t="shared" ref="F5:F14" si="10">N5/N4-1</f>
        <v>-0.118317104537939</v>
      </c>
      <c r="I5" s="2">
        <v>2013</v>
      </c>
      <c r="J5" s="22">
        <f t="shared" si="0"/>
        <v>624.550568701147</v>
      </c>
      <c r="K5" s="2">
        <v>734.74</v>
      </c>
      <c r="L5" s="2">
        <v>460.64</v>
      </c>
      <c r="M5" s="2">
        <v>680.69</v>
      </c>
      <c r="N5" s="2">
        <v>383.92</v>
      </c>
      <c r="O5" s="115"/>
      <c r="P5" s="114">
        <f t="shared" si="1"/>
        <v>103499</v>
      </c>
      <c r="Q5" s="114">
        <v>30710</v>
      </c>
      <c r="R5" s="114">
        <v>24440</v>
      </c>
      <c r="S5" s="114">
        <v>41299</v>
      </c>
      <c r="T5" s="114">
        <v>7050</v>
      </c>
      <c r="U5" s="115">
        <f t="shared" si="2"/>
        <v>0.29671784268447</v>
      </c>
      <c r="V5" s="115">
        <f t="shared" si="3"/>
        <v>0.236137547222678</v>
      </c>
      <c r="W5" s="115">
        <f t="shared" si="4"/>
        <v>0.399028009932463</v>
      </c>
      <c r="X5" s="115">
        <f t="shared" si="5"/>
        <v>0.068116600160388</v>
      </c>
    </row>
    <row r="6" ht="15" spans="1:24">
      <c r="A6" s="2">
        <v>2014</v>
      </c>
      <c r="B6" s="21">
        <f t="shared" si="6"/>
        <v>0.112883790733082</v>
      </c>
      <c r="C6" s="21">
        <f t="shared" si="7"/>
        <v>0.0901679505675477</v>
      </c>
      <c r="D6" s="21">
        <f t="shared" si="8"/>
        <v>0.306356373740882</v>
      </c>
      <c r="E6" s="21">
        <f t="shared" si="9"/>
        <v>0.0703697718491529</v>
      </c>
      <c r="F6" s="21">
        <f t="shared" si="10"/>
        <v>-0.0779589497812044</v>
      </c>
      <c r="I6" s="2">
        <v>2014</v>
      </c>
      <c r="J6" s="22">
        <f t="shared" si="0"/>
        <v>695.052204400634</v>
      </c>
      <c r="K6" s="2">
        <v>800.99</v>
      </c>
      <c r="L6" s="2">
        <v>601.76</v>
      </c>
      <c r="M6" s="2">
        <v>728.59</v>
      </c>
      <c r="N6" s="2">
        <v>353.99</v>
      </c>
      <c r="O6" s="115"/>
      <c r="P6" s="114">
        <f t="shared" si="1"/>
        <v>105303</v>
      </c>
      <c r="Q6" s="114">
        <v>30765</v>
      </c>
      <c r="R6" s="114">
        <v>24443</v>
      </c>
      <c r="S6" s="114">
        <v>42997</v>
      </c>
      <c r="T6" s="114">
        <v>7098</v>
      </c>
      <c r="U6" s="115">
        <f t="shared" si="2"/>
        <v>0.292156918606307</v>
      </c>
      <c r="V6" s="115">
        <f t="shared" si="3"/>
        <v>0.232120642336875</v>
      </c>
      <c r="W6" s="115">
        <f t="shared" si="4"/>
        <v>0.408316952033655</v>
      </c>
      <c r="X6" s="115">
        <f t="shared" si="5"/>
        <v>0.0674054870231617</v>
      </c>
    </row>
    <row r="7" ht="15" spans="1:24">
      <c r="A7" s="2">
        <v>2015</v>
      </c>
      <c r="B7" s="21">
        <f t="shared" si="6"/>
        <v>-0.156706690608253</v>
      </c>
      <c r="C7" s="21">
        <f t="shared" si="7"/>
        <v>-0.0210364673716277</v>
      </c>
      <c r="D7" s="21">
        <f t="shared" si="8"/>
        <v>-0.0978296995479926</v>
      </c>
      <c r="E7" s="21">
        <f t="shared" si="9"/>
        <v>-0.282243785942711</v>
      </c>
      <c r="F7" s="21">
        <f t="shared" si="10"/>
        <v>-0.25119353654058</v>
      </c>
      <c r="I7" s="2">
        <v>2015</v>
      </c>
      <c r="J7" s="22">
        <f t="shared" si="0"/>
        <v>586.13287364904</v>
      </c>
      <c r="K7" s="2">
        <v>784.14</v>
      </c>
      <c r="L7" s="2">
        <v>542.89</v>
      </c>
      <c r="M7" s="2">
        <v>522.95</v>
      </c>
      <c r="N7" s="2">
        <v>265.07</v>
      </c>
      <c r="O7" s="115"/>
      <c r="P7" s="114">
        <f t="shared" si="1"/>
        <v>107146</v>
      </c>
      <c r="Q7" s="114">
        <v>30784</v>
      </c>
      <c r="R7" s="114">
        <v>24567</v>
      </c>
      <c r="S7" s="114">
        <v>44968</v>
      </c>
      <c r="T7" s="114">
        <v>6827</v>
      </c>
      <c r="U7" s="115">
        <f t="shared" si="2"/>
        <v>0.287308905605436</v>
      </c>
      <c r="V7" s="115">
        <f t="shared" si="3"/>
        <v>0.229285274298621</v>
      </c>
      <c r="W7" s="115">
        <f t="shared" si="4"/>
        <v>0.419689022455341</v>
      </c>
      <c r="X7" s="115">
        <f t="shared" si="5"/>
        <v>0.0637167976406025</v>
      </c>
    </row>
    <row r="8" ht="15" spans="1:24">
      <c r="A8" s="2">
        <v>2016</v>
      </c>
      <c r="B8" s="21">
        <f t="shared" si="6"/>
        <v>-0.199472409999782</v>
      </c>
      <c r="C8" s="21">
        <f t="shared" si="7"/>
        <v>-0.0568648455632923</v>
      </c>
      <c r="D8" s="21">
        <f t="shared" si="8"/>
        <v>-0.160769216600048</v>
      </c>
      <c r="E8" s="21">
        <f t="shared" si="9"/>
        <v>-0.347528444401951</v>
      </c>
      <c r="F8" s="21">
        <f t="shared" si="10"/>
        <v>-0.382163202173011</v>
      </c>
      <c r="I8" s="2">
        <v>2016</v>
      </c>
      <c r="J8" s="22">
        <f t="shared" si="0"/>
        <v>469.215536762168</v>
      </c>
      <c r="K8" s="2">
        <v>739.55</v>
      </c>
      <c r="L8" s="2">
        <v>455.61</v>
      </c>
      <c r="M8" s="2">
        <v>341.21</v>
      </c>
      <c r="N8" s="2">
        <v>163.77</v>
      </c>
      <c r="O8" s="115"/>
      <c r="P8" s="114">
        <f t="shared" si="1"/>
        <v>107189</v>
      </c>
      <c r="Q8" s="114">
        <v>30746</v>
      </c>
      <c r="R8" s="114">
        <v>24666</v>
      </c>
      <c r="S8" s="114">
        <v>44178</v>
      </c>
      <c r="T8" s="114">
        <v>7599</v>
      </c>
      <c r="U8" s="115">
        <f t="shared" si="2"/>
        <v>0.286839134612693</v>
      </c>
      <c r="V8" s="115">
        <f t="shared" si="3"/>
        <v>0.230116896323317</v>
      </c>
      <c r="W8" s="115">
        <f t="shared" si="4"/>
        <v>0.412150500517777</v>
      </c>
      <c r="X8" s="115">
        <f t="shared" si="5"/>
        <v>0.0708934685462128</v>
      </c>
    </row>
    <row r="9" ht="15" spans="1:24">
      <c r="A9" s="2">
        <v>2017</v>
      </c>
      <c r="B9" s="21">
        <f t="shared" si="6"/>
        <v>0.109193311767134</v>
      </c>
      <c r="C9" s="21">
        <f t="shared" si="7"/>
        <v>-0.0292880805895477</v>
      </c>
      <c r="D9" s="21">
        <f t="shared" si="8"/>
        <v>0.167709224995062</v>
      </c>
      <c r="E9" s="21">
        <f t="shared" si="9"/>
        <v>0.247501538641892</v>
      </c>
      <c r="F9" s="21">
        <f t="shared" si="10"/>
        <v>0.448800146546987</v>
      </c>
      <c r="I9" s="2">
        <v>2017</v>
      </c>
      <c r="J9" s="22">
        <f t="shared" si="0"/>
        <v>520.450735153822</v>
      </c>
      <c r="K9" s="2">
        <v>717.89</v>
      </c>
      <c r="L9" s="2">
        <v>532.02</v>
      </c>
      <c r="M9" s="2">
        <v>425.66</v>
      </c>
      <c r="N9" s="2">
        <v>237.27</v>
      </c>
      <c r="O9" s="115"/>
      <c r="P9" s="114">
        <f t="shared" si="1"/>
        <v>105869</v>
      </c>
      <c r="Q9" s="114">
        <v>30747</v>
      </c>
      <c r="R9" s="114">
        <v>24478</v>
      </c>
      <c r="S9" s="114">
        <v>42399</v>
      </c>
      <c r="T9" s="114">
        <v>8245</v>
      </c>
      <c r="U9" s="115">
        <f t="shared" si="2"/>
        <v>0.290424959147626</v>
      </c>
      <c r="V9" s="115">
        <f t="shared" si="3"/>
        <v>0.231210269295072</v>
      </c>
      <c r="W9" s="115">
        <f t="shared" si="4"/>
        <v>0.400485505672104</v>
      </c>
      <c r="X9" s="115">
        <f t="shared" si="5"/>
        <v>0.0778792658851977</v>
      </c>
    </row>
    <row r="10" ht="15" spans="1:24">
      <c r="A10" s="2">
        <v>2018</v>
      </c>
      <c r="B10" s="21">
        <f t="shared" si="6"/>
        <v>-0.118798682041581</v>
      </c>
      <c r="C10" s="21">
        <f t="shared" si="7"/>
        <v>-0.108609954171252</v>
      </c>
      <c r="D10" s="21">
        <f t="shared" si="8"/>
        <v>-0.325608059847374</v>
      </c>
      <c r="E10" s="21">
        <f t="shared" si="9"/>
        <v>0.0486068693323309</v>
      </c>
      <c r="F10" s="21">
        <f t="shared" si="10"/>
        <v>-0.336367850971467</v>
      </c>
      <c r="I10" s="2">
        <v>2018</v>
      </c>
      <c r="J10" s="22">
        <f t="shared" si="0"/>
        <v>458.621873749976</v>
      </c>
      <c r="K10" s="2">
        <v>639.92</v>
      </c>
      <c r="L10" s="2">
        <v>358.79</v>
      </c>
      <c r="M10" s="2">
        <v>446.35</v>
      </c>
      <c r="N10" s="2">
        <v>157.46</v>
      </c>
      <c r="O10" s="115"/>
      <c r="P10" s="114">
        <f t="shared" si="1"/>
        <v>104998</v>
      </c>
      <c r="Q10" s="114">
        <v>30189</v>
      </c>
      <c r="R10" s="114">
        <v>24266</v>
      </c>
      <c r="S10" s="114">
        <v>42130</v>
      </c>
      <c r="T10" s="114">
        <v>8413</v>
      </c>
      <c r="U10" s="115">
        <f t="shared" si="2"/>
        <v>0.287519762281186</v>
      </c>
      <c r="V10" s="115">
        <f t="shared" si="3"/>
        <v>0.231109163984076</v>
      </c>
      <c r="W10" s="115">
        <f t="shared" si="4"/>
        <v>0.401245738014057</v>
      </c>
      <c r="X10" s="115">
        <f t="shared" si="5"/>
        <v>0.0801253357206804</v>
      </c>
    </row>
    <row r="11" ht="15" spans="1:24">
      <c r="A11" s="2">
        <v>2019</v>
      </c>
      <c r="B11" s="21">
        <f t="shared" si="6"/>
        <v>0.103247343669014</v>
      </c>
      <c r="C11" s="21">
        <f t="shared" si="7"/>
        <v>-0.045849481185148</v>
      </c>
      <c r="D11" s="21">
        <f t="shared" si="8"/>
        <v>0.464059756403467</v>
      </c>
      <c r="E11" s="21">
        <f t="shared" si="9"/>
        <v>0.0906015458720735</v>
      </c>
      <c r="F11" s="21">
        <f t="shared" si="10"/>
        <v>0.326495617934714</v>
      </c>
      <c r="I11" s="2">
        <v>2019</v>
      </c>
      <c r="J11" s="22">
        <f t="shared" si="0"/>
        <v>505.973363963167</v>
      </c>
      <c r="K11" s="2">
        <v>610.58</v>
      </c>
      <c r="L11" s="2">
        <v>525.29</v>
      </c>
      <c r="M11" s="2">
        <v>486.79</v>
      </c>
      <c r="N11" s="2">
        <v>208.87</v>
      </c>
      <c r="O11" s="115"/>
      <c r="P11" s="114">
        <f t="shared" si="1"/>
        <v>104038</v>
      </c>
      <c r="Q11" s="114">
        <v>29694</v>
      </c>
      <c r="R11" s="114">
        <v>23728</v>
      </c>
      <c r="S11" s="114">
        <v>41284</v>
      </c>
      <c r="T11" s="114">
        <v>9332</v>
      </c>
      <c r="U11" s="115">
        <f t="shared" si="2"/>
        <v>0.285414944539495</v>
      </c>
      <c r="V11" s="115">
        <f t="shared" si="3"/>
        <v>0.228070512697284</v>
      </c>
      <c r="W11" s="115">
        <f t="shared" si="4"/>
        <v>0.396816547799842</v>
      </c>
      <c r="X11" s="115">
        <f t="shared" si="5"/>
        <v>0.0896979949633788</v>
      </c>
    </row>
    <row r="12" ht="15" spans="1:24">
      <c r="A12" s="2">
        <v>2020</v>
      </c>
      <c r="B12" s="21">
        <f t="shared" si="6"/>
        <v>0.196597431998436</v>
      </c>
      <c r="C12" s="21">
        <f t="shared" si="7"/>
        <v>0.0186871499230239</v>
      </c>
      <c r="D12" s="21">
        <f t="shared" si="8"/>
        <v>-0.0599097641302899</v>
      </c>
      <c r="E12" s="21">
        <f t="shared" si="9"/>
        <v>0.489204790566774</v>
      </c>
      <c r="F12" s="21">
        <f t="shared" si="10"/>
        <v>0.531431033657299</v>
      </c>
      <c r="I12" s="2">
        <v>2020</v>
      </c>
      <c r="J12" s="22">
        <f t="shared" si="0"/>
        <v>605.446427977936</v>
      </c>
      <c r="K12" s="2">
        <v>621.99</v>
      </c>
      <c r="L12" s="2">
        <v>493.82</v>
      </c>
      <c r="M12" s="2">
        <v>724.93</v>
      </c>
      <c r="N12" s="2">
        <v>319.87</v>
      </c>
      <c r="O12" s="115"/>
      <c r="P12" s="114">
        <f t="shared" si="1"/>
        <v>104586.7</v>
      </c>
      <c r="Q12" s="114">
        <v>30080</v>
      </c>
      <c r="R12" s="114">
        <v>23380</v>
      </c>
      <c r="S12" s="114">
        <v>41260</v>
      </c>
      <c r="T12" s="114">
        <v>9866.7</v>
      </c>
      <c r="U12" s="115">
        <f t="shared" si="2"/>
        <v>0.287608271415008</v>
      </c>
      <c r="V12" s="115">
        <f t="shared" si="3"/>
        <v>0.223546588619777</v>
      </c>
      <c r="W12" s="115">
        <f t="shared" si="4"/>
        <v>0.394505228676304</v>
      </c>
      <c r="X12" s="115">
        <f t="shared" si="5"/>
        <v>0.0943399112889115</v>
      </c>
    </row>
    <row r="13" ht="15" spans="1:24">
      <c r="A13" s="2">
        <v>2021</v>
      </c>
      <c r="B13" s="21">
        <f t="shared" si="6"/>
        <v>0.1486383503811</v>
      </c>
      <c r="C13" s="21">
        <f t="shared" si="7"/>
        <v>0.00233122719014789</v>
      </c>
      <c r="D13" s="21">
        <f t="shared" si="8"/>
        <v>0.277975780648819</v>
      </c>
      <c r="E13" s="21">
        <f t="shared" si="9"/>
        <v>0.13595795456113</v>
      </c>
      <c r="F13" s="21">
        <f t="shared" si="10"/>
        <v>0.476912495701379</v>
      </c>
      <c r="I13" s="2">
        <v>2021</v>
      </c>
      <c r="J13" s="22">
        <f t="shared" si="0"/>
        <v>695.438986276706</v>
      </c>
      <c r="K13" s="2">
        <v>623.44</v>
      </c>
      <c r="L13" s="2">
        <v>631.09</v>
      </c>
      <c r="M13" s="2">
        <v>823.49</v>
      </c>
      <c r="N13" s="2">
        <v>472.42</v>
      </c>
      <c r="O13" s="115"/>
      <c r="P13" s="114">
        <f t="shared" si="1"/>
        <v>105229.11</v>
      </c>
      <c r="Q13" s="114">
        <v>29921.2</v>
      </c>
      <c r="R13" s="114">
        <v>23568.4</v>
      </c>
      <c r="S13" s="114">
        <v>43324.1</v>
      </c>
      <c r="T13" s="114">
        <v>8415.41</v>
      </c>
      <c r="U13" s="115">
        <f t="shared" si="2"/>
        <v>0.284343372285483</v>
      </c>
      <c r="V13" s="115">
        <f t="shared" si="3"/>
        <v>0.223972244942488</v>
      </c>
      <c r="W13" s="115">
        <f t="shared" si="4"/>
        <v>0.411712120343886</v>
      </c>
      <c r="X13" s="115">
        <f t="shared" si="5"/>
        <v>0.0799722624281437</v>
      </c>
    </row>
    <row r="14" ht="15" spans="1:24">
      <c r="A14" s="2">
        <v>2022</v>
      </c>
      <c r="B14" s="21">
        <f t="shared" si="6"/>
        <v>0.072372305733573</v>
      </c>
      <c r="C14" s="21">
        <f t="shared" si="7"/>
        <v>-0.13755934813294</v>
      </c>
      <c r="D14" s="21">
        <f t="shared" si="8"/>
        <v>0.503367190099669</v>
      </c>
      <c r="E14" s="21">
        <f t="shared" si="9"/>
        <v>0.0318279517662632</v>
      </c>
      <c r="F14" s="21">
        <f t="shared" si="10"/>
        <v>-0.0665297828203717</v>
      </c>
      <c r="I14" s="2">
        <v>2022</v>
      </c>
      <c r="J14" s="22">
        <f t="shared" si="0"/>
        <v>745.76950921057</v>
      </c>
      <c r="K14" s="2">
        <v>537.68</v>
      </c>
      <c r="L14" s="2">
        <v>948.76</v>
      </c>
      <c r="M14" s="2">
        <v>849.7</v>
      </c>
      <c r="N14" s="2">
        <v>440.99</v>
      </c>
      <c r="O14" s="115"/>
      <c r="P14" s="114">
        <f t="shared" si="1"/>
        <v>106282.24</v>
      </c>
      <c r="Q14" s="114">
        <v>29450</v>
      </c>
      <c r="R14" s="114">
        <v>23518.5</v>
      </c>
      <c r="S14" s="114">
        <v>43070</v>
      </c>
      <c r="T14" s="114">
        <v>10243.74</v>
      </c>
      <c r="U14" s="115">
        <f t="shared" si="2"/>
        <v>0.277092390977081</v>
      </c>
      <c r="V14" s="115">
        <f t="shared" si="3"/>
        <v>0.221283443028675</v>
      </c>
      <c r="W14" s="115">
        <f t="shared" si="4"/>
        <v>0.405241741235412</v>
      </c>
      <c r="X14" s="115">
        <f t="shared" si="5"/>
        <v>0.0963824247588308</v>
      </c>
    </row>
    <row r="24" ht="14.25" spans="1:1">
      <c r="A24" s="4" t="s">
        <v>56</v>
      </c>
    </row>
    <row r="25" ht="15" spans="1:2">
      <c r="A25" s="5" t="s">
        <v>57</v>
      </c>
      <c r="B25" s="5" t="s">
        <v>58</v>
      </c>
    </row>
    <row r="26" ht="15" spans="1:2">
      <c r="A26" s="25" t="s">
        <v>13</v>
      </c>
      <c r="B26" s="5" t="s">
        <v>59</v>
      </c>
    </row>
    <row r="27" ht="15" spans="1:2">
      <c r="A27" s="25"/>
      <c r="B27" s="5" t="s">
        <v>60</v>
      </c>
    </row>
    <row r="28" ht="15" spans="1:2">
      <c r="A28" s="25"/>
      <c r="B28" s="5" t="s">
        <v>61</v>
      </c>
    </row>
    <row r="29" ht="15" spans="1:2">
      <c r="A29" s="25"/>
      <c r="B29" s="5" t="s">
        <v>62</v>
      </c>
    </row>
    <row r="30" ht="15" spans="1:2">
      <c r="A30" s="5" t="s">
        <v>15</v>
      </c>
      <c r="B30" s="5" t="s">
        <v>63</v>
      </c>
    </row>
    <row r="31" ht="15" spans="1:2">
      <c r="A31" s="5" t="s">
        <v>64</v>
      </c>
      <c r="B31" s="5" t="s">
        <v>65</v>
      </c>
    </row>
    <row r="32" ht="15" spans="1:2">
      <c r="A32" s="5" t="s">
        <v>19</v>
      </c>
      <c r="B32" s="2" t="s">
        <v>66</v>
      </c>
    </row>
    <row r="33" ht="15" spans="1:2">
      <c r="A33" s="5" t="s">
        <v>22</v>
      </c>
      <c r="B33" s="5" t="s">
        <v>67</v>
      </c>
    </row>
    <row r="34" ht="15" spans="2:2">
      <c r="B34" s="5" t="s">
        <v>68</v>
      </c>
    </row>
  </sheetData>
  <mergeCells count="6">
    <mergeCell ref="J1:N1"/>
    <mergeCell ref="U1:X1"/>
    <mergeCell ref="B2:F2"/>
    <mergeCell ref="A2:A3"/>
    <mergeCell ref="A26:A29"/>
    <mergeCell ref="I1:I2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9"/>
  <sheetViews>
    <sheetView topLeftCell="D1" workbookViewId="0">
      <selection activeCell="Q34" sqref="Q34"/>
    </sheetView>
  </sheetViews>
  <sheetFormatPr defaultColWidth="9" defaultRowHeight="13.5"/>
  <cols>
    <col min="1" max="1" width="17.125" style="42" customWidth="1"/>
    <col min="2" max="2" width="11.5" style="42" customWidth="1"/>
    <col min="3" max="5" width="9" style="42"/>
    <col min="6" max="6" width="7.625" style="42" customWidth="1"/>
    <col min="7" max="7" width="13.25" style="42" customWidth="1"/>
    <col min="8" max="8" width="8.375" style="42" customWidth="1"/>
    <col min="9" max="9" width="10.125" style="42" customWidth="1"/>
    <col min="10" max="10" width="9" style="42"/>
    <col min="11" max="11" width="14.5" style="42" customWidth="1"/>
    <col min="12" max="20" width="9" style="42"/>
    <col min="21" max="21" width="9.375" style="42"/>
    <col min="22" max="22" width="9" style="42"/>
    <col min="23" max="23" width="9.375" style="42"/>
    <col min="24" max="16384" width="9" style="42"/>
  </cols>
  <sheetData>
    <row r="1" ht="15" spans="1:31">
      <c r="A1" s="25" t="s">
        <v>69</v>
      </c>
      <c r="B1" s="80" t="s">
        <v>70</v>
      </c>
      <c r="C1" s="80"/>
      <c r="D1" s="80"/>
      <c r="E1" s="80"/>
      <c r="F1" s="80"/>
      <c r="I1" s="80" t="s">
        <v>71</v>
      </c>
      <c r="J1" s="80"/>
      <c r="K1" s="80"/>
      <c r="L1" s="80"/>
      <c r="M1" s="80"/>
      <c r="N1" s="80"/>
      <c r="O1" s="80" t="s">
        <v>72</v>
      </c>
      <c r="P1" s="80"/>
      <c r="Q1" s="80"/>
      <c r="T1" s="25" t="s">
        <v>73</v>
      </c>
      <c r="U1" s="25"/>
      <c r="V1" s="25"/>
      <c r="W1" s="25"/>
      <c r="X1" s="25"/>
      <c r="Y1" s="5"/>
      <c r="Z1" s="75" t="s">
        <v>74</v>
      </c>
      <c r="AA1" s="75"/>
      <c r="AB1" s="75"/>
      <c r="AC1" s="75"/>
      <c r="AD1" s="75"/>
      <c r="AE1" s="75"/>
    </row>
    <row r="2" ht="15" spans="1:31">
      <c r="A2" s="25"/>
      <c r="B2" s="2" t="s">
        <v>4</v>
      </c>
      <c r="C2" s="2" t="s">
        <v>5</v>
      </c>
      <c r="D2" s="2" t="s">
        <v>6</v>
      </c>
      <c r="E2" s="2" t="s">
        <v>7</v>
      </c>
      <c r="F2" s="2" t="s">
        <v>9</v>
      </c>
      <c r="I2" s="2" t="s">
        <v>34</v>
      </c>
      <c r="J2" s="2" t="s">
        <v>4</v>
      </c>
      <c r="K2" s="2" t="s">
        <v>5</v>
      </c>
      <c r="L2" s="2" t="s">
        <v>6</v>
      </c>
      <c r="M2" s="2" t="s">
        <v>7</v>
      </c>
      <c r="N2" s="2" t="s">
        <v>9</v>
      </c>
      <c r="O2" s="86" t="s">
        <v>34</v>
      </c>
      <c r="P2" s="95" t="s">
        <v>75</v>
      </c>
      <c r="Q2" s="95" t="s">
        <v>76</v>
      </c>
      <c r="R2" s="82"/>
      <c r="S2" s="82"/>
      <c r="T2" s="25" t="s">
        <v>77</v>
      </c>
      <c r="U2" s="94" t="s">
        <v>5</v>
      </c>
      <c r="V2" s="94" t="s">
        <v>6</v>
      </c>
      <c r="W2" s="94" t="s">
        <v>7</v>
      </c>
      <c r="X2" s="94" t="s">
        <v>9</v>
      </c>
      <c r="Y2" s="42"/>
      <c r="Z2" s="25" t="s">
        <v>77</v>
      </c>
      <c r="AA2" s="106" t="s">
        <v>78</v>
      </c>
      <c r="AB2" s="83" t="s">
        <v>5</v>
      </c>
      <c r="AC2" s="83" t="s">
        <v>6</v>
      </c>
      <c r="AD2" s="83" t="s">
        <v>7</v>
      </c>
      <c r="AE2" s="83" t="s">
        <v>9</v>
      </c>
    </row>
    <row r="3" ht="15" spans="1:31">
      <c r="A3" s="96" t="s">
        <v>79</v>
      </c>
      <c r="B3" s="97">
        <v>2.39613859216653</v>
      </c>
      <c r="C3" s="97">
        <v>2.59</v>
      </c>
      <c r="D3" s="97">
        <v>2.21</v>
      </c>
      <c r="E3" s="97">
        <v>2.1</v>
      </c>
      <c r="F3" s="97">
        <v>5.51</v>
      </c>
      <c r="I3" s="25">
        <v>2011</v>
      </c>
      <c r="J3" s="98">
        <v>2.53586012964485</v>
      </c>
      <c r="K3" s="98">
        <v>2.75</v>
      </c>
      <c r="L3" s="98">
        <v>2.26</v>
      </c>
      <c r="M3" s="98">
        <v>2.27</v>
      </c>
      <c r="N3" s="98">
        <v>5.59</v>
      </c>
      <c r="O3" s="99">
        <v>2011</v>
      </c>
      <c r="P3" s="100"/>
      <c r="Q3" s="99">
        <v>100</v>
      </c>
      <c r="R3" s="102"/>
      <c r="S3" s="102"/>
      <c r="T3" s="25">
        <v>2011</v>
      </c>
      <c r="U3" s="94">
        <f t="shared" ref="U3:U14" si="0">AB3/$AA3</f>
        <v>0.370455582945312</v>
      </c>
      <c r="V3" s="94">
        <f t="shared" ref="V3:V14" si="1">AC3/$AA3</f>
        <v>0.216506893088652</v>
      </c>
      <c r="W3" s="94">
        <f t="shared" ref="W3:W14" si="2">AD3/$AA3</f>
        <v>0.385866885784717</v>
      </c>
      <c r="X3" s="94">
        <f t="shared" ref="X3:X14" si="3">AE3/$AA3</f>
        <v>0.0271706381813202</v>
      </c>
      <c r="Z3" s="25">
        <v>2011</v>
      </c>
      <c r="AA3" s="83">
        <f t="shared" ref="AA2:AA14" si="4">SUM(AB3:AE3)</f>
        <v>54765</v>
      </c>
      <c r="AB3" s="83">
        <v>20288</v>
      </c>
      <c r="AC3" s="83">
        <v>11857</v>
      </c>
      <c r="AD3" s="83">
        <v>21132</v>
      </c>
      <c r="AE3" s="83">
        <v>1488</v>
      </c>
    </row>
    <row r="4" ht="15" spans="1:31">
      <c r="A4" s="96" t="s">
        <v>80</v>
      </c>
      <c r="B4" s="97">
        <v>2.42539998174016</v>
      </c>
      <c r="C4" s="97">
        <v>2.63</v>
      </c>
      <c r="D4" s="97">
        <v>2.23</v>
      </c>
      <c r="E4" s="97">
        <v>2.12</v>
      </c>
      <c r="F4" s="97">
        <v>5.53</v>
      </c>
      <c r="H4" s="25"/>
      <c r="I4" s="25">
        <v>2012</v>
      </c>
      <c r="J4" s="98">
        <v>2.64473636363636</v>
      </c>
      <c r="K4" s="98">
        <v>2.9</v>
      </c>
      <c r="L4" s="98">
        <v>2.34</v>
      </c>
      <c r="M4" s="98">
        <v>2.39</v>
      </c>
      <c r="N4" s="98">
        <v>5.85</v>
      </c>
      <c r="O4" s="99">
        <v>2012</v>
      </c>
      <c r="P4" s="100">
        <v>102.6</v>
      </c>
      <c r="Q4" s="103">
        <f t="shared" ref="Q4:Q14" si="5">P4*Q3/100</f>
        <v>102.6</v>
      </c>
      <c r="T4" s="25">
        <v>2012</v>
      </c>
      <c r="U4" s="94">
        <f t="shared" si="0"/>
        <v>0.361066433566434</v>
      </c>
      <c r="V4" s="94">
        <f t="shared" si="1"/>
        <v>0.214108391608392</v>
      </c>
      <c r="W4" s="94">
        <f t="shared" si="2"/>
        <v>0.401328671328671</v>
      </c>
      <c r="X4" s="94">
        <f t="shared" si="3"/>
        <v>0.0234965034965035</v>
      </c>
      <c r="Z4" s="25">
        <v>2012</v>
      </c>
      <c r="AA4" s="83">
        <f t="shared" si="4"/>
        <v>57200</v>
      </c>
      <c r="AB4" s="83">
        <v>20653</v>
      </c>
      <c r="AC4" s="83">
        <v>12247</v>
      </c>
      <c r="AD4" s="83">
        <v>22956</v>
      </c>
      <c r="AE4" s="83">
        <v>1344</v>
      </c>
    </row>
    <row r="5" ht="15" spans="1:31">
      <c r="A5" s="96" t="s">
        <v>81</v>
      </c>
      <c r="B5" s="97">
        <v>2.46746407376974</v>
      </c>
      <c r="C5" s="97">
        <v>2.69</v>
      </c>
      <c r="D5" s="97">
        <v>2.23</v>
      </c>
      <c r="E5" s="97">
        <v>2.17</v>
      </c>
      <c r="F5" s="97">
        <v>5.55</v>
      </c>
      <c r="H5" s="25"/>
      <c r="I5" s="25">
        <v>2013</v>
      </c>
      <c r="J5" s="98">
        <v>2.67771416239273</v>
      </c>
      <c r="K5" s="98">
        <v>2.905</v>
      </c>
      <c r="L5" s="98">
        <v>2.5</v>
      </c>
      <c r="M5" s="98">
        <v>2.4</v>
      </c>
      <c r="N5" s="98">
        <v>6.23</v>
      </c>
      <c r="O5" s="99">
        <v>2013</v>
      </c>
      <c r="P5" s="100">
        <v>102.6</v>
      </c>
      <c r="Q5" s="103">
        <f t="shared" si="5"/>
        <v>105.2676</v>
      </c>
      <c r="R5" s="43"/>
      <c r="S5" s="104"/>
      <c r="T5" s="25">
        <v>2013</v>
      </c>
      <c r="U5" s="94">
        <f t="shared" si="0"/>
        <v>0.349176526346079</v>
      </c>
      <c r="V5" s="94">
        <f t="shared" si="1"/>
        <v>0.209279100864944</v>
      </c>
      <c r="W5" s="94">
        <f t="shared" si="2"/>
        <v>0.42053860085648</v>
      </c>
      <c r="X5" s="94">
        <f t="shared" si="3"/>
        <v>0.0210057719324972</v>
      </c>
      <c r="Z5" s="25">
        <v>2013</v>
      </c>
      <c r="AA5" s="83">
        <f t="shared" si="4"/>
        <v>59079</v>
      </c>
      <c r="AB5" s="83">
        <v>20629</v>
      </c>
      <c r="AC5" s="83">
        <v>12364</v>
      </c>
      <c r="AD5" s="83">
        <v>24845</v>
      </c>
      <c r="AE5" s="83">
        <v>1241</v>
      </c>
    </row>
    <row r="6" ht="15" spans="1:31">
      <c r="A6" s="96" t="s">
        <v>82</v>
      </c>
      <c r="B6" s="97">
        <v>2.49947046471286</v>
      </c>
      <c r="C6" s="97">
        <v>2.72</v>
      </c>
      <c r="D6" s="97">
        <v>2.26</v>
      </c>
      <c r="E6" s="97">
        <v>2.21</v>
      </c>
      <c r="F6" s="97">
        <v>5.58</v>
      </c>
      <c r="H6" s="25"/>
      <c r="I6" s="25">
        <v>2014</v>
      </c>
      <c r="J6" s="98">
        <v>2.74516849908379</v>
      </c>
      <c r="K6" s="98">
        <v>2.965</v>
      </c>
      <c r="L6" s="98">
        <v>2.57</v>
      </c>
      <c r="M6" s="98">
        <v>2.47</v>
      </c>
      <c r="N6" s="98">
        <v>6.3</v>
      </c>
      <c r="O6" s="99">
        <v>2014</v>
      </c>
      <c r="P6" s="100">
        <v>102</v>
      </c>
      <c r="Q6" s="103">
        <f t="shared" si="5"/>
        <v>107.372952</v>
      </c>
      <c r="R6" s="43"/>
      <c r="S6" s="104"/>
      <c r="T6" s="25">
        <v>2014</v>
      </c>
      <c r="U6" s="94">
        <f t="shared" si="0"/>
        <v>0.349175412293853</v>
      </c>
      <c r="V6" s="94">
        <f t="shared" si="1"/>
        <v>0.213626520073297</v>
      </c>
      <c r="W6" s="94">
        <f t="shared" si="2"/>
        <v>0.416058637347993</v>
      </c>
      <c r="X6" s="94">
        <f t="shared" si="3"/>
        <v>0.0211394302848576</v>
      </c>
      <c r="Z6" s="25">
        <v>2014</v>
      </c>
      <c r="AA6" s="83">
        <f t="shared" si="4"/>
        <v>60030</v>
      </c>
      <c r="AB6" s="83">
        <v>20961</v>
      </c>
      <c r="AC6" s="83">
        <v>12824</v>
      </c>
      <c r="AD6" s="83">
        <v>24976</v>
      </c>
      <c r="AE6" s="83">
        <v>1269</v>
      </c>
    </row>
    <row r="7" ht="15" spans="1:31">
      <c r="A7" s="96" t="s">
        <v>83</v>
      </c>
      <c r="B7" s="97">
        <v>2.53034438053501</v>
      </c>
      <c r="C7" s="97">
        <v>2.73</v>
      </c>
      <c r="D7" s="97">
        <v>2.27</v>
      </c>
      <c r="E7" s="97">
        <v>2.27</v>
      </c>
      <c r="F7" s="97">
        <v>5.58</v>
      </c>
      <c r="H7" s="25"/>
      <c r="I7" s="25">
        <v>2015</v>
      </c>
      <c r="J7" s="98">
        <v>2.70726454575657</v>
      </c>
      <c r="K7" s="98">
        <v>3.005</v>
      </c>
      <c r="L7" s="98">
        <v>2.52</v>
      </c>
      <c r="M7" s="98">
        <v>2.39</v>
      </c>
      <c r="N7" s="98">
        <v>6.19</v>
      </c>
      <c r="O7" s="99">
        <v>2015</v>
      </c>
      <c r="P7" s="100">
        <v>101.4</v>
      </c>
      <c r="Q7" s="103">
        <f t="shared" si="5"/>
        <v>108.876173328</v>
      </c>
      <c r="R7" s="43"/>
      <c r="S7" s="104"/>
      <c r="T7" s="25">
        <v>2015</v>
      </c>
      <c r="U7" s="94">
        <f t="shared" si="0"/>
        <v>0.34102819663698</v>
      </c>
      <c r="V7" s="94">
        <f t="shared" si="1"/>
        <v>0.213098414943896</v>
      </c>
      <c r="W7" s="94">
        <f t="shared" si="2"/>
        <v>0.425987846831495</v>
      </c>
      <c r="X7" s="94">
        <f t="shared" si="3"/>
        <v>0.0198855415876282</v>
      </c>
      <c r="Z7" s="25">
        <v>2015</v>
      </c>
      <c r="AA7" s="83">
        <f t="shared" si="4"/>
        <v>62206</v>
      </c>
      <c r="AB7" s="83">
        <v>21214</v>
      </c>
      <c r="AC7" s="83">
        <v>13256</v>
      </c>
      <c r="AD7" s="83">
        <v>26499</v>
      </c>
      <c r="AE7" s="83">
        <v>1237</v>
      </c>
    </row>
    <row r="8" ht="15" spans="1:31">
      <c r="A8" s="96" t="s">
        <v>84</v>
      </c>
      <c r="B8" s="97">
        <v>2.55719528896193</v>
      </c>
      <c r="C8" s="97">
        <v>2.77</v>
      </c>
      <c r="D8" s="97">
        <v>2.24</v>
      </c>
      <c r="E8" s="97">
        <v>2.32</v>
      </c>
      <c r="F8" s="97">
        <v>5.62</v>
      </c>
      <c r="H8" s="25"/>
      <c r="I8" s="25">
        <v>2016</v>
      </c>
      <c r="J8" s="98">
        <v>2.54990072245732</v>
      </c>
      <c r="K8" s="98">
        <v>2.97</v>
      </c>
      <c r="L8" s="98">
        <v>2.44</v>
      </c>
      <c r="M8" s="98">
        <v>2.09</v>
      </c>
      <c r="N8" s="98">
        <v>6.02</v>
      </c>
      <c r="O8" s="99">
        <v>2016</v>
      </c>
      <c r="P8" s="100">
        <v>102</v>
      </c>
      <c r="Q8" s="103">
        <f t="shared" si="5"/>
        <v>111.05369679456</v>
      </c>
      <c r="R8" s="43"/>
      <c r="S8" s="104"/>
      <c r="T8" s="25">
        <v>2016</v>
      </c>
      <c r="U8" s="94">
        <f t="shared" si="0"/>
        <v>0.339651482726995</v>
      </c>
      <c r="V8" s="94">
        <f t="shared" si="1"/>
        <v>0.214307551207582</v>
      </c>
      <c r="W8" s="94">
        <f t="shared" si="2"/>
        <v>0.42415807173084</v>
      </c>
      <c r="X8" s="94">
        <f t="shared" si="3"/>
        <v>0.021882894334583</v>
      </c>
      <c r="Z8" s="25">
        <v>2016</v>
      </c>
      <c r="AA8" s="83">
        <f t="shared" si="4"/>
        <v>62149</v>
      </c>
      <c r="AB8" s="83">
        <v>21109</v>
      </c>
      <c r="AC8" s="83">
        <v>13319</v>
      </c>
      <c r="AD8" s="83">
        <v>26361</v>
      </c>
      <c r="AE8" s="83">
        <v>1360</v>
      </c>
    </row>
    <row r="9" ht="15" spans="1:31">
      <c r="A9" s="96" t="s">
        <v>85</v>
      </c>
      <c r="B9" s="97">
        <v>2.57920167990505</v>
      </c>
      <c r="C9" s="97">
        <v>2.78</v>
      </c>
      <c r="D9" s="97">
        <v>2.26</v>
      </c>
      <c r="E9" s="97">
        <v>2.35</v>
      </c>
      <c r="F9" s="97">
        <v>5.64</v>
      </c>
      <c r="H9" s="25"/>
      <c r="I9" s="25">
        <v>2017</v>
      </c>
      <c r="J9" s="98">
        <v>2.51597856004636</v>
      </c>
      <c r="K9" s="98">
        <v>3.005</v>
      </c>
      <c r="L9" s="98">
        <v>2.53</v>
      </c>
      <c r="M9" s="98">
        <v>1.9</v>
      </c>
      <c r="N9" s="98">
        <v>6.03</v>
      </c>
      <c r="O9" s="99">
        <v>2017</v>
      </c>
      <c r="P9" s="100">
        <v>101.6</v>
      </c>
      <c r="Q9" s="103">
        <f t="shared" si="5"/>
        <v>112.830555943273</v>
      </c>
      <c r="R9" s="104"/>
      <c r="S9" s="104"/>
      <c r="T9" s="25">
        <v>2017</v>
      </c>
      <c r="U9" s="94">
        <f t="shared" si="0"/>
        <v>0.342331031596568</v>
      </c>
      <c r="V9" s="94">
        <f t="shared" si="1"/>
        <v>0.21607352680799</v>
      </c>
      <c r="W9" s="94">
        <f t="shared" si="2"/>
        <v>0.417000659938513</v>
      </c>
      <c r="X9" s="94">
        <f t="shared" si="3"/>
        <v>0.0245947816569285</v>
      </c>
      <c r="Z9" s="25">
        <v>2017</v>
      </c>
      <c r="AA9" s="83">
        <f t="shared" si="4"/>
        <v>62127</v>
      </c>
      <c r="AB9" s="83">
        <v>21268</v>
      </c>
      <c r="AC9" s="83">
        <v>13424</v>
      </c>
      <c r="AD9" s="83">
        <v>25907</v>
      </c>
      <c r="AE9" s="83">
        <v>1528</v>
      </c>
    </row>
    <row r="10" ht="15" spans="1:31">
      <c r="A10" s="96" t="s">
        <v>86</v>
      </c>
      <c r="B10" s="97">
        <v>2.59953674792294</v>
      </c>
      <c r="C10" s="97">
        <v>2.8</v>
      </c>
      <c r="D10" s="97">
        <v>2.27</v>
      </c>
      <c r="E10" s="97">
        <v>2.38</v>
      </c>
      <c r="F10" s="97">
        <v>5.61</v>
      </c>
      <c r="H10" s="25"/>
      <c r="I10" s="25">
        <v>2018</v>
      </c>
      <c r="J10" s="98">
        <v>2.57017901444763</v>
      </c>
      <c r="K10" s="98">
        <v>3.01</v>
      </c>
      <c r="L10" s="98">
        <v>2.58</v>
      </c>
      <c r="M10" s="98">
        <v>1.99</v>
      </c>
      <c r="N10" s="98">
        <v>5.99</v>
      </c>
      <c r="O10" s="99">
        <v>2018</v>
      </c>
      <c r="P10" s="100">
        <v>102.1</v>
      </c>
      <c r="Q10" s="103">
        <f t="shared" si="5"/>
        <v>115.199997618082</v>
      </c>
      <c r="R10" s="104"/>
      <c r="S10" s="104"/>
      <c r="T10" s="25">
        <v>2018</v>
      </c>
      <c r="U10" s="94">
        <f t="shared" si="0"/>
        <v>0.343970423699956</v>
      </c>
      <c r="V10" s="94">
        <f t="shared" si="1"/>
        <v>0.213130969175139</v>
      </c>
      <c r="W10" s="94">
        <f t="shared" si="2"/>
        <v>0.417003129509818</v>
      </c>
      <c r="X10" s="94">
        <f t="shared" si="3"/>
        <v>0.0258954776150865</v>
      </c>
      <c r="Z10" s="25">
        <v>2018</v>
      </c>
      <c r="AA10" s="83">
        <f t="shared" si="4"/>
        <v>61671</v>
      </c>
      <c r="AB10" s="83">
        <v>21213</v>
      </c>
      <c r="AC10" s="83">
        <v>13144</v>
      </c>
      <c r="AD10" s="83">
        <v>25717</v>
      </c>
      <c r="AE10" s="83">
        <v>1597</v>
      </c>
    </row>
    <row r="11" ht="15" spans="1:31">
      <c r="A11" s="96" t="s">
        <v>87</v>
      </c>
      <c r="B11" s="97">
        <v>2.62056934173286</v>
      </c>
      <c r="C11" s="97">
        <v>2.81</v>
      </c>
      <c r="D11" s="97">
        <v>2.28</v>
      </c>
      <c r="E11" s="97">
        <v>2.42</v>
      </c>
      <c r="F11" s="97">
        <v>5.6</v>
      </c>
      <c r="I11" s="25">
        <v>2019</v>
      </c>
      <c r="J11" s="98">
        <v>2.56192619920267</v>
      </c>
      <c r="K11" s="98">
        <v>2.945</v>
      </c>
      <c r="L11" s="98">
        <v>2.57</v>
      </c>
      <c r="M11" s="98">
        <v>2.01</v>
      </c>
      <c r="N11" s="98">
        <v>6.02</v>
      </c>
      <c r="O11" s="99">
        <v>2019</v>
      </c>
      <c r="P11" s="100">
        <v>102.9</v>
      </c>
      <c r="Q11" s="103">
        <f t="shared" si="5"/>
        <v>118.540797549006</v>
      </c>
      <c r="R11" s="104"/>
      <c r="S11" s="104"/>
      <c r="T11" s="25">
        <v>2019</v>
      </c>
      <c r="U11" s="94">
        <f t="shared" si="0"/>
        <v>0.336950231481481</v>
      </c>
      <c r="V11" s="94">
        <f t="shared" si="1"/>
        <v>0.214763374485597</v>
      </c>
      <c r="W11" s="94">
        <f t="shared" si="2"/>
        <v>0.419206532921811</v>
      </c>
      <c r="X11" s="94">
        <f t="shared" si="3"/>
        <v>0.0290798611111111</v>
      </c>
      <c r="Z11" s="25">
        <v>2019</v>
      </c>
      <c r="AA11" s="83">
        <f t="shared" si="4"/>
        <v>62208</v>
      </c>
      <c r="AB11" s="83">
        <v>20961</v>
      </c>
      <c r="AC11" s="83">
        <v>13360</v>
      </c>
      <c r="AD11" s="83">
        <v>26078</v>
      </c>
      <c r="AE11" s="83">
        <v>1809</v>
      </c>
    </row>
    <row r="12" ht="15" spans="1:31">
      <c r="A12" s="96" t="s">
        <v>88</v>
      </c>
      <c r="B12" s="97">
        <v>2.6194237195289</v>
      </c>
      <c r="C12" s="97">
        <v>2.83</v>
      </c>
      <c r="D12" s="97">
        <v>2.3</v>
      </c>
      <c r="E12" s="97">
        <v>2.39</v>
      </c>
      <c r="F12" s="97">
        <v>5.62</v>
      </c>
      <c r="I12" s="25">
        <v>2020</v>
      </c>
      <c r="J12" s="98">
        <v>2.72425221111785</v>
      </c>
      <c r="K12" s="98">
        <v>3.005</v>
      </c>
      <c r="L12" s="98">
        <v>2.66</v>
      </c>
      <c r="M12" s="98">
        <v>2.24</v>
      </c>
      <c r="N12" s="98">
        <v>6.57</v>
      </c>
      <c r="O12" s="99">
        <v>2020</v>
      </c>
      <c r="P12" s="100">
        <v>102.5</v>
      </c>
      <c r="Q12" s="103">
        <f t="shared" si="5"/>
        <v>121.504317487731</v>
      </c>
      <c r="R12" s="43"/>
      <c r="S12" s="43"/>
      <c r="T12" s="25">
        <v>2020</v>
      </c>
      <c r="U12" s="94">
        <f t="shared" si="0"/>
        <v>0.338229189948594</v>
      </c>
      <c r="V12" s="94">
        <f t="shared" si="1"/>
        <v>0.214326766499569</v>
      </c>
      <c r="W12" s="94">
        <f t="shared" si="2"/>
        <v>0.416153133880392</v>
      </c>
      <c r="X12" s="94">
        <f t="shared" si="3"/>
        <v>0.0312909096714454</v>
      </c>
      <c r="Z12" s="25">
        <v>2020</v>
      </c>
      <c r="AA12" s="83">
        <f t="shared" si="4"/>
        <v>62638</v>
      </c>
      <c r="AB12" s="83">
        <v>21186</v>
      </c>
      <c r="AC12" s="83">
        <v>13425</v>
      </c>
      <c r="AD12" s="83">
        <v>26067</v>
      </c>
      <c r="AE12" s="107">
        <v>1960</v>
      </c>
    </row>
    <row r="13" ht="15" spans="1:31">
      <c r="A13" s="96" t="s">
        <v>89</v>
      </c>
      <c r="B13" s="97">
        <v>2.58909778142974</v>
      </c>
      <c r="C13" s="97">
        <v>2.83</v>
      </c>
      <c r="D13" s="97">
        <v>2.3</v>
      </c>
      <c r="E13" s="97">
        <v>2.31</v>
      </c>
      <c r="F13" s="97">
        <v>5.64</v>
      </c>
      <c r="I13" s="25">
        <v>2021</v>
      </c>
      <c r="J13" s="98">
        <v>3.01382503052885</v>
      </c>
      <c r="K13" s="98">
        <v>3.09</v>
      </c>
      <c r="L13" s="98">
        <v>2.83</v>
      </c>
      <c r="M13" s="98">
        <v>2.79</v>
      </c>
      <c r="N13" s="98">
        <v>7.28</v>
      </c>
      <c r="O13" s="99">
        <v>2021</v>
      </c>
      <c r="P13" s="100">
        <v>100.9</v>
      </c>
      <c r="Q13" s="103">
        <f t="shared" si="5"/>
        <v>122.597856345121</v>
      </c>
      <c r="R13" s="43"/>
      <c r="S13" s="43"/>
      <c r="T13" s="25">
        <v>2021</v>
      </c>
      <c r="U13" s="94">
        <f t="shared" si="0"/>
        <v>0.333218523969064</v>
      </c>
      <c r="V13" s="94">
        <f t="shared" si="1"/>
        <v>0.214406487772803</v>
      </c>
      <c r="W13" s="94">
        <f t="shared" si="2"/>
        <v>0.426699439521558</v>
      </c>
      <c r="X13" s="94">
        <f t="shared" si="3"/>
        <v>0.0256755487365751</v>
      </c>
      <c r="Z13" s="25">
        <v>2021</v>
      </c>
      <c r="AA13" s="83">
        <f t="shared" si="4"/>
        <v>63874</v>
      </c>
      <c r="AB13" s="83">
        <v>21284</v>
      </c>
      <c r="AC13" s="83">
        <v>13695</v>
      </c>
      <c r="AD13" s="83">
        <v>27255</v>
      </c>
      <c r="AE13" s="83">
        <v>1640</v>
      </c>
    </row>
    <row r="14" ht="15" spans="1:31">
      <c r="A14" s="96" t="s">
        <v>90</v>
      </c>
      <c r="B14" s="97">
        <v>2.57768045284397</v>
      </c>
      <c r="C14" s="97">
        <v>2.83</v>
      </c>
      <c r="D14" s="97">
        <v>2.31</v>
      </c>
      <c r="E14" s="97">
        <v>2.27</v>
      </c>
      <c r="F14" s="97">
        <v>5.64</v>
      </c>
      <c r="I14" s="25">
        <v>2022</v>
      </c>
      <c r="J14" s="98">
        <v>3.15112319556548</v>
      </c>
      <c r="K14" s="98">
        <v>3.05416666666667</v>
      </c>
      <c r="L14" s="98">
        <v>3.19333333333333</v>
      </c>
      <c r="M14" s="98">
        <v>2.86333333333333</v>
      </c>
      <c r="N14" s="98">
        <v>7.795</v>
      </c>
      <c r="O14" s="99">
        <v>2022</v>
      </c>
      <c r="P14" s="101">
        <v>102</v>
      </c>
      <c r="Q14" s="103">
        <f t="shared" si="5"/>
        <v>125.049813472023</v>
      </c>
      <c r="R14" s="43"/>
      <c r="S14" s="43"/>
      <c r="T14" s="25">
        <v>2022</v>
      </c>
      <c r="U14" s="94">
        <f t="shared" si="0"/>
        <v>0.323899970980324</v>
      </c>
      <c r="V14" s="94">
        <f t="shared" si="1"/>
        <v>0.21395548120774</v>
      </c>
      <c r="W14" s="94">
        <f t="shared" si="2"/>
        <v>0.430639246905241</v>
      </c>
      <c r="X14" s="94">
        <f t="shared" si="3"/>
        <v>0.031505300906694</v>
      </c>
      <c r="Z14" s="25">
        <v>2022</v>
      </c>
      <c r="AA14" s="108">
        <f t="shared" si="4"/>
        <v>64370.12</v>
      </c>
      <c r="AB14" s="108">
        <v>20849.48</v>
      </c>
      <c r="AC14" s="108">
        <v>13772.34</v>
      </c>
      <c r="AD14" s="108">
        <v>27720.3</v>
      </c>
      <c r="AE14" s="108">
        <v>2028</v>
      </c>
    </row>
    <row r="15" ht="15" spans="1:27">
      <c r="A15" s="96" t="s">
        <v>91</v>
      </c>
      <c r="B15" s="97">
        <v>2.57559571678322</v>
      </c>
      <c r="C15" s="97">
        <v>2.86</v>
      </c>
      <c r="D15" s="97">
        <v>2.32</v>
      </c>
      <c r="E15" s="97">
        <v>2.28</v>
      </c>
      <c r="F15" s="97">
        <v>5.66</v>
      </c>
      <c r="R15" s="43"/>
      <c r="S15" s="43"/>
      <c r="T15" s="43"/>
      <c r="U15" s="43"/>
      <c r="V15" s="105"/>
      <c r="W15" s="105"/>
      <c r="X15" s="43"/>
      <c r="Y15" s="43"/>
      <c r="Z15" s="43"/>
      <c r="AA15" s="43"/>
    </row>
    <row r="16" ht="15" spans="1:27">
      <c r="A16" s="96" t="s">
        <v>92</v>
      </c>
      <c r="B16" s="97">
        <v>2.5696423951049</v>
      </c>
      <c r="C16" s="97">
        <v>2.86</v>
      </c>
      <c r="D16" s="97">
        <v>2.29</v>
      </c>
      <c r="E16" s="97">
        <v>2.28</v>
      </c>
      <c r="F16" s="97">
        <v>5.68</v>
      </c>
      <c r="R16" s="43"/>
      <c r="S16" s="43"/>
      <c r="T16" s="43"/>
      <c r="U16" s="43"/>
      <c r="V16" s="105"/>
      <c r="W16" s="105"/>
      <c r="X16" s="43"/>
      <c r="Y16" s="43"/>
      <c r="Z16" s="43"/>
      <c r="AA16" s="43"/>
    </row>
    <row r="17" ht="15" spans="1:27">
      <c r="A17" s="96" t="s">
        <v>93</v>
      </c>
      <c r="B17" s="97">
        <v>2.59348758741259</v>
      </c>
      <c r="C17" s="97">
        <v>2.87</v>
      </c>
      <c r="D17" s="97">
        <v>2.3</v>
      </c>
      <c r="E17" s="97">
        <v>2.32</v>
      </c>
      <c r="F17" s="97">
        <v>5.69</v>
      </c>
      <c r="I17" s="80" t="s">
        <v>94</v>
      </c>
      <c r="J17" s="80"/>
      <c r="K17" s="80"/>
      <c r="L17" s="80"/>
      <c r="M17" s="80"/>
      <c r="N17" s="80"/>
      <c r="O17" s="42"/>
      <c r="P17" s="42"/>
      <c r="Q17" s="42"/>
      <c r="R17" s="43"/>
      <c r="S17" s="43"/>
      <c r="T17" s="43"/>
      <c r="U17" s="43"/>
      <c r="V17" s="105"/>
      <c r="W17" s="105"/>
      <c r="X17" s="43"/>
      <c r="Y17" s="43"/>
      <c r="Z17" s="43"/>
      <c r="AA17" s="43"/>
    </row>
    <row r="18" ht="15" spans="1:27">
      <c r="A18" s="96" t="s">
        <v>95</v>
      </c>
      <c r="B18" s="97">
        <v>2.63108522727273</v>
      </c>
      <c r="C18" s="97">
        <v>2.89</v>
      </c>
      <c r="D18" s="97">
        <v>2.35</v>
      </c>
      <c r="E18" s="97">
        <v>2.37</v>
      </c>
      <c r="F18" s="97">
        <v>5.75</v>
      </c>
      <c r="I18" s="7" t="s">
        <v>34</v>
      </c>
      <c r="J18" s="2" t="s">
        <v>4</v>
      </c>
      <c r="K18" s="2" t="s">
        <v>5</v>
      </c>
      <c r="L18" s="2" t="s">
        <v>6</v>
      </c>
      <c r="M18" s="2" t="s">
        <v>7</v>
      </c>
      <c r="N18" s="2" t="s">
        <v>9</v>
      </c>
      <c r="O18" s="42"/>
      <c r="P18" s="80" t="s">
        <v>96</v>
      </c>
      <c r="Q18" s="80"/>
      <c r="R18" s="80"/>
      <c r="S18" s="80"/>
      <c r="T18" s="80"/>
      <c r="U18" s="80"/>
      <c r="V18" s="105"/>
      <c r="W18" s="105"/>
      <c r="X18" s="43"/>
      <c r="Y18" s="43"/>
      <c r="Z18" s="43"/>
      <c r="AA18" s="43"/>
    </row>
    <row r="19" ht="15" spans="1:27">
      <c r="A19" s="96" t="s">
        <v>97</v>
      </c>
      <c r="B19" s="97">
        <v>2.64844737762238</v>
      </c>
      <c r="C19" s="97">
        <v>2.89</v>
      </c>
      <c r="D19" s="97">
        <v>2.34</v>
      </c>
      <c r="E19" s="97">
        <v>2.41</v>
      </c>
      <c r="F19" s="97">
        <v>5.82</v>
      </c>
      <c r="I19" s="25">
        <v>2011</v>
      </c>
      <c r="J19" s="98">
        <v>2.35987663341773</v>
      </c>
      <c r="K19" s="98">
        <v>2.75</v>
      </c>
      <c r="L19" s="98">
        <v>2.26</v>
      </c>
      <c r="M19" s="98">
        <v>2.27</v>
      </c>
      <c r="N19" s="98">
        <v>5.59</v>
      </c>
      <c r="O19" s="42"/>
      <c r="P19" s="7" t="s">
        <v>34</v>
      </c>
      <c r="Q19" s="2" t="s">
        <v>4</v>
      </c>
      <c r="R19" s="2" t="s">
        <v>5</v>
      </c>
      <c r="S19" s="2" t="s">
        <v>6</v>
      </c>
      <c r="T19" s="2" t="s">
        <v>7</v>
      </c>
      <c r="U19" s="2" t="s">
        <v>9</v>
      </c>
      <c r="V19" s="105"/>
      <c r="W19" s="105"/>
      <c r="X19" s="43"/>
      <c r="Y19" s="43"/>
      <c r="Z19" s="43"/>
      <c r="AA19" s="43"/>
    </row>
    <row r="20" ht="15" spans="1:27">
      <c r="A20" s="96" t="s">
        <v>98</v>
      </c>
      <c r="B20" s="97">
        <v>2.6494465034965</v>
      </c>
      <c r="C20" s="97">
        <v>2.91</v>
      </c>
      <c r="D20" s="97">
        <v>2.29</v>
      </c>
      <c r="E20" s="97">
        <v>2.42</v>
      </c>
      <c r="F20" s="97">
        <v>5.84</v>
      </c>
      <c r="I20" s="25">
        <v>2012</v>
      </c>
      <c r="J20" s="98">
        <f t="shared" ref="J20:J30" si="6">J4*100/Q4</f>
        <v>2.57771575403154</v>
      </c>
      <c r="K20" s="98">
        <f t="shared" ref="K20:K30" si="7">K4*100/Q4</f>
        <v>2.82651072124756</v>
      </c>
      <c r="L20" s="98">
        <f t="shared" ref="L20:L30" si="8">L4*100/Q4</f>
        <v>2.28070175438596</v>
      </c>
      <c r="M20" s="98">
        <f t="shared" ref="M20:M30" si="9">M4*100/Q4</f>
        <v>2.32943469785575</v>
      </c>
      <c r="N20" s="98">
        <f t="shared" ref="N20:N30" si="10">N4*100/Q4</f>
        <v>5.70175438596491</v>
      </c>
      <c r="P20" s="25">
        <v>2012</v>
      </c>
      <c r="Q20" s="102">
        <f t="shared" ref="Q20:U20" si="11">J20/J19-1</f>
        <v>0.0923095375110015</v>
      </c>
      <c r="R20" s="102">
        <f t="shared" si="11"/>
        <v>0.0278220804536582</v>
      </c>
      <c r="S20" s="102">
        <f t="shared" si="11"/>
        <v>0.00916006831237182</v>
      </c>
      <c r="T20" s="102">
        <f t="shared" si="11"/>
        <v>0.026182686280066</v>
      </c>
      <c r="U20" s="102">
        <f t="shared" si="11"/>
        <v>0.0199918400652792</v>
      </c>
      <c r="V20" s="105"/>
      <c r="W20" s="105"/>
      <c r="X20" s="43"/>
      <c r="Y20" s="43"/>
      <c r="Z20" s="43"/>
      <c r="AA20" s="43"/>
    </row>
    <row r="21" ht="15" spans="1:27">
      <c r="A21" s="96" t="s">
        <v>99</v>
      </c>
      <c r="B21" s="97">
        <v>2.66753951048951</v>
      </c>
      <c r="C21" s="97">
        <v>2.9</v>
      </c>
      <c r="D21" s="97">
        <v>2.28</v>
      </c>
      <c r="E21" s="97">
        <v>2.48</v>
      </c>
      <c r="F21" s="97">
        <v>5.83</v>
      </c>
      <c r="I21" s="25">
        <v>2013</v>
      </c>
      <c r="J21" s="98">
        <f t="shared" si="6"/>
        <v>2.54372110924228</v>
      </c>
      <c r="K21" s="98">
        <f t="shared" si="7"/>
        <v>2.75963354346447</v>
      </c>
      <c r="L21" s="98">
        <f t="shared" si="8"/>
        <v>2.37489977922932</v>
      </c>
      <c r="M21" s="98">
        <f t="shared" si="9"/>
        <v>2.27990378806014</v>
      </c>
      <c r="N21" s="98">
        <f t="shared" si="10"/>
        <v>5.91825024983946</v>
      </c>
      <c r="P21" s="25">
        <v>2013</v>
      </c>
      <c r="Q21" s="102">
        <f t="shared" ref="Q21:U21" si="12">J21/J20-1</f>
        <v>-0.0131878950330691</v>
      </c>
      <c r="R21" s="102">
        <f t="shared" si="12"/>
        <v>-0.0236606842777416</v>
      </c>
      <c r="S21" s="102">
        <f t="shared" si="12"/>
        <v>0.0413022108928578</v>
      </c>
      <c r="T21" s="102">
        <f t="shared" si="12"/>
        <v>-0.0212630600210444</v>
      </c>
      <c r="U21" s="102">
        <f t="shared" si="12"/>
        <v>0.037970043817998</v>
      </c>
      <c r="V21" s="105"/>
      <c r="W21" s="105"/>
      <c r="X21" s="43"/>
      <c r="Y21" s="43"/>
      <c r="Z21" s="43"/>
      <c r="AA21" s="43"/>
    </row>
    <row r="22" ht="15" spans="1:27">
      <c r="A22" s="96" t="s">
        <v>100</v>
      </c>
      <c r="B22" s="97">
        <v>2.68884903846154</v>
      </c>
      <c r="C22" s="97">
        <v>2.92</v>
      </c>
      <c r="D22" s="97">
        <v>2.33</v>
      </c>
      <c r="E22" s="97">
        <v>2.49</v>
      </c>
      <c r="F22" s="97">
        <v>5.88</v>
      </c>
      <c r="I22" s="25">
        <v>2014</v>
      </c>
      <c r="J22" s="98">
        <f t="shared" si="6"/>
        <v>2.55666669114563</v>
      </c>
      <c r="K22" s="98">
        <f t="shared" si="7"/>
        <v>2.7614030766333</v>
      </c>
      <c r="L22" s="98">
        <f t="shared" si="8"/>
        <v>2.39352644416445</v>
      </c>
      <c r="M22" s="98">
        <f t="shared" si="9"/>
        <v>2.30039311948879</v>
      </c>
      <c r="N22" s="98">
        <f t="shared" si="10"/>
        <v>5.86739945456655</v>
      </c>
      <c r="P22" s="25">
        <v>2014</v>
      </c>
      <c r="Q22" s="102">
        <f t="shared" ref="Q22:U22" si="13">J22/J21-1</f>
        <v>0.00508923004818218</v>
      </c>
      <c r="R22" s="102">
        <f t="shared" si="13"/>
        <v>0.000641220343556403</v>
      </c>
      <c r="S22" s="102">
        <f t="shared" si="13"/>
        <v>0.00784313725490127</v>
      </c>
      <c r="T22" s="102">
        <f t="shared" si="13"/>
        <v>0.00898692810457735</v>
      </c>
      <c r="U22" s="102">
        <f t="shared" si="13"/>
        <v>-0.00859220092531388</v>
      </c>
      <c r="V22" s="105"/>
      <c r="W22" s="105"/>
      <c r="X22" s="43"/>
      <c r="Y22" s="43"/>
      <c r="Z22" s="43"/>
      <c r="AA22" s="43"/>
    </row>
    <row r="23" ht="15" spans="1:27">
      <c r="A23" s="96" t="s">
        <v>101</v>
      </c>
      <c r="B23" s="97">
        <v>2.7000243006993</v>
      </c>
      <c r="C23" s="97">
        <v>2.94</v>
      </c>
      <c r="D23" s="97">
        <v>2.35</v>
      </c>
      <c r="E23" s="97">
        <v>2.48</v>
      </c>
      <c r="F23" s="97">
        <v>5.96</v>
      </c>
      <c r="I23" s="25">
        <v>2015</v>
      </c>
      <c r="J23" s="98">
        <f t="shared" si="6"/>
        <v>2.48655372704979</v>
      </c>
      <c r="K23" s="98">
        <f t="shared" si="7"/>
        <v>2.76001617998379</v>
      </c>
      <c r="L23" s="98">
        <f t="shared" si="8"/>
        <v>2.31455599785663</v>
      </c>
      <c r="M23" s="98">
        <f t="shared" si="9"/>
        <v>2.1951542995545</v>
      </c>
      <c r="N23" s="98">
        <f t="shared" si="10"/>
        <v>5.68535778838592</v>
      </c>
      <c r="P23" s="25">
        <v>2015</v>
      </c>
      <c r="Q23" s="102">
        <f t="shared" ref="Q23:U23" si="14">J23/J22-1</f>
        <v>-0.0274235841295488</v>
      </c>
      <c r="R23" s="102">
        <f t="shared" si="14"/>
        <v>-0.000502243465014596</v>
      </c>
      <c r="S23" s="102">
        <f t="shared" si="14"/>
        <v>-0.0329933460732612</v>
      </c>
      <c r="T23" s="102">
        <f t="shared" si="14"/>
        <v>-0.0457481893171707</v>
      </c>
      <c r="U23" s="102">
        <f t="shared" si="14"/>
        <v>-0.0310259541028776</v>
      </c>
      <c r="V23" s="105"/>
      <c r="W23" s="105"/>
      <c r="X23" s="43"/>
      <c r="Y23" s="43"/>
      <c r="Z23" s="43"/>
      <c r="AA23" s="43"/>
    </row>
    <row r="24" ht="15" spans="1:27">
      <c r="A24" s="96" t="s">
        <v>102</v>
      </c>
      <c r="B24" s="97">
        <v>2.67685104895105</v>
      </c>
      <c r="C24" s="97">
        <v>2.93</v>
      </c>
      <c r="D24" s="97">
        <v>2.37</v>
      </c>
      <c r="E24" s="97">
        <v>2.42</v>
      </c>
      <c r="F24" s="97">
        <v>5.97</v>
      </c>
      <c r="I24" s="25">
        <v>2016</v>
      </c>
      <c r="J24" s="98">
        <f t="shared" si="6"/>
        <v>2.29609710982825</v>
      </c>
      <c r="K24" s="98">
        <f t="shared" si="7"/>
        <v>2.67438193029652</v>
      </c>
      <c r="L24" s="98">
        <f t="shared" si="8"/>
        <v>2.19713532320657</v>
      </c>
      <c r="M24" s="98">
        <f t="shared" si="9"/>
        <v>1.88197246946792</v>
      </c>
      <c r="N24" s="98">
        <f t="shared" si="10"/>
        <v>5.42080108430473</v>
      </c>
      <c r="P24" s="25">
        <v>2016</v>
      </c>
      <c r="Q24" s="102">
        <f t="shared" ref="Q24:U24" si="15">J24/J23-1</f>
        <v>-0.0765946117108466</v>
      </c>
      <c r="R24" s="102">
        <f t="shared" si="15"/>
        <v>-0.0310267201722609</v>
      </c>
      <c r="S24" s="102">
        <f t="shared" si="15"/>
        <v>-0.0507314036725819</v>
      </c>
      <c r="T24" s="102">
        <f t="shared" si="15"/>
        <v>-0.142669620149317</v>
      </c>
      <c r="U24" s="102">
        <f t="shared" si="15"/>
        <v>-0.0465329912255703</v>
      </c>
      <c r="V24" s="43"/>
      <c r="W24" s="43"/>
      <c r="X24" s="43"/>
      <c r="Y24" s="43"/>
      <c r="Z24" s="43"/>
      <c r="AA24" s="43"/>
    </row>
    <row r="25" ht="15" spans="1:27">
      <c r="A25" s="96" t="s">
        <v>103</v>
      </c>
      <c r="B25" s="97">
        <v>2.65589326923077</v>
      </c>
      <c r="C25" s="97">
        <v>2.92</v>
      </c>
      <c r="D25" s="97">
        <v>2.4</v>
      </c>
      <c r="E25" s="97">
        <v>2.36</v>
      </c>
      <c r="F25" s="97">
        <v>6.06</v>
      </c>
      <c r="I25" s="25">
        <v>2017</v>
      </c>
      <c r="J25" s="98">
        <f t="shared" si="6"/>
        <v>2.22987340531345</v>
      </c>
      <c r="K25" s="98">
        <f t="shared" si="7"/>
        <v>2.66328564534487</v>
      </c>
      <c r="L25" s="98">
        <f t="shared" si="8"/>
        <v>2.24230039358486</v>
      </c>
      <c r="M25" s="98">
        <f t="shared" si="9"/>
        <v>1.68394100704002</v>
      </c>
      <c r="N25" s="98">
        <f t="shared" si="10"/>
        <v>5.34429698550068</v>
      </c>
      <c r="P25" s="25">
        <v>2017</v>
      </c>
      <c r="Q25" s="102">
        <f t="shared" ref="Q25:U25" si="16">J25/J24-1</f>
        <v>-0.0288418570065412</v>
      </c>
      <c r="R25" s="102">
        <f t="shared" si="16"/>
        <v>-0.00414910257429824</v>
      </c>
      <c r="S25" s="102">
        <f t="shared" si="16"/>
        <v>0.0205563443913754</v>
      </c>
      <c r="T25" s="102">
        <f t="shared" si="16"/>
        <v>-0.105225483178236</v>
      </c>
      <c r="U25" s="102">
        <f t="shared" si="16"/>
        <v>-0.0141130614487144</v>
      </c>
      <c r="V25" s="43"/>
      <c r="W25" s="43"/>
      <c r="X25" s="43"/>
      <c r="Y25" s="43"/>
      <c r="Z25" s="43"/>
      <c r="AA25" s="43"/>
    </row>
    <row r="26" ht="15" spans="1:27">
      <c r="A26" s="96" t="s">
        <v>104</v>
      </c>
      <c r="B26" s="97">
        <v>2.66910891608392</v>
      </c>
      <c r="C26" s="97">
        <v>2.92</v>
      </c>
      <c r="D26" s="97">
        <v>2.45</v>
      </c>
      <c r="E26" s="97">
        <v>2.36</v>
      </c>
      <c r="F26" s="97">
        <v>6.09</v>
      </c>
      <c r="I26" s="25">
        <v>2018</v>
      </c>
      <c r="J26" s="98">
        <f t="shared" si="6"/>
        <v>2.23105821839376</v>
      </c>
      <c r="K26" s="98">
        <f t="shared" si="7"/>
        <v>2.61284727624643</v>
      </c>
      <c r="L26" s="98">
        <f t="shared" si="8"/>
        <v>2.2395833796398</v>
      </c>
      <c r="M26" s="98">
        <f t="shared" si="9"/>
        <v>1.72743059127256</v>
      </c>
      <c r="N26" s="98">
        <f t="shared" si="10"/>
        <v>5.19965288528775</v>
      </c>
      <c r="P26" s="25">
        <v>2018</v>
      </c>
      <c r="Q26" s="102">
        <f t="shared" ref="Q26:U26" si="17">J26/J25-1</f>
        <v>0.000531336477435085</v>
      </c>
      <c r="R26" s="102">
        <f t="shared" si="17"/>
        <v>-0.018938400087351</v>
      </c>
      <c r="S26" s="102">
        <f t="shared" si="17"/>
        <v>-0.00121170827639028</v>
      </c>
      <c r="T26" s="102">
        <f t="shared" si="17"/>
        <v>0.0258260735089435</v>
      </c>
      <c r="U26" s="102">
        <f t="shared" si="17"/>
        <v>-0.0270651314111764</v>
      </c>
      <c r="V26" s="43"/>
      <c r="W26" s="43"/>
      <c r="X26" s="43"/>
      <c r="Y26" s="43"/>
      <c r="Z26" s="43"/>
      <c r="AA26" s="43"/>
    </row>
    <row r="27" ht="15" spans="1:27">
      <c r="A27" s="96" t="s">
        <v>105</v>
      </c>
      <c r="B27" s="97">
        <v>2.66867499449889</v>
      </c>
      <c r="C27" s="97">
        <v>2.92</v>
      </c>
      <c r="D27" s="97">
        <v>2.48</v>
      </c>
      <c r="E27" s="97">
        <v>2.38</v>
      </c>
      <c r="F27" s="97">
        <v>6.15</v>
      </c>
      <c r="I27" s="25">
        <v>2019</v>
      </c>
      <c r="J27" s="98">
        <f t="shared" si="6"/>
        <v>2.1612189661062</v>
      </c>
      <c r="K27" s="98">
        <f t="shared" si="7"/>
        <v>2.48437673855071</v>
      </c>
      <c r="L27" s="98">
        <f t="shared" si="8"/>
        <v>2.16802995520385</v>
      </c>
      <c r="M27" s="98">
        <f t="shared" si="9"/>
        <v>1.6956187587392</v>
      </c>
      <c r="N27" s="98">
        <f t="shared" si="10"/>
        <v>5.07842036199501</v>
      </c>
      <c r="P27" s="25">
        <v>2019</v>
      </c>
      <c r="Q27" s="102">
        <f t="shared" ref="Q27:U27" si="18">J27/J26-1</f>
        <v>-0.0313031958161263</v>
      </c>
      <c r="R27" s="102">
        <f t="shared" si="18"/>
        <v>-0.0491687894901682</v>
      </c>
      <c r="S27" s="102">
        <f t="shared" si="18"/>
        <v>-0.0319494353666164</v>
      </c>
      <c r="T27" s="102">
        <f t="shared" si="18"/>
        <v>-0.0184156936284919</v>
      </c>
      <c r="U27" s="102">
        <f t="shared" si="18"/>
        <v>-0.0233155031628676</v>
      </c>
      <c r="V27" s="43"/>
      <c r="W27" s="43"/>
      <c r="X27" s="43"/>
      <c r="Y27" s="43"/>
      <c r="Z27" s="43"/>
      <c r="AA27" s="43"/>
    </row>
    <row r="28" ht="15" spans="1:27">
      <c r="A28" s="96" t="s">
        <v>106</v>
      </c>
      <c r="B28" s="97">
        <v>2.68055772778822</v>
      </c>
      <c r="C28" s="97">
        <v>2.93</v>
      </c>
      <c r="D28" s="97">
        <v>2.5</v>
      </c>
      <c r="E28" s="97">
        <v>2.39</v>
      </c>
      <c r="F28" s="97">
        <v>6.15</v>
      </c>
      <c r="I28" s="25">
        <v>2020</v>
      </c>
      <c r="J28" s="98">
        <f t="shared" si="6"/>
        <v>2.24210321694366</v>
      </c>
      <c r="K28" s="98">
        <f t="shared" si="7"/>
        <v>2.47316314525484</v>
      </c>
      <c r="L28" s="98">
        <f t="shared" si="8"/>
        <v>2.18922261776302</v>
      </c>
      <c r="M28" s="98">
        <f t="shared" si="9"/>
        <v>1.84355588864254</v>
      </c>
      <c r="N28" s="98">
        <f t="shared" si="10"/>
        <v>5.40721526267032</v>
      </c>
      <c r="P28" s="25">
        <v>2020</v>
      </c>
      <c r="Q28" s="102">
        <f t="shared" ref="Q28:U28" si="19">J28/J27-1</f>
        <v>0.037425291979176</v>
      </c>
      <c r="R28" s="102">
        <f t="shared" si="19"/>
        <v>-0.00451364445732638</v>
      </c>
      <c r="S28" s="102">
        <f t="shared" si="19"/>
        <v>0.00977507829552904</v>
      </c>
      <c r="T28" s="102">
        <f t="shared" si="19"/>
        <v>0.0872466933624518</v>
      </c>
      <c r="U28" s="102">
        <f t="shared" si="19"/>
        <v>0.0647435378008263</v>
      </c>
      <c r="V28" s="43"/>
      <c r="W28" s="43"/>
      <c r="X28" s="43"/>
      <c r="Y28" s="43"/>
      <c r="Z28" s="43"/>
      <c r="AA28" s="43"/>
    </row>
    <row r="29" ht="15" spans="1:27">
      <c r="A29" s="96" t="s">
        <v>107</v>
      </c>
      <c r="B29" s="97">
        <v>2.67755928502514</v>
      </c>
      <c r="C29" s="97">
        <v>2.93</v>
      </c>
      <c r="D29" s="97">
        <v>2.49</v>
      </c>
      <c r="E29" s="97">
        <v>2.39</v>
      </c>
      <c r="F29" s="97">
        <v>6.19</v>
      </c>
      <c r="I29" s="25">
        <v>2021</v>
      </c>
      <c r="J29" s="98">
        <f t="shared" si="6"/>
        <v>2.45830157261864</v>
      </c>
      <c r="K29" s="98">
        <f t="shared" si="7"/>
        <v>2.52043558681928</v>
      </c>
      <c r="L29" s="98">
        <f t="shared" si="8"/>
        <v>2.30836010054969</v>
      </c>
      <c r="M29" s="98">
        <f t="shared" si="9"/>
        <v>2.27573310266207</v>
      </c>
      <c r="N29" s="98">
        <f t="shared" si="10"/>
        <v>5.93811361554833</v>
      </c>
      <c r="P29" s="25">
        <v>2021</v>
      </c>
      <c r="Q29" s="102">
        <f t="shared" ref="Q29:U29" si="20">J29/J28-1</f>
        <v>0.0964265846644186</v>
      </c>
      <c r="R29" s="102">
        <f t="shared" si="20"/>
        <v>0.0191141622238467</v>
      </c>
      <c r="S29" s="102">
        <f t="shared" si="20"/>
        <v>0.0544199944857169</v>
      </c>
      <c r="T29" s="102">
        <f t="shared" si="20"/>
        <v>0.234425881353537</v>
      </c>
      <c r="U29" s="102">
        <f t="shared" si="20"/>
        <v>0.0981833211899592</v>
      </c>
      <c r="V29" s="43"/>
      <c r="W29" s="43"/>
      <c r="X29" s="43"/>
      <c r="Y29" s="43"/>
      <c r="Z29" s="43"/>
      <c r="AA29" s="43"/>
    </row>
    <row r="30" ht="15" spans="1:27">
      <c r="A30" s="96" t="s">
        <v>108</v>
      </c>
      <c r="B30" s="97">
        <v>2.67490775063897</v>
      </c>
      <c r="C30" s="97">
        <v>2.92</v>
      </c>
      <c r="D30" s="97">
        <v>2.49</v>
      </c>
      <c r="E30" s="97">
        <v>2.39</v>
      </c>
      <c r="F30" s="97">
        <v>6.23</v>
      </c>
      <c r="I30" s="25">
        <v>2022</v>
      </c>
      <c r="J30" s="98">
        <f t="shared" si="6"/>
        <v>2.51989435895518</v>
      </c>
      <c r="K30" s="98">
        <f t="shared" si="7"/>
        <v>2.44236003386759</v>
      </c>
      <c r="L30" s="98">
        <f t="shared" si="8"/>
        <v>2.55364901767547</v>
      </c>
      <c r="M30" s="98">
        <f t="shared" si="9"/>
        <v>2.28975418181966</v>
      </c>
      <c r="N30" s="98">
        <f t="shared" si="10"/>
        <v>6.23351589544269</v>
      </c>
      <c r="P30" s="25">
        <v>2022</v>
      </c>
      <c r="Q30" s="102">
        <f t="shared" ref="Q30:U30" si="21">J30/J29-1</f>
        <v>0.0250550164481769</v>
      </c>
      <c r="R30" s="102">
        <f t="shared" si="21"/>
        <v>-0.0309770078473693</v>
      </c>
      <c r="S30" s="102">
        <f t="shared" si="21"/>
        <v>0.106261114575395</v>
      </c>
      <c r="T30" s="102">
        <f t="shared" si="21"/>
        <v>0.00616112633822863</v>
      </c>
      <c r="U30" s="102">
        <f t="shared" si="21"/>
        <v>0.0497468218056456</v>
      </c>
      <c r="V30" s="43"/>
      <c r="W30" s="43"/>
      <c r="X30" s="43"/>
      <c r="Y30" s="43"/>
      <c r="Z30" s="43"/>
      <c r="AA30" s="43"/>
    </row>
    <row r="31" ht="15" spans="1:6">
      <c r="A31" s="96" t="s">
        <v>109</v>
      </c>
      <c r="B31" s="97">
        <v>2.6717826977437</v>
      </c>
      <c r="C31" s="97">
        <v>2.9</v>
      </c>
      <c r="D31" s="97">
        <v>2.48</v>
      </c>
      <c r="E31" s="97">
        <v>2.4</v>
      </c>
      <c r="F31" s="97">
        <v>6.23</v>
      </c>
    </row>
    <row r="32" ht="15" spans="1:6">
      <c r="A32" s="96" t="s">
        <v>110</v>
      </c>
      <c r="B32" s="97">
        <v>2.66833054046277</v>
      </c>
      <c r="C32" s="97">
        <v>2.89</v>
      </c>
      <c r="D32" s="97">
        <v>2.44</v>
      </c>
      <c r="E32" s="97">
        <v>2.42</v>
      </c>
      <c r="F32" s="97">
        <v>6.23</v>
      </c>
    </row>
    <row r="33" ht="15" spans="1:6">
      <c r="A33" s="96" t="s">
        <v>111</v>
      </c>
      <c r="B33" s="97">
        <v>2.68960112730412</v>
      </c>
      <c r="C33" s="97">
        <v>2.9</v>
      </c>
      <c r="D33" s="97">
        <v>2.47</v>
      </c>
      <c r="E33" s="97">
        <v>2.45</v>
      </c>
      <c r="F33" s="97">
        <v>6.26</v>
      </c>
    </row>
    <row r="34" ht="15" spans="1:6">
      <c r="A34" s="96" t="s">
        <v>112</v>
      </c>
      <c r="B34" s="97">
        <v>2.69190397603209</v>
      </c>
      <c r="C34" s="97">
        <v>2.9</v>
      </c>
      <c r="D34" s="97">
        <v>2.48</v>
      </c>
      <c r="E34" s="97">
        <v>2.45</v>
      </c>
      <c r="F34" s="97">
        <v>6.27</v>
      </c>
    </row>
    <row r="35" ht="15" spans="1:6">
      <c r="A35" s="96" t="s">
        <v>113</v>
      </c>
      <c r="B35" s="97">
        <v>2.69244113813707</v>
      </c>
      <c r="C35" s="97">
        <v>2.89</v>
      </c>
      <c r="D35" s="97">
        <v>2.51</v>
      </c>
      <c r="E35" s="97">
        <v>2.44</v>
      </c>
      <c r="F35" s="97">
        <v>6.28</v>
      </c>
    </row>
    <row r="36" ht="15" spans="1:6">
      <c r="A36" s="96" t="s">
        <v>114</v>
      </c>
      <c r="B36" s="97">
        <v>2.67901834831328</v>
      </c>
      <c r="C36" s="97">
        <v>2.9</v>
      </c>
      <c r="D36" s="97">
        <v>2.54</v>
      </c>
      <c r="E36" s="97">
        <v>2.39</v>
      </c>
      <c r="F36" s="97">
        <v>6.26</v>
      </c>
    </row>
    <row r="37" ht="15" spans="1:6">
      <c r="A37" s="96" t="s">
        <v>115</v>
      </c>
      <c r="B37" s="97">
        <v>2.67212359721729</v>
      </c>
      <c r="C37" s="97">
        <v>2.9</v>
      </c>
      <c r="D37" s="97">
        <v>2.56</v>
      </c>
      <c r="E37" s="97">
        <v>2.36</v>
      </c>
      <c r="F37" s="97">
        <v>6.25</v>
      </c>
    </row>
    <row r="38" ht="15" spans="1:6">
      <c r="A38" s="96" t="s">
        <v>116</v>
      </c>
      <c r="B38" s="97">
        <v>2.6777081534894</v>
      </c>
      <c r="C38" s="97">
        <v>2.91</v>
      </c>
      <c r="D38" s="97">
        <v>2.57</v>
      </c>
      <c r="E38" s="97">
        <v>2.36</v>
      </c>
      <c r="F38" s="97">
        <v>6.25</v>
      </c>
    </row>
    <row r="39" ht="15" spans="1:6">
      <c r="A39" s="96" t="s">
        <v>117</v>
      </c>
      <c r="B39" s="97">
        <v>2.68070731301016</v>
      </c>
      <c r="C39" s="97">
        <v>2.92</v>
      </c>
      <c r="D39" s="97">
        <v>2.56</v>
      </c>
      <c r="E39" s="97">
        <v>2.36</v>
      </c>
      <c r="F39" s="97">
        <v>6.26</v>
      </c>
    </row>
    <row r="40" ht="15" spans="1:6">
      <c r="A40" s="96" t="s">
        <v>118</v>
      </c>
      <c r="B40" s="97">
        <v>2.69049591870731</v>
      </c>
      <c r="C40" s="97">
        <v>2.93</v>
      </c>
      <c r="D40" s="97">
        <v>2.57</v>
      </c>
      <c r="E40" s="97">
        <v>2.37</v>
      </c>
      <c r="F40" s="97">
        <v>6.26</v>
      </c>
    </row>
    <row r="41" ht="15" spans="1:6">
      <c r="A41" s="96" t="s">
        <v>119</v>
      </c>
      <c r="B41" s="97">
        <v>2.69747942695319</v>
      </c>
      <c r="C41" s="97">
        <v>2.95</v>
      </c>
      <c r="D41" s="97">
        <v>2.57</v>
      </c>
      <c r="E41" s="97">
        <v>2.37</v>
      </c>
      <c r="F41" s="97">
        <v>6.26</v>
      </c>
    </row>
    <row r="42" ht="15" spans="1:6">
      <c r="A42" s="96" t="s">
        <v>120</v>
      </c>
      <c r="B42" s="97">
        <v>2.70146101949025</v>
      </c>
      <c r="C42" s="97">
        <v>2.96</v>
      </c>
      <c r="D42" s="97">
        <v>2.56</v>
      </c>
      <c r="E42" s="97">
        <v>2.38</v>
      </c>
      <c r="F42" s="97">
        <v>6.27</v>
      </c>
    </row>
    <row r="43" ht="15" spans="1:6">
      <c r="A43" s="96" t="s">
        <v>121</v>
      </c>
      <c r="B43" s="97">
        <v>2.73383083458271</v>
      </c>
      <c r="C43" s="97">
        <v>2.98</v>
      </c>
      <c r="D43" s="97">
        <v>2.56</v>
      </c>
      <c r="E43" s="97">
        <v>2.44</v>
      </c>
      <c r="F43" s="97">
        <v>6.29</v>
      </c>
    </row>
    <row r="44" ht="15" spans="1:6">
      <c r="A44" s="96" t="s">
        <v>122</v>
      </c>
      <c r="B44" s="97">
        <v>2.74990379810095</v>
      </c>
      <c r="C44" s="97">
        <v>2.99</v>
      </c>
      <c r="D44" s="97">
        <v>2.54</v>
      </c>
      <c r="E44" s="97">
        <v>2.48</v>
      </c>
      <c r="F44" s="97">
        <v>6.3</v>
      </c>
    </row>
    <row r="45" ht="15" spans="1:6">
      <c r="A45" s="96" t="s">
        <v>123</v>
      </c>
      <c r="B45" s="97">
        <v>2.78326578377478</v>
      </c>
      <c r="C45" s="97">
        <v>3</v>
      </c>
      <c r="D45" s="97">
        <v>2.56</v>
      </c>
      <c r="E45" s="97">
        <v>2.54</v>
      </c>
      <c r="F45" s="97">
        <v>6.33</v>
      </c>
    </row>
    <row r="46" ht="15" spans="1:6">
      <c r="A46" s="96" t="s">
        <v>124</v>
      </c>
      <c r="B46" s="97">
        <v>2.82366050308179</v>
      </c>
      <c r="C46" s="97">
        <v>2.99</v>
      </c>
      <c r="D46" s="97">
        <v>2.58</v>
      </c>
      <c r="E46" s="97">
        <v>2.63</v>
      </c>
      <c r="F46" s="97">
        <v>6.35</v>
      </c>
    </row>
    <row r="47" ht="15" spans="1:6">
      <c r="A47" s="96" t="s">
        <v>125</v>
      </c>
      <c r="B47" s="97">
        <v>2.82031309345327</v>
      </c>
      <c r="C47" s="97">
        <v>2.99</v>
      </c>
      <c r="D47" s="97">
        <v>2.59</v>
      </c>
      <c r="E47" s="97">
        <v>2.62</v>
      </c>
      <c r="F47" s="97">
        <v>6.37</v>
      </c>
    </row>
    <row r="48" ht="15" spans="1:6">
      <c r="A48" s="96" t="s">
        <v>126</v>
      </c>
      <c r="B48" s="97">
        <v>2.7747602865234</v>
      </c>
      <c r="C48" s="97">
        <v>2.97</v>
      </c>
      <c r="D48" s="97">
        <v>2.6</v>
      </c>
      <c r="E48" s="97">
        <v>2.52</v>
      </c>
      <c r="F48" s="97">
        <v>6.33</v>
      </c>
    </row>
    <row r="49" ht="15" spans="1:6">
      <c r="A49" s="96" t="s">
        <v>127</v>
      </c>
      <c r="B49" s="97">
        <v>2.74741670831251</v>
      </c>
      <c r="C49" s="97">
        <v>2.97</v>
      </c>
      <c r="D49" s="97">
        <v>2.6</v>
      </c>
      <c r="E49" s="97">
        <v>2.46</v>
      </c>
      <c r="F49" s="97">
        <v>6.3</v>
      </c>
    </row>
    <row r="50" ht="15" spans="1:6">
      <c r="A50" s="96" t="s">
        <v>128</v>
      </c>
      <c r="B50" s="97">
        <v>2.74572330501416</v>
      </c>
      <c r="C50" s="97">
        <v>2.98</v>
      </c>
      <c r="D50" s="97">
        <v>2.59</v>
      </c>
      <c r="E50" s="97">
        <v>2.45</v>
      </c>
      <c r="F50" s="97">
        <v>6.27</v>
      </c>
    </row>
    <row r="51" ht="15" spans="1:6">
      <c r="A51" s="96" t="s">
        <v>129</v>
      </c>
      <c r="B51" s="97">
        <v>2.73143201620422</v>
      </c>
      <c r="C51" s="97">
        <v>2.99</v>
      </c>
      <c r="D51" s="97">
        <v>2.59</v>
      </c>
      <c r="E51" s="97">
        <v>2.43</v>
      </c>
      <c r="F51" s="97">
        <v>6.27</v>
      </c>
    </row>
    <row r="52" ht="15" spans="1:6">
      <c r="A52" s="96" t="s">
        <v>130</v>
      </c>
      <c r="B52" s="97">
        <v>2.7527032762113</v>
      </c>
      <c r="C52" s="97">
        <v>3</v>
      </c>
      <c r="D52" s="97">
        <v>2.58</v>
      </c>
      <c r="E52" s="97">
        <v>2.48</v>
      </c>
      <c r="F52" s="97">
        <v>6.29</v>
      </c>
    </row>
    <row r="53" ht="15" spans="1:6">
      <c r="A53" s="96" t="s">
        <v>131</v>
      </c>
      <c r="B53" s="97">
        <v>2.74634649390734</v>
      </c>
      <c r="C53" s="97">
        <v>3.02</v>
      </c>
      <c r="D53" s="97">
        <v>2.58</v>
      </c>
      <c r="E53" s="97">
        <v>2.45</v>
      </c>
      <c r="F53" s="97">
        <v>6.27</v>
      </c>
    </row>
    <row r="54" ht="15" spans="1:6">
      <c r="A54" s="96" t="s">
        <v>132</v>
      </c>
      <c r="B54" s="97">
        <v>2.7549263736617</v>
      </c>
      <c r="C54" s="97">
        <v>3.03</v>
      </c>
      <c r="D54" s="97">
        <v>2.58</v>
      </c>
      <c r="E54" s="97">
        <v>2.46</v>
      </c>
      <c r="F54" s="97">
        <v>6.23</v>
      </c>
    </row>
    <row r="55" ht="15" spans="1:6">
      <c r="A55" s="96" t="s">
        <v>133</v>
      </c>
      <c r="B55" s="97">
        <v>2.76514918175096</v>
      </c>
      <c r="C55" s="97">
        <v>3.04</v>
      </c>
      <c r="D55" s="97">
        <v>2.56</v>
      </c>
      <c r="E55" s="97">
        <v>2.49</v>
      </c>
      <c r="F55" s="97">
        <v>6.23</v>
      </c>
    </row>
    <row r="56" ht="15" spans="1:6">
      <c r="A56" s="96" t="s">
        <v>134</v>
      </c>
      <c r="B56" s="97">
        <v>2.76045928045526</v>
      </c>
      <c r="C56" s="97">
        <v>3.04</v>
      </c>
      <c r="D56" s="97">
        <v>2.51</v>
      </c>
      <c r="E56" s="97">
        <v>2.5</v>
      </c>
      <c r="F56" s="97">
        <v>6.23</v>
      </c>
    </row>
    <row r="57" ht="15" spans="1:6">
      <c r="A57" s="96" t="s">
        <v>135</v>
      </c>
      <c r="B57" s="97">
        <v>2.75770568755426</v>
      </c>
      <c r="C57" s="97">
        <v>3.05</v>
      </c>
      <c r="D57" s="97">
        <v>2.51</v>
      </c>
      <c r="E57" s="97">
        <v>2.49</v>
      </c>
      <c r="F57" s="97">
        <v>6.22</v>
      </c>
    </row>
    <row r="58" ht="15" spans="1:6">
      <c r="A58" s="96" t="s">
        <v>136</v>
      </c>
      <c r="B58" s="97">
        <v>2.74407645564737</v>
      </c>
      <c r="C58" s="97">
        <v>3.06</v>
      </c>
      <c r="D58" s="97">
        <v>2.51</v>
      </c>
      <c r="E58" s="97">
        <v>2.45</v>
      </c>
      <c r="F58" s="97">
        <v>6.22</v>
      </c>
    </row>
    <row r="59" ht="15" spans="1:6">
      <c r="A59" s="96" t="s">
        <v>137</v>
      </c>
      <c r="B59" s="97">
        <v>2.69322894897598</v>
      </c>
      <c r="C59" s="97">
        <v>3.02</v>
      </c>
      <c r="D59" s="97">
        <v>2.48</v>
      </c>
      <c r="E59" s="97">
        <v>2.38</v>
      </c>
      <c r="F59" s="97">
        <v>6.17</v>
      </c>
    </row>
    <row r="60" ht="15" spans="1:6">
      <c r="A60" s="96" t="s">
        <v>138</v>
      </c>
      <c r="B60" s="97">
        <v>2.60114812076006</v>
      </c>
      <c r="C60" s="97">
        <v>3</v>
      </c>
      <c r="D60" s="97">
        <v>2.43</v>
      </c>
      <c r="E60" s="97">
        <v>2.21</v>
      </c>
      <c r="F60" s="97">
        <v>6.06</v>
      </c>
    </row>
    <row r="61" ht="15" spans="1:6">
      <c r="A61" s="96" t="s">
        <v>139</v>
      </c>
      <c r="B61" s="97">
        <v>2.58924621419156</v>
      </c>
      <c r="C61" s="97">
        <v>2.98</v>
      </c>
      <c r="D61" s="97">
        <v>2.44</v>
      </c>
      <c r="E61" s="97">
        <v>2.19</v>
      </c>
      <c r="F61" s="97">
        <v>6.04</v>
      </c>
    </row>
    <row r="62" ht="15" spans="1:6">
      <c r="A62" s="96" t="s">
        <v>140</v>
      </c>
      <c r="B62" s="97">
        <v>2.59075249975887</v>
      </c>
      <c r="C62" s="97">
        <v>2.99</v>
      </c>
      <c r="D62" s="97">
        <v>2.44</v>
      </c>
      <c r="E62" s="97">
        <v>2.19</v>
      </c>
      <c r="F62" s="97">
        <v>6.03</v>
      </c>
    </row>
    <row r="63" ht="15" spans="1:6">
      <c r="A63" s="96" t="s">
        <v>141</v>
      </c>
      <c r="B63" s="97">
        <v>2.60508680751098</v>
      </c>
      <c r="C63" s="97">
        <v>3</v>
      </c>
      <c r="D63" s="97">
        <v>2.45</v>
      </c>
      <c r="E63" s="97">
        <v>2.19</v>
      </c>
      <c r="F63" s="97">
        <v>6.04</v>
      </c>
    </row>
    <row r="64" ht="15" spans="1:6">
      <c r="A64" s="96" t="s">
        <v>142</v>
      </c>
      <c r="B64" s="97">
        <v>2.60446773077604</v>
      </c>
      <c r="C64" s="97">
        <v>3.01</v>
      </c>
      <c r="D64" s="97">
        <v>2.46</v>
      </c>
      <c r="E64" s="97">
        <v>2.18</v>
      </c>
      <c r="F64" s="97">
        <v>6.03</v>
      </c>
    </row>
    <row r="65" ht="15" spans="1:6">
      <c r="A65" s="96" t="s">
        <v>143</v>
      </c>
      <c r="B65" s="97">
        <v>2.59599172955317</v>
      </c>
      <c r="C65" s="97">
        <v>3</v>
      </c>
      <c r="D65" s="97">
        <v>2.47</v>
      </c>
      <c r="E65" s="97">
        <v>2.16</v>
      </c>
      <c r="F65" s="97">
        <v>6.01</v>
      </c>
    </row>
    <row r="66" ht="15" spans="1:6">
      <c r="A66" s="96" t="s">
        <v>144</v>
      </c>
      <c r="B66" s="97">
        <v>2.5663371092053</v>
      </c>
      <c r="C66" s="97">
        <v>2.98</v>
      </c>
      <c r="D66" s="97">
        <v>2.49</v>
      </c>
      <c r="E66" s="97">
        <v>2.1</v>
      </c>
      <c r="F66" s="97">
        <v>6.01</v>
      </c>
    </row>
    <row r="67" ht="15" spans="1:6">
      <c r="A67" s="96" t="s">
        <v>145</v>
      </c>
      <c r="B67" s="97">
        <v>2.56825419556228</v>
      </c>
      <c r="C67" s="97">
        <v>2.98</v>
      </c>
      <c r="D67" s="97">
        <v>2.49</v>
      </c>
      <c r="E67" s="97">
        <v>2.1</v>
      </c>
      <c r="F67" s="97">
        <v>6.02</v>
      </c>
    </row>
    <row r="68" ht="15" spans="1:6">
      <c r="A68" s="96" t="s">
        <v>146</v>
      </c>
      <c r="B68" s="97">
        <v>2.56913980916829</v>
      </c>
      <c r="C68" s="97">
        <v>2.97</v>
      </c>
      <c r="D68" s="97">
        <v>2.41</v>
      </c>
      <c r="E68" s="97">
        <v>2.15</v>
      </c>
      <c r="F68" s="97">
        <v>6.03</v>
      </c>
    </row>
    <row r="69" ht="15" spans="1:6">
      <c r="A69" s="96" t="s">
        <v>147</v>
      </c>
      <c r="B69" s="97">
        <v>2.56591755297752</v>
      </c>
      <c r="C69" s="97">
        <v>2.96</v>
      </c>
      <c r="D69" s="97">
        <v>2.39</v>
      </c>
      <c r="E69" s="97">
        <v>2.16</v>
      </c>
      <c r="F69" s="97">
        <v>6.04</v>
      </c>
    </row>
    <row r="70" ht="15" spans="1:6">
      <c r="A70" s="96" t="s">
        <v>148</v>
      </c>
      <c r="B70" s="97">
        <v>2.55935147789989</v>
      </c>
      <c r="C70" s="97">
        <v>2.97</v>
      </c>
      <c r="D70" s="97">
        <v>2.39</v>
      </c>
      <c r="E70" s="97">
        <v>2.14</v>
      </c>
      <c r="F70" s="97">
        <v>6.05</v>
      </c>
    </row>
    <row r="71" ht="15" spans="1:6">
      <c r="A71" s="96" t="s">
        <v>149</v>
      </c>
      <c r="B71" s="97">
        <v>2.52561457143317</v>
      </c>
      <c r="C71" s="97">
        <v>2.95</v>
      </c>
      <c r="D71" s="97">
        <v>2.4</v>
      </c>
      <c r="E71" s="97">
        <v>2.07</v>
      </c>
      <c r="F71" s="97">
        <v>6</v>
      </c>
    </row>
    <row r="72" ht="15" spans="1:6">
      <c r="A72" s="96" t="s">
        <v>150</v>
      </c>
      <c r="B72" s="97">
        <v>2.47054787687654</v>
      </c>
      <c r="C72" s="97">
        <v>2.93</v>
      </c>
      <c r="D72" s="97">
        <v>2.43</v>
      </c>
      <c r="E72" s="97">
        <v>1.94</v>
      </c>
      <c r="F72" s="97">
        <v>6.02</v>
      </c>
    </row>
    <row r="73" ht="15" spans="1:6">
      <c r="A73" s="96" t="s">
        <v>151</v>
      </c>
      <c r="B73" s="97">
        <v>2.48417754107065</v>
      </c>
      <c r="C73" s="97">
        <v>2.94</v>
      </c>
      <c r="D73" s="97">
        <v>2.46</v>
      </c>
      <c r="E73" s="97">
        <v>1.95</v>
      </c>
      <c r="F73" s="97">
        <v>6</v>
      </c>
    </row>
    <row r="74" ht="15" spans="1:6">
      <c r="A74" s="96" t="s">
        <v>152</v>
      </c>
      <c r="B74" s="97">
        <v>2.47957312265684</v>
      </c>
      <c r="C74" s="97">
        <v>2.95</v>
      </c>
      <c r="D74" s="97">
        <v>2.48</v>
      </c>
      <c r="E74" s="97">
        <v>1.92</v>
      </c>
      <c r="F74" s="97">
        <v>6.02</v>
      </c>
    </row>
    <row r="75" ht="15" spans="1:6">
      <c r="A75" s="96" t="s">
        <v>153</v>
      </c>
      <c r="B75" s="97">
        <v>2.50359070935342</v>
      </c>
      <c r="C75" s="97">
        <v>2.98</v>
      </c>
      <c r="D75" s="97">
        <v>2.51</v>
      </c>
      <c r="E75" s="97">
        <v>1.9</v>
      </c>
      <c r="F75" s="97">
        <v>6.05</v>
      </c>
    </row>
    <row r="76" ht="15" spans="1:6">
      <c r="A76" s="96" t="s">
        <v>154</v>
      </c>
      <c r="B76" s="97">
        <v>2.49646160284578</v>
      </c>
      <c r="C76" s="97">
        <v>3</v>
      </c>
      <c r="D76" s="97">
        <v>2.51</v>
      </c>
      <c r="E76" s="97">
        <v>1.87</v>
      </c>
      <c r="F76" s="97">
        <v>6.06</v>
      </c>
    </row>
    <row r="77" ht="15" spans="1:6">
      <c r="A77" s="96" t="s">
        <v>155</v>
      </c>
      <c r="B77" s="97">
        <v>2.49003637709852</v>
      </c>
      <c r="C77" s="97">
        <v>3</v>
      </c>
      <c r="D77" s="97">
        <v>2.52</v>
      </c>
      <c r="E77" s="97">
        <v>1.85</v>
      </c>
      <c r="F77" s="97">
        <v>6.05</v>
      </c>
    </row>
    <row r="78" ht="15" spans="1:6">
      <c r="A78" s="96" t="s">
        <v>156</v>
      </c>
      <c r="B78" s="97">
        <v>2.50572375939608</v>
      </c>
      <c r="C78" s="97">
        <v>3.01</v>
      </c>
      <c r="D78" s="97">
        <v>2.52</v>
      </c>
      <c r="E78" s="97">
        <v>1.88</v>
      </c>
      <c r="F78" s="97">
        <v>6.04</v>
      </c>
    </row>
    <row r="79" ht="15" spans="1:6">
      <c r="A79" s="96" t="s">
        <v>157</v>
      </c>
      <c r="B79" s="97">
        <v>2.51724113509424</v>
      </c>
      <c r="C79" s="97">
        <v>3.02</v>
      </c>
      <c r="D79" s="97">
        <v>2.52</v>
      </c>
      <c r="E79" s="97">
        <v>1.9</v>
      </c>
      <c r="F79" s="97">
        <v>6.03</v>
      </c>
    </row>
    <row r="80" ht="15" spans="1:6">
      <c r="A80" s="96" t="s">
        <v>158</v>
      </c>
      <c r="B80" s="97">
        <v>2.52011556972009</v>
      </c>
      <c r="C80" s="97">
        <v>3.03</v>
      </c>
      <c r="D80" s="97">
        <v>2.48</v>
      </c>
      <c r="E80" s="97">
        <v>1.92</v>
      </c>
      <c r="F80" s="97">
        <v>6.02</v>
      </c>
    </row>
    <row r="81" ht="15" spans="1:6">
      <c r="A81" s="96" t="s">
        <v>159</v>
      </c>
      <c r="B81" s="97">
        <v>2.53151447840713</v>
      </c>
      <c r="C81" s="97">
        <v>3.02</v>
      </c>
      <c r="D81" s="97">
        <v>2.51</v>
      </c>
      <c r="E81" s="97">
        <v>1.94</v>
      </c>
      <c r="F81" s="97">
        <v>6.02</v>
      </c>
    </row>
    <row r="82" ht="15" spans="1:6">
      <c r="A82" s="96" t="s">
        <v>160</v>
      </c>
      <c r="B82" s="97">
        <v>2.53315048207704</v>
      </c>
      <c r="C82" s="97">
        <v>3.01</v>
      </c>
      <c r="D82" s="97">
        <v>2.53</v>
      </c>
      <c r="E82" s="97">
        <v>1.94</v>
      </c>
      <c r="F82" s="97">
        <v>6.05</v>
      </c>
    </row>
    <row r="83" ht="15" spans="1:6">
      <c r="A83" s="96" t="s">
        <v>161</v>
      </c>
      <c r="B83" s="97">
        <v>2.52869171213804</v>
      </c>
      <c r="C83" s="97">
        <v>3</v>
      </c>
      <c r="D83" s="97">
        <v>2.54</v>
      </c>
      <c r="E83" s="97">
        <v>1.93</v>
      </c>
      <c r="F83" s="97">
        <v>6.02</v>
      </c>
    </row>
    <row r="84" ht="15" spans="1:6">
      <c r="A84" s="96" t="s">
        <v>162</v>
      </c>
      <c r="B84" s="97">
        <v>2.51418127384229</v>
      </c>
      <c r="C84" s="97">
        <v>2.99</v>
      </c>
      <c r="D84" s="97">
        <v>2.55</v>
      </c>
      <c r="E84" s="97">
        <v>1.9</v>
      </c>
      <c r="F84" s="97">
        <v>5.99</v>
      </c>
    </row>
    <row r="85" ht="15" spans="1:6">
      <c r="A85" s="96" t="s">
        <v>163</v>
      </c>
      <c r="B85" s="97">
        <v>2.52559531282695</v>
      </c>
      <c r="C85" s="97">
        <v>3.01</v>
      </c>
      <c r="D85" s="97">
        <v>2.57</v>
      </c>
      <c r="E85" s="97">
        <v>1.9</v>
      </c>
      <c r="F85" s="97">
        <v>6</v>
      </c>
    </row>
    <row r="86" ht="15" spans="1:6">
      <c r="A86" s="96" t="s">
        <v>164</v>
      </c>
      <c r="B86" s="97">
        <v>2.54339176203583</v>
      </c>
      <c r="C86" s="97">
        <v>3.03</v>
      </c>
      <c r="D86" s="97">
        <v>2.59</v>
      </c>
      <c r="E86" s="97">
        <v>1.92</v>
      </c>
      <c r="F86" s="97">
        <v>6</v>
      </c>
    </row>
    <row r="87" ht="15" spans="1:6">
      <c r="A87" s="96" t="s">
        <v>165</v>
      </c>
      <c r="B87" s="97">
        <v>2.56515882667704</v>
      </c>
      <c r="C87" s="97">
        <v>3.03</v>
      </c>
      <c r="D87" s="97">
        <v>2.6</v>
      </c>
      <c r="E87" s="97">
        <v>1.95</v>
      </c>
      <c r="F87" s="97">
        <v>6.01</v>
      </c>
    </row>
    <row r="88" ht="15" spans="1:6">
      <c r="A88" s="96" t="s">
        <v>166</v>
      </c>
      <c r="B88" s="97">
        <v>2.57687867879554</v>
      </c>
      <c r="C88" s="97">
        <v>3.05</v>
      </c>
      <c r="D88" s="97">
        <v>2.61</v>
      </c>
      <c r="E88" s="97">
        <v>1.96</v>
      </c>
      <c r="F88" s="97">
        <v>6.02</v>
      </c>
    </row>
    <row r="89" ht="15" spans="1:6">
      <c r="A89" s="96" t="s">
        <v>167</v>
      </c>
      <c r="B89" s="97">
        <v>2.60533857080313</v>
      </c>
      <c r="C89" s="97">
        <v>3.06</v>
      </c>
      <c r="D89" s="97">
        <v>2.61</v>
      </c>
      <c r="E89" s="97">
        <v>2.02</v>
      </c>
      <c r="F89" s="97">
        <v>6.02</v>
      </c>
    </row>
    <row r="90" ht="15" spans="1:6">
      <c r="A90" s="96" t="s">
        <v>168</v>
      </c>
      <c r="B90" s="97">
        <v>2.59950860209823</v>
      </c>
      <c r="C90" s="97">
        <v>3.05</v>
      </c>
      <c r="D90" s="97">
        <v>2.6</v>
      </c>
      <c r="E90" s="97">
        <v>2.02</v>
      </c>
      <c r="F90" s="97">
        <v>6.01</v>
      </c>
    </row>
    <row r="91" ht="15" spans="1:6">
      <c r="A91" s="96" t="s">
        <v>169</v>
      </c>
      <c r="B91" s="97">
        <v>2.57941601400983</v>
      </c>
      <c r="C91" s="97">
        <v>3.03</v>
      </c>
      <c r="D91" s="97">
        <v>2.56</v>
      </c>
      <c r="E91" s="97">
        <v>2.01</v>
      </c>
      <c r="F91" s="97">
        <v>5.99</v>
      </c>
    </row>
    <row r="92" ht="15" spans="1:6">
      <c r="A92" s="96" t="s">
        <v>170</v>
      </c>
      <c r="B92" s="97">
        <v>2.57250417538227</v>
      </c>
      <c r="C92" s="97">
        <v>3.03</v>
      </c>
      <c r="D92" s="97">
        <v>2.53</v>
      </c>
      <c r="E92" s="97">
        <v>2.01</v>
      </c>
      <c r="F92" s="97">
        <v>5.97</v>
      </c>
    </row>
    <row r="93" ht="15" spans="1:6">
      <c r="A93" s="96" t="s">
        <v>171</v>
      </c>
      <c r="B93" s="97">
        <v>2.57227765075968</v>
      </c>
      <c r="C93" s="97">
        <v>3.01</v>
      </c>
      <c r="D93" s="97">
        <v>2.56</v>
      </c>
      <c r="E93" s="97">
        <v>2.01</v>
      </c>
      <c r="F93" s="97">
        <v>5.98</v>
      </c>
    </row>
    <row r="94" ht="15" spans="1:6">
      <c r="A94" s="96" t="s">
        <v>172</v>
      </c>
      <c r="B94" s="97">
        <v>2.56664672212223</v>
      </c>
      <c r="C94" s="97">
        <v>3</v>
      </c>
      <c r="D94" s="97">
        <v>2.56</v>
      </c>
      <c r="E94" s="97">
        <v>2</v>
      </c>
      <c r="F94" s="97">
        <v>5.99</v>
      </c>
    </row>
    <row r="95" ht="15" spans="1:6">
      <c r="A95" s="96" t="s">
        <v>173</v>
      </c>
      <c r="B95" s="97">
        <v>2.55476050331598</v>
      </c>
      <c r="C95" s="97">
        <v>2.99</v>
      </c>
      <c r="D95" s="97">
        <v>2.57</v>
      </c>
      <c r="E95" s="97">
        <v>1.98</v>
      </c>
      <c r="F95" s="97">
        <v>5.97</v>
      </c>
    </row>
    <row r="96" ht="15" spans="1:6">
      <c r="A96" s="96" t="s">
        <v>174</v>
      </c>
      <c r="B96" s="97">
        <v>2.54307308135104</v>
      </c>
      <c r="C96" s="97">
        <v>2.95</v>
      </c>
      <c r="D96" s="97">
        <v>2.59</v>
      </c>
      <c r="E96" s="97">
        <v>1.97</v>
      </c>
      <c r="F96" s="97">
        <v>5.98</v>
      </c>
    </row>
    <row r="97" ht="15" spans="1:6">
      <c r="A97" s="96" t="s">
        <v>175</v>
      </c>
      <c r="B97" s="97">
        <v>2.55631374552058</v>
      </c>
      <c r="C97" s="97">
        <v>2.97</v>
      </c>
      <c r="D97" s="97">
        <v>2.59</v>
      </c>
      <c r="E97" s="97">
        <v>1.99</v>
      </c>
      <c r="F97" s="97">
        <v>5.97</v>
      </c>
    </row>
    <row r="98" ht="15" spans="1:6">
      <c r="A98" s="96" t="s">
        <v>176</v>
      </c>
      <c r="B98" s="97">
        <v>2.56511180295439</v>
      </c>
      <c r="C98" s="97">
        <v>2.97</v>
      </c>
      <c r="D98" s="97">
        <v>2.6</v>
      </c>
      <c r="E98" s="97">
        <v>2</v>
      </c>
      <c r="F98" s="97">
        <v>6</v>
      </c>
    </row>
    <row r="99" ht="15" spans="1:6">
      <c r="A99" s="96" t="s">
        <v>177</v>
      </c>
      <c r="B99" s="97">
        <v>2.56224111046811</v>
      </c>
      <c r="C99" s="97">
        <v>2.97</v>
      </c>
      <c r="D99" s="97">
        <v>2.6</v>
      </c>
      <c r="E99" s="97">
        <v>1.98</v>
      </c>
      <c r="F99" s="97">
        <v>6.01</v>
      </c>
    </row>
    <row r="100" ht="15" spans="1:6">
      <c r="A100" s="96" t="s">
        <v>178</v>
      </c>
      <c r="B100" s="97">
        <v>2.55753632973251</v>
      </c>
      <c r="C100" s="97">
        <v>2.96</v>
      </c>
      <c r="D100" s="97">
        <v>2.59</v>
      </c>
      <c r="E100" s="97">
        <v>1.98</v>
      </c>
      <c r="F100" s="97">
        <v>5.98</v>
      </c>
    </row>
    <row r="101" ht="15" spans="1:6">
      <c r="A101" s="96" t="s">
        <v>179</v>
      </c>
      <c r="B101" s="97">
        <v>2.55165951324588</v>
      </c>
      <c r="C101" s="97">
        <v>2.96</v>
      </c>
      <c r="D101" s="97">
        <v>2.59</v>
      </c>
      <c r="E101" s="97">
        <v>1.97</v>
      </c>
      <c r="F101" s="97">
        <v>5.98</v>
      </c>
    </row>
    <row r="102" ht="15" spans="1:6">
      <c r="A102" s="96" t="s">
        <v>180</v>
      </c>
      <c r="B102" s="97">
        <v>2.55614237718621</v>
      </c>
      <c r="C102" s="97">
        <v>2.96</v>
      </c>
      <c r="D102" s="97">
        <v>2.59</v>
      </c>
      <c r="E102" s="97">
        <v>1.98</v>
      </c>
      <c r="F102" s="97">
        <v>5.99</v>
      </c>
    </row>
    <row r="103" ht="15" spans="1:6">
      <c r="A103" s="96" t="s">
        <v>181</v>
      </c>
      <c r="B103" s="97">
        <v>2.56464522247942</v>
      </c>
      <c r="C103" s="97">
        <v>2.96</v>
      </c>
      <c r="D103" s="97">
        <v>2.58</v>
      </c>
      <c r="E103" s="97">
        <v>2</v>
      </c>
      <c r="F103" s="97">
        <v>6.01</v>
      </c>
    </row>
    <row r="104" ht="15" spans="1:6">
      <c r="A104" s="96" t="s">
        <v>182</v>
      </c>
      <c r="B104" s="97">
        <v>2.56003504372428</v>
      </c>
      <c r="C104" s="97">
        <v>2.94</v>
      </c>
      <c r="D104" s="97">
        <v>2.53</v>
      </c>
      <c r="E104" s="97">
        <v>2.03</v>
      </c>
      <c r="F104" s="97">
        <v>6.02</v>
      </c>
    </row>
    <row r="105" ht="15" spans="1:6">
      <c r="A105" s="96" t="s">
        <v>183</v>
      </c>
      <c r="B105" s="97">
        <v>2.56748810442387</v>
      </c>
      <c r="C105" s="97">
        <v>2.93</v>
      </c>
      <c r="D105" s="97">
        <v>2.54</v>
      </c>
      <c r="E105" s="97">
        <v>2.05</v>
      </c>
      <c r="F105" s="97">
        <v>6.03</v>
      </c>
    </row>
    <row r="106" ht="15" spans="1:6">
      <c r="A106" s="96" t="s">
        <v>184</v>
      </c>
      <c r="B106" s="97">
        <v>2.5719709683642</v>
      </c>
      <c r="C106" s="97">
        <v>2.93</v>
      </c>
      <c r="D106" s="97">
        <v>2.54</v>
      </c>
      <c r="E106" s="97">
        <v>2.06</v>
      </c>
      <c r="F106" s="97">
        <v>6.04</v>
      </c>
    </row>
    <row r="107" ht="15" spans="1:6">
      <c r="A107" s="96" t="s">
        <v>185</v>
      </c>
      <c r="B107" s="97">
        <v>2.56322715727881</v>
      </c>
      <c r="C107" s="97">
        <v>2.94</v>
      </c>
      <c r="D107" s="97">
        <v>2.55</v>
      </c>
      <c r="E107" s="97">
        <v>2.03</v>
      </c>
      <c r="F107" s="97">
        <v>6.04</v>
      </c>
    </row>
    <row r="108" ht="15" spans="1:6">
      <c r="A108" s="96" t="s">
        <v>186</v>
      </c>
      <c r="B108" s="97">
        <v>2.55716274434156</v>
      </c>
      <c r="C108" s="97">
        <v>2.93</v>
      </c>
      <c r="D108" s="97">
        <v>2.57</v>
      </c>
      <c r="E108" s="97">
        <v>2.01</v>
      </c>
      <c r="F108" s="97">
        <v>6.03</v>
      </c>
    </row>
    <row r="109" ht="15" spans="1:6">
      <c r="A109" s="96" t="s">
        <v>187</v>
      </c>
      <c r="B109" s="97">
        <v>2.56156651877572</v>
      </c>
      <c r="C109" s="97">
        <v>2.95</v>
      </c>
      <c r="D109" s="97">
        <v>2.58</v>
      </c>
      <c r="E109" s="97">
        <v>2</v>
      </c>
      <c r="F109" s="97">
        <v>6.02</v>
      </c>
    </row>
    <row r="110" ht="15" spans="1:6">
      <c r="A110" s="96" t="s">
        <v>188</v>
      </c>
      <c r="B110" s="97">
        <v>2.54784754372428</v>
      </c>
      <c r="C110" s="97">
        <v>2.92</v>
      </c>
      <c r="D110" s="97">
        <v>2.58</v>
      </c>
      <c r="E110" s="97">
        <v>1.99</v>
      </c>
      <c r="F110" s="97">
        <v>6.04</v>
      </c>
    </row>
    <row r="111" ht="15" spans="1:6">
      <c r="A111" s="96" t="s">
        <v>189</v>
      </c>
      <c r="B111" s="97">
        <v>2.57329416648041</v>
      </c>
      <c r="C111" s="97">
        <v>2.95</v>
      </c>
      <c r="D111" s="97">
        <v>2.58</v>
      </c>
      <c r="E111" s="97">
        <v>2</v>
      </c>
      <c r="F111" s="97">
        <v>6.08</v>
      </c>
    </row>
    <row r="112" ht="15" spans="1:6">
      <c r="A112" s="96" t="s">
        <v>190</v>
      </c>
      <c r="B112" s="97">
        <v>2.61022973275009</v>
      </c>
      <c r="C112" s="97">
        <v>2.95</v>
      </c>
      <c r="D112" s="97">
        <v>2.65</v>
      </c>
      <c r="E112" s="97">
        <v>2.05</v>
      </c>
      <c r="F112" s="97">
        <v>6.17</v>
      </c>
    </row>
    <row r="113" ht="15" spans="1:6">
      <c r="A113" s="96" t="s">
        <v>191</v>
      </c>
      <c r="B113" s="97">
        <v>2.61118266866758</v>
      </c>
      <c r="C113" s="97">
        <v>2.94</v>
      </c>
      <c r="D113" s="97">
        <v>2.64</v>
      </c>
      <c r="E113" s="97">
        <v>2.06</v>
      </c>
      <c r="F113" s="97">
        <v>6.19</v>
      </c>
    </row>
    <row r="114" ht="15" spans="1:6">
      <c r="A114" s="96" t="s">
        <v>192</v>
      </c>
      <c r="B114" s="97">
        <v>2.66611130623583</v>
      </c>
      <c r="C114" s="97">
        <v>2.99</v>
      </c>
      <c r="D114" s="97">
        <v>2.66</v>
      </c>
      <c r="E114" s="97">
        <v>2.12</v>
      </c>
      <c r="F114" s="97">
        <v>6.47</v>
      </c>
    </row>
    <row r="115" ht="15" spans="1:6">
      <c r="A115" s="96" t="s">
        <v>193</v>
      </c>
      <c r="B115" s="97">
        <v>2.68742584373703</v>
      </c>
      <c r="C115" s="97">
        <v>3.01</v>
      </c>
      <c r="D115" s="97">
        <v>2.64</v>
      </c>
      <c r="E115" s="97">
        <v>2.16</v>
      </c>
      <c r="F115" s="97">
        <v>6.54</v>
      </c>
    </row>
    <row r="116" ht="15" spans="1:6">
      <c r="A116" s="96" t="s">
        <v>194</v>
      </c>
      <c r="B116" s="97">
        <v>2.69657683834094</v>
      </c>
      <c r="C116" s="97">
        <v>3.01</v>
      </c>
      <c r="D116" s="97">
        <v>2.61</v>
      </c>
      <c r="E116" s="97">
        <v>2.2</v>
      </c>
      <c r="F116" s="97">
        <v>6.56</v>
      </c>
    </row>
    <row r="117" ht="15" spans="1:6">
      <c r="A117" s="96" t="s">
        <v>195</v>
      </c>
      <c r="B117" s="97">
        <v>2.72789632491459</v>
      </c>
      <c r="C117" s="97">
        <v>3</v>
      </c>
      <c r="D117" s="97">
        <v>2.63</v>
      </c>
      <c r="E117" s="97">
        <v>2.26</v>
      </c>
      <c r="F117" s="97">
        <v>6.68</v>
      </c>
    </row>
    <row r="118" ht="15" spans="1:6">
      <c r="A118" s="96" t="s">
        <v>196</v>
      </c>
      <c r="B118" s="97">
        <v>2.77289233372713</v>
      </c>
      <c r="C118" s="97">
        <v>3.01</v>
      </c>
      <c r="D118" s="97">
        <v>2.65</v>
      </c>
      <c r="E118" s="97">
        <v>2.35</v>
      </c>
      <c r="F118" s="97">
        <v>6.73</v>
      </c>
    </row>
    <row r="119" ht="15" spans="1:6">
      <c r="A119" s="96" t="s">
        <v>197</v>
      </c>
      <c r="B119" s="97">
        <v>2.77856971806252</v>
      </c>
      <c r="C119" s="97">
        <v>3</v>
      </c>
      <c r="D119" s="97">
        <v>2.68</v>
      </c>
      <c r="E119" s="97">
        <v>2.35</v>
      </c>
      <c r="F119" s="97">
        <v>6.76</v>
      </c>
    </row>
    <row r="120" ht="15" spans="1:6">
      <c r="A120" s="96" t="s">
        <v>198</v>
      </c>
      <c r="B120" s="97">
        <v>2.81936316612919</v>
      </c>
      <c r="C120" s="97">
        <v>3.03</v>
      </c>
      <c r="D120" s="97">
        <v>2.71</v>
      </c>
      <c r="E120" s="97">
        <v>2.41</v>
      </c>
      <c r="F120" s="97">
        <v>6.79</v>
      </c>
    </row>
    <row r="121" ht="15" spans="1:6">
      <c r="A121" s="96" t="s">
        <v>199</v>
      </c>
      <c r="B121" s="97">
        <v>2.85618905456751</v>
      </c>
      <c r="C121" s="97">
        <v>3.07</v>
      </c>
      <c r="D121" s="97">
        <v>2.72</v>
      </c>
      <c r="E121" s="97">
        <v>2.45</v>
      </c>
      <c r="F121" s="97">
        <v>6.88</v>
      </c>
    </row>
    <row r="122" ht="15" spans="1:6">
      <c r="A122" s="96" t="s">
        <v>200</v>
      </c>
      <c r="B122" s="97">
        <v>2.8880949264025</v>
      </c>
      <c r="C122" s="97">
        <v>3.09</v>
      </c>
      <c r="D122" s="97">
        <v>2.73</v>
      </c>
      <c r="E122" s="97">
        <v>2.5</v>
      </c>
      <c r="F122" s="97">
        <v>6.95</v>
      </c>
    </row>
    <row r="123" ht="15" spans="1:6">
      <c r="A123" s="96" t="s">
        <v>201</v>
      </c>
      <c r="B123" s="90">
        <v>2.99101152268529</v>
      </c>
      <c r="C123" s="90">
        <v>3.13</v>
      </c>
      <c r="D123" s="91">
        <v>2.8</v>
      </c>
      <c r="E123" s="91">
        <v>2.73</v>
      </c>
      <c r="F123" s="91">
        <v>7.12</v>
      </c>
    </row>
    <row r="124" ht="15" spans="1:6">
      <c r="A124" s="96" t="s">
        <v>202</v>
      </c>
      <c r="B124" s="90">
        <v>3.02222093496571</v>
      </c>
      <c r="C124" s="90">
        <v>3.14</v>
      </c>
      <c r="D124" s="91">
        <v>2.81</v>
      </c>
      <c r="E124" s="91">
        <v>2.79</v>
      </c>
      <c r="F124" s="91">
        <v>7.19</v>
      </c>
    </row>
    <row r="125" ht="15" spans="1:6">
      <c r="A125" s="96" t="s">
        <v>203</v>
      </c>
      <c r="B125" s="90">
        <v>3.02537433071359</v>
      </c>
      <c r="C125" s="90">
        <v>3.12</v>
      </c>
      <c r="D125" s="91">
        <v>2.81</v>
      </c>
      <c r="E125" s="91">
        <v>2.81</v>
      </c>
      <c r="F125" s="91">
        <v>7.24</v>
      </c>
    </row>
    <row r="126" ht="15" spans="1:6">
      <c r="A126" s="96" t="s">
        <v>204</v>
      </c>
      <c r="B126" s="90">
        <v>3.03476860694492</v>
      </c>
      <c r="C126" s="90">
        <v>3.12</v>
      </c>
      <c r="D126" s="91">
        <v>2.82</v>
      </c>
      <c r="E126" s="91">
        <v>2.83</v>
      </c>
      <c r="F126" s="91">
        <v>7.19</v>
      </c>
    </row>
    <row r="127" ht="15" spans="1:6">
      <c r="A127" s="96" t="s">
        <v>205</v>
      </c>
      <c r="B127" s="90">
        <v>3.04500767135298</v>
      </c>
      <c r="C127" s="90">
        <v>3.11</v>
      </c>
      <c r="D127" s="91">
        <v>2.82</v>
      </c>
      <c r="E127" s="91">
        <v>2.86</v>
      </c>
      <c r="F127" s="91">
        <v>7.22</v>
      </c>
    </row>
    <row r="128" ht="15" spans="1:6">
      <c r="A128" s="96" t="s">
        <v>206</v>
      </c>
      <c r="B128" s="90">
        <v>3.04905344897768</v>
      </c>
      <c r="C128" s="90">
        <v>3.11</v>
      </c>
      <c r="D128" s="91">
        <v>2.81</v>
      </c>
      <c r="E128" s="91">
        <v>2.87</v>
      </c>
      <c r="F128" s="91">
        <v>7.23</v>
      </c>
    </row>
    <row r="129" ht="15" spans="1:6">
      <c r="A129" s="96" t="s">
        <v>207</v>
      </c>
      <c r="B129" s="90">
        <v>3.02682609512478</v>
      </c>
      <c r="C129" s="90">
        <v>3.09</v>
      </c>
      <c r="D129" s="91">
        <v>2.82</v>
      </c>
      <c r="E129" s="91">
        <v>2.83</v>
      </c>
      <c r="F129" s="91">
        <v>7.27</v>
      </c>
    </row>
    <row r="130" ht="15" spans="1:6">
      <c r="A130" s="96" t="s">
        <v>208</v>
      </c>
      <c r="B130" s="90">
        <v>3.02756082287003</v>
      </c>
      <c r="C130" s="90">
        <v>3.08</v>
      </c>
      <c r="D130" s="91">
        <v>2.83</v>
      </c>
      <c r="E130" s="91">
        <v>2.83</v>
      </c>
      <c r="F130" s="91">
        <v>7.28</v>
      </c>
    </row>
    <row r="131" ht="15" spans="1:6">
      <c r="A131" s="96" t="s">
        <v>209</v>
      </c>
      <c r="B131" s="90">
        <v>2.98150546388202</v>
      </c>
      <c r="C131" s="90">
        <v>3.05</v>
      </c>
      <c r="D131" s="91">
        <v>2.83</v>
      </c>
      <c r="E131" s="91">
        <v>2.75</v>
      </c>
      <c r="F131" s="91">
        <v>7.27</v>
      </c>
    </row>
    <row r="132" ht="15" spans="1:6">
      <c r="A132" s="96" t="s">
        <v>210</v>
      </c>
      <c r="B132" s="90">
        <v>2.95865673043805</v>
      </c>
      <c r="C132" s="90">
        <v>3.04</v>
      </c>
      <c r="D132" s="91">
        <v>2.85</v>
      </c>
      <c r="E132" s="91">
        <v>2.69</v>
      </c>
      <c r="F132" s="91">
        <v>7.34</v>
      </c>
    </row>
    <row r="133" ht="15" spans="1:6">
      <c r="A133" s="96" t="s">
        <v>211</v>
      </c>
      <c r="B133" s="90">
        <v>2.99353633716379</v>
      </c>
      <c r="C133" s="90">
        <v>3.04</v>
      </c>
      <c r="D133" s="91">
        <v>2.9</v>
      </c>
      <c r="E133" s="91">
        <v>2.74</v>
      </c>
      <c r="F133" s="91">
        <v>7.45</v>
      </c>
    </row>
    <row r="134" ht="15" spans="1:6">
      <c r="A134" s="96" t="s">
        <v>212</v>
      </c>
      <c r="B134" s="90">
        <v>2.9968386197827</v>
      </c>
      <c r="C134" s="90">
        <v>3.03</v>
      </c>
      <c r="D134" s="90">
        <v>2.91</v>
      </c>
      <c r="E134" s="90">
        <v>2.74</v>
      </c>
      <c r="F134" s="90">
        <v>7.56</v>
      </c>
    </row>
    <row r="135" ht="15" spans="1:6">
      <c r="A135" s="96" t="s">
        <v>213</v>
      </c>
      <c r="B135" s="90">
        <v>3.02328185189029</v>
      </c>
      <c r="C135" s="92">
        <v>3.025</v>
      </c>
      <c r="D135" s="109">
        <v>2.94</v>
      </c>
      <c r="E135" s="109">
        <v>2.73</v>
      </c>
      <c r="F135" s="109">
        <v>7.58</v>
      </c>
    </row>
    <row r="136" ht="15" spans="1:6">
      <c r="A136" s="96" t="s">
        <v>214</v>
      </c>
      <c r="B136" s="90">
        <v>3.02826906645506</v>
      </c>
      <c r="C136" s="92">
        <v>3.01</v>
      </c>
      <c r="D136" s="109">
        <v>2.96</v>
      </c>
      <c r="E136" s="109">
        <v>2.74</v>
      </c>
      <c r="F136" s="109">
        <v>7.62</v>
      </c>
    </row>
    <row r="137" ht="15" spans="1:6">
      <c r="A137" s="96" t="s">
        <v>215</v>
      </c>
      <c r="B137" s="110">
        <v>3.1100528972138</v>
      </c>
      <c r="C137" s="110">
        <v>3.035</v>
      </c>
      <c r="D137" s="110">
        <v>3.11</v>
      </c>
      <c r="E137" s="110">
        <v>2.83</v>
      </c>
      <c r="F137" s="110">
        <v>7.71</v>
      </c>
    </row>
    <row r="138" ht="15" spans="1:6">
      <c r="A138" s="96" t="s">
        <v>216</v>
      </c>
      <c r="B138" s="110">
        <v>3.12493006071761</v>
      </c>
      <c r="C138" s="110">
        <v>3.025</v>
      </c>
      <c r="D138" s="110">
        <v>3.15</v>
      </c>
      <c r="E138" s="110">
        <v>2.85</v>
      </c>
      <c r="F138" s="110">
        <v>7.74</v>
      </c>
    </row>
    <row r="139" ht="15" spans="1:6">
      <c r="A139" s="96" t="s">
        <v>217</v>
      </c>
      <c r="B139" s="110">
        <v>3.14853482951407</v>
      </c>
      <c r="C139" s="110">
        <v>3.04</v>
      </c>
      <c r="D139" s="110">
        <v>3.19</v>
      </c>
      <c r="E139" s="110">
        <v>2.87</v>
      </c>
      <c r="F139" s="110">
        <v>7.79</v>
      </c>
    </row>
    <row r="140" ht="15" spans="1:6">
      <c r="A140" s="96" t="s">
        <v>218</v>
      </c>
      <c r="B140" s="110">
        <v>3.18122172212822</v>
      </c>
      <c r="C140" s="110">
        <v>3.065</v>
      </c>
      <c r="D140" s="110">
        <v>3.22</v>
      </c>
      <c r="E140" s="110">
        <v>2.91</v>
      </c>
      <c r="F140" s="110">
        <v>7.82</v>
      </c>
    </row>
    <row r="141" ht="15" spans="1:6">
      <c r="A141" s="96" t="s">
        <v>219</v>
      </c>
      <c r="B141" s="110">
        <v>3.17968499048938</v>
      </c>
      <c r="C141" s="110">
        <v>3.065</v>
      </c>
      <c r="D141" s="110">
        <v>3.23</v>
      </c>
      <c r="E141" s="110">
        <v>2.9</v>
      </c>
      <c r="F141" s="110">
        <v>7.84</v>
      </c>
    </row>
    <row r="142" ht="15" spans="1:6">
      <c r="A142" s="96" t="s">
        <v>220</v>
      </c>
      <c r="B142" s="110">
        <v>3.18049281561072</v>
      </c>
      <c r="C142" s="110">
        <v>3.06</v>
      </c>
      <c r="D142" s="110">
        <v>3.26</v>
      </c>
      <c r="E142" s="110">
        <v>2.89</v>
      </c>
      <c r="F142" s="110">
        <v>7.85</v>
      </c>
    </row>
    <row r="143" ht="15" spans="1:6">
      <c r="A143" s="96" t="s">
        <v>221</v>
      </c>
      <c r="B143" s="110">
        <v>3.16189036155284</v>
      </c>
      <c r="C143" s="110">
        <v>3.045</v>
      </c>
      <c r="D143" s="110">
        <v>3.21</v>
      </c>
      <c r="E143" s="110">
        <v>2.88</v>
      </c>
      <c r="F143" s="110">
        <v>7.89</v>
      </c>
    </row>
    <row r="144" ht="15" spans="1:6">
      <c r="A144" s="96" t="s">
        <v>222</v>
      </c>
      <c r="B144" s="110">
        <v>3.20762435428115</v>
      </c>
      <c r="C144" s="110">
        <v>3.085</v>
      </c>
      <c r="D144" s="110">
        <v>3.32</v>
      </c>
      <c r="E144" s="110">
        <v>2.9</v>
      </c>
      <c r="F144" s="110">
        <v>7.91</v>
      </c>
    </row>
    <row r="145" ht="15" spans="1:6">
      <c r="A145" s="96" t="s">
        <v>223</v>
      </c>
      <c r="B145" s="110">
        <v>3.24180559551544</v>
      </c>
      <c r="C145" s="110">
        <v>3.095</v>
      </c>
      <c r="D145" s="110">
        <v>3.39</v>
      </c>
      <c r="E145" s="110">
        <v>2.94</v>
      </c>
      <c r="F145" s="110">
        <v>7.87</v>
      </c>
    </row>
    <row r="146" ht="15" spans="1:6">
      <c r="A146" s="96" t="s">
        <v>224</v>
      </c>
      <c r="B146" s="110">
        <v>3.22568980141718</v>
      </c>
      <c r="C146" s="110">
        <v>3.1</v>
      </c>
      <c r="D146" s="110">
        <v>3.34</v>
      </c>
      <c r="E146" s="110">
        <v>2.92</v>
      </c>
      <c r="F146" s="110">
        <v>7.92</v>
      </c>
    </row>
    <row r="148" ht="15" spans="1:2">
      <c r="A148" s="4" t="s">
        <v>225</v>
      </c>
      <c r="B148" s="5"/>
    </row>
    <row r="149" ht="15" spans="1:2">
      <c r="A149" s="5" t="s">
        <v>13</v>
      </c>
      <c r="B149" s="5" t="s">
        <v>226</v>
      </c>
    </row>
    <row r="150" ht="15" spans="1:2">
      <c r="A150" s="5" t="s">
        <v>15</v>
      </c>
      <c r="B150" s="5" t="s">
        <v>16</v>
      </c>
    </row>
    <row r="151" ht="15" spans="1:2">
      <c r="A151" s="5" t="s">
        <v>17</v>
      </c>
      <c r="B151" s="2" t="s">
        <v>227</v>
      </c>
    </row>
    <row r="152" ht="15" spans="1:2">
      <c r="A152" s="5" t="s">
        <v>19</v>
      </c>
      <c r="B152" s="5">
        <v>2024</v>
      </c>
    </row>
    <row r="153" ht="15" spans="1:2">
      <c r="A153" s="5" t="s">
        <v>20</v>
      </c>
      <c r="B153" s="6" t="s">
        <v>228</v>
      </c>
    </row>
    <row r="154" ht="15" spans="1:2">
      <c r="A154" s="4" t="s">
        <v>22</v>
      </c>
      <c r="B154" s="5" t="s">
        <v>229</v>
      </c>
    </row>
    <row r="155" ht="15" spans="1:2">
      <c r="A155" s="5"/>
      <c r="B155" s="5" t="s">
        <v>230</v>
      </c>
    </row>
    <row r="156" ht="15" spans="1:2">
      <c r="A156" s="4" t="s">
        <v>231</v>
      </c>
      <c r="B156" s="5"/>
    </row>
    <row r="157" ht="15" spans="1:2">
      <c r="A157" s="5" t="s">
        <v>13</v>
      </c>
      <c r="B157" s="5" t="s">
        <v>232</v>
      </c>
    </row>
    <row r="158" ht="15" spans="1:2">
      <c r="A158" s="5" t="s">
        <v>15</v>
      </c>
      <c r="B158" s="5" t="s">
        <v>16</v>
      </c>
    </row>
    <row r="159" ht="15" spans="1:2">
      <c r="A159" s="5" t="s">
        <v>17</v>
      </c>
      <c r="B159" s="5" t="s">
        <v>233</v>
      </c>
    </row>
    <row r="160" ht="15" spans="1:2">
      <c r="A160" s="5" t="s">
        <v>19</v>
      </c>
      <c r="B160" s="5">
        <v>2024</v>
      </c>
    </row>
    <row r="161" ht="15" spans="1:2">
      <c r="A161" s="5" t="s">
        <v>20</v>
      </c>
      <c r="B161" s="6" t="s">
        <v>21</v>
      </c>
    </row>
    <row r="163" ht="15" spans="1:2">
      <c r="A163" s="4" t="s">
        <v>234</v>
      </c>
      <c r="B163" s="5"/>
    </row>
    <row r="164" ht="15" spans="1:2">
      <c r="A164" s="5" t="s">
        <v>13</v>
      </c>
      <c r="B164" s="5" t="s">
        <v>14</v>
      </c>
    </row>
    <row r="165" ht="15" spans="1:2">
      <c r="A165" s="5" t="s">
        <v>15</v>
      </c>
      <c r="B165" s="5" t="s">
        <v>16</v>
      </c>
    </row>
    <row r="166" ht="15" spans="1:2">
      <c r="A166" s="5" t="s">
        <v>17</v>
      </c>
      <c r="B166" s="2" t="s">
        <v>18</v>
      </c>
    </row>
    <row r="167" ht="15" spans="1:2">
      <c r="A167" s="5" t="s">
        <v>19</v>
      </c>
      <c r="B167" s="5">
        <v>2024</v>
      </c>
    </row>
    <row r="168" ht="15" spans="1:2">
      <c r="A168" s="5" t="s">
        <v>20</v>
      </c>
      <c r="B168" s="6" t="s">
        <v>21</v>
      </c>
    </row>
    <row r="169" ht="15" spans="1:2">
      <c r="A169" s="5" t="s">
        <v>22</v>
      </c>
      <c r="B169" s="5" t="s">
        <v>235</v>
      </c>
    </row>
  </sheetData>
  <mergeCells count="8">
    <mergeCell ref="B1:F1"/>
    <mergeCell ref="I1:N1"/>
    <mergeCell ref="O1:Q1"/>
    <mergeCell ref="T1:X1"/>
    <mergeCell ref="Z1:AE1"/>
    <mergeCell ref="I17:N17"/>
    <mergeCell ref="P18:U18"/>
    <mergeCell ref="A1:A2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52"/>
  <sheetViews>
    <sheetView topLeftCell="H1" workbookViewId="0">
      <selection activeCell="S26" sqref="S26"/>
    </sheetView>
  </sheetViews>
  <sheetFormatPr defaultColWidth="9" defaultRowHeight="13.5"/>
  <cols>
    <col min="1" max="1" width="9" style="42"/>
    <col min="2" max="2" width="9.375" style="42"/>
    <col min="3" max="3" width="9" style="42"/>
    <col min="4" max="4" width="9.25" style="42"/>
    <col min="5" max="5" width="9" style="42"/>
    <col min="6" max="6" width="9.625" style="42" customWidth="1"/>
    <col min="7" max="7" width="9" style="42"/>
    <col min="8" max="8" width="12.625" style="42"/>
    <col min="9" max="11" width="9.375" style="42"/>
    <col min="12" max="12" width="8.125" style="42" customWidth="1"/>
    <col min="13" max="17" width="9" style="42"/>
    <col min="18" max="18" width="9.375" style="42" customWidth="1"/>
    <col min="19" max="19" width="9" style="42"/>
    <col min="20" max="20" width="9" style="42" customWidth="1"/>
    <col min="21" max="21" width="9.5" style="42" customWidth="1"/>
    <col min="22" max="25" width="9" style="42"/>
    <col min="26" max="26" width="10.25" style="42" customWidth="1"/>
    <col min="27" max="16384" width="9" style="42"/>
  </cols>
  <sheetData>
    <row r="1" ht="15" spans="1:30">
      <c r="A1" s="25" t="s">
        <v>34</v>
      </c>
      <c r="B1" s="73" t="s">
        <v>236</v>
      </c>
      <c r="C1" s="73"/>
      <c r="D1" s="73"/>
      <c r="E1" s="73"/>
      <c r="F1" s="73"/>
      <c r="G1" s="5"/>
      <c r="H1" s="73" t="s">
        <v>237</v>
      </c>
      <c r="I1" s="73"/>
      <c r="J1" s="73"/>
      <c r="K1" s="73"/>
      <c r="L1" s="73"/>
      <c r="M1" s="5"/>
      <c r="N1" s="5"/>
      <c r="O1" s="84" t="s">
        <v>238</v>
      </c>
      <c r="P1" s="84"/>
      <c r="Q1" s="84"/>
      <c r="R1" s="84"/>
      <c r="S1" s="5"/>
      <c r="T1" s="88" t="s">
        <v>239</v>
      </c>
      <c r="U1" s="88"/>
      <c r="V1" s="88"/>
      <c r="W1" s="88"/>
      <c r="X1" s="88"/>
      <c r="Y1" s="5"/>
      <c r="Z1" s="80" t="s">
        <v>240</v>
      </c>
      <c r="AA1" s="80"/>
      <c r="AB1" s="80"/>
      <c r="AC1" s="80"/>
      <c r="AD1" s="80"/>
    </row>
    <row r="2" ht="38.25" spans="1:30">
      <c r="A2" s="25"/>
      <c r="B2" s="74" t="s">
        <v>241</v>
      </c>
      <c r="C2" s="25" t="s">
        <v>5</v>
      </c>
      <c r="D2" s="25" t="s">
        <v>6</v>
      </c>
      <c r="E2" s="25" t="s">
        <v>7</v>
      </c>
      <c r="F2" s="25" t="s">
        <v>8</v>
      </c>
      <c r="G2" s="5"/>
      <c r="H2" s="75" t="s">
        <v>242</v>
      </c>
      <c r="I2" s="25" t="s">
        <v>5</v>
      </c>
      <c r="J2" s="25" t="s">
        <v>6</v>
      </c>
      <c r="K2" s="25" t="s">
        <v>7</v>
      </c>
      <c r="L2" s="25" t="s">
        <v>8</v>
      </c>
      <c r="M2" s="5"/>
      <c r="N2" s="85"/>
      <c r="O2" s="25" t="s">
        <v>5</v>
      </c>
      <c r="P2" s="25" t="s">
        <v>6</v>
      </c>
      <c r="Q2" s="25" t="s">
        <v>7</v>
      </c>
      <c r="R2" s="25" t="s">
        <v>8</v>
      </c>
      <c r="S2" s="5"/>
      <c r="T2" s="89" t="s">
        <v>4</v>
      </c>
      <c r="U2" s="25" t="s">
        <v>5</v>
      </c>
      <c r="V2" s="25" t="s">
        <v>6</v>
      </c>
      <c r="W2" s="25" t="s">
        <v>7</v>
      </c>
      <c r="X2" s="25" t="s">
        <v>8</v>
      </c>
      <c r="Y2" s="5"/>
      <c r="Z2" s="85" t="s">
        <v>4</v>
      </c>
      <c r="AA2" s="25" t="s">
        <v>5</v>
      </c>
      <c r="AB2" s="25" t="s">
        <v>6</v>
      </c>
      <c r="AC2" s="25" t="s">
        <v>7</v>
      </c>
      <c r="AD2" s="25" t="s">
        <v>8</v>
      </c>
    </row>
    <row r="3" ht="15" spans="1:30">
      <c r="A3" s="25">
        <v>2012</v>
      </c>
      <c r="B3" s="76">
        <f t="shared" ref="B3:B13" si="0">SUM(C3:F3)</f>
        <v>101541</v>
      </c>
      <c r="C3" s="76">
        <v>30476</v>
      </c>
      <c r="D3" s="76">
        <v>24551</v>
      </c>
      <c r="E3" s="76">
        <v>39109</v>
      </c>
      <c r="F3" s="76">
        <v>7405</v>
      </c>
      <c r="G3" s="5"/>
      <c r="H3" s="77">
        <f t="shared" ref="H3:H13" si="1">I3*O3+J3*P3+K3*Q3+L3*R3</f>
        <v>4.6945357047892</v>
      </c>
      <c r="I3" s="77">
        <v>6.83</v>
      </c>
      <c r="J3" s="77">
        <v>3.42</v>
      </c>
      <c r="K3" s="77">
        <v>3.75</v>
      </c>
      <c r="L3" s="77">
        <v>5.12</v>
      </c>
      <c r="M3" s="5"/>
      <c r="N3" s="25"/>
      <c r="O3" s="86">
        <f t="shared" ref="O3:O11" si="2">C3/$B3</f>
        <v>0.300134920869403</v>
      </c>
      <c r="P3" s="86">
        <f t="shared" ref="P3:R11" si="3">D3/$B3</f>
        <v>0.241784106912479</v>
      </c>
      <c r="Q3" s="86">
        <f t="shared" si="3"/>
        <v>0.385154765070267</v>
      </c>
      <c r="R3" s="86">
        <f t="shared" si="3"/>
        <v>0.0729262071478516</v>
      </c>
      <c r="S3" s="80"/>
      <c r="T3" s="90">
        <f t="shared" ref="T3:T13" si="4">O3*U3+P3*V3+Q3*W3+R3*X3</f>
        <v>1092.01624526054</v>
      </c>
      <c r="U3" s="91">
        <v>1340.83</v>
      </c>
      <c r="V3" s="91">
        <v>851.73</v>
      </c>
      <c r="W3" s="91">
        <v>1121.9</v>
      </c>
      <c r="X3" s="91">
        <v>706.83</v>
      </c>
      <c r="Y3" s="5"/>
      <c r="Z3" s="94">
        <f t="shared" ref="Z3:Z10" si="5">H3/T3</f>
        <v>0.00429896141670417</v>
      </c>
      <c r="AA3" s="94">
        <f t="shared" ref="AA3:AD10" si="6">I3/U3</f>
        <v>0.00509385977342392</v>
      </c>
      <c r="AB3" s="94">
        <f t="shared" si="6"/>
        <v>0.00401535697932443</v>
      </c>
      <c r="AC3" s="94">
        <f t="shared" si="6"/>
        <v>0.0033425438987432</v>
      </c>
      <c r="AD3" s="94">
        <f t="shared" si="6"/>
        <v>0.00724360878853472</v>
      </c>
    </row>
    <row r="4" ht="15" spans="1:30">
      <c r="A4" s="25">
        <v>2013</v>
      </c>
      <c r="B4" s="76">
        <f t="shared" si="0"/>
        <v>103499</v>
      </c>
      <c r="C4" s="76">
        <v>30710</v>
      </c>
      <c r="D4" s="76">
        <v>24440</v>
      </c>
      <c r="E4" s="76">
        <v>41299</v>
      </c>
      <c r="F4" s="76">
        <v>7050</v>
      </c>
      <c r="G4" s="5"/>
      <c r="H4" s="77">
        <f t="shared" si="1"/>
        <v>5.65808085102271</v>
      </c>
      <c r="I4" s="77">
        <v>7.7</v>
      </c>
      <c r="J4" s="77">
        <v>4.4</v>
      </c>
      <c r="K4" s="77">
        <v>4.79</v>
      </c>
      <c r="L4" s="77">
        <v>6.21</v>
      </c>
      <c r="M4" s="5"/>
      <c r="N4" s="25"/>
      <c r="O4" s="86">
        <f t="shared" si="2"/>
        <v>0.29671784268447</v>
      </c>
      <c r="P4" s="86">
        <f t="shared" si="3"/>
        <v>0.236137547222678</v>
      </c>
      <c r="Q4" s="86">
        <f t="shared" si="3"/>
        <v>0.399028009932463</v>
      </c>
      <c r="R4" s="86">
        <f t="shared" si="3"/>
        <v>0.068116600160388</v>
      </c>
      <c r="S4" s="80"/>
      <c r="T4" s="90">
        <f t="shared" si="4"/>
        <v>1080.156674364</v>
      </c>
      <c r="U4" s="91">
        <v>1305.9</v>
      </c>
      <c r="V4" s="91">
        <v>901.93</v>
      </c>
      <c r="W4" s="91">
        <v>1089.56</v>
      </c>
      <c r="X4" s="91">
        <v>659.58</v>
      </c>
      <c r="Y4" s="5"/>
      <c r="Z4" s="94">
        <f t="shared" si="5"/>
        <v>0.00523820385070915</v>
      </c>
      <c r="AA4" s="94">
        <f t="shared" si="6"/>
        <v>0.00589631671644077</v>
      </c>
      <c r="AB4" s="94">
        <f t="shared" si="6"/>
        <v>0.00487842737241249</v>
      </c>
      <c r="AC4" s="94">
        <f t="shared" si="6"/>
        <v>0.00439627005396674</v>
      </c>
      <c r="AD4" s="94">
        <f t="shared" si="6"/>
        <v>0.00941508232511598</v>
      </c>
    </row>
    <row r="5" ht="15" spans="1:30">
      <c r="A5" s="25">
        <v>2014</v>
      </c>
      <c r="B5" s="76">
        <f t="shared" si="0"/>
        <v>105303</v>
      </c>
      <c r="C5" s="76">
        <v>30765</v>
      </c>
      <c r="D5" s="76">
        <v>24443</v>
      </c>
      <c r="E5" s="76">
        <v>42997</v>
      </c>
      <c r="F5" s="76">
        <v>7098</v>
      </c>
      <c r="G5" s="5"/>
      <c r="H5" s="77">
        <f t="shared" si="1"/>
        <v>6.07464754090577</v>
      </c>
      <c r="I5" s="77">
        <v>8.3</v>
      </c>
      <c r="J5" s="77">
        <v>4.41</v>
      </c>
      <c r="K5" s="77">
        <v>5.2</v>
      </c>
      <c r="L5" s="77">
        <v>7.46</v>
      </c>
      <c r="M5" s="5"/>
      <c r="N5" s="25"/>
      <c r="O5" s="86">
        <f t="shared" si="2"/>
        <v>0.292156918606307</v>
      </c>
      <c r="P5" s="86">
        <f t="shared" si="3"/>
        <v>0.232120642336875</v>
      </c>
      <c r="Q5" s="86">
        <f t="shared" si="3"/>
        <v>0.408316952033655</v>
      </c>
      <c r="R5" s="86">
        <f t="shared" si="3"/>
        <v>0.0674054870231617</v>
      </c>
      <c r="S5" s="80"/>
      <c r="T5" s="90">
        <f t="shared" si="4"/>
        <v>1159.05432542283</v>
      </c>
      <c r="U5" s="91">
        <v>1381.38</v>
      </c>
      <c r="V5" s="91">
        <v>1052.96</v>
      </c>
      <c r="W5" s="91">
        <v>1145.71</v>
      </c>
      <c r="X5" s="91">
        <v>641.61</v>
      </c>
      <c r="Y5" s="5"/>
      <c r="Z5" s="94">
        <f t="shared" si="5"/>
        <v>0.00524103780786091</v>
      </c>
      <c r="AA5" s="94">
        <f t="shared" si="6"/>
        <v>0.00600848426935383</v>
      </c>
      <c r="AB5" s="94">
        <f t="shared" si="6"/>
        <v>0.00418819328369549</v>
      </c>
      <c r="AC5" s="94">
        <f t="shared" si="6"/>
        <v>0.00453867034415341</v>
      </c>
      <c r="AD5" s="94">
        <f t="shared" si="6"/>
        <v>0.011627000826047</v>
      </c>
    </row>
    <row r="6" ht="15" spans="1:30">
      <c r="A6" s="25">
        <v>2015</v>
      </c>
      <c r="B6" s="76">
        <f t="shared" si="0"/>
        <v>107146</v>
      </c>
      <c r="C6" s="76">
        <v>30784</v>
      </c>
      <c r="D6" s="76">
        <v>24567</v>
      </c>
      <c r="E6" s="76">
        <v>44968</v>
      </c>
      <c r="F6" s="76">
        <v>6827</v>
      </c>
      <c r="G6" s="5"/>
      <c r="H6" s="77">
        <f t="shared" si="1"/>
        <v>6.64734493121535</v>
      </c>
      <c r="I6" s="77">
        <v>8.86</v>
      </c>
      <c r="J6" s="77">
        <v>4.97</v>
      </c>
      <c r="K6" s="77">
        <v>6</v>
      </c>
      <c r="L6" s="77">
        <v>6.97</v>
      </c>
      <c r="M6" s="5"/>
      <c r="N6" s="25"/>
      <c r="O6" s="86">
        <f t="shared" si="2"/>
        <v>0.287308905605436</v>
      </c>
      <c r="P6" s="86">
        <f t="shared" si="3"/>
        <v>0.229285274298621</v>
      </c>
      <c r="Q6" s="86">
        <f t="shared" si="3"/>
        <v>0.419689022455341</v>
      </c>
      <c r="R6" s="86">
        <f t="shared" si="3"/>
        <v>0.0637167976406025</v>
      </c>
      <c r="S6" s="80"/>
      <c r="T6" s="90">
        <f t="shared" si="4"/>
        <v>1059.61982444515</v>
      </c>
      <c r="U6" s="91">
        <v>1377.52</v>
      </c>
      <c r="V6" s="91">
        <v>1001.71</v>
      </c>
      <c r="W6" s="91">
        <v>949.54</v>
      </c>
      <c r="X6" s="91">
        <v>559.62</v>
      </c>
      <c r="Y6" s="5"/>
      <c r="Z6" s="94">
        <f t="shared" si="5"/>
        <v>0.00627333009241886</v>
      </c>
      <c r="AA6" s="94">
        <f t="shared" si="6"/>
        <v>0.00643184853940415</v>
      </c>
      <c r="AB6" s="94">
        <f t="shared" si="6"/>
        <v>0.00496151580796837</v>
      </c>
      <c r="AC6" s="94">
        <f t="shared" si="6"/>
        <v>0.00631884912694568</v>
      </c>
      <c r="AD6" s="94">
        <f t="shared" si="6"/>
        <v>0.0124548800972088</v>
      </c>
    </row>
    <row r="7" ht="15" spans="1:30">
      <c r="A7" s="25">
        <v>2016</v>
      </c>
      <c r="B7" s="76">
        <f t="shared" si="0"/>
        <v>107189</v>
      </c>
      <c r="C7" s="76">
        <v>30746</v>
      </c>
      <c r="D7" s="76">
        <v>24666</v>
      </c>
      <c r="E7" s="76">
        <v>44178</v>
      </c>
      <c r="F7" s="76">
        <v>7599</v>
      </c>
      <c r="G7" s="5"/>
      <c r="H7" s="77">
        <f t="shared" si="1"/>
        <v>7.3866657026374</v>
      </c>
      <c r="I7" s="77">
        <v>9.77</v>
      </c>
      <c r="J7" s="77">
        <v>5.75</v>
      </c>
      <c r="K7" s="77">
        <v>6.71</v>
      </c>
      <c r="L7" s="77">
        <v>6.99</v>
      </c>
      <c r="M7" s="5"/>
      <c r="N7" s="25"/>
      <c r="O7" s="86">
        <f t="shared" si="2"/>
        <v>0.286839134612693</v>
      </c>
      <c r="P7" s="86">
        <f t="shared" si="3"/>
        <v>0.230116896323317</v>
      </c>
      <c r="Q7" s="86">
        <f t="shared" si="3"/>
        <v>0.412150500517777</v>
      </c>
      <c r="R7" s="86">
        <f t="shared" si="3"/>
        <v>0.0708934685462128</v>
      </c>
      <c r="S7" s="80"/>
      <c r="T7" s="90">
        <f t="shared" si="4"/>
        <v>948.422132588232</v>
      </c>
      <c r="U7" s="91">
        <v>1343.77</v>
      </c>
      <c r="V7" s="91">
        <v>930.36</v>
      </c>
      <c r="W7" s="91">
        <v>765.89</v>
      </c>
      <c r="X7" s="91">
        <v>468.63</v>
      </c>
      <c r="Y7" s="5"/>
      <c r="Z7" s="94">
        <f t="shared" si="5"/>
        <v>0.007788373392847</v>
      </c>
      <c r="AA7" s="94">
        <f t="shared" si="6"/>
        <v>0.00727058946099407</v>
      </c>
      <c r="AB7" s="94">
        <f t="shared" si="6"/>
        <v>0.00618040328474999</v>
      </c>
      <c r="AC7" s="94">
        <f t="shared" si="6"/>
        <v>0.00876104923683558</v>
      </c>
      <c r="AD7" s="94">
        <f t="shared" si="6"/>
        <v>0.0149158184495231</v>
      </c>
    </row>
    <row r="8" ht="15" spans="1:31">
      <c r="A8" s="25">
        <v>2017</v>
      </c>
      <c r="B8" s="76">
        <f t="shared" si="0"/>
        <v>105869</v>
      </c>
      <c r="C8" s="76">
        <v>30747</v>
      </c>
      <c r="D8" s="76">
        <v>24478</v>
      </c>
      <c r="E8" s="76">
        <v>42399</v>
      </c>
      <c r="F8" s="76">
        <v>8245</v>
      </c>
      <c r="G8" s="5"/>
      <c r="H8" s="77">
        <f t="shared" si="1"/>
        <v>8.1792453881684</v>
      </c>
      <c r="I8" s="77">
        <v>11.12</v>
      </c>
      <c r="J8" s="77">
        <v>6.1</v>
      </c>
      <c r="K8" s="77">
        <v>7.56</v>
      </c>
      <c r="L8" s="77">
        <v>6.57</v>
      </c>
      <c r="M8" s="5"/>
      <c r="N8" s="25"/>
      <c r="O8" s="86">
        <f t="shared" si="2"/>
        <v>0.290424959147626</v>
      </c>
      <c r="P8" s="86">
        <f t="shared" si="3"/>
        <v>0.231210269295072</v>
      </c>
      <c r="Q8" s="86">
        <f t="shared" si="3"/>
        <v>0.400485505672104</v>
      </c>
      <c r="R8" s="86">
        <f t="shared" si="3"/>
        <v>0.0778792658851977</v>
      </c>
      <c r="S8" s="80"/>
      <c r="T8" s="90">
        <f t="shared" si="4"/>
        <v>1006.93335877358</v>
      </c>
      <c r="U8" s="91">
        <v>1342.74</v>
      </c>
      <c r="V8" s="91">
        <v>1013.74</v>
      </c>
      <c r="W8" s="91">
        <v>850.69</v>
      </c>
      <c r="X8" s="91">
        <v>537.91</v>
      </c>
      <c r="Y8" s="5"/>
      <c r="Z8" s="95">
        <f t="shared" si="5"/>
        <v>0.0081229262263498</v>
      </c>
      <c r="AA8" s="95">
        <f t="shared" si="6"/>
        <v>0.0082815734989648</v>
      </c>
      <c r="AB8" s="95">
        <f t="shared" si="6"/>
        <v>0.00601732199577801</v>
      </c>
      <c r="AC8" s="95">
        <f t="shared" si="6"/>
        <v>0.00888690357239417</v>
      </c>
      <c r="AD8" s="95">
        <f t="shared" si="6"/>
        <v>0.0122139391347995</v>
      </c>
      <c r="AE8" s="43"/>
    </row>
    <row r="9" ht="15" spans="1:31">
      <c r="A9" s="25">
        <v>2018</v>
      </c>
      <c r="B9" s="76">
        <f t="shared" si="0"/>
        <v>104998</v>
      </c>
      <c r="C9" s="76">
        <v>30189</v>
      </c>
      <c r="D9" s="76">
        <v>24266</v>
      </c>
      <c r="E9" s="76">
        <v>42130</v>
      </c>
      <c r="F9" s="76">
        <v>8413</v>
      </c>
      <c r="G9" s="5"/>
      <c r="H9" s="77">
        <f t="shared" si="1"/>
        <v>8.73300796205642</v>
      </c>
      <c r="I9" s="77">
        <v>11.87</v>
      </c>
      <c r="J9" s="77">
        <v>7.02</v>
      </c>
      <c r="K9" s="77">
        <v>7.73</v>
      </c>
      <c r="L9" s="77">
        <v>7.44</v>
      </c>
      <c r="M9" s="5"/>
      <c r="N9" s="25"/>
      <c r="O9" s="86">
        <f t="shared" si="2"/>
        <v>0.287519762281186</v>
      </c>
      <c r="P9" s="86">
        <f t="shared" si="3"/>
        <v>0.231109163984076</v>
      </c>
      <c r="Q9" s="86">
        <f t="shared" si="3"/>
        <v>0.401245738014057</v>
      </c>
      <c r="R9" s="86">
        <f t="shared" si="3"/>
        <v>0.0801253357206804</v>
      </c>
      <c r="S9" s="80"/>
      <c r="T9" s="90">
        <f t="shared" si="4"/>
        <v>959.716702413379</v>
      </c>
      <c r="U9" s="91">
        <v>1289.53</v>
      </c>
      <c r="V9" s="91">
        <v>853.53</v>
      </c>
      <c r="W9" s="91">
        <v>881.48</v>
      </c>
      <c r="X9" s="91">
        <v>474.29</v>
      </c>
      <c r="Y9" s="5"/>
      <c r="Z9" s="95">
        <f t="shared" si="5"/>
        <v>0.00909956859153926</v>
      </c>
      <c r="AA9" s="95">
        <f t="shared" si="6"/>
        <v>0.00920490411235101</v>
      </c>
      <c r="AB9" s="95">
        <f t="shared" si="6"/>
        <v>0.00822466697128396</v>
      </c>
      <c r="AC9" s="95">
        <f t="shared" si="6"/>
        <v>0.00876934246948314</v>
      </c>
      <c r="AD9" s="95">
        <f t="shared" si="6"/>
        <v>0.0156866052415189</v>
      </c>
      <c r="AE9" s="43"/>
    </row>
    <row r="10" ht="15" spans="1:31">
      <c r="A10" s="25">
        <v>2019</v>
      </c>
      <c r="B10" s="76">
        <f t="shared" si="0"/>
        <v>104038</v>
      </c>
      <c r="C10" s="76">
        <v>29694</v>
      </c>
      <c r="D10" s="76">
        <v>23728</v>
      </c>
      <c r="E10" s="76">
        <v>41284</v>
      </c>
      <c r="F10" s="76">
        <v>9332</v>
      </c>
      <c r="G10" s="5"/>
      <c r="H10" s="77">
        <f t="shared" si="1"/>
        <v>8.8395705415329</v>
      </c>
      <c r="I10" s="87">
        <v>12.12</v>
      </c>
      <c r="J10" s="87">
        <v>8.01</v>
      </c>
      <c r="K10" s="87">
        <v>7.87</v>
      </c>
      <c r="L10" s="77">
        <v>4.8</v>
      </c>
      <c r="M10" s="5"/>
      <c r="N10" s="25"/>
      <c r="O10" s="86">
        <f t="shared" si="2"/>
        <v>0.285414944539495</v>
      </c>
      <c r="P10" s="86">
        <f t="shared" si="3"/>
        <v>0.228070512697284</v>
      </c>
      <c r="Q10" s="86">
        <f t="shared" si="3"/>
        <v>0.396816547799842</v>
      </c>
      <c r="R10" s="86">
        <f t="shared" si="3"/>
        <v>0.0896979949633788</v>
      </c>
      <c r="S10" s="80"/>
      <c r="T10" s="90">
        <f t="shared" si="4"/>
        <v>1011.11186701013</v>
      </c>
      <c r="U10" s="91">
        <v>1262.21</v>
      </c>
      <c r="V10" s="91">
        <v>1043.99</v>
      </c>
      <c r="W10" s="91">
        <v>928.9</v>
      </c>
      <c r="X10" s="91">
        <v>492.23</v>
      </c>
      <c r="Y10" s="5"/>
      <c r="Z10" s="95">
        <f t="shared" si="5"/>
        <v>0.0087424258679424</v>
      </c>
      <c r="AA10" s="95">
        <f t="shared" si="6"/>
        <v>0.00960220565516039</v>
      </c>
      <c r="AB10" s="95">
        <f t="shared" si="6"/>
        <v>0.00767248728436096</v>
      </c>
      <c r="AC10" s="95">
        <f t="shared" si="6"/>
        <v>0.00847238669393907</v>
      </c>
      <c r="AD10" s="95">
        <f t="shared" si="6"/>
        <v>0.00975153891473498</v>
      </c>
      <c r="AE10" s="43"/>
    </row>
    <row r="11" ht="15" spans="1:31">
      <c r="A11" s="25">
        <v>2020</v>
      </c>
      <c r="B11" s="76">
        <f t="shared" si="0"/>
        <v>104586.7</v>
      </c>
      <c r="C11" s="76">
        <v>30080</v>
      </c>
      <c r="D11" s="76">
        <v>23380</v>
      </c>
      <c r="E11" s="76">
        <v>41260</v>
      </c>
      <c r="F11" s="76">
        <v>9866.7</v>
      </c>
      <c r="G11" s="5"/>
      <c r="H11" s="77">
        <f t="shared" si="1"/>
        <v>9.94379823629582</v>
      </c>
      <c r="I11" s="87">
        <v>13.98</v>
      </c>
      <c r="J11" s="87">
        <v>7.96</v>
      </c>
      <c r="K11" s="87">
        <v>8.76</v>
      </c>
      <c r="L11" s="77">
        <v>7.29</v>
      </c>
      <c r="M11" s="5"/>
      <c r="N11" s="25"/>
      <c r="O11" s="86">
        <f t="shared" si="2"/>
        <v>0.287608271415008</v>
      </c>
      <c r="P11" s="86">
        <f t="shared" si="3"/>
        <v>0.223546588619777</v>
      </c>
      <c r="Q11" s="86">
        <f t="shared" si="3"/>
        <v>0.394505228676304</v>
      </c>
      <c r="R11" s="86">
        <f t="shared" si="3"/>
        <v>0.0943399112889115</v>
      </c>
      <c r="S11" s="80"/>
      <c r="T11" s="90">
        <f t="shared" si="4"/>
        <v>1131.24910981033</v>
      </c>
      <c r="U11" s="92">
        <v>1302.51</v>
      </c>
      <c r="V11" s="92">
        <v>1009.87</v>
      </c>
      <c r="W11" s="92">
        <v>1187.82</v>
      </c>
      <c r="X11" s="92">
        <v>660.19</v>
      </c>
      <c r="Y11" s="5"/>
      <c r="Z11" s="95">
        <f t="shared" ref="Z11:Z13" si="7">H11/T11</f>
        <v>0.00879010480544205</v>
      </c>
      <c r="AA11" s="95">
        <f t="shared" ref="AA11:AA13" si="8">I11/U11</f>
        <v>0.0107331229702651</v>
      </c>
      <c r="AB11" s="95">
        <f t="shared" ref="AB11:AB13" si="9">J11/V11</f>
        <v>0.00788220265974829</v>
      </c>
      <c r="AC11" s="95">
        <f t="shared" ref="AC11:AC13" si="10">K11/W11</f>
        <v>0.00737485477597616</v>
      </c>
      <c r="AD11" s="95">
        <f t="shared" ref="AD11:AD13" si="11">L11/X11</f>
        <v>0.0110422757085082</v>
      </c>
      <c r="AE11" s="43"/>
    </row>
    <row r="12" ht="15" spans="1:31">
      <c r="A12" s="25">
        <v>2021</v>
      </c>
      <c r="B12" s="76">
        <f t="shared" si="0"/>
        <v>106934.4</v>
      </c>
      <c r="C12" s="78">
        <v>29921.2</v>
      </c>
      <c r="D12" s="78">
        <v>23568.4</v>
      </c>
      <c r="E12" s="79">
        <v>43324.1</v>
      </c>
      <c r="F12" s="78">
        <v>10120.7</v>
      </c>
      <c r="G12" s="5"/>
      <c r="H12" s="77">
        <f t="shared" si="1"/>
        <v>11.2373097525212</v>
      </c>
      <c r="I12" s="87">
        <v>16.63</v>
      </c>
      <c r="J12" s="87">
        <v>8.58</v>
      </c>
      <c r="K12" s="87">
        <v>9.64</v>
      </c>
      <c r="L12" s="77">
        <v>8.32</v>
      </c>
      <c r="M12" s="5"/>
      <c r="N12" s="25"/>
      <c r="O12" s="86">
        <f t="shared" ref="O12:O13" si="12">C12/$B12</f>
        <v>0.279808929586737</v>
      </c>
      <c r="P12" s="86">
        <f t="shared" ref="P12:P13" si="13">D12/$B12</f>
        <v>0.220400544632971</v>
      </c>
      <c r="Q12" s="86">
        <f t="shared" ref="Q12:Q13" si="14">E12/$B12</f>
        <v>0.405146519735464</v>
      </c>
      <c r="R12" s="86">
        <f t="shared" ref="R12:R13" si="15">F12/$B12</f>
        <v>0.0946440060448275</v>
      </c>
      <c r="S12" s="80"/>
      <c r="T12" s="90">
        <f t="shared" si="4"/>
        <v>1242.14874971945</v>
      </c>
      <c r="U12" s="92">
        <v>1341.24</v>
      </c>
      <c r="V12" s="92">
        <v>1169.98</v>
      </c>
      <c r="W12" s="92">
        <v>1310.89</v>
      </c>
      <c r="X12" s="92">
        <v>822.99</v>
      </c>
      <c r="Y12" s="5"/>
      <c r="Z12" s="95">
        <f t="shared" si="7"/>
        <v>0.00904666993792746</v>
      </c>
      <c r="AA12" s="95">
        <f t="shared" si="8"/>
        <v>0.0123989740836838</v>
      </c>
      <c r="AB12" s="95">
        <f t="shared" si="9"/>
        <v>0.00733345869160157</v>
      </c>
      <c r="AC12" s="95">
        <f t="shared" si="10"/>
        <v>0.00735378254468338</v>
      </c>
      <c r="AD12" s="11">
        <f t="shared" si="11"/>
        <v>0.0101094788515049</v>
      </c>
      <c r="AE12" s="43"/>
    </row>
    <row r="13" ht="15" spans="1:31">
      <c r="A13" s="80">
        <v>2022</v>
      </c>
      <c r="B13" s="76">
        <f t="shared" si="0"/>
        <v>106282.24</v>
      </c>
      <c r="C13" s="78">
        <v>29450</v>
      </c>
      <c r="D13" s="78">
        <v>23518.5</v>
      </c>
      <c r="E13" s="78">
        <v>43070</v>
      </c>
      <c r="F13" s="78">
        <v>10243.74</v>
      </c>
      <c r="G13" s="5"/>
      <c r="H13" s="77">
        <f t="shared" si="1"/>
        <v>15.9771396462852</v>
      </c>
      <c r="I13" s="77">
        <v>24.13</v>
      </c>
      <c r="J13" s="77">
        <v>13.01</v>
      </c>
      <c r="K13" s="77">
        <v>13.87</v>
      </c>
      <c r="L13" s="77">
        <v>8.21</v>
      </c>
      <c r="M13" s="5"/>
      <c r="N13" s="5"/>
      <c r="O13" s="86">
        <f t="shared" si="12"/>
        <v>0.277092390977081</v>
      </c>
      <c r="P13" s="86">
        <f t="shared" si="13"/>
        <v>0.221283443028675</v>
      </c>
      <c r="Q13" s="86">
        <f t="shared" si="14"/>
        <v>0.405241741235412</v>
      </c>
      <c r="R13" s="86">
        <f t="shared" si="15"/>
        <v>0.0963824247588308</v>
      </c>
      <c r="S13" s="80"/>
      <c r="T13" s="90">
        <f t="shared" si="4"/>
        <v>1374.74453439446</v>
      </c>
      <c r="U13" s="92">
        <v>1339.24</v>
      </c>
      <c r="V13" s="92">
        <v>1566.71</v>
      </c>
      <c r="W13" s="92">
        <v>1420.09</v>
      </c>
      <c r="X13" s="92">
        <v>845.43</v>
      </c>
      <c r="Y13" s="5"/>
      <c r="Z13" s="95">
        <f t="shared" si="7"/>
        <v>0.011621897193665</v>
      </c>
      <c r="AA13" s="95">
        <f t="shared" si="8"/>
        <v>0.018017681670201</v>
      </c>
      <c r="AB13" s="95">
        <f t="shared" si="9"/>
        <v>0.00830402563333354</v>
      </c>
      <c r="AC13" s="95">
        <f t="shared" si="10"/>
        <v>0.00976698659944088</v>
      </c>
      <c r="AD13" s="11">
        <f t="shared" si="11"/>
        <v>0.00971103462143525</v>
      </c>
      <c r="AE13" s="43"/>
    </row>
    <row r="14" ht="15" spans="8:31">
      <c r="H14" s="81"/>
      <c r="I14" s="81"/>
      <c r="J14" s="81"/>
      <c r="K14" s="81"/>
      <c r="L14" s="81"/>
      <c r="O14" s="86"/>
      <c r="P14" s="86"/>
      <c r="Q14" s="86"/>
      <c r="R14" s="86"/>
      <c r="S14" s="80"/>
      <c r="T14" s="80"/>
      <c r="U14" s="80"/>
      <c r="V14" s="80"/>
      <c r="W14" s="80"/>
      <c r="X14" s="80"/>
      <c r="Z14" s="43"/>
      <c r="AA14" s="43"/>
      <c r="AB14" s="43"/>
      <c r="AC14" s="43"/>
      <c r="AD14" s="43"/>
      <c r="AE14" s="43"/>
    </row>
    <row r="15" spans="8:31">
      <c r="H15" s="81"/>
      <c r="I15" s="81"/>
      <c r="J15" s="81"/>
      <c r="K15" s="81"/>
      <c r="L15" s="81"/>
      <c r="O15" s="82"/>
      <c r="P15" s="82"/>
      <c r="Q15" s="82"/>
      <c r="R15" s="82"/>
      <c r="Z15" s="43"/>
      <c r="AA15" s="43"/>
      <c r="AB15" s="43"/>
      <c r="AC15" s="43"/>
      <c r="AD15" s="43"/>
      <c r="AE15" s="43"/>
    </row>
    <row r="16" ht="15" spans="1:18">
      <c r="A16" s="4" t="s">
        <v>243</v>
      </c>
      <c r="B16" s="5"/>
      <c r="E16" s="82"/>
      <c r="H16" s="81"/>
      <c r="I16" s="81"/>
      <c r="J16" s="81"/>
      <c r="K16" s="81"/>
      <c r="L16" s="81"/>
      <c r="O16" s="82"/>
      <c r="P16" s="82"/>
      <c r="Q16" s="82"/>
      <c r="R16" s="82"/>
    </row>
    <row r="17" ht="15" spans="1:18">
      <c r="A17" s="5" t="s">
        <v>13</v>
      </c>
      <c r="B17" s="5" t="s">
        <v>244</v>
      </c>
      <c r="H17" s="81"/>
      <c r="I17" s="81"/>
      <c r="J17" s="81"/>
      <c r="K17" s="81"/>
      <c r="L17" s="81"/>
      <c r="O17" s="82"/>
      <c r="P17" s="82"/>
      <c r="Q17" s="82"/>
      <c r="R17" s="82"/>
    </row>
    <row r="18" ht="15" spans="1:18">
      <c r="A18" s="5" t="s">
        <v>15</v>
      </c>
      <c r="B18" s="5" t="s">
        <v>16</v>
      </c>
      <c r="E18" s="82"/>
      <c r="H18" s="81"/>
      <c r="I18" s="81"/>
      <c r="J18" s="81"/>
      <c r="K18" s="81"/>
      <c r="L18" s="81"/>
      <c r="O18" s="82"/>
      <c r="P18" s="82"/>
      <c r="Q18" s="82"/>
      <c r="R18" s="82"/>
    </row>
    <row r="19" ht="15" spans="1:24">
      <c r="A19" s="5" t="s">
        <v>17</v>
      </c>
      <c r="B19" s="5" t="s">
        <v>245</v>
      </c>
      <c r="H19" s="81"/>
      <c r="I19" s="81"/>
      <c r="J19" s="81"/>
      <c r="K19" s="81"/>
      <c r="L19" s="81"/>
      <c r="O19" s="82"/>
      <c r="P19" s="82"/>
      <c r="Q19" s="82"/>
      <c r="R19" s="82"/>
      <c r="U19" s="93"/>
      <c r="V19" s="93"/>
      <c r="W19" s="93"/>
      <c r="X19" s="93"/>
    </row>
    <row r="20" ht="15" spans="1:18">
      <c r="A20" s="5" t="s">
        <v>19</v>
      </c>
      <c r="B20" s="5">
        <v>2024</v>
      </c>
      <c r="H20" s="81"/>
      <c r="I20" s="81"/>
      <c r="J20" s="81"/>
      <c r="K20" s="81"/>
      <c r="L20" s="81"/>
      <c r="O20" s="82"/>
      <c r="P20" s="82"/>
      <c r="Q20" s="82"/>
      <c r="R20" s="82"/>
    </row>
    <row r="21" ht="15" spans="1:18">
      <c r="A21" s="5" t="s">
        <v>20</v>
      </c>
      <c r="B21" s="67">
        <v>45679</v>
      </c>
      <c r="H21" s="81"/>
      <c r="I21" s="81"/>
      <c r="J21" s="81"/>
      <c r="K21" s="81"/>
      <c r="L21" s="81"/>
      <c r="O21" s="82"/>
      <c r="P21" s="82"/>
      <c r="Q21" s="82"/>
      <c r="R21" s="82"/>
    </row>
    <row r="22" ht="15" spans="1:18">
      <c r="A22" s="5" t="s">
        <v>22</v>
      </c>
      <c r="B22" s="67" t="s">
        <v>246</v>
      </c>
      <c r="H22" s="81"/>
      <c r="I22" s="81"/>
      <c r="J22" s="81"/>
      <c r="K22" s="81"/>
      <c r="L22" s="81"/>
      <c r="O22" s="82"/>
      <c r="P22" s="82"/>
      <c r="Q22" s="82"/>
      <c r="R22" s="82"/>
    </row>
    <row r="23" ht="15" spans="2:2">
      <c r="B23" s="50"/>
    </row>
    <row r="24" ht="15" spans="2:6">
      <c r="B24" s="83"/>
      <c r="C24" s="83"/>
      <c r="D24" s="83"/>
      <c r="E24" s="83"/>
      <c r="F24" s="83"/>
    </row>
    <row r="25" ht="15" spans="1:6">
      <c r="A25" s="4" t="s">
        <v>247</v>
      </c>
      <c r="B25"/>
      <c r="C25" s="83"/>
      <c r="D25" s="83"/>
      <c r="E25" s="83"/>
      <c r="F25" s="83"/>
    </row>
    <row r="26" ht="15" spans="1:6">
      <c r="A26" s="5" t="s">
        <v>57</v>
      </c>
      <c r="B26" s="5" t="s">
        <v>58</v>
      </c>
      <c r="C26" s="83"/>
      <c r="D26" s="83"/>
      <c r="E26" s="83"/>
      <c r="F26" s="83"/>
    </row>
    <row r="27" ht="15" spans="1:6">
      <c r="A27" s="25" t="s">
        <v>13</v>
      </c>
      <c r="B27" s="5" t="s">
        <v>59</v>
      </c>
      <c r="C27" s="83"/>
      <c r="D27" s="83"/>
      <c r="E27" s="83"/>
      <c r="F27" s="83"/>
    </row>
    <row r="28" ht="15" spans="1:6">
      <c r="A28" s="25"/>
      <c r="B28" s="5" t="s">
        <v>60</v>
      </c>
      <c r="C28" s="83"/>
      <c r="D28" s="83"/>
      <c r="E28" s="83"/>
      <c r="F28" s="83"/>
    </row>
    <row r="29" ht="15" spans="1:6">
      <c r="A29" s="25"/>
      <c r="B29" s="5" t="s">
        <v>61</v>
      </c>
      <c r="C29" s="83"/>
      <c r="D29" s="83"/>
      <c r="E29" s="83"/>
      <c r="F29" s="83"/>
    </row>
    <row r="30" ht="15" spans="1:6">
      <c r="A30" s="25"/>
      <c r="B30" s="5" t="s">
        <v>62</v>
      </c>
      <c r="C30" s="83"/>
      <c r="D30" s="83"/>
      <c r="E30" s="83"/>
      <c r="F30" s="83"/>
    </row>
    <row r="31" ht="15" spans="1:6">
      <c r="A31" s="5" t="s">
        <v>15</v>
      </c>
      <c r="B31" s="5" t="s">
        <v>63</v>
      </c>
      <c r="C31" s="83"/>
      <c r="D31" s="83"/>
      <c r="E31" s="83"/>
      <c r="F31" s="83"/>
    </row>
    <row r="32" ht="15" spans="1:6">
      <c r="A32" s="5" t="s">
        <v>64</v>
      </c>
      <c r="B32" s="5" t="s">
        <v>65</v>
      </c>
      <c r="C32" s="83"/>
      <c r="D32" s="83"/>
      <c r="E32" s="83"/>
      <c r="F32" s="83"/>
    </row>
    <row r="33" ht="15" spans="1:6">
      <c r="A33" s="5" t="s">
        <v>19</v>
      </c>
      <c r="B33" s="2" t="s">
        <v>66</v>
      </c>
      <c r="C33" s="83"/>
      <c r="D33" s="83"/>
      <c r="E33" s="83"/>
      <c r="F33" s="83"/>
    </row>
    <row r="34" ht="15" spans="1:6">
      <c r="A34" s="5" t="s">
        <v>22</v>
      </c>
      <c r="B34" s="5" t="s">
        <v>248</v>
      </c>
      <c r="C34" s="83"/>
      <c r="D34" s="83"/>
      <c r="E34" s="83"/>
      <c r="F34" s="83"/>
    </row>
    <row r="35" ht="15" spans="1:2">
      <c r="A35"/>
      <c r="B35" s="5" t="s">
        <v>68</v>
      </c>
    </row>
    <row r="36" spans="8:12">
      <c r="H36" s="81"/>
      <c r="I36" s="81"/>
      <c r="J36" s="81"/>
      <c r="K36" s="81"/>
      <c r="L36" s="81"/>
    </row>
    <row r="37" spans="8:12">
      <c r="H37" s="81"/>
      <c r="I37" s="81"/>
      <c r="J37" s="81"/>
      <c r="K37" s="81"/>
      <c r="L37" s="81"/>
    </row>
    <row r="38" spans="8:12">
      <c r="H38" s="81"/>
      <c r="I38" s="81"/>
      <c r="J38" s="81"/>
      <c r="K38" s="81"/>
      <c r="L38" s="81"/>
    </row>
    <row r="39" ht="14.25" spans="1:12">
      <c r="A39" s="4" t="s">
        <v>249</v>
      </c>
      <c r="B39"/>
      <c r="H39" s="81"/>
      <c r="I39" s="81"/>
      <c r="J39" s="81"/>
      <c r="K39" s="81"/>
      <c r="L39" s="81"/>
    </row>
    <row r="40" ht="15" spans="1:12">
      <c r="A40" s="5" t="s">
        <v>57</v>
      </c>
      <c r="B40" s="5" t="s">
        <v>58</v>
      </c>
      <c r="H40" s="81"/>
      <c r="I40" s="81"/>
      <c r="J40" s="81"/>
      <c r="K40" s="81"/>
      <c r="L40" s="81"/>
    </row>
    <row r="41" ht="15" spans="1:12">
      <c r="A41" s="25" t="s">
        <v>13</v>
      </c>
      <c r="B41" s="5" t="s">
        <v>250</v>
      </c>
      <c r="H41" s="81"/>
      <c r="I41" s="81"/>
      <c r="J41" s="81"/>
      <c r="K41" s="81"/>
      <c r="L41" s="81"/>
    </row>
    <row r="42" ht="15" spans="1:12">
      <c r="A42" s="25"/>
      <c r="B42" s="5" t="s">
        <v>251</v>
      </c>
      <c r="H42" s="81"/>
      <c r="I42" s="81"/>
      <c r="J42" s="81"/>
      <c r="K42" s="81"/>
      <c r="L42" s="81"/>
    </row>
    <row r="43" ht="15" spans="1:12">
      <c r="A43" s="25"/>
      <c r="B43" s="5" t="s">
        <v>252</v>
      </c>
      <c r="H43" s="81"/>
      <c r="I43" s="81"/>
      <c r="J43" s="81"/>
      <c r="K43" s="81"/>
      <c r="L43" s="81"/>
    </row>
    <row r="44" ht="15" spans="1:12">
      <c r="A44" s="25"/>
      <c r="B44" s="5" t="s">
        <v>253</v>
      </c>
      <c r="H44" s="81"/>
      <c r="I44" s="81"/>
      <c r="J44" s="81"/>
      <c r="K44" s="81"/>
      <c r="L44" s="81"/>
    </row>
    <row r="45" ht="15" spans="1:12">
      <c r="A45" s="5" t="s">
        <v>15</v>
      </c>
      <c r="B45" s="5" t="s">
        <v>63</v>
      </c>
      <c r="H45" s="81"/>
      <c r="I45" s="81"/>
      <c r="J45" s="81"/>
      <c r="K45" s="81"/>
      <c r="L45" s="81"/>
    </row>
    <row r="46" ht="15" spans="1:12">
      <c r="A46" s="5" t="s">
        <v>254</v>
      </c>
      <c r="B46" s="5" t="s">
        <v>65</v>
      </c>
      <c r="H46" s="81"/>
      <c r="I46" s="81"/>
      <c r="J46" s="81"/>
      <c r="K46" s="81"/>
      <c r="L46" s="81"/>
    </row>
    <row r="47" ht="15" spans="1:12">
      <c r="A47" s="5" t="s">
        <v>19</v>
      </c>
      <c r="B47" s="2" t="s">
        <v>66</v>
      </c>
      <c r="H47" s="81"/>
      <c r="I47" s="81"/>
      <c r="J47" s="81"/>
      <c r="K47" s="81"/>
      <c r="L47" s="81"/>
    </row>
    <row r="48" ht="15" spans="1:12">
      <c r="A48" s="5" t="s">
        <v>22</v>
      </c>
      <c r="B48" s="5" t="s">
        <v>255</v>
      </c>
      <c r="H48" s="81"/>
      <c r="I48" s="81"/>
      <c r="J48" s="81"/>
      <c r="K48" s="81"/>
      <c r="L48" s="81"/>
    </row>
    <row r="49" ht="15" spans="1:12">
      <c r="A49"/>
      <c r="B49" s="5" t="s">
        <v>68</v>
      </c>
      <c r="H49" s="81"/>
      <c r="I49" s="81"/>
      <c r="J49" s="81"/>
      <c r="K49" s="81"/>
      <c r="L49" s="81"/>
    </row>
    <row r="50" spans="8:12">
      <c r="H50" s="81"/>
      <c r="I50" s="81"/>
      <c r="J50" s="81"/>
      <c r="K50" s="81"/>
      <c r="L50" s="81"/>
    </row>
    <row r="51" spans="8:12">
      <c r="H51" s="81"/>
      <c r="I51" s="81"/>
      <c r="J51" s="81"/>
      <c r="K51" s="81"/>
      <c r="L51" s="81"/>
    </row>
    <row r="52" spans="8:12">
      <c r="H52" s="81"/>
      <c r="I52" s="81"/>
      <c r="J52" s="81"/>
      <c r="K52" s="81"/>
      <c r="L52" s="81"/>
    </row>
  </sheetData>
  <mergeCells count="8">
    <mergeCell ref="B1:F1"/>
    <mergeCell ref="H1:L1"/>
    <mergeCell ref="O1:R1"/>
    <mergeCell ref="T1:X1"/>
    <mergeCell ref="Z1:AD1"/>
    <mergeCell ref="A1:A2"/>
    <mergeCell ref="A27:A30"/>
    <mergeCell ref="A41:A44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workbookViewId="0">
      <selection activeCell="O11" sqref="O11"/>
    </sheetView>
  </sheetViews>
  <sheetFormatPr defaultColWidth="9" defaultRowHeight="13.5"/>
  <cols>
    <col min="10" max="10" width="12.75" customWidth="1"/>
  </cols>
  <sheetData>
    <row r="1" ht="28" customHeight="1" spans="1:12">
      <c r="A1" s="30" t="s">
        <v>34</v>
      </c>
      <c r="B1" s="31" t="s">
        <v>256</v>
      </c>
      <c r="C1" s="31"/>
      <c r="D1" s="31"/>
      <c r="E1" s="31"/>
      <c r="F1" s="31"/>
      <c r="G1" s="31" t="s">
        <v>257</v>
      </c>
      <c r="H1" s="31"/>
      <c r="I1" s="31"/>
      <c r="J1" s="31"/>
      <c r="K1" s="31"/>
      <c r="L1" s="2"/>
    </row>
    <row r="2" ht="15" spans="1:12">
      <c r="A2" s="30"/>
      <c r="B2" s="35" t="s">
        <v>4</v>
      </c>
      <c r="C2" s="35" t="s">
        <v>5</v>
      </c>
      <c r="D2" s="35" t="s">
        <v>6</v>
      </c>
      <c r="E2" s="35" t="s">
        <v>7</v>
      </c>
      <c r="F2" s="35" t="s">
        <v>8</v>
      </c>
      <c r="G2" s="35" t="s">
        <v>4</v>
      </c>
      <c r="H2" s="35" t="s">
        <v>5</v>
      </c>
      <c r="I2" s="35" t="s">
        <v>6</v>
      </c>
      <c r="J2" s="35" t="s">
        <v>7</v>
      </c>
      <c r="K2" s="35" t="s">
        <v>8</v>
      </c>
      <c r="L2" s="2"/>
    </row>
    <row r="3" ht="15" spans="1:12">
      <c r="A3" s="30">
        <v>2010</v>
      </c>
      <c r="B3" s="69">
        <v>5005.69</v>
      </c>
      <c r="C3" s="69">
        <v>6553</v>
      </c>
      <c r="D3" s="69">
        <v>4748.4</v>
      </c>
      <c r="E3" s="69">
        <v>5453.7</v>
      </c>
      <c r="F3" s="69">
        <v>1771.2</v>
      </c>
      <c r="G3" s="142" t="s">
        <v>258</v>
      </c>
      <c r="H3" s="142" t="s">
        <v>258</v>
      </c>
      <c r="I3" s="142" t="s">
        <v>258</v>
      </c>
      <c r="J3" s="142" t="s">
        <v>258</v>
      </c>
      <c r="K3" s="142" t="s">
        <v>258</v>
      </c>
      <c r="L3" s="2"/>
    </row>
    <row r="4" ht="15" spans="1:12">
      <c r="A4" s="30">
        <v>2011</v>
      </c>
      <c r="B4" s="69">
        <v>5208.81</v>
      </c>
      <c r="C4" s="69">
        <v>6687.3</v>
      </c>
      <c r="D4" s="69">
        <v>4837.2</v>
      </c>
      <c r="E4" s="69">
        <v>5747.5</v>
      </c>
      <c r="F4" s="69">
        <v>1836.3</v>
      </c>
      <c r="G4" s="71">
        <f>(B4-B3)/B3</f>
        <v>0.0405778224380656</v>
      </c>
      <c r="H4" s="71">
        <f>(C4-C3)/C3</f>
        <v>0.0204944300320464</v>
      </c>
      <c r="I4" s="71">
        <f>(D4-D3)/D3</f>
        <v>0.0187010361384888</v>
      </c>
      <c r="J4" s="71">
        <f>(E4-E3)/E3</f>
        <v>0.0538716834442672</v>
      </c>
      <c r="K4" s="71">
        <f>(F4-F3)/F3</f>
        <v>0.0367547425474254</v>
      </c>
      <c r="L4" s="2"/>
    </row>
    <row r="5" ht="15" spans="1:12">
      <c r="A5" s="30">
        <v>2012</v>
      </c>
      <c r="B5" s="69">
        <v>5353.12</v>
      </c>
      <c r="C5" s="69">
        <v>6776.9</v>
      </c>
      <c r="D5" s="69">
        <v>4986.9</v>
      </c>
      <c r="E5" s="69">
        <v>5869.7</v>
      </c>
      <c r="F5" s="69">
        <v>1819.6</v>
      </c>
      <c r="G5" s="71">
        <f t="shared" ref="G5:G13" si="0">(B5-B4)/B4</f>
        <v>0.027704984439824</v>
      </c>
      <c r="H5" s="71">
        <f t="shared" ref="H5:H13" si="1">(C5-C4)/C4</f>
        <v>0.0133985315448685</v>
      </c>
      <c r="I5" s="71">
        <f t="shared" ref="I5:I13" si="2">(D5-D4)/D4</f>
        <v>0.0309476556685686</v>
      </c>
      <c r="J5" s="71">
        <f t="shared" ref="J5:J13" si="3">(E5-E4)/E4</f>
        <v>0.0212614180078295</v>
      </c>
      <c r="K5" s="71">
        <f t="shared" ref="K5:K13" si="4">(F5-F4)/F4</f>
        <v>-0.0090943745575342</v>
      </c>
      <c r="L5" s="2"/>
    </row>
    <row r="6" ht="15" spans="1:12">
      <c r="A6" s="30">
        <v>2013</v>
      </c>
      <c r="B6" s="69">
        <v>5439.52</v>
      </c>
      <c r="C6" s="69">
        <v>6717.3</v>
      </c>
      <c r="D6" s="69">
        <v>5055.6</v>
      </c>
      <c r="E6" s="69">
        <v>6015.9</v>
      </c>
      <c r="F6" s="69">
        <v>1759.9</v>
      </c>
      <c r="G6" s="71">
        <f t="shared" si="0"/>
        <v>0.0161401201542279</v>
      </c>
      <c r="H6" s="71">
        <f t="shared" si="1"/>
        <v>-0.00879458159335381</v>
      </c>
      <c r="I6" s="71">
        <f t="shared" si="2"/>
        <v>0.0137760933646154</v>
      </c>
      <c r="J6" s="71">
        <f t="shared" si="3"/>
        <v>0.0249075761963984</v>
      </c>
      <c r="K6" s="71">
        <f t="shared" si="4"/>
        <v>-0.0328094086612441</v>
      </c>
      <c r="L6" s="2"/>
    </row>
    <row r="7" ht="15" spans="1:12">
      <c r="A7" s="30">
        <v>2014</v>
      </c>
      <c r="B7" s="69">
        <v>5445.89</v>
      </c>
      <c r="C7" s="69">
        <v>6813.2</v>
      </c>
      <c r="D7" s="69">
        <v>5243.5</v>
      </c>
      <c r="E7" s="69">
        <v>5808.9</v>
      </c>
      <c r="F7" s="69">
        <v>1787.3</v>
      </c>
      <c r="G7" s="71">
        <f t="shared" si="0"/>
        <v>0.00117105921110684</v>
      </c>
      <c r="H7" s="71">
        <f t="shared" si="1"/>
        <v>0.0142765694549893</v>
      </c>
      <c r="I7" s="71">
        <f t="shared" si="2"/>
        <v>0.0371667062267584</v>
      </c>
      <c r="J7" s="71">
        <f t="shared" si="3"/>
        <v>-0.0344088166359148</v>
      </c>
      <c r="K7" s="71">
        <f t="shared" si="4"/>
        <v>0.0155690664242286</v>
      </c>
      <c r="L7" s="2"/>
    </row>
    <row r="8" ht="15" spans="1:12">
      <c r="A8" s="30">
        <v>2015</v>
      </c>
      <c r="B8" s="69">
        <v>5553.02</v>
      </c>
      <c r="C8" s="69">
        <v>6891.3</v>
      </c>
      <c r="D8" s="69">
        <v>5392.6</v>
      </c>
      <c r="E8" s="69">
        <v>5892.9</v>
      </c>
      <c r="F8" s="69">
        <v>1811.4</v>
      </c>
      <c r="G8" s="71">
        <f t="shared" si="0"/>
        <v>0.019671715734251</v>
      </c>
      <c r="H8" s="71">
        <f t="shared" si="1"/>
        <v>0.0114630423295955</v>
      </c>
      <c r="I8" s="71">
        <f t="shared" si="2"/>
        <v>0.0284352054925146</v>
      </c>
      <c r="J8" s="71">
        <f t="shared" si="3"/>
        <v>0.0144605691266849</v>
      </c>
      <c r="K8" s="71">
        <f t="shared" si="4"/>
        <v>0.013484026184748</v>
      </c>
      <c r="L8" s="2"/>
    </row>
    <row r="9" ht="15" spans="1:12">
      <c r="A9" s="30">
        <v>2016</v>
      </c>
      <c r="B9" s="69">
        <v>5539.17</v>
      </c>
      <c r="C9" s="69">
        <v>6865.8</v>
      </c>
      <c r="D9" s="69">
        <v>5399.7</v>
      </c>
      <c r="E9" s="69">
        <v>5967.1</v>
      </c>
      <c r="F9" s="69">
        <v>1789.2</v>
      </c>
      <c r="G9" s="71">
        <f t="shared" si="0"/>
        <v>-0.00249413832473147</v>
      </c>
      <c r="H9" s="71">
        <f t="shared" si="1"/>
        <v>-0.00370031779199861</v>
      </c>
      <c r="I9" s="71">
        <f t="shared" si="2"/>
        <v>0.0013166190705781</v>
      </c>
      <c r="J9" s="71">
        <f t="shared" si="3"/>
        <v>0.0125914235775256</v>
      </c>
      <c r="K9" s="71">
        <f t="shared" si="4"/>
        <v>-0.0122557138125207</v>
      </c>
      <c r="L9" s="71"/>
    </row>
    <row r="10" ht="15" spans="1:12">
      <c r="A10" s="30">
        <v>2017</v>
      </c>
      <c r="B10" s="69">
        <v>5607.36</v>
      </c>
      <c r="C10" s="69">
        <v>6916.9</v>
      </c>
      <c r="D10" s="69">
        <v>5484.1</v>
      </c>
      <c r="E10" s="69">
        <v>6110.3</v>
      </c>
      <c r="F10" s="69">
        <v>1853.6</v>
      </c>
      <c r="G10" s="71">
        <f t="shared" si="0"/>
        <v>0.0123105086141064</v>
      </c>
      <c r="H10" s="71">
        <f t="shared" si="1"/>
        <v>0.00744268694107015</v>
      </c>
      <c r="I10" s="71">
        <f t="shared" si="2"/>
        <v>0.0156304979906292</v>
      </c>
      <c r="J10" s="71">
        <f t="shared" si="3"/>
        <v>0.0239982571098188</v>
      </c>
      <c r="K10" s="71">
        <f t="shared" si="4"/>
        <v>0.0359937402190923</v>
      </c>
      <c r="L10" s="71"/>
    </row>
    <row r="11" ht="15" spans="1:12">
      <c r="A11" s="30">
        <v>2018</v>
      </c>
      <c r="B11" s="69">
        <v>5621.17</v>
      </c>
      <c r="C11" s="69">
        <v>7026.6</v>
      </c>
      <c r="D11" s="69">
        <v>5416.6</v>
      </c>
      <c r="E11" s="69">
        <v>6104.3</v>
      </c>
      <c r="F11" s="69">
        <v>1898</v>
      </c>
      <c r="G11" s="71">
        <f t="shared" si="0"/>
        <v>0.00246283456029226</v>
      </c>
      <c r="H11" s="71">
        <f t="shared" si="1"/>
        <v>0.0158597059376311</v>
      </c>
      <c r="I11" s="71">
        <f t="shared" si="2"/>
        <v>-0.0123083094764866</v>
      </c>
      <c r="J11" s="71">
        <f t="shared" si="3"/>
        <v>-0.000981948513166293</v>
      </c>
      <c r="K11" s="71">
        <f t="shared" si="4"/>
        <v>0.0239533880017264</v>
      </c>
      <c r="L11" s="71"/>
    </row>
    <row r="12" ht="15" spans="1:12">
      <c r="A12" s="30">
        <v>2019</v>
      </c>
      <c r="B12" s="72">
        <v>5719.7</v>
      </c>
      <c r="C12" s="69">
        <v>7059.2</v>
      </c>
      <c r="D12" s="69">
        <v>5630.4</v>
      </c>
      <c r="E12" s="69">
        <v>6316.7</v>
      </c>
      <c r="F12" s="69">
        <v>1938.7</v>
      </c>
      <c r="G12" s="71">
        <f t="shared" si="0"/>
        <v>0.0175283793231658</v>
      </c>
      <c r="H12" s="71">
        <f t="shared" si="1"/>
        <v>0.00463951270884915</v>
      </c>
      <c r="I12" s="71">
        <f t="shared" si="2"/>
        <v>0.039471255030831</v>
      </c>
      <c r="J12" s="71">
        <f t="shared" si="3"/>
        <v>0.034795144406402</v>
      </c>
      <c r="K12" s="71">
        <f t="shared" si="4"/>
        <v>0.0214436248682824</v>
      </c>
      <c r="L12" s="71"/>
    </row>
    <row r="13" ht="15" spans="1:12">
      <c r="A13" s="30">
        <v>2020</v>
      </c>
      <c r="B13" s="72">
        <v>5733.5</v>
      </c>
      <c r="C13" s="69">
        <v>7044.3</v>
      </c>
      <c r="D13" s="69">
        <v>5742.3</v>
      </c>
      <c r="E13" s="69">
        <v>6317</v>
      </c>
      <c r="F13" s="69">
        <v>1983.5</v>
      </c>
      <c r="G13" s="71">
        <f t="shared" si="0"/>
        <v>0.00241271395352906</v>
      </c>
      <c r="H13" s="71">
        <f t="shared" si="1"/>
        <v>-0.00211072076155933</v>
      </c>
      <c r="I13" s="71">
        <f t="shared" si="2"/>
        <v>0.019874254049446</v>
      </c>
      <c r="J13" s="71">
        <f t="shared" si="3"/>
        <v>4.74931530704611e-5</v>
      </c>
      <c r="K13" s="71">
        <f t="shared" si="4"/>
        <v>0.0231082684272966</v>
      </c>
      <c r="L13" s="71"/>
    </row>
    <row r="14" ht="15" spans="1:12">
      <c r="A14" s="30">
        <v>2021</v>
      </c>
      <c r="B14" s="69">
        <v>5805</v>
      </c>
      <c r="C14" s="69">
        <v>7113.4</v>
      </c>
      <c r="D14" s="69">
        <v>5810.6</v>
      </c>
      <c r="E14" s="69">
        <v>6291</v>
      </c>
      <c r="F14" s="69">
        <v>1950</v>
      </c>
      <c r="G14" s="71">
        <f t="shared" ref="G14:G15" si="5">(B14-B13)/B13</f>
        <v>0.0124705677160548</v>
      </c>
      <c r="H14" s="71">
        <f t="shared" ref="H14:H15" si="6">(C14-C13)/C13</f>
        <v>0.00980934940306339</v>
      </c>
      <c r="I14" s="71">
        <f t="shared" ref="I14" si="7">(D14-D13)/D13</f>
        <v>0.0118941887397036</v>
      </c>
      <c r="J14" s="71">
        <f t="shared" ref="J14:J15" si="8">(E14-E13)/E13</f>
        <v>-0.00411587779009023</v>
      </c>
      <c r="K14" s="71">
        <f t="shared" ref="K14" si="9">(F14-F13)/F13</f>
        <v>-0.0168893370305016</v>
      </c>
      <c r="L14" s="71"/>
    </row>
    <row r="15" ht="15" spans="1:12">
      <c r="A15" s="30">
        <v>2022</v>
      </c>
      <c r="B15" s="69">
        <v>5802</v>
      </c>
      <c r="C15" s="69">
        <v>7079.62</v>
      </c>
      <c r="D15" s="69">
        <v>5856</v>
      </c>
      <c r="E15" s="69">
        <v>6436.1</v>
      </c>
      <c r="F15" s="69">
        <v>1980</v>
      </c>
      <c r="G15" s="71">
        <f t="shared" si="5"/>
        <v>-0.000516795865633075</v>
      </c>
      <c r="H15" s="71">
        <f t="shared" si="6"/>
        <v>-0.00474878398515474</v>
      </c>
      <c r="I15" s="71">
        <v>0.00781330671531333</v>
      </c>
      <c r="J15" s="71">
        <f t="shared" si="8"/>
        <v>0.0230646955968845</v>
      </c>
      <c r="K15" s="71">
        <v>0.016</v>
      </c>
      <c r="L15" s="71"/>
    </row>
    <row r="16" ht="15" spans="1:12">
      <c r="A16" s="40"/>
      <c r="B16" s="40"/>
      <c r="C16" s="71"/>
      <c r="D16" s="71"/>
      <c r="E16" s="71"/>
      <c r="F16" s="71"/>
      <c r="G16" s="71"/>
      <c r="H16" s="71"/>
      <c r="I16" s="71"/>
      <c r="J16" s="71"/>
      <c r="K16" s="71"/>
      <c r="L16" s="71"/>
    </row>
    <row r="17" ht="15" spans="1:12">
      <c r="A17" s="2"/>
      <c r="B17" s="2"/>
      <c r="C17" s="71"/>
      <c r="D17" s="71"/>
      <c r="E17" s="71"/>
      <c r="F17" s="71"/>
      <c r="G17" s="71"/>
      <c r="H17" s="71"/>
      <c r="I17" s="71"/>
      <c r="J17" s="71"/>
      <c r="K17" s="71"/>
      <c r="L17" s="71"/>
    </row>
    <row r="18" ht="15" spans="1:12">
      <c r="A18" s="2"/>
      <c r="B18" s="2"/>
      <c r="K18" s="2"/>
      <c r="L18" s="2"/>
    </row>
    <row r="19" ht="15" spans="1:2">
      <c r="A19" s="4" t="s">
        <v>259</v>
      </c>
      <c r="B19" s="5"/>
    </row>
    <row r="20" ht="15" spans="1:2">
      <c r="A20" s="5" t="s">
        <v>13</v>
      </c>
      <c r="B20" s="5" t="s">
        <v>260</v>
      </c>
    </row>
    <row r="21" ht="15" spans="1:2">
      <c r="A21" s="5" t="s">
        <v>15</v>
      </c>
      <c r="B21" s="5" t="s">
        <v>16</v>
      </c>
    </row>
    <row r="22" ht="15" spans="1:2">
      <c r="A22" s="5" t="s">
        <v>17</v>
      </c>
      <c r="B22" s="5" t="s">
        <v>261</v>
      </c>
    </row>
    <row r="23" ht="15" spans="1:2">
      <c r="A23" s="5" t="s">
        <v>19</v>
      </c>
      <c r="B23" s="5">
        <v>2024</v>
      </c>
    </row>
    <row r="24" ht="15" spans="1:2">
      <c r="A24" s="5" t="s">
        <v>20</v>
      </c>
      <c r="B24" s="6" t="s">
        <v>262</v>
      </c>
    </row>
    <row r="25" ht="15" spans="1:4">
      <c r="A25" s="2" t="s">
        <v>22</v>
      </c>
      <c r="B25" s="2" t="s">
        <v>263</v>
      </c>
      <c r="D25" s="5"/>
    </row>
  </sheetData>
  <sortState ref="M31:N38">
    <sortCondition ref="M31"/>
  </sortState>
  <mergeCells count="3">
    <mergeCell ref="B1:F1"/>
    <mergeCell ref="G1:K1"/>
    <mergeCell ref="A1:A2"/>
  </mergeCells>
  <pageMargins left="0.7" right="0.7" top="0.75" bottom="0.75" header="0.3" footer="0.3"/>
  <pageSetup paperSize="9" orientation="portrait" horizontalDpi="2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M15" sqref="M15"/>
    </sheetView>
  </sheetViews>
  <sheetFormatPr defaultColWidth="9" defaultRowHeight="13.5"/>
  <cols>
    <col min="9" max="9" width="10.625" customWidth="1"/>
  </cols>
  <sheetData>
    <row r="1" ht="32.25" customHeight="1" spans="1:11">
      <c r="A1" s="53" t="s">
        <v>34</v>
      </c>
      <c r="B1" s="54" t="s">
        <v>264</v>
      </c>
      <c r="C1" s="55"/>
      <c r="D1" s="55"/>
      <c r="E1" s="55"/>
      <c r="F1" s="56"/>
      <c r="G1" s="57" t="s">
        <v>265</v>
      </c>
      <c r="H1" s="58"/>
      <c r="I1" s="58"/>
      <c r="J1" s="58"/>
      <c r="K1" s="68"/>
    </row>
    <row r="2" ht="15" spans="1:11">
      <c r="A2" s="53"/>
      <c r="B2" s="59" t="s">
        <v>5</v>
      </c>
      <c r="C2" s="59" t="s">
        <v>6</v>
      </c>
      <c r="D2" s="59" t="s">
        <v>7</v>
      </c>
      <c r="E2" s="59" t="s">
        <v>8</v>
      </c>
      <c r="F2" s="59" t="s">
        <v>4</v>
      </c>
      <c r="G2" s="59" t="s">
        <v>4</v>
      </c>
      <c r="H2" s="59" t="s">
        <v>5</v>
      </c>
      <c r="I2" s="59" t="s">
        <v>6</v>
      </c>
      <c r="J2" s="59" t="s">
        <v>7</v>
      </c>
      <c r="K2" s="59" t="s">
        <v>8</v>
      </c>
    </row>
    <row r="3" ht="15" spans="1:11">
      <c r="A3" s="53">
        <v>2010</v>
      </c>
      <c r="B3" s="60">
        <v>505</v>
      </c>
      <c r="C3" s="60">
        <v>87</v>
      </c>
      <c r="D3" s="60">
        <v>543</v>
      </c>
      <c r="E3" s="60">
        <v>90</v>
      </c>
      <c r="F3" s="61">
        <f>B3+C3+D3+E3</f>
        <v>1225</v>
      </c>
      <c r="G3" s="61"/>
      <c r="H3" s="62" t="s">
        <v>258</v>
      </c>
      <c r="I3" s="62" t="s">
        <v>258</v>
      </c>
      <c r="J3" s="62" t="s">
        <v>258</v>
      </c>
      <c r="K3" s="62" t="s">
        <v>258</v>
      </c>
    </row>
    <row r="4" ht="15" spans="1:11">
      <c r="A4" s="53">
        <v>2011</v>
      </c>
      <c r="B4" s="60">
        <v>468</v>
      </c>
      <c r="C4" s="60">
        <v>163</v>
      </c>
      <c r="D4" s="60">
        <v>672</v>
      </c>
      <c r="E4" s="60">
        <v>144</v>
      </c>
      <c r="F4" s="61">
        <f t="shared" ref="F4:F14" si="0">B4+C4+D4+E4</f>
        <v>1447</v>
      </c>
      <c r="G4" s="63">
        <f>F4/F3-1</f>
        <v>0.181224489795918</v>
      </c>
      <c r="H4" s="64">
        <f>(B4-B3)/B3</f>
        <v>-0.0732673267326733</v>
      </c>
      <c r="I4" s="64">
        <f>(C4-C3)/C3</f>
        <v>0.873563218390805</v>
      </c>
      <c r="J4" s="64">
        <f>(D4-D3)/D3</f>
        <v>0.237569060773481</v>
      </c>
      <c r="K4" s="64">
        <f>(E4-E3)/E3</f>
        <v>0.6</v>
      </c>
    </row>
    <row r="5" ht="15" spans="1:11">
      <c r="A5" s="53">
        <v>2012</v>
      </c>
      <c r="B5" s="60">
        <v>438</v>
      </c>
      <c r="C5" s="60">
        <v>115</v>
      </c>
      <c r="D5" s="60">
        <v>671</v>
      </c>
      <c r="E5" s="60">
        <v>115</v>
      </c>
      <c r="F5" s="61">
        <f t="shared" si="0"/>
        <v>1339</v>
      </c>
      <c r="G5" s="63">
        <f t="shared" ref="G5:G14" si="1">F5/F4-1</f>
        <v>-0.0746371803731859</v>
      </c>
      <c r="H5" s="64">
        <f t="shared" ref="H5:H13" si="2">(B5-B4)/B4</f>
        <v>-0.0641025641025641</v>
      </c>
      <c r="I5" s="64">
        <f t="shared" ref="I5:I13" si="3">(C5-C4)/C4</f>
        <v>-0.294478527607362</v>
      </c>
      <c r="J5" s="64">
        <f t="shared" ref="J5:J13" si="4">(D5-D4)/D4</f>
        <v>-0.00148809523809524</v>
      </c>
      <c r="K5" s="64">
        <f t="shared" ref="K5:K13" si="5">(E5-E4)/E4</f>
        <v>-0.201388888888889</v>
      </c>
    </row>
    <row r="6" ht="15" spans="1:11">
      <c r="A6" s="53">
        <v>2013</v>
      </c>
      <c r="B6" s="60">
        <v>443</v>
      </c>
      <c r="C6" s="60">
        <v>129</v>
      </c>
      <c r="D6" s="60">
        <v>490</v>
      </c>
      <c r="E6" s="60">
        <v>119</v>
      </c>
      <c r="F6" s="61">
        <f t="shared" si="0"/>
        <v>1181</v>
      </c>
      <c r="G6" s="63">
        <f t="shared" si="1"/>
        <v>-0.117998506348021</v>
      </c>
      <c r="H6" s="64">
        <f t="shared" si="2"/>
        <v>0.0114155251141553</v>
      </c>
      <c r="I6" s="64">
        <f t="shared" si="3"/>
        <v>0.121739130434783</v>
      </c>
      <c r="J6" s="64">
        <f t="shared" si="4"/>
        <v>-0.269746646795827</v>
      </c>
      <c r="K6" s="64">
        <f t="shared" si="5"/>
        <v>0.0347826086956522</v>
      </c>
    </row>
    <row r="7" ht="15" spans="1:11">
      <c r="A7" s="53">
        <v>2014</v>
      </c>
      <c r="B7" s="60">
        <v>507</v>
      </c>
      <c r="C7" s="60">
        <v>150</v>
      </c>
      <c r="D7" s="60">
        <v>526</v>
      </c>
      <c r="E7" s="60">
        <v>115</v>
      </c>
      <c r="F7" s="61">
        <f t="shared" si="0"/>
        <v>1298</v>
      </c>
      <c r="G7" s="63">
        <f t="shared" si="1"/>
        <v>0.0990685859441152</v>
      </c>
      <c r="H7" s="64">
        <f t="shared" si="2"/>
        <v>0.144469525959368</v>
      </c>
      <c r="I7" s="64">
        <f t="shared" si="3"/>
        <v>0.162790697674419</v>
      </c>
      <c r="J7" s="64">
        <f t="shared" si="4"/>
        <v>0.073469387755102</v>
      </c>
      <c r="K7" s="64">
        <f t="shared" si="5"/>
        <v>-0.0336134453781513</v>
      </c>
    </row>
    <row r="8" ht="15" spans="1:11">
      <c r="A8" s="53">
        <v>2015</v>
      </c>
      <c r="B8" s="60">
        <v>486</v>
      </c>
      <c r="C8" s="60">
        <v>155</v>
      </c>
      <c r="D8" s="60">
        <v>620</v>
      </c>
      <c r="E8" s="60">
        <v>121</v>
      </c>
      <c r="F8" s="61">
        <f t="shared" si="0"/>
        <v>1382</v>
      </c>
      <c r="G8" s="63">
        <f t="shared" si="1"/>
        <v>0.0647149460708782</v>
      </c>
      <c r="H8" s="64">
        <f t="shared" si="2"/>
        <v>-0.0414201183431953</v>
      </c>
      <c r="I8" s="64">
        <f t="shared" si="3"/>
        <v>0.0333333333333333</v>
      </c>
      <c r="J8" s="64">
        <f t="shared" si="4"/>
        <v>0.178707224334601</v>
      </c>
      <c r="K8" s="64">
        <f t="shared" si="5"/>
        <v>0.0521739130434783</v>
      </c>
    </row>
    <row r="9" ht="15" spans="1:11">
      <c r="A9" s="53">
        <v>2016</v>
      </c>
      <c r="B9" s="60">
        <v>502</v>
      </c>
      <c r="C9" s="60">
        <v>186</v>
      </c>
      <c r="D9" s="60">
        <v>548</v>
      </c>
      <c r="E9" s="60">
        <v>106</v>
      </c>
      <c r="F9" s="61">
        <f t="shared" si="0"/>
        <v>1342</v>
      </c>
      <c r="G9" s="63">
        <f t="shared" si="1"/>
        <v>-0.0289435600578871</v>
      </c>
      <c r="H9" s="64">
        <f t="shared" si="2"/>
        <v>0.0329218106995885</v>
      </c>
      <c r="I9" s="64">
        <f t="shared" si="3"/>
        <v>0.2</v>
      </c>
      <c r="J9" s="64">
        <f t="shared" si="4"/>
        <v>-0.116129032258065</v>
      </c>
      <c r="K9" s="64">
        <f t="shared" si="5"/>
        <v>-0.12396694214876</v>
      </c>
    </row>
    <row r="10" ht="15" spans="1:11">
      <c r="A10" s="53">
        <v>2017</v>
      </c>
      <c r="B10" s="60">
        <v>775</v>
      </c>
      <c r="C10" s="60">
        <v>180</v>
      </c>
      <c r="D10" s="60">
        <v>1069</v>
      </c>
      <c r="E10" s="60">
        <v>170</v>
      </c>
      <c r="F10" s="61">
        <f t="shared" si="0"/>
        <v>2194</v>
      </c>
      <c r="G10" s="63">
        <f t="shared" si="1"/>
        <v>0.634873323397914</v>
      </c>
      <c r="H10" s="64">
        <f t="shared" si="2"/>
        <v>0.543824701195219</v>
      </c>
      <c r="I10" s="64">
        <f t="shared" si="3"/>
        <v>-0.032258064516129</v>
      </c>
      <c r="J10" s="64">
        <f t="shared" si="4"/>
        <v>0.950729927007299</v>
      </c>
      <c r="K10" s="64">
        <f t="shared" si="5"/>
        <v>0.60377358490566</v>
      </c>
    </row>
    <row r="11" ht="15" spans="1:11">
      <c r="A11" s="53">
        <v>2018</v>
      </c>
      <c r="B11" s="60">
        <v>1022</v>
      </c>
      <c r="C11" s="60">
        <v>327</v>
      </c>
      <c r="D11" s="60">
        <v>1705</v>
      </c>
      <c r="E11" s="60">
        <v>219</v>
      </c>
      <c r="F11" s="61">
        <f t="shared" si="0"/>
        <v>3273</v>
      </c>
      <c r="G11" s="63">
        <f t="shared" si="1"/>
        <v>0.49179580674567</v>
      </c>
      <c r="H11" s="64">
        <f t="shared" si="2"/>
        <v>0.318709677419355</v>
      </c>
      <c r="I11" s="64">
        <f t="shared" si="3"/>
        <v>0.816666666666667</v>
      </c>
      <c r="J11" s="64">
        <f t="shared" si="4"/>
        <v>0.594948550046773</v>
      </c>
      <c r="K11" s="64">
        <f t="shared" si="5"/>
        <v>0.288235294117647</v>
      </c>
    </row>
    <row r="12" ht="15" spans="1:11">
      <c r="A12" s="53">
        <v>2019</v>
      </c>
      <c r="B12" s="60">
        <v>1329</v>
      </c>
      <c r="C12" s="60">
        <v>289</v>
      </c>
      <c r="D12" s="60">
        <v>2266</v>
      </c>
      <c r="E12" s="60">
        <v>270</v>
      </c>
      <c r="F12" s="61">
        <f t="shared" si="0"/>
        <v>4154</v>
      </c>
      <c r="G12" s="63">
        <f t="shared" si="1"/>
        <v>0.269172013443324</v>
      </c>
      <c r="H12" s="64">
        <f t="shared" si="2"/>
        <v>0.300391389432485</v>
      </c>
      <c r="I12" s="64">
        <f t="shared" si="3"/>
        <v>-0.116207951070336</v>
      </c>
      <c r="J12" s="64">
        <f t="shared" si="4"/>
        <v>0.329032258064516</v>
      </c>
      <c r="K12" s="64">
        <f t="shared" si="5"/>
        <v>0.232876712328767</v>
      </c>
    </row>
    <row r="13" ht="15" spans="1:11">
      <c r="A13" s="53">
        <v>2020</v>
      </c>
      <c r="B13" s="60">
        <v>1914</v>
      </c>
      <c r="C13" s="60">
        <v>372</v>
      </c>
      <c r="D13" s="60">
        <v>2827</v>
      </c>
      <c r="E13" s="60">
        <v>335</v>
      </c>
      <c r="F13" s="61">
        <f t="shared" si="0"/>
        <v>5448</v>
      </c>
      <c r="G13" s="63">
        <f t="shared" si="1"/>
        <v>0.311506981222918</v>
      </c>
      <c r="H13" s="64">
        <f t="shared" si="2"/>
        <v>0.440180586907449</v>
      </c>
      <c r="I13" s="64">
        <f t="shared" si="3"/>
        <v>0.28719723183391</v>
      </c>
      <c r="J13" s="64">
        <f t="shared" si="4"/>
        <v>0.247572815533981</v>
      </c>
      <c r="K13" s="64">
        <f t="shared" si="5"/>
        <v>0.240740740740741</v>
      </c>
    </row>
    <row r="14" ht="15" spans="1:11">
      <c r="A14" s="53">
        <v>2021</v>
      </c>
      <c r="B14" s="60">
        <v>2182</v>
      </c>
      <c r="C14" s="60">
        <v>646</v>
      </c>
      <c r="D14" s="60">
        <v>3043</v>
      </c>
      <c r="E14" s="60">
        <v>369</v>
      </c>
      <c r="F14" s="61">
        <f t="shared" si="0"/>
        <v>6240</v>
      </c>
      <c r="G14" s="63">
        <f t="shared" si="1"/>
        <v>0.145374449339207</v>
      </c>
      <c r="H14" s="64">
        <f t="shared" ref="H14" si="6">(B14-B13)/B13</f>
        <v>0.140020898641588</v>
      </c>
      <c r="I14" s="64">
        <f t="shared" ref="I14" si="7">(C14-C13)/C13</f>
        <v>0.736559139784946</v>
      </c>
      <c r="J14" s="64">
        <f t="shared" ref="J14" si="8">(D14-D13)/D13</f>
        <v>0.0764060841881854</v>
      </c>
      <c r="K14" s="64">
        <f t="shared" ref="K14" si="9">(E14-E13)/E13</f>
        <v>0.101492537313433</v>
      </c>
    </row>
    <row r="15" ht="15" spans="1:11">
      <c r="A15" s="53">
        <v>2022</v>
      </c>
      <c r="B15" s="59">
        <v>1887</v>
      </c>
      <c r="C15" s="59">
        <v>484</v>
      </c>
      <c r="D15" s="59">
        <v>3032</v>
      </c>
      <c r="E15" s="60">
        <v>387</v>
      </c>
      <c r="F15" s="61">
        <f t="shared" ref="F15" si="10">B15+C15+D15+E15</f>
        <v>5790</v>
      </c>
      <c r="G15" s="63">
        <f t="shared" ref="G15" si="11">F15/F14-1</f>
        <v>-0.0721153846153846</v>
      </c>
      <c r="H15" s="64">
        <f t="shared" ref="H15" si="12">(B15-B14)/B14</f>
        <v>-0.135197066911091</v>
      </c>
      <c r="I15" s="64">
        <f t="shared" ref="I15" si="13">(C15-C14)/C14</f>
        <v>-0.25077399380805</v>
      </c>
      <c r="J15" s="64">
        <f t="shared" ref="J15" si="14">(D15-D14)/D14</f>
        <v>-0.00361485376273414</v>
      </c>
      <c r="K15" s="64">
        <f t="shared" ref="K15" si="15">(E15-E14)/E14</f>
        <v>0.0487804878048781</v>
      </c>
    </row>
    <row r="16" spans="1:1">
      <c r="A16" s="65"/>
    </row>
    <row r="17" ht="15" spans="2:6">
      <c r="B17" s="2"/>
      <c r="F17" s="66"/>
    </row>
    <row r="21" ht="15" spans="1:2">
      <c r="A21" s="4" t="s">
        <v>266</v>
      </c>
      <c r="B21" s="5"/>
    </row>
    <row r="22" ht="15" spans="1:2">
      <c r="A22" s="5" t="s">
        <v>13</v>
      </c>
      <c r="B22" s="5" t="s">
        <v>267</v>
      </c>
    </row>
    <row r="23" ht="15" spans="1:2">
      <c r="A23" s="5" t="s">
        <v>15</v>
      </c>
      <c r="B23" s="5" t="s">
        <v>268</v>
      </c>
    </row>
    <row r="24" ht="15" spans="1:2">
      <c r="A24" s="5" t="s">
        <v>17</v>
      </c>
      <c r="B24" s="5" t="s">
        <v>261</v>
      </c>
    </row>
    <row r="25" ht="15" spans="1:2">
      <c r="A25" s="5" t="s">
        <v>19</v>
      </c>
      <c r="B25" s="5">
        <v>2024</v>
      </c>
    </row>
    <row r="26" ht="15" spans="1:2">
      <c r="A26" s="5" t="s">
        <v>20</v>
      </c>
      <c r="B26" s="67">
        <v>45680</v>
      </c>
    </row>
    <row r="27" ht="15" spans="1:2">
      <c r="A27" s="2" t="s">
        <v>22</v>
      </c>
      <c r="B27" s="5" t="s">
        <v>269</v>
      </c>
    </row>
  </sheetData>
  <mergeCells count="3">
    <mergeCell ref="B1:F1"/>
    <mergeCell ref="G1:K1"/>
    <mergeCell ref="A1:A2"/>
  </mergeCells>
  <pageMargins left="0.7" right="0.7" top="0.75" bottom="0.75" header="0.3" footer="0.3"/>
  <pageSetup paperSize="9" orientation="portrait" horizontalDpi="2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4"/>
  <sheetViews>
    <sheetView workbookViewId="0">
      <selection activeCell="E8" sqref="E8"/>
    </sheetView>
  </sheetViews>
  <sheetFormatPr defaultColWidth="9" defaultRowHeight="15"/>
  <cols>
    <col min="1" max="1" width="9" style="2"/>
    <col min="2" max="2" width="10.375" style="2" customWidth="1"/>
    <col min="3" max="3" width="9" style="2"/>
    <col min="4" max="4" width="11.375" style="2" customWidth="1"/>
    <col min="5" max="5" width="11.625" style="2" customWidth="1"/>
    <col min="6" max="6" width="13.75" style="2" customWidth="1"/>
    <col min="7" max="7" width="17.125" style="2" customWidth="1"/>
    <col min="8" max="8" width="19.25" style="2" customWidth="1"/>
    <col min="9" max="9" width="17.125" style="2" customWidth="1"/>
    <col min="10" max="10" width="16.5" style="2" customWidth="1"/>
    <col min="11" max="11" width="11.5" style="2" customWidth="1"/>
    <col min="12" max="12" width="9" style="2"/>
    <col min="13" max="13" width="18.25" style="2" customWidth="1"/>
    <col min="14" max="14" width="10.625" style="2" customWidth="1"/>
    <col min="15" max="15" width="13.875" style="2" customWidth="1"/>
    <col min="16" max="16" width="9" style="2"/>
    <col min="17" max="17" width="12.875" style="2" customWidth="1"/>
    <col min="18" max="18" width="10.375" style="2" customWidth="1"/>
    <col min="19" max="16384" width="9" style="2"/>
  </cols>
  <sheetData>
    <row r="1" spans="1:18">
      <c r="A1" s="2" t="s">
        <v>34</v>
      </c>
      <c r="B1" s="2" t="s">
        <v>270</v>
      </c>
      <c r="C1" s="52" t="s">
        <v>271</v>
      </c>
      <c r="D1" s="2" t="s">
        <v>272</v>
      </c>
      <c r="E1" s="2" t="s">
        <v>273</v>
      </c>
      <c r="F1" s="2" t="s">
        <v>274</v>
      </c>
      <c r="G1" s="2" t="s">
        <v>275</v>
      </c>
      <c r="H1" s="2" t="s">
        <v>276</v>
      </c>
      <c r="I1" s="2" t="s">
        <v>277</v>
      </c>
      <c r="J1" s="2" t="s">
        <v>278</v>
      </c>
      <c r="K1" s="2" t="s">
        <v>279</v>
      </c>
      <c r="L1" s="2" t="s">
        <v>280</v>
      </c>
      <c r="M1" s="2" t="s">
        <v>281</v>
      </c>
      <c r="N1" s="2" t="s">
        <v>282</v>
      </c>
      <c r="O1" s="2" t="s">
        <v>283</v>
      </c>
      <c r="P1" s="2" t="s">
        <v>284</v>
      </c>
      <c r="Q1" s="2" t="s">
        <v>285</v>
      </c>
      <c r="R1" s="2" t="s">
        <v>286</v>
      </c>
    </row>
    <row r="2" spans="1:18">
      <c r="A2" s="2">
        <v>2012</v>
      </c>
      <c r="B2" s="2">
        <v>1</v>
      </c>
      <c r="C2" s="2">
        <v>2</v>
      </c>
      <c r="D2" s="2">
        <v>426.24</v>
      </c>
      <c r="E2" s="2">
        <v>71.04</v>
      </c>
      <c r="F2" s="2">
        <v>69.24</v>
      </c>
      <c r="G2" s="2">
        <v>120.94</v>
      </c>
      <c r="H2" s="2">
        <v>117.88</v>
      </c>
      <c r="I2" s="2">
        <v>151.84</v>
      </c>
      <c r="J2" s="2">
        <v>147.99</v>
      </c>
      <c r="K2" s="2">
        <v>17.87</v>
      </c>
      <c r="L2" s="2">
        <v>29.91</v>
      </c>
      <c r="M2" s="2">
        <v>12.28</v>
      </c>
      <c r="N2" s="2">
        <v>11.97</v>
      </c>
      <c r="O2" s="2">
        <v>5.4</v>
      </c>
      <c r="P2" s="2">
        <v>102.6</v>
      </c>
      <c r="Q2" s="22">
        <v>102.6</v>
      </c>
      <c r="R2" s="2" t="s">
        <v>287</v>
      </c>
    </row>
    <row r="3" spans="1:18">
      <c r="A3" s="2">
        <v>2012</v>
      </c>
      <c r="B3" s="2">
        <v>2</v>
      </c>
      <c r="C3" s="2">
        <v>2</v>
      </c>
      <c r="D3" s="2">
        <v>350.7</v>
      </c>
      <c r="E3" s="2">
        <v>67.96</v>
      </c>
      <c r="F3" s="2">
        <v>66.3</v>
      </c>
      <c r="G3" s="2">
        <v>121.97</v>
      </c>
      <c r="H3" s="2">
        <v>119</v>
      </c>
      <c r="I3" s="2">
        <v>117.58</v>
      </c>
      <c r="J3" s="2">
        <v>114.71</v>
      </c>
      <c r="K3" s="2">
        <v>15.89</v>
      </c>
      <c r="L3" s="2">
        <v>24.48</v>
      </c>
      <c r="M3" s="2">
        <v>10.59</v>
      </c>
      <c r="N3" s="2">
        <v>10.33</v>
      </c>
      <c r="O3" s="2">
        <v>5.02</v>
      </c>
      <c r="P3" s="2">
        <v>102.5</v>
      </c>
      <c r="Q3" s="22">
        <v>102.5</v>
      </c>
      <c r="R3" s="2" t="s">
        <v>288</v>
      </c>
    </row>
    <row r="4" spans="1:18">
      <c r="A4" s="2">
        <v>2012</v>
      </c>
      <c r="B4" s="2">
        <v>3</v>
      </c>
      <c r="C4" s="2">
        <v>2</v>
      </c>
      <c r="D4" s="2">
        <v>356.76</v>
      </c>
      <c r="E4" s="2">
        <v>87.58</v>
      </c>
      <c r="F4" s="2">
        <v>84.95</v>
      </c>
      <c r="G4" s="2">
        <v>102.6</v>
      </c>
      <c r="H4" s="2">
        <v>99.52</v>
      </c>
      <c r="I4" s="2">
        <v>222.91</v>
      </c>
      <c r="J4" s="2">
        <v>216.21</v>
      </c>
      <c r="K4" s="2">
        <v>24.68</v>
      </c>
      <c r="L4" s="2">
        <v>33.68</v>
      </c>
      <c r="M4" s="2">
        <v>8.02</v>
      </c>
      <c r="N4" s="2">
        <v>7.78</v>
      </c>
      <c r="O4" s="2">
        <v>5.35</v>
      </c>
      <c r="P4" s="2">
        <v>103.1</v>
      </c>
      <c r="Q4" s="22">
        <v>103.1</v>
      </c>
      <c r="R4" s="2" t="s">
        <v>289</v>
      </c>
    </row>
    <row r="5" spans="1:18">
      <c r="A5" s="2">
        <v>2012</v>
      </c>
      <c r="B5" s="2">
        <v>4</v>
      </c>
      <c r="C5" s="2">
        <v>2</v>
      </c>
      <c r="D5" s="2">
        <v>368.29</v>
      </c>
      <c r="E5" s="2">
        <v>6.26</v>
      </c>
      <c r="F5" s="2">
        <v>6.1</v>
      </c>
      <c r="G5" s="2">
        <v>110.75</v>
      </c>
      <c r="H5" s="2">
        <v>107.94</v>
      </c>
      <c r="I5" s="2">
        <v>150.81</v>
      </c>
      <c r="J5" s="2">
        <v>146.99</v>
      </c>
      <c r="K5" s="2">
        <v>17.02</v>
      </c>
      <c r="L5" s="2">
        <v>25.3</v>
      </c>
      <c r="M5" s="2">
        <v>27.83</v>
      </c>
      <c r="N5" s="2">
        <v>27.12</v>
      </c>
      <c r="O5" s="2">
        <v>4.03</v>
      </c>
      <c r="P5" s="2">
        <v>102.6</v>
      </c>
      <c r="Q5" s="22">
        <v>102.6</v>
      </c>
      <c r="R5" s="2" t="s">
        <v>290</v>
      </c>
    </row>
    <row r="6" spans="1:18">
      <c r="A6" s="2">
        <v>2012</v>
      </c>
      <c r="B6" s="2">
        <v>5</v>
      </c>
      <c r="C6" s="2">
        <v>2</v>
      </c>
      <c r="D6" s="2">
        <v>395.19</v>
      </c>
      <c r="E6" s="2">
        <v>2.02</v>
      </c>
      <c r="F6" s="2">
        <v>1.97</v>
      </c>
      <c r="G6" s="2">
        <v>107.49</v>
      </c>
      <c r="H6" s="2">
        <v>105.07</v>
      </c>
      <c r="I6" s="2">
        <v>138.83</v>
      </c>
      <c r="J6" s="2">
        <v>135.71</v>
      </c>
      <c r="K6" s="2">
        <v>15.67</v>
      </c>
      <c r="L6" s="2">
        <v>24.76</v>
      </c>
      <c r="M6" s="2">
        <v>18.18</v>
      </c>
      <c r="N6" s="2">
        <v>17.77</v>
      </c>
      <c r="O6" s="2">
        <v>3.24</v>
      </c>
      <c r="P6" s="2">
        <v>102.3</v>
      </c>
      <c r="Q6" s="22">
        <v>102.3</v>
      </c>
      <c r="R6" s="2" t="s">
        <v>291</v>
      </c>
    </row>
    <row r="7" spans="1:18">
      <c r="A7" s="2">
        <v>2012</v>
      </c>
      <c r="B7" s="2">
        <v>6</v>
      </c>
      <c r="C7" s="2">
        <v>2</v>
      </c>
      <c r="D7" s="2">
        <v>436.45</v>
      </c>
      <c r="E7" s="2">
        <v>38.38</v>
      </c>
      <c r="F7" s="2">
        <v>37.59</v>
      </c>
      <c r="G7" s="2">
        <v>141.79</v>
      </c>
      <c r="H7" s="2">
        <v>138.87</v>
      </c>
      <c r="I7" s="2">
        <v>139.89</v>
      </c>
      <c r="J7" s="2">
        <v>137.01</v>
      </c>
      <c r="K7" s="2">
        <v>12.7</v>
      </c>
      <c r="L7" s="2">
        <v>28.14</v>
      </c>
      <c r="M7" s="2">
        <v>13.31</v>
      </c>
      <c r="N7" s="2">
        <v>13.04</v>
      </c>
      <c r="O7" s="2">
        <v>5.03</v>
      </c>
      <c r="P7" s="2">
        <v>102.1</v>
      </c>
      <c r="Q7" s="22">
        <v>102.1</v>
      </c>
      <c r="R7" s="2" t="s">
        <v>292</v>
      </c>
    </row>
    <row r="8" spans="1:18">
      <c r="A8" s="2">
        <v>2012</v>
      </c>
      <c r="B8" s="2">
        <v>7</v>
      </c>
      <c r="C8" s="2">
        <v>2</v>
      </c>
      <c r="D8" s="2">
        <v>397.9</v>
      </c>
      <c r="E8" s="2">
        <v>14.74</v>
      </c>
      <c r="F8" s="2">
        <v>14.38</v>
      </c>
      <c r="G8" s="2">
        <v>112.77</v>
      </c>
      <c r="H8" s="2">
        <v>110.02</v>
      </c>
      <c r="I8" s="2">
        <v>157.3</v>
      </c>
      <c r="J8" s="2">
        <v>153.46</v>
      </c>
      <c r="K8" s="2">
        <v>13.44</v>
      </c>
      <c r="L8" s="2">
        <v>27.33</v>
      </c>
      <c r="M8" s="2">
        <v>19.77</v>
      </c>
      <c r="N8" s="2">
        <v>19.29</v>
      </c>
      <c r="O8" s="2">
        <v>4.9</v>
      </c>
      <c r="P8" s="2">
        <v>102.5</v>
      </c>
      <c r="Q8" s="22">
        <v>102.5</v>
      </c>
      <c r="R8" s="2" t="s">
        <v>293</v>
      </c>
    </row>
    <row r="9" spans="1:18">
      <c r="A9" s="2">
        <v>2012</v>
      </c>
      <c r="B9" s="2">
        <v>8</v>
      </c>
      <c r="C9" s="2">
        <v>2</v>
      </c>
      <c r="D9" s="2">
        <v>308.91</v>
      </c>
      <c r="E9" s="2">
        <v>1.31</v>
      </c>
      <c r="F9" s="2">
        <v>1.27</v>
      </c>
      <c r="G9" s="2">
        <v>97.01</v>
      </c>
      <c r="H9" s="2">
        <v>94.28</v>
      </c>
      <c r="I9" s="2">
        <v>109.11</v>
      </c>
      <c r="J9" s="2">
        <v>106.03</v>
      </c>
      <c r="K9" s="2">
        <v>14.49</v>
      </c>
      <c r="L9" s="2">
        <v>17.54</v>
      </c>
      <c r="M9" s="2">
        <v>17.18</v>
      </c>
      <c r="N9" s="2">
        <v>16.7</v>
      </c>
      <c r="O9" s="2">
        <v>3.89</v>
      </c>
      <c r="P9" s="2">
        <v>102.9</v>
      </c>
      <c r="Q9" s="22">
        <v>102.9</v>
      </c>
      <c r="R9" s="2" t="s">
        <v>294</v>
      </c>
    </row>
    <row r="10" spans="1:18">
      <c r="A10" s="2">
        <v>2012</v>
      </c>
      <c r="B10" s="2">
        <v>9</v>
      </c>
      <c r="C10" s="2">
        <v>2</v>
      </c>
      <c r="D10" s="2">
        <v>256.51</v>
      </c>
      <c r="E10" s="2">
        <v>6.22</v>
      </c>
      <c r="F10" s="2">
        <v>6.07</v>
      </c>
      <c r="G10" s="2">
        <v>46.56</v>
      </c>
      <c r="H10" s="2">
        <v>45.42</v>
      </c>
      <c r="I10" s="2">
        <v>89.12</v>
      </c>
      <c r="J10" s="2">
        <v>86.95</v>
      </c>
      <c r="K10" s="2">
        <v>10.78</v>
      </c>
      <c r="L10" s="2">
        <v>13.29</v>
      </c>
      <c r="M10" s="2">
        <v>13.18</v>
      </c>
      <c r="N10" s="2">
        <v>12.86</v>
      </c>
      <c r="O10" s="2">
        <v>9.56</v>
      </c>
      <c r="P10" s="2">
        <v>102.5</v>
      </c>
      <c r="Q10" s="22">
        <v>102.5</v>
      </c>
      <c r="R10" s="2" t="s">
        <v>295</v>
      </c>
    </row>
    <row r="11" spans="1:18">
      <c r="A11" s="2">
        <v>2012</v>
      </c>
      <c r="B11" s="2">
        <v>10</v>
      </c>
      <c r="C11" s="2">
        <v>2</v>
      </c>
      <c r="D11" s="2">
        <v>397.33</v>
      </c>
      <c r="E11" s="2">
        <v>57.93</v>
      </c>
      <c r="F11" s="2">
        <v>56.35</v>
      </c>
      <c r="G11" s="2">
        <v>130.92</v>
      </c>
      <c r="H11" s="2">
        <v>127.35</v>
      </c>
      <c r="I11" s="2">
        <v>77.06</v>
      </c>
      <c r="J11" s="2">
        <v>74.96</v>
      </c>
      <c r="K11" s="2">
        <v>12.23</v>
      </c>
      <c r="L11" s="2">
        <v>28.5</v>
      </c>
      <c r="M11" s="2">
        <v>9.47</v>
      </c>
      <c r="N11" s="2">
        <v>9.21</v>
      </c>
      <c r="O11" s="2">
        <v>6.58</v>
      </c>
      <c r="P11" s="2">
        <v>102.8</v>
      </c>
      <c r="Q11" s="22">
        <v>102.8</v>
      </c>
      <c r="R11" s="2" t="s">
        <v>288</v>
      </c>
    </row>
    <row r="12" spans="1:18">
      <c r="A12" s="2">
        <v>2012</v>
      </c>
      <c r="B12" s="2">
        <v>11</v>
      </c>
      <c r="C12" s="2">
        <v>2</v>
      </c>
      <c r="D12" s="2">
        <v>385.45</v>
      </c>
      <c r="E12" s="2">
        <v>36.83</v>
      </c>
      <c r="F12" s="2">
        <v>35.86</v>
      </c>
      <c r="G12" s="2">
        <v>118</v>
      </c>
      <c r="H12" s="2">
        <v>114.9</v>
      </c>
      <c r="I12" s="2">
        <v>153.3</v>
      </c>
      <c r="J12" s="2">
        <v>149.27</v>
      </c>
      <c r="K12" s="2">
        <v>22.78</v>
      </c>
      <c r="L12" s="2">
        <v>19.98</v>
      </c>
      <c r="M12" s="2">
        <v>10.7</v>
      </c>
      <c r="N12" s="2">
        <v>10.42</v>
      </c>
      <c r="O12" s="2">
        <v>9.34</v>
      </c>
      <c r="P12" s="2">
        <v>102.7</v>
      </c>
      <c r="Q12" s="22">
        <v>102.7</v>
      </c>
      <c r="R12" s="2" t="s">
        <v>296</v>
      </c>
    </row>
    <row r="13" spans="1:18">
      <c r="A13" s="2">
        <v>2012</v>
      </c>
      <c r="B13" s="2">
        <v>12</v>
      </c>
      <c r="C13" s="2">
        <v>2</v>
      </c>
      <c r="D13" s="2">
        <v>321.61</v>
      </c>
      <c r="E13" s="2">
        <v>51.1</v>
      </c>
      <c r="F13" s="2">
        <v>50.1</v>
      </c>
      <c r="G13" s="2">
        <v>131.45</v>
      </c>
      <c r="H13" s="2">
        <v>128.87</v>
      </c>
      <c r="I13" s="2">
        <v>156.54</v>
      </c>
      <c r="J13" s="2">
        <v>153.47</v>
      </c>
      <c r="K13" s="2">
        <v>23.61</v>
      </c>
      <c r="L13" s="2">
        <v>23.36</v>
      </c>
      <c r="M13" s="2">
        <v>13.61</v>
      </c>
      <c r="N13" s="2">
        <v>13.34</v>
      </c>
      <c r="O13" s="2">
        <v>5.52</v>
      </c>
      <c r="P13" s="2">
        <v>102</v>
      </c>
      <c r="Q13" s="22">
        <v>102</v>
      </c>
      <c r="R13" s="2" t="s">
        <v>297</v>
      </c>
    </row>
    <row r="14" spans="1:18">
      <c r="A14" s="2">
        <v>2012</v>
      </c>
      <c r="B14" s="2">
        <v>13</v>
      </c>
      <c r="C14" s="2">
        <v>2</v>
      </c>
      <c r="D14" s="2">
        <v>385.63</v>
      </c>
      <c r="E14" s="2">
        <v>53.82</v>
      </c>
      <c r="F14" s="2">
        <v>51.85</v>
      </c>
      <c r="G14" s="2">
        <v>108.63</v>
      </c>
      <c r="H14" s="2">
        <v>104.65</v>
      </c>
      <c r="I14" s="2">
        <v>167.32</v>
      </c>
      <c r="J14" s="2">
        <v>161.19</v>
      </c>
      <c r="K14" s="2">
        <v>24.12</v>
      </c>
      <c r="L14" s="2">
        <v>27.34</v>
      </c>
      <c r="M14" s="2">
        <v>9.82</v>
      </c>
      <c r="N14" s="2">
        <v>9.46</v>
      </c>
      <c r="O14" s="2">
        <v>3.69</v>
      </c>
      <c r="P14" s="2">
        <v>103.8</v>
      </c>
      <c r="Q14" s="22">
        <v>103.8</v>
      </c>
      <c r="R14" s="2" t="s">
        <v>298</v>
      </c>
    </row>
    <row r="15" spans="1:18">
      <c r="A15" s="2">
        <v>2013</v>
      </c>
      <c r="B15" s="2">
        <v>1</v>
      </c>
      <c r="C15" s="2">
        <v>3</v>
      </c>
      <c r="D15" s="2">
        <v>425.89</v>
      </c>
      <c r="E15" s="2">
        <v>62.95</v>
      </c>
      <c r="F15" s="2">
        <v>59.57</v>
      </c>
      <c r="G15" s="2">
        <v>133.57</v>
      </c>
      <c r="H15" s="2">
        <v>126.39</v>
      </c>
      <c r="I15" s="2">
        <v>161.14</v>
      </c>
      <c r="J15" s="2">
        <v>152.48</v>
      </c>
      <c r="K15" s="2">
        <v>17.94</v>
      </c>
      <c r="L15" s="2">
        <v>28.88</v>
      </c>
      <c r="M15" s="2">
        <v>13.92</v>
      </c>
      <c r="N15" s="2">
        <v>13.17</v>
      </c>
      <c r="O15" s="2">
        <v>5.29</v>
      </c>
      <c r="P15" s="2">
        <v>103</v>
      </c>
      <c r="Q15" s="22">
        <v>105.678</v>
      </c>
      <c r="R15" s="2" t="s">
        <v>287</v>
      </c>
    </row>
    <row r="16" spans="1:18">
      <c r="A16" s="2">
        <v>2013</v>
      </c>
      <c r="B16" s="2">
        <v>2</v>
      </c>
      <c r="C16" s="2">
        <v>3</v>
      </c>
      <c r="D16" s="2">
        <v>286.3</v>
      </c>
      <c r="E16" s="2">
        <v>82.71</v>
      </c>
      <c r="F16" s="2">
        <v>78.27</v>
      </c>
      <c r="G16" s="2">
        <v>130.14</v>
      </c>
      <c r="H16" s="2">
        <v>123.15</v>
      </c>
      <c r="I16" s="2">
        <v>125.57</v>
      </c>
      <c r="J16" s="2">
        <v>118.82</v>
      </c>
      <c r="K16" s="2">
        <v>15.56</v>
      </c>
      <c r="L16" s="2">
        <v>24.99</v>
      </c>
      <c r="M16" s="2">
        <v>9.87</v>
      </c>
      <c r="N16" s="2">
        <v>9.34</v>
      </c>
      <c r="O16" s="2">
        <v>4.99</v>
      </c>
      <c r="P16" s="2">
        <v>103.1</v>
      </c>
      <c r="Q16" s="22">
        <v>105.6775</v>
      </c>
      <c r="R16" s="2" t="s">
        <v>288</v>
      </c>
    </row>
    <row r="17" spans="1:18">
      <c r="A17" s="2">
        <v>2013</v>
      </c>
      <c r="B17" s="2">
        <v>3</v>
      </c>
      <c r="C17" s="2">
        <v>3</v>
      </c>
      <c r="D17" s="2">
        <v>363.9</v>
      </c>
      <c r="E17" s="2">
        <v>84.28</v>
      </c>
      <c r="F17" s="2">
        <v>79.21</v>
      </c>
      <c r="G17" s="2">
        <v>106.37</v>
      </c>
      <c r="H17" s="2">
        <v>99.97</v>
      </c>
      <c r="I17" s="2">
        <v>238.86</v>
      </c>
      <c r="J17" s="2">
        <v>224.49</v>
      </c>
      <c r="K17" s="2">
        <v>24.7</v>
      </c>
      <c r="L17" s="2">
        <v>23.99</v>
      </c>
      <c r="M17" s="2">
        <v>8.65</v>
      </c>
      <c r="N17" s="2">
        <v>8.13</v>
      </c>
      <c r="O17" s="2">
        <v>5.2</v>
      </c>
      <c r="P17" s="2">
        <v>103.2</v>
      </c>
      <c r="Q17" s="22">
        <v>106.3992</v>
      </c>
      <c r="R17" s="2" t="s">
        <v>289</v>
      </c>
    </row>
    <row r="18" spans="1:18">
      <c r="A18" s="2">
        <v>2013</v>
      </c>
      <c r="B18" s="2">
        <v>4</v>
      </c>
      <c r="C18" s="2">
        <v>3</v>
      </c>
      <c r="D18" s="2">
        <v>383.73</v>
      </c>
      <c r="E18" s="2">
        <v>7.14</v>
      </c>
      <c r="F18" s="2">
        <v>6.8</v>
      </c>
      <c r="G18" s="2">
        <v>115.49</v>
      </c>
      <c r="H18" s="2">
        <v>110.03</v>
      </c>
      <c r="I18" s="2">
        <v>161</v>
      </c>
      <c r="J18" s="2">
        <v>153.39</v>
      </c>
      <c r="K18" s="2">
        <v>18.03</v>
      </c>
      <c r="L18" s="2">
        <v>25.9</v>
      </c>
      <c r="M18" s="2">
        <v>28.44</v>
      </c>
      <c r="N18" s="2">
        <v>27.1</v>
      </c>
      <c r="O18" s="2">
        <v>3.58</v>
      </c>
      <c r="P18" s="2">
        <v>102.3</v>
      </c>
      <c r="Q18" s="22">
        <v>104.9598</v>
      </c>
      <c r="R18" s="2" t="s">
        <v>290</v>
      </c>
    </row>
    <row r="19" spans="1:18">
      <c r="A19" s="2">
        <v>2013</v>
      </c>
      <c r="B19" s="2">
        <v>5</v>
      </c>
      <c r="C19" s="2">
        <v>3</v>
      </c>
      <c r="D19" s="2">
        <v>387.44</v>
      </c>
      <c r="E19" s="2">
        <v>6.59</v>
      </c>
      <c r="F19" s="2">
        <v>6.29</v>
      </c>
      <c r="G19" s="2">
        <v>112.76</v>
      </c>
      <c r="H19" s="2">
        <v>107.64</v>
      </c>
      <c r="I19" s="2">
        <v>165.01</v>
      </c>
      <c r="J19" s="2">
        <v>157.52</v>
      </c>
      <c r="K19" s="2">
        <v>16.14</v>
      </c>
      <c r="L19" s="2">
        <v>25.44</v>
      </c>
      <c r="M19" s="2">
        <v>17.07</v>
      </c>
      <c r="N19" s="2">
        <v>16.3</v>
      </c>
      <c r="O19" s="2">
        <v>3.03</v>
      </c>
      <c r="P19" s="2">
        <v>102.4</v>
      </c>
      <c r="Q19" s="22">
        <v>104.7552</v>
      </c>
      <c r="R19" s="2" t="s">
        <v>291</v>
      </c>
    </row>
    <row r="20" spans="1:18">
      <c r="A20" s="2">
        <v>2013</v>
      </c>
      <c r="B20" s="2">
        <v>6</v>
      </c>
      <c r="C20" s="2">
        <v>3</v>
      </c>
      <c r="D20" s="2">
        <v>429.08</v>
      </c>
      <c r="E20" s="2">
        <v>41.3</v>
      </c>
      <c r="F20" s="2">
        <v>39.58</v>
      </c>
      <c r="G20" s="2">
        <v>148.79</v>
      </c>
      <c r="H20" s="2">
        <v>142.59</v>
      </c>
      <c r="I20" s="2">
        <v>148.18</v>
      </c>
      <c r="J20" s="2">
        <v>142.01</v>
      </c>
      <c r="K20" s="2">
        <v>12.58</v>
      </c>
      <c r="L20" s="2">
        <v>28.58</v>
      </c>
      <c r="M20" s="2">
        <v>14.33</v>
      </c>
      <c r="N20" s="2">
        <v>13.73</v>
      </c>
      <c r="O20" s="2">
        <v>5.28</v>
      </c>
      <c r="P20" s="2">
        <v>102.2</v>
      </c>
      <c r="Q20" s="22">
        <v>104.3462</v>
      </c>
      <c r="R20" s="2" t="s">
        <v>292</v>
      </c>
    </row>
    <row r="21" spans="1:18">
      <c r="A21" s="2">
        <v>2013</v>
      </c>
      <c r="B21" s="2">
        <v>7</v>
      </c>
      <c r="C21" s="2">
        <v>3</v>
      </c>
      <c r="D21" s="2">
        <v>392.08</v>
      </c>
      <c r="E21" s="2">
        <v>23.11</v>
      </c>
      <c r="F21" s="2">
        <v>21.91</v>
      </c>
      <c r="G21" s="2">
        <v>121.14</v>
      </c>
      <c r="H21" s="2">
        <v>114.85</v>
      </c>
      <c r="I21" s="2">
        <v>169.71</v>
      </c>
      <c r="J21" s="2">
        <v>160.9</v>
      </c>
      <c r="K21" s="2">
        <v>13.23</v>
      </c>
      <c r="L21" s="2">
        <v>26.88</v>
      </c>
      <c r="M21" s="2">
        <v>23.79</v>
      </c>
      <c r="N21" s="2">
        <v>22.56</v>
      </c>
      <c r="O21" s="2">
        <v>4.8</v>
      </c>
      <c r="P21" s="2">
        <v>102.9</v>
      </c>
      <c r="Q21" s="22">
        <v>105.4725</v>
      </c>
      <c r="R21" s="2" t="s">
        <v>293</v>
      </c>
    </row>
    <row r="22" spans="1:18">
      <c r="A22" s="2">
        <v>2013</v>
      </c>
      <c r="B22" s="2">
        <v>8</v>
      </c>
      <c r="C22" s="2">
        <v>3</v>
      </c>
      <c r="D22" s="2">
        <v>363.72</v>
      </c>
      <c r="E22" s="2">
        <v>1.05</v>
      </c>
      <c r="F22" s="2">
        <v>0.99</v>
      </c>
      <c r="G22" s="2">
        <v>97.94</v>
      </c>
      <c r="H22" s="2">
        <v>92.59</v>
      </c>
      <c r="I22" s="2">
        <v>127.69</v>
      </c>
      <c r="J22" s="2">
        <v>120.71</v>
      </c>
      <c r="K22" s="2">
        <v>14.67</v>
      </c>
      <c r="L22" s="2">
        <v>17.4</v>
      </c>
      <c r="M22" s="2">
        <v>16.33</v>
      </c>
      <c r="N22" s="2">
        <v>15.44</v>
      </c>
      <c r="O22" s="2">
        <v>3.16</v>
      </c>
      <c r="P22" s="2">
        <v>102.8</v>
      </c>
      <c r="Q22" s="22">
        <v>105.7812</v>
      </c>
      <c r="R22" s="2" t="s">
        <v>294</v>
      </c>
    </row>
    <row r="23" spans="1:18">
      <c r="A23" s="2">
        <v>2013</v>
      </c>
      <c r="B23" s="2">
        <v>9</v>
      </c>
      <c r="C23" s="2">
        <v>3</v>
      </c>
      <c r="D23" s="2">
        <v>219.94</v>
      </c>
      <c r="E23" s="2">
        <v>6.18</v>
      </c>
      <c r="F23" s="2">
        <v>5.87</v>
      </c>
      <c r="G23" s="2">
        <v>51.44</v>
      </c>
      <c r="H23" s="2">
        <v>48.82</v>
      </c>
      <c r="I23" s="2">
        <v>94.63</v>
      </c>
      <c r="J23" s="2">
        <v>89.81</v>
      </c>
      <c r="K23" s="2">
        <v>11.09</v>
      </c>
      <c r="L23" s="2">
        <v>13.11</v>
      </c>
      <c r="M23" s="2">
        <v>12.53</v>
      </c>
      <c r="N23" s="2">
        <v>11.89</v>
      </c>
      <c r="O23" s="2">
        <v>9.67</v>
      </c>
      <c r="P23" s="2">
        <v>102.8</v>
      </c>
      <c r="Q23" s="22">
        <v>105.37</v>
      </c>
      <c r="R23" s="2" t="s">
        <v>295</v>
      </c>
    </row>
    <row r="24" spans="1:18">
      <c r="A24" s="2">
        <v>2013</v>
      </c>
      <c r="B24" s="2">
        <v>10</v>
      </c>
      <c r="C24" s="2">
        <v>3</v>
      </c>
      <c r="D24" s="2">
        <v>345.35</v>
      </c>
      <c r="E24" s="2">
        <v>79.78</v>
      </c>
      <c r="F24" s="2">
        <v>75.35</v>
      </c>
      <c r="G24" s="2">
        <v>140.07</v>
      </c>
      <c r="H24" s="2">
        <v>132.29</v>
      </c>
      <c r="I24" s="2">
        <v>79.26</v>
      </c>
      <c r="J24" s="2">
        <v>74.86</v>
      </c>
      <c r="K24" s="2">
        <v>12.72</v>
      </c>
      <c r="L24" s="2">
        <v>26.15</v>
      </c>
      <c r="M24" s="2">
        <v>11.19</v>
      </c>
      <c r="N24" s="2">
        <v>10.57</v>
      </c>
      <c r="O24" s="2">
        <v>6.6</v>
      </c>
      <c r="P24" s="2">
        <v>103</v>
      </c>
      <c r="Q24" s="22">
        <v>105.884</v>
      </c>
      <c r="R24" s="2" t="s">
        <v>288</v>
      </c>
    </row>
    <row r="25" spans="1:18">
      <c r="A25" s="2">
        <v>2013</v>
      </c>
      <c r="B25" s="2">
        <v>11</v>
      </c>
      <c r="C25" s="2">
        <v>3</v>
      </c>
      <c r="D25" s="2">
        <v>275.98</v>
      </c>
      <c r="E25" s="2">
        <v>14.4</v>
      </c>
      <c r="F25" s="2">
        <v>13.59</v>
      </c>
      <c r="G25" s="2">
        <v>132.55</v>
      </c>
      <c r="H25" s="2">
        <v>125.06</v>
      </c>
      <c r="I25" s="2">
        <v>134</v>
      </c>
      <c r="J25" s="2">
        <v>126.43</v>
      </c>
      <c r="K25" s="2">
        <v>19.98</v>
      </c>
      <c r="L25" s="2">
        <v>18.94</v>
      </c>
      <c r="M25" s="2">
        <v>9.22</v>
      </c>
      <c r="N25" s="2">
        <v>8.7</v>
      </c>
      <c r="O25" s="2">
        <v>8.4</v>
      </c>
      <c r="P25" s="2">
        <v>103.2</v>
      </c>
      <c r="Q25" s="22">
        <v>105.9864</v>
      </c>
      <c r="R25" s="2" t="s">
        <v>296</v>
      </c>
    </row>
    <row r="26" spans="1:18">
      <c r="A26" s="2">
        <v>2013</v>
      </c>
      <c r="B26" s="2">
        <v>12</v>
      </c>
      <c r="C26" s="2">
        <v>3</v>
      </c>
      <c r="D26" s="2">
        <v>316.09</v>
      </c>
      <c r="E26" s="2">
        <v>60.44</v>
      </c>
      <c r="F26" s="2">
        <v>57.31</v>
      </c>
      <c r="G26" s="2">
        <v>132.85</v>
      </c>
      <c r="H26" s="2">
        <v>125.96</v>
      </c>
      <c r="I26" s="2">
        <v>168.34</v>
      </c>
      <c r="J26" s="2">
        <v>159.61</v>
      </c>
      <c r="K26" s="2">
        <v>24.38</v>
      </c>
      <c r="L26" s="2">
        <v>26</v>
      </c>
      <c r="M26" s="2">
        <v>12.77</v>
      </c>
      <c r="N26" s="2">
        <v>12.11</v>
      </c>
      <c r="O26" s="2">
        <v>5.52</v>
      </c>
      <c r="P26" s="2">
        <v>103.4</v>
      </c>
      <c r="Q26" s="22">
        <v>105.468</v>
      </c>
      <c r="R26" s="2" t="s">
        <v>297</v>
      </c>
    </row>
    <row r="27" spans="1:18">
      <c r="A27" s="2">
        <v>2013</v>
      </c>
      <c r="B27" s="2">
        <v>13</v>
      </c>
      <c r="C27" s="2">
        <v>3</v>
      </c>
      <c r="D27" s="2">
        <v>426.72</v>
      </c>
      <c r="E27" s="2">
        <v>62.17</v>
      </c>
      <c r="F27" s="2">
        <v>57.65</v>
      </c>
      <c r="G27" s="2">
        <v>118.82</v>
      </c>
      <c r="H27" s="2">
        <v>110.17</v>
      </c>
      <c r="I27" s="2">
        <v>194.65</v>
      </c>
      <c r="J27" s="2">
        <v>180.49</v>
      </c>
      <c r="K27" s="2">
        <v>24.96</v>
      </c>
      <c r="L27" s="2">
        <v>28.71</v>
      </c>
      <c r="M27" s="2">
        <v>12.36</v>
      </c>
      <c r="N27" s="2">
        <v>11.46</v>
      </c>
      <c r="O27" s="2">
        <v>3.67</v>
      </c>
      <c r="P27" s="2">
        <v>103.9</v>
      </c>
      <c r="Q27" s="22">
        <v>107.8482</v>
      </c>
      <c r="R27" s="2" t="s">
        <v>298</v>
      </c>
    </row>
    <row r="28" spans="1:18">
      <c r="A28" s="2">
        <v>2014</v>
      </c>
      <c r="B28" s="2">
        <v>1</v>
      </c>
      <c r="C28" s="2">
        <v>4</v>
      </c>
      <c r="D28" s="2">
        <v>459.05</v>
      </c>
      <c r="E28" s="2">
        <v>66.27</v>
      </c>
      <c r="F28" s="2">
        <v>61.66</v>
      </c>
      <c r="G28" s="2">
        <v>133.16</v>
      </c>
      <c r="H28" s="2">
        <v>123.9</v>
      </c>
      <c r="I28" s="2">
        <v>171.25</v>
      </c>
      <c r="J28" s="2">
        <v>159.34</v>
      </c>
      <c r="K28" s="2">
        <v>18.13</v>
      </c>
      <c r="L28" s="2">
        <v>30</v>
      </c>
      <c r="M28" s="2">
        <v>15.68</v>
      </c>
      <c r="N28" s="2">
        <v>14.59</v>
      </c>
      <c r="O28" s="2">
        <v>5.1</v>
      </c>
      <c r="P28" s="2">
        <v>101.7</v>
      </c>
      <c r="Q28" s="22">
        <v>107.474526</v>
      </c>
      <c r="R28" s="2" t="s">
        <v>287</v>
      </c>
    </row>
    <row r="29" spans="1:18">
      <c r="A29" s="2">
        <v>2014</v>
      </c>
      <c r="B29" s="2">
        <v>2</v>
      </c>
      <c r="C29" s="2">
        <v>4</v>
      </c>
      <c r="D29" s="2">
        <v>360.67</v>
      </c>
      <c r="E29" s="2">
        <v>77.07</v>
      </c>
      <c r="F29" s="2">
        <v>71.71</v>
      </c>
      <c r="G29" s="2">
        <v>141.58</v>
      </c>
      <c r="H29" s="2">
        <v>131.73</v>
      </c>
      <c r="I29" s="2">
        <v>135.95</v>
      </c>
      <c r="J29" s="2">
        <v>126.5</v>
      </c>
      <c r="K29" s="2">
        <v>15.95</v>
      </c>
      <c r="L29" s="2">
        <v>27.48</v>
      </c>
      <c r="M29" s="2">
        <v>10.04</v>
      </c>
      <c r="N29" s="2">
        <v>9.34</v>
      </c>
      <c r="O29" s="2">
        <v>4.8</v>
      </c>
      <c r="P29" s="2">
        <v>101.7</v>
      </c>
      <c r="Q29" s="22">
        <v>107.4740175</v>
      </c>
      <c r="R29" s="2" t="s">
        <v>288</v>
      </c>
    </row>
    <row r="30" spans="1:18">
      <c r="A30" s="2">
        <v>2014</v>
      </c>
      <c r="B30" s="2">
        <v>3</v>
      </c>
      <c r="C30" s="2">
        <v>4</v>
      </c>
      <c r="D30" s="2">
        <v>369.67</v>
      </c>
      <c r="E30" s="2">
        <v>88.45</v>
      </c>
      <c r="F30" s="2">
        <v>81.82</v>
      </c>
      <c r="G30" s="2">
        <v>95.36</v>
      </c>
      <c r="H30" s="2">
        <v>88.21</v>
      </c>
      <c r="I30" s="2">
        <v>232.07</v>
      </c>
      <c r="J30" s="2">
        <v>214.68</v>
      </c>
      <c r="K30" s="2">
        <v>24.54</v>
      </c>
      <c r="L30" s="2">
        <v>35.37</v>
      </c>
      <c r="M30" s="2">
        <v>8.88</v>
      </c>
      <c r="N30" s="2">
        <v>8.21</v>
      </c>
      <c r="O30" s="2">
        <v>4.86</v>
      </c>
      <c r="P30" s="2">
        <v>101.6</v>
      </c>
      <c r="Q30" s="22">
        <v>108.1015872</v>
      </c>
      <c r="R30" s="2" t="s">
        <v>289</v>
      </c>
    </row>
    <row r="31" spans="1:18">
      <c r="A31" s="2">
        <v>2014</v>
      </c>
      <c r="B31" s="2">
        <v>4</v>
      </c>
      <c r="C31" s="2">
        <v>4</v>
      </c>
      <c r="D31" s="2">
        <v>440.27</v>
      </c>
      <c r="E31" s="2">
        <v>6.35</v>
      </c>
      <c r="F31" s="2">
        <v>5.92</v>
      </c>
      <c r="G31" s="2">
        <v>130.12</v>
      </c>
      <c r="H31" s="2">
        <v>121.3</v>
      </c>
      <c r="I31" s="2">
        <v>192.59</v>
      </c>
      <c r="J31" s="2">
        <v>179.54</v>
      </c>
      <c r="K31" s="2">
        <v>18.56</v>
      </c>
      <c r="L31" s="2">
        <v>27.66</v>
      </c>
      <c r="M31" s="2">
        <v>33.18</v>
      </c>
      <c r="N31" s="2">
        <v>30.93</v>
      </c>
      <c r="O31" s="2">
        <v>3.58</v>
      </c>
      <c r="P31" s="2">
        <v>102.2</v>
      </c>
      <c r="Q31" s="22">
        <v>107.2689156</v>
      </c>
      <c r="R31" s="2" t="s">
        <v>290</v>
      </c>
    </row>
    <row r="32" spans="1:18">
      <c r="A32" s="2">
        <v>2014</v>
      </c>
      <c r="B32" s="2">
        <v>5</v>
      </c>
      <c r="C32" s="2">
        <v>4</v>
      </c>
      <c r="D32" s="2">
        <v>466.83</v>
      </c>
      <c r="E32" s="2">
        <v>3.05</v>
      </c>
      <c r="F32" s="2">
        <v>2.87</v>
      </c>
      <c r="G32" s="2">
        <v>129.58</v>
      </c>
      <c r="H32" s="2">
        <v>121.75</v>
      </c>
      <c r="I32" s="2">
        <v>179.79</v>
      </c>
      <c r="J32" s="2">
        <v>168.93</v>
      </c>
      <c r="K32" s="2">
        <v>16.29</v>
      </c>
      <c r="L32" s="2">
        <v>27.16</v>
      </c>
      <c r="M32" s="2">
        <v>18.01</v>
      </c>
      <c r="N32" s="2">
        <v>16.92</v>
      </c>
      <c r="O32" s="2">
        <v>3.13</v>
      </c>
      <c r="P32" s="2">
        <v>101.6</v>
      </c>
      <c r="Q32" s="22">
        <v>106.4312832</v>
      </c>
      <c r="R32" s="2" t="s">
        <v>291</v>
      </c>
    </row>
    <row r="33" spans="1:18">
      <c r="A33" s="2">
        <v>2014</v>
      </c>
      <c r="B33" s="2">
        <v>6</v>
      </c>
      <c r="C33" s="2">
        <v>4</v>
      </c>
      <c r="D33" s="2">
        <v>462.74</v>
      </c>
      <c r="E33" s="2">
        <v>48.18</v>
      </c>
      <c r="F33" s="2">
        <v>45.31</v>
      </c>
      <c r="G33" s="2">
        <v>154.6</v>
      </c>
      <c r="H33" s="2">
        <v>145.4</v>
      </c>
      <c r="I33" s="2">
        <v>154.36</v>
      </c>
      <c r="J33" s="2">
        <v>145.17</v>
      </c>
      <c r="K33" s="2">
        <v>13.01</v>
      </c>
      <c r="L33" s="2">
        <v>30.65</v>
      </c>
      <c r="M33" s="2">
        <v>13.28</v>
      </c>
      <c r="N33" s="2">
        <v>12.49</v>
      </c>
      <c r="O33" s="2">
        <v>4.87</v>
      </c>
      <c r="P33" s="2">
        <v>101.9</v>
      </c>
      <c r="Q33" s="22">
        <v>106.3287778</v>
      </c>
      <c r="R33" s="2" t="s">
        <v>292</v>
      </c>
    </row>
    <row r="34" spans="1:18">
      <c r="A34" s="2">
        <v>2014</v>
      </c>
      <c r="B34" s="2">
        <v>7</v>
      </c>
      <c r="C34" s="2">
        <v>4</v>
      </c>
      <c r="D34" s="2">
        <v>494.28</v>
      </c>
      <c r="E34" s="2">
        <v>30.75</v>
      </c>
      <c r="F34" s="2">
        <v>28.61</v>
      </c>
      <c r="G34" s="2">
        <v>127.48</v>
      </c>
      <c r="H34" s="2">
        <v>118.61</v>
      </c>
      <c r="I34" s="2">
        <v>253.22</v>
      </c>
      <c r="J34" s="2">
        <v>235.61</v>
      </c>
      <c r="K34" s="2">
        <v>13.38</v>
      </c>
      <c r="L34" s="2">
        <v>27.98</v>
      </c>
      <c r="M34" s="2">
        <v>21.79</v>
      </c>
      <c r="N34" s="2">
        <v>20.27</v>
      </c>
      <c r="O34" s="2">
        <v>4.63</v>
      </c>
      <c r="P34" s="2">
        <v>101.9</v>
      </c>
      <c r="Q34" s="22">
        <v>107.4764775</v>
      </c>
      <c r="R34" s="2" t="s">
        <v>293</v>
      </c>
    </row>
    <row r="35" spans="1:18">
      <c r="A35" s="2">
        <v>2014</v>
      </c>
      <c r="B35" s="2">
        <v>8</v>
      </c>
      <c r="C35" s="2">
        <v>4</v>
      </c>
      <c r="D35" s="2">
        <v>345.11</v>
      </c>
      <c r="E35" s="2">
        <v>1.38</v>
      </c>
      <c r="F35" s="2">
        <v>1.28</v>
      </c>
      <c r="G35" s="2">
        <v>103.06</v>
      </c>
      <c r="H35" s="2">
        <v>95.52</v>
      </c>
      <c r="I35" s="2">
        <v>124.23</v>
      </c>
      <c r="J35" s="2">
        <v>115.14</v>
      </c>
      <c r="K35" s="2">
        <v>15.11</v>
      </c>
      <c r="L35" s="2">
        <v>18.54</v>
      </c>
      <c r="M35" s="2">
        <v>17.16</v>
      </c>
      <c r="N35" s="2">
        <v>15.9</v>
      </c>
      <c r="O35" s="2">
        <v>2.94</v>
      </c>
      <c r="P35" s="2">
        <v>102</v>
      </c>
      <c r="Q35" s="22">
        <v>107.896824</v>
      </c>
      <c r="R35" s="2" t="s">
        <v>294</v>
      </c>
    </row>
    <row r="36" spans="1:18">
      <c r="A36" s="2">
        <v>2014</v>
      </c>
      <c r="B36" s="2">
        <v>9</v>
      </c>
      <c r="C36" s="2">
        <v>4</v>
      </c>
      <c r="D36" s="2">
        <v>247.48</v>
      </c>
      <c r="E36" s="2">
        <v>6.58</v>
      </c>
      <c r="F36" s="2">
        <v>6.15</v>
      </c>
      <c r="G36" s="2">
        <v>59.37</v>
      </c>
      <c r="H36" s="2">
        <v>55.46</v>
      </c>
      <c r="I36" s="2">
        <v>97.35</v>
      </c>
      <c r="J36" s="2">
        <v>90.93</v>
      </c>
      <c r="K36" s="2">
        <v>10.85</v>
      </c>
      <c r="L36" s="2">
        <v>15.62</v>
      </c>
      <c r="M36" s="2">
        <v>12.37</v>
      </c>
      <c r="N36" s="2">
        <v>11.55</v>
      </c>
      <c r="O36" s="2">
        <v>8.97</v>
      </c>
      <c r="P36" s="2">
        <v>101.6</v>
      </c>
      <c r="Q36" s="22">
        <v>107.05592</v>
      </c>
      <c r="R36" s="2" t="s">
        <v>295</v>
      </c>
    </row>
    <row r="37" spans="1:18">
      <c r="A37" s="2">
        <v>2014</v>
      </c>
      <c r="B37" s="2">
        <v>10</v>
      </c>
      <c r="C37" s="2">
        <v>4</v>
      </c>
      <c r="D37" s="2">
        <v>406.53</v>
      </c>
      <c r="E37" s="2">
        <v>70.35</v>
      </c>
      <c r="F37" s="2">
        <v>65.39</v>
      </c>
      <c r="G37" s="2">
        <v>142.34</v>
      </c>
      <c r="H37" s="2">
        <v>132.31</v>
      </c>
      <c r="I37" s="2">
        <v>82.33</v>
      </c>
      <c r="J37" s="2">
        <v>76.53</v>
      </c>
      <c r="K37" s="2">
        <v>12.72</v>
      </c>
      <c r="L37" s="2">
        <v>27.79</v>
      </c>
      <c r="M37" s="2">
        <v>11.83</v>
      </c>
      <c r="N37" s="2">
        <v>11</v>
      </c>
      <c r="O37" s="2">
        <v>6.63</v>
      </c>
      <c r="P37" s="2">
        <v>101.6</v>
      </c>
      <c r="Q37" s="22">
        <v>107.578144</v>
      </c>
      <c r="R37" s="2" t="s">
        <v>288</v>
      </c>
    </row>
    <row r="38" spans="1:18">
      <c r="A38" s="2">
        <v>2014</v>
      </c>
      <c r="B38" s="2">
        <v>11</v>
      </c>
      <c r="C38" s="2">
        <v>4</v>
      </c>
      <c r="D38" s="2">
        <v>323.76</v>
      </c>
      <c r="E38" s="2">
        <v>14.62</v>
      </c>
      <c r="F38" s="2">
        <v>13.51</v>
      </c>
      <c r="G38" s="2">
        <v>143.93</v>
      </c>
      <c r="H38" s="2">
        <v>133.01</v>
      </c>
      <c r="I38" s="2">
        <v>135.87</v>
      </c>
      <c r="J38" s="2">
        <v>125.56</v>
      </c>
      <c r="K38" s="2">
        <v>19.97</v>
      </c>
      <c r="L38" s="2">
        <v>24.07</v>
      </c>
      <c r="M38" s="2">
        <v>10.3</v>
      </c>
      <c r="N38" s="2">
        <v>9.52</v>
      </c>
      <c r="O38" s="2">
        <v>8.34</v>
      </c>
      <c r="P38" s="2">
        <v>102.1</v>
      </c>
      <c r="Q38" s="22">
        <v>108.2121144</v>
      </c>
      <c r="R38" s="2" t="s">
        <v>296</v>
      </c>
    </row>
    <row r="39" spans="1:18">
      <c r="A39" s="2">
        <v>2014</v>
      </c>
      <c r="B39" s="2">
        <v>12</v>
      </c>
      <c r="C39" s="2">
        <v>4</v>
      </c>
      <c r="D39" s="2">
        <v>330.97</v>
      </c>
      <c r="E39" s="2">
        <v>53.3</v>
      </c>
      <c r="F39" s="2">
        <v>49.59</v>
      </c>
      <c r="G39" s="2">
        <v>141.74</v>
      </c>
      <c r="H39" s="2">
        <v>131.89</v>
      </c>
      <c r="I39" s="2">
        <v>174.23</v>
      </c>
      <c r="J39" s="2">
        <v>162.12</v>
      </c>
      <c r="K39" s="2">
        <v>24.82</v>
      </c>
      <c r="L39" s="2">
        <v>23.66</v>
      </c>
      <c r="M39" s="2">
        <v>14.12</v>
      </c>
      <c r="N39" s="2">
        <v>13.14</v>
      </c>
      <c r="O39" s="2">
        <v>5.69</v>
      </c>
      <c r="P39" s="2">
        <v>101.9</v>
      </c>
      <c r="Q39" s="22">
        <v>107.471892</v>
      </c>
      <c r="R39" s="2" t="s">
        <v>297</v>
      </c>
    </row>
    <row r="40" spans="1:18">
      <c r="A40" s="2">
        <v>2014</v>
      </c>
      <c r="B40" s="2">
        <v>13</v>
      </c>
      <c r="C40" s="2">
        <v>4</v>
      </c>
      <c r="D40" s="2">
        <v>430.81</v>
      </c>
      <c r="E40" s="2">
        <v>64.14</v>
      </c>
      <c r="F40" s="2">
        <v>58.25</v>
      </c>
      <c r="G40" s="2">
        <v>118.35</v>
      </c>
      <c r="H40" s="2">
        <v>107.48</v>
      </c>
      <c r="I40" s="2">
        <v>208.55</v>
      </c>
      <c r="J40" s="2">
        <v>189.4</v>
      </c>
      <c r="K40" s="2">
        <v>23.86</v>
      </c>
      <c r="L40" s="2">
        <v>29.53</v>
      </c>
      <c r="M40" s="2">
        <v>13.07</v>
      </c>
      <c r="N40" s="2">
        <v>11.87</v>
      </c>
      <c r="O40" s="2">
        <v>4.2</v>
      </c>
      <c r="P40" s="2">
        <v>102.1</v>
      </c>
      <c r="Q40" s="22">
        <v>110.1130122</v>
      </c>
      <c r="R40" s="2" t="s">
        <v>298</v>
      </c>
    </row>
    <row r="41" spans="1:18">
      <c r="A41" s="2">
        <v>2015</v>
      </c>
      <c r="B41" s="2">
        <v>1</v>
      </c>
      <c r="C41" s="2">
        <v>5</v>
      </c>
      <c r="D41" s="2">
        <v>450.07</v>
      </c>
      <c r="E41" s="2">
        <v>69.11</v>
      </c>
      <c r="F41" s="2">
        <v>63.23</v>
      </c>
      <c r="G41" s="2">
        <v>134.75</v>
      </c>
      <c r="H41" s="2">
        <v>123.28</v>
      </c>
      <c r="I41" s="2">
        <v>180.7</v>
      </c>
      <c r="J41" s="2">
        <v>165.32</v>
      </c>
      <c r="K41" s="2">
        <v>17.54</v>
      </c>
      <c r="L41" s="2">
        <v>30.24</v>
      </c>
      <c r="M41" s="2">
        <v>15.25</v>
      </c>
      <c r="N41" s="2">
        <v>13.95</v>
      </c>
      <c r="O41" s="2">
        <v>4.94</v>
      </c>
      <c r="P41" s="2">
        <v>101.7</v>
      </c>
      <c r="Q41" s="22">
        <v>109.3015929</v>
      </c>
      <c r="R41" s="2" t="s">
        <v>287</v>
      </c>
    </row>
    <row r="42" spans="1:18">
      <c r="A42" s="2">
        <v>2015</v>
      </c>
      <c r="B42" s="2">
        <v>2</v>
      </c>
      <c r="C42" s="2">
        <v>5</v>
      </c>
      <c r="D42" s="2">
        <v>387.17</v>
      </c>
      <c r="E42" s="2">
        <v>74.91</v>
      </c>
      <c r="F42" s="2">
        <v>69.08</v>
      </c>
      <c r="G42" s="2">
        <v>139.94</v>
      </c>
      <c r="H42" s="2">
        <v>129.05</v>
      </c>
      <c r="I42" s="2">
        <v>141.45</v>
      </c>
      <c r="J42" s="2">
        <v>130.44</v>
      </c>
      <c r="K42" s="2">
        <v>16.28</v>
      </c>
      <c r="L42" s="2">
        <v>27.88</v>
      </c>
      <c r="M42" s="2">
        <v>10.61</v>
      </c>
      <c r="N42" s="2">
        <v>9.78</v>
      </c>
      <c r="O42" s="2">
        <v>4.83</v>
      </c>
      <c r="P42" s="2">
        <v>100.9</v>
      </c>
      <c r="Q42" s="22">
        <v>108.4412837</v>
      </c>
      <c r="R42" s="2" t="s">
        <v>288</v>
      </c>
    </row>
    <row r="43" spans="1:18">
      <c r="A43" s="2">
        <v>2015</v>
      </c>
      <c r="B43" s="2">
        <v>3</v>
      </c>
      <c r="C43" s="2">
        <v>5</v>
      </c>
      <c r="D43" s="2">
        <v>375.49</v>
      </c>
      <c r="E43" s="2">
        <v>80.32</v>
      </c>
      <c r="F43" s="2">
        <v>73.86</v>
      </c>
      <c r="G43" s="2">
        <v>95.64</v>
      </c>
      <c r="H43" s="2">
        <v>87.94</v>
      </c>
      <c r="I43" s="2">
        <v>245.85</v>
      </c>
      <c r="J43" s="2">
        <v>226.07</v>
      </c>
      <c r="K43" s="2">
        <v>24.65</v>
      </c>
      <c r="L43" s="2">
        <v>35.41</v>
      </c>
      <c r="M43" s="2">
        <v>8.87</v>
      </c>
      <c r="N43" s="2">
        <v>8.16</v>
      </c>
      <c r="O43" s="2">
        <v>4.79</v>
      </c>
      <c r="P43" s="2">
        <v>100.6</v>
      </c>
      <c r="Q43" s="22">
        <v>108.7501967</v>
      </c>
      <c r="R43" s="2" t="s">
        <v>289</v>
      </c>
    </row>
    <row r="44" spans="1:18">
      <c r="A44" s="2">
        <v>2015</v>
      </c>
      <c r="B44" s="2">
        <v>4</v>
      </c>
      <c r="C44" s="2">
        <v>5</v>
      </c>
      <c r="D44" s="2">
        <v>399.73</v>
      </c>
      <c r="E44" s="2">
        <v>6.65</v>
      </c>
      <c r="F44" s="2">
        <v>6.1</v>
      </c>
      <c r="G44" s="2">
        <v>131.81</v>
      </c>
      <c r="H44" s="2">
        <v>120.82</v>
      </c>
      <c r="I44" s="2">
        <v>207.25</v>
      </c>
      <c r="J44" s="2">
        <v>189.98</v>
      </c>
      <c r="K44" s="2">
        <v>18.84</v>
      </c>
      <c r="L44" s="2">
        <v>28.12</v>
      </c>
      <c r="M44" s="2">
        <v>34.91</v>
      </c>
      <c r="N44" s="2">
        <v>32</v>
      </c>
      <c r="O44" s="2">
        <v>3.32</v>
      </c>
      <c r="P44" s="2">
        <v>101.7</v>
      </c>
      <c r="Q44" s="22">
        <v>109.0924872</v>
      </c>
      <c r="R44" s="2" t="s">
        <v>290</v>
      </c>
    </row>
    <row r="45" spans="1:18">
      <c r="A45" s="2">
        <v>2015</v>
      </c>
      <c r="B45" s="2">
        <v>5</v>
      </c>
      <c r="C45" s="2">
        <v>5</v>
      </c>
      <c r="D45" s="2">
        <v>426.24</v>
      </c>
      <c r="E45" s="2">
        <v>1.75</v>
      </c>
      <c r="F45" s="2">
        <v>1.62</v>
      </c>
      <c r="G45" s="2">
        <v>142.82</v>
      </c>
      <c r="H45" s="2">
        <v>132.47</v>
      </c>
      <c r="I45" s="2">
        <v>206.97</v>
      </c>
      <c r="J45" s="2">
        <v>191.97</v>
      </c>
      <c r="K45" s="2">
        <v>16.96</v>
      </c>
      <c r="L45" s="2">
        <v>27.15</v>
      </c>
      <c r="M45" s="2">
        <v>21.24</v>
      </c>
      <c r="N45" s="2">
        <v>19.7</v>
      </c>
      <c r="O45" s="2">
        <v>2.95</v>
      </c>
      <c r="P45" s="2">
        <v>101.3</v>
      </c>
      <c r="Q45" s="22">
        <v>107.8148899</v>
      </c>
      <c r="R45" s="2" t="s">
        <v>291</v>
      </c>
    </row>
    <row r="46" spans="1:18">
      <c r="A46" s="2">
        <v>2015</v>
      </c>
      <c r="B46" s="2">
        <v>6</v>
      </c>
      <c r="C46" s="2">
        <v>5</v>
      </c>
      <c r="D46" s="2">
        <v>461.68</v>
      </c>
      <c r="E46" s="2">
        <v>42.38</v>
      </c>
      <c r="F46" s="2">
        <v>39.38</v>
      </c>
      <c r="G46" s="2">
        <v>154.55</v>
      </c>
      <c r="H46" s="2">
        <v>143.63</v>
      </c>
      <c r="I46" s="2">
        <v>158.9</v>
      </c>
      <c r="J46" s="2">
        <v>147.67</v>
      </c>
      <c r="K46" s="2">
        <v>13</v>
      </c>
      <c r="L46" s="2">
        <v>29.66</v>
      </c>
      <c r="M46" s="2">
        <v>16.94</v>
      </c>
      <c r="N46" s="2">
        <v>15.74</v>
      </c>
      <c r="O46" s="2">
        <v>4.7</v>
      </c>
      <c r="P46" s="2">
        <v>101.2</v>
      </c>
      <c r="Q46" s="22">
        <v>107.6047231</v>
      </c>
      <c r="R46" s="2" t="s">
        <v>292</v>
      </c>
    </row>
    <row r="47" spans="1:18">
      <c r="A47" s="2">
        <v>2015</v>
      </c>
      <c r="B47" s="2">
        <v>7</v>
      </c>
      <c r="C47" s="2">
        <v>5</v>
      </c>
      <c r="D47" s="2">
        <v>493.91</v>
      </c>
      <c r="E47" s="2">
        <v>14.83</v>
      </c>
      <c r="F47" s="2">
        <v>13.62</v>
      </c>
      <c r="G47" s="2">
        <v>134.2</v>
      </c>
      <c r="H47" s="2">
        <v>123.26</v>
      </c>
      <c r="I47" s="2">
        <v>298.36</v>
      </c>
      <c r="J47" s="2">
        <v>274.04</v>
      </c>
      <c r="K47" s="2">
        <v>13.65</v>
      </c>
      <c r="L47" s="2">
        <v>28.41</v>
      </c>
      <c r="M47" s="2">
        <v>25.89</v>
      </c>
      <c r="N47" s="2">
        <v>23.78</v>
      </c>
      <c r="O47" s="2">
        <v>4.33</v>
      </c>
      <c r="P47" s="2">
        <v>101.3</v>
      </c>
      <c r="Q47" s="22">
        <v>108.8736717</v>
      </c>
      <c r="R47" s="2" t="s">
        <v>293</v>
      </c>
    </row>
    <row r="48" spans="1:18">
      <c r="A48" s="2">
        <v>2015</v>
      </c>
      <c r="B48" s="2">
        <v>8</v>
      </c>
      <c r="C48" s="2">
        <v>5</v>
      </c>
      <c r="D48" s="2">
        <v>338.21</v>
      </c>
      <c r="E48" s="2">
        <v>1.73</v>
      </c>
      <c r="F48" s="2">
        <v>1.58</v>
      </c>
      <c r="G48" s="2">
        <v>104.4</v>
      </c>
      <c r="H48" s="2">
        <v>95.33</v>
      </c>
      <c r="I48" s="2">
        <v>135.15</v>
      </c>
      <c r="J48" s="2">
        <v>123.41</v>
      </c>
      <c r="K48" s="2">
        <v>15.16</v>
      </c>
      <c r="L48" s="2">
        <v>18.96</v>
      </c>
      <c r="M48" s="2">
        <v>19.42</v>
      </c>
      <c r="N48" s="2">
        <v>17.73</v>
      </c>
      <c r="O48" s="2">
        <v>2.99</v>
      </c>
      <c r="P48" s="2">
        <v>101.5</v>
      </c>
      <c r="Q48" s="22">
        <v>109.5152764</v>
      </c>
      <c r="R48" s="2" t="s">
        <v>294</v>
      </c>
    </row>
    <row r="49" spans="1:18">
      <c r="A49" s="2">
        <v>2015</v>
      </c>
      <c r="B49" s="2">
        <v>9</v>
      </c>
      <c r="C49" s="2">
        <v>5</v>
      </c>
      <c r="D49" s="2">
        <v>252.33</v>
      </c>
      <c r="E49" s="2">
        <v>6.4</v>
      </c>
      <c r="F49" s="2">
        <v>5.89</v>
      </c>
      <c r="G49" s="2">
        <v>62.76</v>
      </c>
      <c r="H49" s="2">
        <v>57.76</v>
      </c>
      <c r="I49" s="2">
        <v>102.96</v>
      </c>
      <c r="J49" s="2">
        <v>94.75</v>
      </c>
      <c r="K49" s="2">
        <v>11</v>
      </c>
      <c r="L49" s="2">
        <v>13.22</v>
      </c>
      <c r="M49" s="2">
        <v>12.54</v>
      </c>
      <c r="N49" s="2">
        <v>11.54</v>
      </c>
      <c r="O49" s="2">
        <v>8.85</v>
      </c>
      <c r="P49" s="2">
        <v>101.5</v>
      </c>
      <c r="Q49" s="22">
        <v>108.6617588</v>
      </c>
      <c r="R49" s="2" t="s">
        <v>295</v>
      </c>
    </row>
    <row r="50" spans="1:18">
      <c r="A50" s="2">
        <v>2015</v>
      </c>
      <c r="B50" s="2">
        <v>10</v>
      </c>
      <c r="C50" s="2">
        <v>5</v>
      </c>
      <c r="D50" s="2">
        <v>414.31</v>
      </c>
      <c r="E50" s="2">
        <v>55.01</v>
      </c>
      <c r="F50" s="2">
        <v>50.63</v>
      </c>
      <c r="G50" s="2">
        <v>152.24</v>
      </c>
      <c r="H50" s="2">
        <v>140.11</v>
      </c>
      <c r="I50" s="2">
        <v>84.44</v>
      </c>
      <c r="J50" s="2">
        <v>77.71</v>
      </c>
      <c r="K50" s="2">
        <v>12.56</v>
      </c>
      <c r="L50" s="2">
        <v>28.05</v>
      </c>
      <c r="M50" s="2">
        <v>14.18</v>
      </c>
      <c r="N50" s="2">
        <v>13.05</v>
      </c>
      <c r="O50" s="2">
        <v>6.61</v>
      </c>
      <c r="P50" s="2">
        <v>101</v>
      </c>
      <c r="Q50" s="22">
        <v>108.6539254</v>
      </c>
      <c r="R50" s="2" t="s">
        <v>288</v>
      </c>
    </row>
    <row r="51" spans="1:18">
      <c r="A51" s="2">
        <v>2015</v>
      </c>
      <c r="B51" s="2">
        <v>11</v>
      </c>
      <c r="C51" s="2">
        <v>5</v>
      </c>
      <c r="D51" s="2">
        <v>311.99</v>
      </c>
      <c r="E51" s="2">
        <v>14.17</v>
      </c>
      <c r="F51" s="2">
        <v>12.89</v>
      </c>
      <c r="G51" s="2">
        <v>151.03</v>
      </c>
      <c r="H51" s="2">
        <v>137.37</v>
      </c>
      <c r="I51" s="2">
        <v>143.48</v>
      </c>
      <c r="J51" s="2">
        <v>130.5</v>
      </c>
      <c r="K51" s="2">
        <v>20.36</v>
      </c>
      <c r="L51" s="2">
        <v>23.37</v>
      </c>
      <c r="M51" s="2">
        <v>10.59</v>
      </c>
      <c r="N51" s="2">
        <v>9.63</v>
      </c>
      <c r="O51" s="2">
        <v>7.65</v>
      </c>
      <c r="P51" s="2">
        <v>101.6</v>
      </c>
      <c r="Q51" s="22">
        <v>109.9435082</v>
      </c>
      <c r="R51" s="2" t="s">
        <v>296</v>
      </c>
    </row>
    <row r="52" spans="1:18">
      <c r="A52" s="2">
        <v>2015</v>
      </c>
      <c r="B52" s="2">
        <v>12</v>
      </c>
      <c r="C52" s="2">
        <v>5</v>
      </c>
      <c r="D52" s="2">
        <v>342.83</v>
      </c>
      <c r="E52" s="2">
        <v>60.02</v>
      </c>
      <c r="F52" s="2">
        <v>55.24</v>
      </c>
      <c r="G52" s="2">
        <v>142.57</v>
      </c>
      <c r="H52" s="2">
        <v>131.21</v>
      </c>
      <c r="I52" s="2">
        <v>173.67</v>
      </c>
      <c r="J52" s="2">
        <v>159.84</v>
      </c>
      <c r="K52" s="2">
        <v>24.36</v>
      </c>
      <c r="L52" s="2">
        <v>26.77</v>
      </c>
      <c r="M52" s="2">
        <v>13.91</v>
      </c>
      <c r="N52" s="2">
        <v>12.8</v>
      </c>
      <c r="O52" s="2">
        <v>5.66</v>
      </c>
      <c r="P52" s="2">
        <v>101.1</v>
      </c>
      <c r="Q52" s="22">
        <v>108.6540828</v>
      </c>
      <c r="R52" s="2" t="s">
        <v>297</v>
      </c>
    </row>
    <row r="53" spans="1:18">
      <c r="A53" s="2">
        <v>2015</v>
      </c>
      <c r="B53" s="2">
        <v>13</v>
      </c>
      <c r="C53" s="2">
        <v>5</v>
      </c>
      <c r="D53" s="2">
        <v>406.19</v>
      </c>
      <c r="E53" s="2">
        <v>70.85</v>
      </c>
      <c r="F53" s="2">
        <v>63.96</v>
      </c>
      <c r="G53" s="2">
        <v>122.4</v>
      </c>
      <c r="H53" s="2">
        <v>110.5</v>
      </c>
      <c r="I53" s="2">
        <v>215.49</v>
      </c>
      <c r="J53" s="2">
        <v>194.53</v>
      </c>
      <c r="K53" s="2">
        <v>24.43</v>
      </c>
      <c r="L53" s="2">
        <v>30.71</v>
      </c>
      <c r="M53" s="2">
        <v>11.01</v>
      </c>
      <c r="N53" s="2">
        <v>9.94</v>
      </c>
      <c r="O53" s="2">
        <v>3.64</v>
      </c>
      <c r="P53" s="2">
        <v>100.6</v>
      </c>
      <c r="Q53" s="22">
        <v>110.7736903</v>
      </c>
      <c r="R53" s="2" t="s">
        <v>298</v>
      </c>
    </row>
    <row r="54" spans="1:18">
      <c r="A54" s="2">
        <v>2016</v>
      </c>
      <c r="B54" s="2">
        <v>1</v>
      </c>
      <c r="C54" s="2">
        <v>6</v>
      </c>
      <c r="D54" s="2">
        <v>461.25</v>
      </c>
      <c r="E54" s="2">
        <v>71.58</v>
      </c>
      <c r="F54" s="2">
        <v>64.14</v>
      </c>
      <c r="G54" s="2">
        <v>133.41</v>
      </c>
      <c r="H54" s="2">
        <v>119.55</v>
      </c>
      <c r="I54" s="2">
        <v>188.89</v>
      </c>
      <c r="J54" s="2">
        <v>169.26</v>
      </c>
      <c r="K54" s="2">
        <v>17.88</v>
      </c>
      <c r="L54" s="2">
        <v>30.47</v>
      </c>
      <c r="M54" s="2">
        <v>15.86</v>
      </c>
      <c r="N54" s="2">
        <v>14.21</v>
      </c>
      <c r="O54" s="2">
        <v>4.79</v>
      </c>
      <c r="P54" s="2">
        <v>102.1</v>
      </c>
      <c r="Q54" s="22">
        <v>111.5969264</v>
      </c>
      <c r="R54" s="2" t="s">
        <v>287</v>
      </c>
    </row>
    <row r="55" spans="1:18">
      <c r="A55" s="2">
        <v>2016</v>
      </c>
      <c r="B55" s="2">
        <v>2</v>
      </c>
      <c r="C55" s="2">
        <v>6</v>
      </c>
      <c r="D55" s="2">
        <v>388.16</v>
      </c>
      <c r="E55" s="2">
        <v>74.19</v>
      </c>
      <c r="F55" s="2">
        <v>67.4</v>
      </c>
      <c r="G55" s="2">
        <v>136.23</v>
      </c>
      <c r="H55" s="2">
        <v>123.77</v>
      </c>
      <c r="I55" s="2">
        <v>144.36</v>
      </c>
      <c r="J55" s="2">
        <v>131.16</v>
      </c>
      <c r="K55" s="2">
        <v>16.26</v>
      </c>
      <c r="L55" s="2">
        <v>29.05</v>
      </c>
      <c r="M55" s="2">
        <v>10.63</v>
      </c>
      <c r="N55" s="2">
        <v>9.66</v>
      </c>
      <c r="O55" s="2">
        <v>5.05</v>
      </c>
      <c r="P55" s="2">
        <v>101.5</v>
      </c>
      <c r="Q55" s="22">
        <v>110.0679029</v>
      </c>
      <c r="R55" s="2" t="s">
        <v>288</v>
      </c>
    </row>
    <row r="56" spans="1:18">
      <c r="A56" s="2">
        <v>2016</v>
      </c>
      <c r="B56" s="2">
        <v>3</v>
      </c>
      <c r="C56" s="2">
        <v>6</v>
      </c>
      <c r="D56" s="2">
        <v>377.63</v>
      </c>
      <c r="E56" s="2">
        <v>82.96</v>
      </c>
      <c r="F56" s="2">
        <v>75.45</v>
      </c>
      <c r="G56" s="2">
        <v>100.6</v>
      </c>
      <c r="H56" s="2">
        <v>91.5</v>
      </c>
      <c r="I56" s="2">
        <v>268.41</v>
      </c>
      <c r="J56" s="2">
        <v>244.13</v>
      </c>
      <c r="K56" s="2">
        <v>24.36</v>
      </c>
      <c r="L56" s="2">
        <v>37.42</v>
      </c>
      <c r="M56" s="2">
        <v>9.77</v>
      </c>
      <c r="N56" s="2">
        <v>8.89</v>
      </c>
      <c r="O56" s="2">
        <v>4.76</v>
      </c>
      <c r="P56" s="2">
        <v>101.1</v>
      </c>
      <c r="Q56" s="22">
        <v>109.9464489</v>
      </c>
      <c r="R56" s="2" t="s">
        <v>289</v>
      </c>
    </row>
    <row r="57" spans="1:18">
      <c r="A57" s="2">
        <v>2016</v>
      </c>
      <c r="B57" s="2">
        <v>4</v>
      </c>
      <c r="C57" s="2">
        <v>6</v>
      </c>
      <c r="D57" s="2">
        <v>386.56</v>
      </c>
      <c r="E57" s="2">
        <v>7.02</v>
      </c>
      <c r="F57" s="2">
        <v>6.29</v>
      </c>
      <c r="G57" s="2">
        <v>134.48</v>
      </c>
      <c r="H57" s="2">
        <v>120.5</v>
      </c>
      <c r="I57" s="2">
        <v>244.94</v>
      </c>
      <c r="J57" s="2">
        <v>219.48</v>
      </c>
      <c r="K57" s="2">
        <v>20.43</v>
      </c>
      <c r="L57" s="2">
        <v>28.67</v>
      </c>
      <c r="M57" s="2">
        <v>38.84</v>
      </c>
      <c r="N57" s="2">
        <v>34.8</v>
      </c>
      <c r="O57" s="2">
        <v>3.09</v>
      </c>
      <c r="P57" s="2">
        <v>102.3</v>
      </c>
      <c r="Q57" s="22">
        <v>111.6016144</v>
      </c>
      <c r="R57" s="2" t="s">
        <v>290</v>
      </c>
    </row>
    <row r="58" spans="1:18">
      <c r="A58" s="2">
        <v>2016</v>
      </c>
      <c r="B58" s="2">
        <v>5</v>
      </c>
      <c r="C58" s="2">
        <v>6</v>
      </c>
      <c r="D58" s="2">
        <v>407.8</v>
      </c>
      <c r="E58" s="2">
        <v>3.03</v>
      </c>
      <c r="F58" s="2">
        <v>2.76</v>
      </c>
      <c r="G58" s="2">
        <v>142.81</v>
      </c>
      <c r="H58" s="2">
        <v>130.12</v>
      </c>
      <c r="I58" s="2">
        <v>220.45</v>
      </c>
      <c r="J58" s="2">
        <v>200.86</v>
      </c>
      <c r="K58" s="2">
        <v>17.49</v>
      </c>
      <c r="L58" s="2">
        <v>27.72</v>
      </c>
      <c r="M58" s="2">
        <v>24.76</v>
      </c>
      <c r="N58" s="2">
        <v>22.56</v>
      </c>
      <c r="O58" s="2">
        <v>2.88</v>
      </c>
      <c r="P58" s="2">
        <v>101.8</v>
      </c>
      <c r="Q58" s="22">
        <v>109.7555579</v>
      </c>
      <c r="R58" s="2" t="s">
        <v>291</v>
      </c>
    </row>
    <row r="59" spans="1:18">
      <c r="A59" s="2">
        <v>2016</v>
      </c>
      <c r="B59" s="2">
        <v>6</v>
      </c>
      <c r="C59" s="2">
        <v>6</v>
      </c>
      <c r="D59" s="2">
        <v>446.11</v>
      </c>
      <c r="E59" s="2">
        <v>51.23</v>
      </c>
      <c r="F59" s="2">
        <v>46.63</v>
      </c>
      <c r="G59" s="2">
        <v>154.27</v>
      </c>
      <c r="H59" s="2">
        <v>140.42</v>
      </c>
      <c r="I59" s="2">
        <v>160.21</v>
      </c>
      <c r="J59" s="2">
        <v>145.83</v>
      </c>
      <c r="K59" s="2">
        <v>12.83</v>
      </c>
      <c r="L59" s="2">
        <v>29.82</v>
      </c>
      <c r="M59" s="2">
        <v>16.53</v>
      </c>
      <c r="N59" s="2">
        <v>15.05</v>
      </c>
      <c r="O59" s="2">
        <v>4.64</v>
      </c>
      <c r="P59" s="2">
        <v>102.1</v>
      </c>
      <c r="Q59" s="22">
        <v>109.8644223</v>
      </c>
      <c r="R59" s="2" t="s">
        <v>292</v>
      </c>
    </row>
    <row r="60" spans="1:18">
      <c r="A60" s="2">
        <v>2016</v>
      </c>
      <c r="B60" s="2">
        <v>7</v>
      </c>
      <c r="C60" s="2">
        <v>6</v>
      </c>
      <c r="D60" s="2">
        <v>448.65</v>
      </c>
      <c r="E60" s="2">
        <v>18.34</v>
      </c>
      <c r="F60" s="2">
        <v>16.53</v>
      </c>
      <c r="G60" s="2">
        <v>139.92</v>
      </c>
      <c r="H60" s="2">
        <v>126.12</v>
      </c>
      <c r="I60" s="2">
        <v>300.43</v>
      </c>
      <c r="J60" s="2">
        <v>270.8</v>
      </c>
      <c r="K60" s="2">
        <v>14</v>
      </c>
      <c r="L60" s="2">
        <v>28.17</v>
      </c>
      <c r="M60" s="2">
        <v>26.7</v>
      </c>
      <c r="N60" s="2">
        <v>24.07</v>
      </c>
      <c r="O60" s="2">
        <v>4.19</v>
      </c>
      <c r="P60" s="2">
        <v>101.9</v>
      </c>
      <c r="Q60" s="22">
        <v>110.9422715</v>
      </c>
      <c r="R60" s="2" t="s">
        <v>293</v>
      </c>
    </row>
    <row r="61" spans="1:18">
      <c r="A61" s="2">
        <v>2016</v>
      </c>
      <c r="B61" s="2">
        <v>8</v>
      </c>
      <c r="C61" s="2">
        <v>6</v>
      </c>
      <c r="D61" s="2">
        <v>344.71</v>
      </c>
      <c r="E61" s="2">
        <v>1.67</v>
      </c>
      <c r="F61" s="2">
        <v>1.49</v>
      </c>
      <c r="G61" s="2">
        <v>103.66</v>
      </c>
      <c r="H61" s="2">
        <v>92.62</v>
      </c>
      <c r="I61" s="2">
        <v>130.32</v>
      </c>
      <c r="J61" s="2">
        <v>116.44</v>
      </c>
      <c r="K61" s="2">
        <v>15.3</v>
      </c>
      <c r="L61" s="2">
        <v>18.72</v>
      </c>
      <c r="M61" s="2">
        <v>20.66</v>
      </c>
      <c r="N61" s="2">
        <v>18.46</v>
      </c>
      <c r="O61" s="2">
        <v>2.85</v>
      </c>
      <c r="P61" s="2">
        <v>102.2</v>
      </c>
      <c r="Q61" s="22">
        <v>111.9246124</v>
      </c>
      <c r="R61" s="2" t="s">
        <v>294</v>
      </c>
    </row>
    <row r="62" spans="1:18">
      <c r="A62" s="2">
        <v>2016</v>
      </c>
      <c r="B62" s="2">
        <v>9</v>
      </c>
      <c r="C62" s="2">
        <v>6</v>
      </c>
      <c r="D62" s="2">
        <v>235.01</v>
      </c>
      <c r="E62" s="2">
        <v>6.11</v>
      </c>
      <c r="F62" s="2">
        <v>5.52</v>
      </c>
      <c r="G62" s="2">
        <v>62.72</v>
      </c>
      <c r="H62" s="2">
        <v>56.64</v>
      </c>
      <c r="I62" s="2">
        <v>104.8</v>
      </c>
      <c r="J62" s="2">
        <v>94.65</v>
      </c>
      <c r="K62" s="2">
        <v>11.04</v>
      </c>
      <c r="L62" s="2">
        <v>13.66</v>
      </c>
      <c r="M62" s="2">
        <v>12.94</v>
      </c>
      <c r="N62" s="2">
        <v>11.69</v>
      </c>
      <c r="O62" s="2">
        <v>8.84</v>
      </c>
      <c r="P62" s="2">
        <v>101.9</v>
      </c>
      <c r="Q62" s="22">
        <v>110.7263322</v>
      </c>
      <c r="R62" s="2" t="s">
        <v>295</v>
      </c>
    </row>
    <row r="63" spans="1:18">
      <c r="A63" s="2">
        <v>2016</v>
      </c>
      <c r="B63" s="2">
        <v>10</v>
      </c>
      <c r="C63" s="2">
        <v>6</v>
      </c>
      <c r="D63" s="2">
        <v>425.41</v>
      </c>
      <c r="E63" s="2">
        <v>59.07</v>
      </c>
      <c r="F63" s="2">
        <v>53.67</v>
      </c>
      <c r="G63" s="2">
        <v>152.5</v>
      </c>
      <c r="H63" s="2">
        <v>138.55</v>
      </c>
      <c r="I63" s="2">
        <v>87.47</v>
      </c>
      <c r="J63" s="2">
        <v>79.47</v>
      </c>
      <c r="K63" s="2">
        <v>12.63</v>
      </c>
      <c r="L63" s="2">
        <v>27.87</v>
      </c>
      <c r="M63" s="2">
        <v>16.1</v>
      </c>
      <c r="N63" s="2">
        <v>14.63</v>
      </c>
      <c r="O63" s="2">
        <v>6.61</v>
      </c>
      <c r="P63" s="2">
        <v>101.3</v>
      </c>
      <c r="Q63" s="22">
        <v>110.0664265</v>
      </c>
      <c r="R63" s="2" t="s">
        <v>288</v>
      </c>
    </row>
    <row r="64" spans="1:18">
      <c r="A64" s="2">
        <v>2016</v>
      </c>
      <c r="B64" s="2">
        <v>11</v>
      </c>
      <c r="C64" s="2">
        <v>6</v>
      </c>
      <c r="D64" s="2">
        <v>309.31</v>
      </c>
      <c r="E64" s="2">
        <v>14.59</v>
      </c>
      <c r="F64" s="2">
        <v>13.1</v>
      </c>
      <c r="G64" s="2">
        <v>165.54</v>
      </c>
      <c r="H64" s="2">
        <v>148.64</v>
      </c>
      <c r="I64" s="2">
        <v>146.17</v>
      </c>
      <c r="J64" s="2">
        <v>131.24</v>
      </c>
      <c r="K64" s="2">
        <v>19.76</v>
      </c>
      <c r="L64" s="2">
        <v>23.22</v>
      </c>
      <c r="M64" s="2">
        <v>9.93</v>
      </c>
      <c r="N64" s="2">
        <v>8.92</v>
      </c>
      <c r="O64" s="2">
        <v>7.06</v>
      </c>
      <c r="P64" s="2">
        <v>101.3</v>
      </c>
      <c r="Q64" s="22">
        <v>111.3727738</v>
      </c>
      <c r="R64" s="2" t="s">
        <v>296</v>
      </c>
    </row>
    <row r="65" spans="1:18">
      <c r="A65" s="2">
        <v>2016</v>
      </c>
      <c r="B65" s="2">
        <v>12</v>
      </c>
      <c r="C65" s="2">
        <v>6</v>
      </c>
      <c r="D65" s="2">
        <v>372.94</v>
      </c>
      <c r="E65" s="2">
        <v>61.05</v>
      </c>
      <c r="F65" s="2">
        <v>55.36</v>
      </c>
      <c r="G65" s="2">
        <v>137.58</v>
      </c>
      <c r="H65" s="2">
        <v>124.75</v>
      </c>
      <c r="I65" s="2">
        <v>194.84</v>
      </c>
      <c r="J65" s="2">
        <v>176.67</v>
      </c>
      <c r="K65" s="2">
        <v>24.07</v>
      </c>
      <c r="L65" s="2">
        <v>28.01</v>
      </c>
      <c r="M65" s="2">
        <v>14.08</v>
      </c>
      <c r="N65" s="2">
        <v>12.77</v>
      </c>
      <c r="O65" s="2">
        <v>5.64</v>
      </c>
      <c r="P65" s="2">
        <v>101.5</v>
      </c>
      <c r="Q65" s="22">
        <v>110.2838941</v>
      </c>
      <c r="R65" s="2" t="s">
        <v>297</v>
      </c>
    </row>
    <row r="66" spans="1:18">
      <c r="A66" s="2">
        <v>2017</v>
      </c>
      <c r="B66" s="2">
        <v>13</v>
      </c>
      <c r="C66" s="2">
        <v>6</v>
      </c>
      <c r="D66" s="2">
        <v>397.34</v>
      </c>
      <c r="E66" s="2">
        <v>80.05</v>
      </c>
      <c r="F66" s="2">
        <v>71.27</v>
      </c>
      <c r="G66" s="2">
        <v>122.09</v>
      </c>
      <c r="H66" s="2">
        <v>108.69</v>
      </c>
      <c r="I66" s="2">
        <v>214.79</v>
      </c>
      <c r="J66" s="2">
        <v>191.22</v>
      </c>
      <c r="K66" s="2">
        <v>25.19</v>
      </c>
      <c r="L66" s="2">
        <v>30.88</v>
      </c>
      <c r="M66" s="2">
        <v>13.33</v>
      </c>
      <c r="N66" s="2">
        <v>11.87</v>
      </c>
      <c r="O66" s="2">
        <v>3.6</v>
      </c>
      <c r="P66" s="2">
        <v>101.4</v>
      </c>
      <c r="Q66" s="22">
        <v>112.3245219</v>
      </c>
      <c r="R66" s="2" t="s">
        <v>298</v>
      </c>
    </row>
    <row r="67" spans="1:18">
      <c r="A67" s="2">
        <v>2017</v>
      </c>
      <c r="B67" s="2">
        <v>1</v>
      </c>
      <c r="C67" s="2">
        <v>7</v>
      </c>
      <c r="D67" s="2">
        <v>473.51</v>
      </c>
      <c r="E67" s="2">
        <v>65.5</v>
      </c>
      <c r="F67" s="2">
        <v>57.49</v>
      </c>
      <c r="G67" s="2">
        <v>132.37</v>
      </c>
      <c r="H67" s="2">
        <v>116.17</v>
      </c>
      <c r="I67" s="2">
        <v>191.01</v>
      </c>
      <c r="J67" s="2">
        <v>167.64</v>
      </c>
      <c r="K67" s="2">
        <v>17.8</v>
      </c>
      <c r="L67" s="2">
        <v>31.32</v>
      </c>
      <c r="M67" s="2">
        <v>15.82</v>
      </c>
      <c r="N67" s="2">
        <v>13.88</v>
      </c>
      <c r="O67" s="2">
        <v>4.77</v>
      </c>
      <c r="P67" s="2">
        <v>102.1</v>
      </c>
      <c r="Q67" s="22">
        <v>113.9404618</v>
      </c>
      <c r="R67" s="2" t="s">
        <v>287</v>
      </c>
    </row>
    <row r="68" spans="1:18">
      <c r="A68" s="2">
        <v>2017</v>
      </c>
      <c r="B68" s="2">
        <v>2</v>
      </c>
      <c r="C68" s="2">
        <v>7</v>
      </c>
      <c r="D68" s="2">
        <v>390.12</v>
      </c>
      <c r="E68" s="2">
        <v>68.73</v>
      </c>
      <c r="F68" s="2">
        <v>61.4</v>
      </c>
      <c r="G68" s="2">
        <v>140.49</v>
      </c>
      <c r="H68" s="2">
        <v>125.51</v>
      </c>
      <c r="I68" s="2">
        <v>145.85</v>
      </c>
      <c r="J68" s="2">
        <v>130.29</v>
      </c>
      <c r="K68" s="2">
        <v>16.99</v>
      </c>
      <c r="L68" s="2">
        <v>29.74</v>
      </c>
      <c r="M68" s="2">
        <v>12.39</v>
      </c>
      <c r="N68" s="2">
        <v>11.07</v>
      </c>
      <c r="O68" s="2">
        <v>4.18</v>
      </c>
      <c r="P68" s="2">
        <v>101.7</v>
      </c>
      <c r="Q68" s="22">
        <v>111.9390573</v>
      </c>
      <c r="R68" s="2" t="s">
        <v>288</v>
      </c>
    </row>
    <row r="69" spans="1:18">
      <c r="A69" s="2">
        <v>2017</v>
      </c>
      <c r="B69" s="2">
        <v>3</v>
      </c>
      <c r="C69" s="2">
        <v>7</v>
      </c>
      <c r="D69" s="2">
        <v>382.62</v>
      </c>
      <c r="E69" s="2">
        <v>85.93</v>
      </c>
      <c r="F69" s="2">
        <v>77.31</v>
      </c>
      <c r="G69" s="2">
        <v>104.16</v>
      </c>
      <c r="H69" s="2">
        <v>93.71</v>
      </c>
      <c r="I69" s="2">
        <v>271.85</v>
      </c>
      <c r="J69" s="2">
        <v>244.57</v>
      </c>
      <c r="K69" s="2">
        <v>24.37</v>
      </c>
      <c r="L69" s="2">
        <v>36.74</v>
      </c>
      <c r="M69" s="2">
        <v>10.56</v>
      </c>
      <c r="N69" s="2">
        <v>9.5</v>
      </c>
      <c r="O69" s="2">
        <v>4.47</v>
      </c>
      <c r="P69" s="2">
        <v>101.1</v>
      </c>
      <c r="Q69" s="22">
        <v>111.1558598</v>
      </c>
      <c r="R69" s="2" t="s">
        <v>289</v>
      </c>
    </row>
    <row r="70" spans="1:18">
      <c r="A70" s="2">
        <v>2017</v>
      </c>
      <c r="B70" s="2">
        <v>4</v>
      </c>
      <c r="C70" s="2">
        <v>7</v>
      </c>
      <c r="D70" s="2">
        <v>428.03</v>
      </c>
      <c r="E70" s="2">
        <v>6.16</v>
      </c>
      <c r="F70" s="2">
        <v>5.43</v>
      </c>
      <c r="G70" s="2">
        <v>128.42</v>
      </c>
      <c r="H70" s="2">
        <v>113.15</v>
      </c>
      <c r="I70" s="2">
        <v>252.45</v>
      </c>
      <c r="J70" s="2">
        <v>222.43</v>
      </c>
      <c r="K70" s="2">
        <v>21.6</v>
      </c>
      <c r="L70" s="2">
        <v>29.51</v>
      </c>
      <c r="M70" s="2">
        <v>40.24</v>
      </c>
      <c r="N70" s="2">
        <v>35.45</v>
      </c>
      <c r="O70" s="2">
        <v>2.8</v>
      </c>
      <c r="P70" s="2">
        <v>101.7</v>
      </c>
      <c r="Q70" s="22">
        <v>113.4988418</v>
      </c>
      <c r="R70" s="2" t="s">
        <v>290</v>
      </c>
    </row>
    <row r="71" spans="1:18">
      <c r="A71" s="2">
        <v>2017</v>
      </c>
      <c r="B71" s="2">
        <v>5</v>
      </c>
      <c r="C71" s="2">
        <v>7</v>
      </c>
      <c r="D71" s="2">
        <v>447.6</v>
      </c>
      <c r="E71" s="2">
        <v>1.47</v>
      </c>
      <c r="F71" s="2">
        <v>1.32</v>
      </c>
      <c r="G71" s="2">
        <v>136.58</v>
      </c>
      <c r="H71" s="2">
        <v>122.96</v>
      </c>
      <c r="I71" s="2">
        <v>221.29</v>
      </c>
      <c r="J71" s="2">
        <v>199.23</v>
      </c>
      <c r="K71" s="2">
        <v>17.61</v>
      </c>
      <c r="L71" s="2">
        <v>29.66</v>
      </c>
      <c r="M71" s="2">
        <v>24.09</v>
      </c>
      <c r="N71" s="2">
        <v>21.69</v>
      </c>
      <c r="O71" s="2">
        <v>2.69</v>
      </c>
      <c r="P71" s="2">
        <v>101.2</v>
      </c>
      <c r="Q71" s="22">
        <v>111.0726246</v>
      </c>
      <c r="R71" s="2" t="s">
        <v>291</v>
      </c>
    </row>
    <row r="72" spans="1:18">
      <c r="A72" s="2">
        <v>2017</v>
      </c>
      <c r="B72" s="2">
        <v>6</v>
      </c>
      <c r="C72" s="2">
        <v>7</v>
      </c>
      <c r="D72" s="2">
        <v>457.06</v>
      </c>
      <c r="E72" s="2">
        <v>45.53</v>
      </c>
      <c r="F72" s="2">
        <v>40.83</v>
      </c>
      <c r="G72" s="2">
        <v>156.55</v>
      </c>
      <c r="H72" s="2">
        <v>140.39</v>
      </c>
      <c r="I72" s="2">
        <v>162.69</v>
      </c>
      <c r="J72" s="2">
        <v>145.89</v>
      </c>
      <c r="K72" s="2">
        <v>12.91</v>
      </c>
      <c r="L72" s="2">
        <v>29.85</v>
      </c>
      <c r="M72" s="2">
        <v>17.57</v>
      </c>
      <c r="N72" s="2">
        <v>15.76</v>
      </c>
      <c r="O72" s="2">
        <v>4.52</v>
      </c>
      <c r="P72" s="2">
        <v>101.5</v>
      </c>
      <c r="Q72" s="22">
        <v>111.5123887</v>
      </c>
      <c r="R72" s="2" t="s">
        <v>292</v>
      </c>
    </row>
    <row r="73" spans="1:18">
      <c r="A73" s="2">
        <v>2017</v>
      </c>
      <c r="B73" s="2">
        <v>7</v>
      </c>
      <c r="C73" s="2">
        <v>7</v>
      </c>
      <c r="D73" s="2">
        <v>476.15</v>
      </c>
      <c r="E73" s="2">
        <v>9.89</v>
      </c>
      <c r="F73" s="2">
        <v>8.79</v>
      </c>
      <c r="G73" s="2">
        <v>145.01</v>
      </c>
      <c r="H73" s="2">
        <v>128.9</v>
      </c>
      <c r="I73" s="2">
        <v>292.99</v>
      </c>
      <c r="J73" s="2">
        <v>260.45</v>
      </c>
      <c r="K73" s="2">
        <v>14.04</v>
      </c>
      <c r="L73" s="2">
        <v>27.98</v>
      </c>
      <c r="M73" s="2">
        <v>29.94</v>
      </c>
      <c r="N73" s="2">
        <v>26.61</v>
      </c>
      <c r="O73" s="2">
        <v>4.09</v>
      </c>
      <c r="P73" s="2">
        <v>101.4</v>
      </c>
      <c r="Q73" s="22">
        <v>112.4954633</v>
      </c>
      <c r="R73" s="2" t="s">
        <v>293</v>
      </c>
    </row>
    <row r="74" spans="1:18">
      <c r="A74" s="2">
        <v>2017</v>
      </c>
      <c r="B74" s="2">
        <v>8</v>
      </c>
      <c r="C74" s="2">
        <v>7</v>
      </c>
      <c r="D74" s="2">
        <v>322.57</v>
      </c>
      <c r="E74" s="2">
        <v>1.1</v>
      </c>
      <c r="F74" s="2">
        <v>0.97</v>
      </c>
      <c r="G74" s="2">
        <v>109.39</v>
      </c>
      <c r="H74" s="2">
        <v>96.29</v>
      </c>
      <c r="I74" s="2">
        <v>130.56</v>
      </c>
      <c r="J74" s="2">
        <v>114.93</v>
      </c>
      <c r="K74" s="2">
        <v>15.17</v>
      </c>
      <c r="L74" s="2">
        <v>18.34</v>
      </c>
      <c r="M74" s="2">
        <v>24.83</v>
      </c>
      <c r="N74" s="2">
        <v>21.86</v>
      </c>
      <c r="O74" s="2">
        <v>2.68</v>
      </c>
      <c r="P74" s="2">
        <v>101.5</v>
      </c>
      <c r="Q74" s="22">
        <v>113.6034816</v>
      </c>
      <c r="R74" s="2" t="s">
        <v>294</v>
      </c>
    </row>
    <row r="75" spans="1:18">
      <c r="A75" s="2">
        <v>2017</v>
      </c>
      <c r="B75" s="2">
        <v>9</v>
      </c>
      <c r="C75" s="2">
        <v>7</v>
      </c>
      <c r="D75" s="2">
        <v>240.08</v>
      </c>
      <c r="E75" s="2">
        <v>5.8</v>
      </c>
      <c r="F75" s="2">
        <v>5.17</v>
      </c>
      <c r="G75" s="2">
        <v>79.67</v>
      </c>
      <c r="H75" s="2">
        <v>70.96</v>
      </c>
      <c r="I75" s="2">
        <v>105.73</v>
      </c>
      <c r="J75" s="2">
        <v>94.17</v>
      </c>
      <c r="K75" s="2">
        <v>11.02</v>
      </c>
      <c r="L75" s="2">
        <v>13.08</v>
      </c>
      <c r="M75" s="2">
        <v>14.48</v>
      </c>
      <c r="N75" s="2">
        <v>12.9</v>
      </c>
      <c r="O75" s="2">
        <v>8.13</v>
      </c>
      <c r="P75" s="2">
        <v>101.4</v>
      </c>
      <c r="Q75" s="22">
        <v>112.2765009</v>
      </c>
      <c r="R75" s="2" t="s">
        <v>295</v>
      </c>
    </row>
    <row r="76" spans="1:18">
      <c r="A76" s="2">
        <v>2017</v>
      </c>
      <c r="B76" s="2">
        <v>10</v>
      </c>
      <c r="C76" s="2">
        <v>7</v>
      </c>
      <c r="D76" s="2">
        <v>412.66</v>
      </c>
      <c r="E76" s="2">
        <v>48.52</v>
      </c>
      <c r="F76" s="2">
        <v>43.39</v>
      </c>
      <c r="G76" s="2">
        <v>158.4</v>
      </c>
      <c r="H76" s="2">
        <v>141.65</v>
      </c>
      <c r="I76" s="2">
        <v>90.22</v>
      </c>
      <c r="J76" s="2">
        <v>80.68</v>
      </c>
      <c r="K76" s="2">
        <v>12.44</v>
      </c>
      <c r="L76" s="2">
        <v>27.37</v>
      </c>
      <c r="M76" s="2">
        <v>18.57</v>
      </c>
      <c r="N76" s="2">
        <v>16.61</v>
      </c>
      <c r="O76" s="2">
        <v>6.55</v>
      </c>
      <c r="P76" s="2">
        <v>101.6</v>
      </c>
      <c r="Q76" s="22">
        <v>111.8274893</v>
      </c>
      <c r="R76" s="2" t="s">
        <v>288</v>
      </c>
    </row>
    <row r="77" spans="1:18">
      <c r="A77" s="2">
        <v>2017</v>
      </c>
      <c r="B77" s="2">
        <v>11</v>
      </c>
      <c r="C77" s="2">
        <v>7</v>
      </c>
      <c r="D77" s="2">
        <v>287.99</v>
      </c>
      <c r="E77" s="2">
        <v>17.35</v>
      </c>
      <c r="F77" s="2">
        <v>15.36</v>
      </c>
      <c r="G77" s="2">
        <v>164.79</v>
      </c>
      <c r="H77" s="2">
        <v>145.92</v>
      </c>
      <c r="I77" s="2">
        <v>150.45</v>
      </c>
      <c r="J77" s="2">
        <v>133.22</v>
      </c>
      <c r="K77" s="2">
        <v>19.55</v>
      </c>
      <c r="L77" s="2">
        <v>23.87</v>
      </c>
      <c r="M77" s="2">
        <v>9.14</v>
      </c>
      <c r="N77" s="2">
        <v>8.09</v>
      </c>
      <c r="O77" s="2">
        <v>6.69</v>
      </c>
      <c r="P77" s="2">
        <v>101.4</v>
      </c>
      <c r="Q77" s="22">
        <v>112.9319927</v>
      </c>
      <c r="R77" s="2" t="s">
        <v>296</v>
      </c>
    </row>
    <row r="78" spans="1:18">
      <c r="A78" s="2">
        <v>2017</v>
      </c>
      <c r="B78" s="2">
        <v>12</v>
      </c>
      <c r="C78" s="2">
        <v>7</v>
      </c>
      <c r="D78" s="2">
        <v>343.66</v>
      </c>
      <c r="E78" s="2">
        <v>61.8</v>
      </c>
      <c r="F78" s="2">
        <v>55.15</v>
      </c>
      <c r="G78" s="2">
        <v>128.83</v>
      </c>
      <c r="H78" s="2">
        <v>114.98</v>
      </c>
      <c r="I78" s="2">
        <v>228.89</v>
      </c>
      <c r="J78" s="2">
        <v>204.28</v>
      </c>
      <c r="K78" s="2">
        <v>24.37</v>
      </c>
      <c r="L78" s="2">
        <v>26.56</v>
      </c>
      <c r="M78" s="2">
        <v>14.56</v>
      </c>
      <c r="N78" s="2">
        <v>12.99</v>
      </c>
      <c r="O78" s="2">
        <v>5.79</v>
      </c>
      <c r="P78" s="2">
        <v>101.6</v>
      </c>
      <c r="Q78" s="22">
        <v>112.0484364</v>
      </c>
      <c r="R78" s="2" t="s">
        <v>297</v>
      </c>
    </row>
    <row r="79" spans="1:18">
      <c r="A79" s="2">
        <v>2017</v>
      </c>
      <c r="B79" s="2">
        <v>13</v>
      </c>
      <c r="C79" s="2">
        <v>7</v>
      </c>
      <c r="D79" s="2">
        <v>411.45</v>
      </c>
      <c r="E79" s="2">
        <v>81.5</v>
      </c>
      <c r="F79" s="2">
        <v>71</v>
      </c>
      <c r="G79" s="2">
        <v>131.44</v>
      </c>
      <c r="H79" s="2">
        <v>114.5</v>
      </c>
      <c r="I79" s="2">
        <v>203.96</v>
      </c>
      <c r="J79" s="2">
        <v>177.67</v>
      </c>
      <c r="K79" s="2">
        <v>25.06</v>
      </c>
      <c r="L79" s="2">
        <v>31.52</v>
      </c>
      <c r="M79" s="2">
        <v>11.97</v>
      </c>
      <c r="N79" s="2">
        <v>10.43</v>
      </c>
      <c r="O79" s="2">
        <v>3.59</v>
      </c>
      <c r="P79" s="2">
        <v>102.2</v>
      </c>
      <c r="Q79" s="22">
        <v>114.7956614</v>
      </c>
      <c r="R79" s="2" t="s">
        <v>298</v>
      </c>
    </row>
    <row r="80" spans="1:18">
      <c r="A80" s="2">
        <v>2018</v>
      </c>
      <c r="B80" s="2">
        <v>1</v>
      </c>
      <c r="C80" s="2">
        <v>8</v>
      </c>
      <c r="D80" s="2">
        <v>383.95</v>
      </c>
      <c r="E80" s="2">
        <v>58.39</v>
      </c>
      <c r="F80" s="2">
        <v>50.04</v>
      </c>
      <c r="G80" s="2">
        <v>140.11</v>
      </c>
      <c r="H80" s="2">
        <v>120.09</v>
      </c>
      <c r="I80" s="2">
        <v>189.18</v>
      </c>
      <c r="J80" s="2">
        <v>162.14</v>
      </c>
      <c r="K80" s="2">
        <v>17.13</v>
      </c>
      <c r="L80" s="2">
        <v>30.52</v>
      </c>
      <c r="M80" s="2">
        <v>17.21</v>
      </c>
      <c r="N80" s="2">
        <v>14.75</v>
      </c>
      <c r="O80" s="2">
        <v>4.81</v>
      </c>
      <c r="P80" s="2">
        <v>102.4</v>
      </c>
      <c r="Q80" s="22">
        <v>116.6750329</v>
      </c>
      <c r="R80" s="2" t="s">
        <v>287</v>
      </c>
    </row>
    <row r="81" spans="1:18">
      <c r="A81" s="2">
        <v>2018</v>
      </c>
      <c r="B81" s="2">
        <v>2</v>
      </c>
      <c r="C81" s="2">
        <v>8</v>
      </c>
      <c r="D81" s="2">
        <v>333.09</v>
      </c>
      <c r="E81" s="2">
        <v>76.87</v>
      </c>
      <c r="F81" s="2">
        <v>67.46</v>
      </c>
      <c r="G81" s="2">
        <v>134.92</v>
      </c>
      <c r="H81" s="2">
        <v>118.4</v>
      </c>
      <c r="I81" s="2">
        <v>146.85</v>
      </c>
      <c r="J81" s="2">
        <v>128.87</v>
      </c>
      <c r="K81" s="2">
        <v>17.66</v>
      </c>
      <c r="L81" s="2">
        <v>28.07</v>
      </c>
      <c r="M81" s="2">
        <v>14.6</v>
      </c>
      <c r="N81" s="2">
        <v>12.81</v>
      </c>
      <c r="O81" s="2">
        <v>4.11</v>
      </c>
      <c r="P81" s="2">
        <v>101.8</v>
      </c>
      <c r="Q81" s="22">
        <v>113.9539603</v>
      </c>
      <c r="R81" s="2" t="s">
        <v>288</v>
      </c>
    </row>
    <row r="82" spans="1:18">
      <c r="A82" s="2">
        <v>2018</v>
      </c>
      <c r="B82" s="2">
        <v>3</v>
      </c>
      <c r="C82" s="2">
        <v>8</v>
      </c>
      <c r="D82" s="2">
        <v>398.58</v>
      </c>
      <c r="E82" s="2">
        <v>83.74</v>
      </c>
      <c r="F82" s="2">
        <v>74</v>
      </c>
      <c r="G82" s="2">
        <v>111.55</v>
      </c>
      <c r="H82" s="2">
        <v>98.58</v>
      </c>
      <c r="I82" s="2">
        <v>316.38</v>
      </c>
      <c r="J82" s="2">
        <v>279.59</v>
      </c>
      <c r="K82" s="2">
        <v>24.12</v>
      </c>
      <c r="L82" s="2">
        <v>37.48</v>
      </c>
      <c r="M82" s="2">
        <v>10.28</v>
      </c>
      <c r="N82" s="2">
        <v>9.08</v>
      </c>
      <c r="O82" s="2">
        <v>4.37</v>
      </c>
      <c r="P82" s="2">
        <v>101.8</v>
      </c>
      <c r="Q82" s="22">
        <v>113.1566653</v>
      </c>
      <c r="R82" s="2" t="s">
        <v>289</v>
      </c>
    </row>
    <row r="83" spans="1:18">
      <c r="A83" s="2">
        <v>2018</v>
      </c>
      <c r="B83" s="2">
        <v>4</v>
      </c>
      <c r="C83" s="2">
        <v>8</v>
      </c>
      <c r="D83" s="2">
        <v>396.54</v>
      </c>
      <c r="E83" s="2">
        <v>6.79</v>
      </c>
      <c r="F83" s="2">
        <v>5.85</v>
      </c>
      <c r="G83" s="2">
        <v>133.93</v>
      </c>
      <c r="H83" s="2">
        <v>115.35</v>
      </c>
      <c r="I83" s="2">
        <v>258.97</v>
      </c>
      <c r="J83" s="2">
        <v>223.04</v>
      </c>
      <c r="K83" s="2">
        <v>21.23</v>
      </c>
      <c r="L83" s="2">
        <v>28.68</v>
      </c>
      <c r="M83" s="2">
        <v>44.2</v>
      </c>
      <c r="N83" s="2">
        <v>38.07</v>
      </c>
      <c r="O83" s="2">
        <v>2.52</v>
      </c>
      <c r="P83" s="2">
        <v>102.3</v>
      </c>
      <c r="Q83" s="22">
        <v>116.1093152</v>
      </c>
      <c r="R83" s="2" t="s">
        <v>290</v>
      </c>
    </row>
    <row r="84" spans="1:18">
      <c r="A84" s="2">
        <v>2018</v>
      </c>
      <c r="B84" s="2">
        <v>5</v>
      </c>
      <c r="C84" s="2">
        <v>8</v>
      </c>
      <c r="D84" s="2">
        <v>338.24</v>
      </c>
      <c r="E84" s="2">
        <v>5.27</v>
      </c>
      <c r="F84" s="2">
        <v>4.65</v>
      </c>
      <c r="G84" s="2">
        <v>136.03</v>
      </c>
      <c r="H84" s="2">
        <v>120.07</v>
      </c>
      <c r="I84" s="2">
        <v>217.44</v>
      </c>
      <c r="J84" s="2">
        <v>191.93</v>
      </c>
      <c r="K84" s="2">
        <v>18.54</v>
      </c>
      <c r="L84" s="2">
        <v>29.52</v>
      </c>
      <c r="M84" s="2">
        <v>28.29</v>
      </c>
      <c r="N84" s="2">
        <v>24.97</v>
      </c>
      <c r="O84" s="2">
        <v>2.42</v>
      </c>
      <c r="P84" s="2">
        <v>102</v>
      </c>
      <c r="Q84" s="22">
        <v>113.2940771</v>
      </c>
      <c r="R84" s="2" t="s">
        <v>291</v>
      </c>
    </row>
    <row r="85" spans="1:18">
      <c r="A85" s="2">
        <v>2018</v>
      </c>
      <c r="B85" s="2">
        <v>6</v>
      </c>
      <c r="C85" s="2">
        <v>8</v>
      </c>
      <c r="D85" s="2">
        <v>421.51</v>
      </c>
      <c r="E85" s="2">
        <v>43.29</v>
      </c>
      <c r="F85" s="2">
        <v>37.87</v>
      </c>
      <c r="G85" s="2">
        <v>155.38</v>
      </c>
      <c r="H85" s="2">
        <v>135.94</v>
      </c>
      <c r="I85" s="2">
        <v>169.9</v>
      </c>
      <c r="J85" s="2">
        <v>148.64</v>
      </c>
      <c r="K85" s="2">
        <v>12.74</v>
      </c>
      <c r="L85" s="2">
        <v>28.97</v>
      </c>
      <c r="M85" s="2">
        <v>18.65</v>
      </c>
      <c r="N85" s="2">
        <v>16.32</v>
      </c>
      <c r="O85" s="2">
        <v>4.28</v>
      </c>
      <c r="P85" s="2">
        <v>102.5</v>
      </c>
      <c r="Q85" s="22">
        <v>114.3001984</v>
      </c>
      <c r="R85" s="2" t="s">
        <v>292</v>
      </c>
    </row>
    <row r="86" spans="1:18">
      <c r="A86" s="2">
        <v>2018</v>
      </c>
      <c r="B86" s="2">
        <v>7</v>
      </c>
      <c r="C86" s="2">
        <v>8</v>
      </c>
      <c r="D86" s="2">
        <v>374.2</v>
      </c>
      <c r="E86" s="2">
        <v>10.31</v>
      </c>
      <c r="F86" s="2">
        <v>8.96</v>
      </c>
      <c r="G86" s="2">
        <v>147.89</v>
      </c>
      <c r="H86" s="2">
        <v>128.51</v>
      </c>
      <c r="I86" s="2">
        <v>291.01</v>
      </c>
      <c r="J86" s="2">
        <v>252.87</v>
      </c>
      <c r="K86" s="2">
        <v>14.52</v>
      </c>
      <c r="L86" s="2">
        <v>26.4</v>
      </c>
      <c r="M86" s="2">
        <v>28.66</v>
      </c>
      <c r="N86" s="2">
        <v>24.9</v>
      </c>
      <c r="O86" s="2">
        <v>3.93</v>
      </c>
      <c r="P86" s="2">
        <v>102.3</v>
      </c>
      <c r="Q86" s="22">
        <v>115.0828589</v>
      </c>
      <c r="R86" s="2" t="s">
        <v>293</v>
      </c>
    </row>
    <row r="87" spans="1:18">
      <c r="A87" s="2">
        <v>2018</v>
      </c>
      <c r="B87" s="2">
        <v>8</v>
      </c>
      <c r="C87" s="2">
        <v>8</v>
      </c>
      <c r="D87" s="2">
        <v>277.19</v>
      </c>
      <c r="E87" s="2">
        <v>0.26</v>
      </c>
      <c r="F87" s="2">
        <v>0.22</v>
      </c>
      <c r="G87" s="2">
        <v>105.29</v>
      </c>
      <c r="H87" s="2">
        <v>90.95</v>
      </c>
      <c r="I87" s="2">
        <v>128.65</v>
      </c>
      <c r="J87" s="2">
        <v>111.13</v>
      </c>
      <c r="K87" s="2">
        <v>15.22</v>
      </c>
      <c r="L87" s="2">
        <v>19.49</v>
      </c>
      <c r="M87" s="2">
        <v>24.75</v>
      </c>
      <c r="N87" s="2">
        <v>21.38</v>
      </c>
      <c r="O87" s="2">
        <v>2.7</v>
      </c>
      <c r="P87" s="2">
        <v>101.9</v>
      </c>
      <c r="Q87" s="22">
        <v>115.7619478</v>
      </c>
      <c r="R87" s="2" t="s">
        <v>294</v>
      </c>
    </row>
    <row r="88" spans="1:18">
      <c r="A88" s="2">
        <v>2018</v>
      </c>
      <c r="B88" s="2">
        <v>9</v>
      </c>
      <c r="C88" s="2">
        <v>8</v>
      </c>
      <c r="D88" s="2">
        <v>254.48</v>
      </c>
      <c r="E88" s="2">
        <v>5.66</v>
      </c>
      <c r="F88" s="2">
        <v>4.96</v>
      </c>
      <c r="G88" s="2">
        <v>79.27</v>
      </c>
      <c r="H88" s="2">
        <v>69.42</v>
      </c>
      <c r="I88" s="2">
        <v>118.71</v>
      </c>
      <c r="J88" s="2">
        <v>103.96</v>
      </c>
      <c r="K88" s="2">
        <v>11.25</v>
      </c>
      <c r="L88" s="2">
        <v>13.77</v>
      </c>
      <c r="M88" s="2">
        <v>15.65</v>
      </c>
      <c r="N88" s="2">
        <v>13.71</v>
      </c>
      <c r="O88" s="2">
        <v>7.94</v>
      </c>
      <c r="P88" s="2">
        <v>101.7</v>
      </c>
      <c r="Q88" s="22">
        <v>114.1852014</v>
      </c>
      <c r="R88" s="2" t="s">
        <v>295</v>
      </c>
    </row>
    <row r="89" spans="1:18">
      <c r="A89" s="2">
        <v>2018</v>
      </c>
      <c r="B89" s="2">
        <v>10</v>
      </c>
      <c r="C89" s="2">
        <v>8</v>
      </c>
      <c r="D89" s="2">
        <v>379.95</v>
      </c>
      <c r="E89" s="2">
        <v>37.04</v>
      </c>
      <c r="F89" s="2">
        <v>32.44</v>
      </c>
      <c r="G89" s="2">
        <v>153.48</v>
      </c>
      <c r="H89" s="2">
        <v>134.42</v>
      </c>
      <c r="I89" s="2">
        <v>93.03</v>
      </c>
      <c r="J89" s="2">
        <v>81.48</v>
      </c>
      <c r="K89" s="2">
        <v>12.41</v>
      </c>
      <c r="L89" s="2">
        <v>27.05</v>
      </c>
      <c r="M89" s="2">
        <v>20.15</v>
      </c>
      <c r="N89" s="2">
        <v>17.65</v>
      </c>
      <c r="O89" s="2">
        <v>6.28</v>
      </c>
      <c r="P89" s="2">
        <v>102.1</v>
      </c>
      <c r="Q89" s="22">
        <v>114.1758666</v>
      </c>
      <c r="R89" s="2" t="s">
        <v>288</v>
      </c>
    </row>
    <row r="90" spans="1:18">
      <c r="A90" s="2">
        <v>2018</v>
      </c>
      <c r="B90" s="2">
        <v>11</v>
      </c>
      <c r="C90" s="2">
        <v>8</v>
      </c>
      <c r="D90" s="2">
        <v>274.29</v>
      </c>
      <c r="E90" s="2">
        <v>18.22</v>
      </c>
      <c r="F90" s="2">
        <v>15.82</v>
      </c>
      <c r="G90" s="2">
        <v>166.46</v>
      </c>
      <c r="H90" s="2">
        <v>144.51</v>
      </c>
      <c r="I90" s="2">
        <v>148.78</v>
      </c>
      <c r="J90" s="2">
        <v>129.16</v>
      </c>
      <c r="K90" s="2">
        <v>19.5</v>
      </c>
      <c r="L90" s="2">
        <v>24.44</v>
      </c>
      <c r="M90" s="2">
        <v>8.85</v>
      </c>
      <c r="N90" s="2">
        <v>7.68</v>
      </c>
      <c r="O90" s="2">
        <v>6.52</v>
      </c>
      <c r="P90" s="2">
        <v>102</v>
      </c>
      <c r="Q90" s="22">
        <v>115.1906325</v>
      </c>
      <c r="R90" s="2" t="s">
        <v>296</v>
      </c>
    </row>
    <row r="91" spans="1:18">
      <c r="A91" s="2">
        <v>2018</v>
      </c>
      <c r="B91" s="2">
        <v>12</v>
      </c>
      <c r="C91" s="2">
        <v>8</v>
      </c>
      <c r="D91" s="2">
        <v>371.96</v>
      </c>
      <c r="E91" s="2">
        <v>53.32</v>
      </c>
      <c r="F91" s="2">
        <v>46.52</v>
      </c>
      <c r="G91" s="2">
        <v>135.03</v>
      </c>
      <c r="H91" s="2">
        <v>117.8</v>
      </c>
      <c r="I91" s="2">
        <v>245.26</v>
      </c>
      <c r="J91" s="2">
        <v>213.97</v>
      </c>
      <c r="K91" s="2">
        <v>24.36</v>
      </c>
      <c r="L91" s="2">
        <v>28.69</v>
      </c>
      <c r="M91" s="2">
        <v>15.86</v>
      </c>
      <c r="N91" s="2">
        <v>13.84</v>
      </c>
      <c r="O91" s="2">
        <v>5.48</v>
      </c>
      <c r="P91" s="2">
        <v>102.3</v>
      </c>
      <c r="Q91" s="22">
        <v>114.6255504</v>
      </c>
      <c r="R91" s="2" t="s">
        <v>297</v>
      </c>
    </row>
    <row r="92" spans="1:18">
      <c r="A92" s="2">
        <v>2018</v>
      </c>
      <c r="B92" s="2">
        <v>13</v>
      </c>
      <c r="C92" s="2">
        <v>8</v>
      </c>
      <c r="D92" s="2">
        <v>413.04</v>
      </c>
      <c r="E92" s="2">
        <v>79.01</v>
      </c>
      <c r="F92" s="2">
        <v>67.48</v>
      </c>
      <c r="G92" s="2">
        <v>130.46</v>
      </c>
      <c r="H92" s="2">
        <v>111.42</v>
      </c>
      <c r="I92" s="2">
        <v>212.4</v>
      </c>
      <c r="J92" s="2">
        <v>181.4</v>
      </c>
      <c r="K92" s="2">
        <v>25.15</v>
      </c>
      <c r="L92" s="2">
        <v>30.88</v>
      </c>
      <c r="M92" s="2">
        <v>10.44</v>
      </c>
      <c r="N92" s="2">
        <v>8.92</v>
      </c>
      <c r="O92" s="2">
        <v>3.32</v>
      </c>
      <c r="P92" s="2">
        <v>102</v>
      </c>
      <c r="Q92" s="22">
        <v>117.0915746</v>
      </c>
      <c r="R92" s="2" t="s">
        <v>298</v>
      </c>
    </row>
    <row r="93" spans="1:18">
      <c r="A93" s="2">
        <v>2019</v>
      </c>
      <c r="B93" s="2">
        <v>1</v>
      </c>
      <c r="C93" s="2">
        <v>9</v>
      </c>
      <c r="D93" s="2">
        <v>472.5</v>
      </c>
      <c r="E93" s="2">
        <v>72.98</v>
      </c>
      <c r="F93" s="2">
        <v>60.73</v>
      </c>
      <c r="G93" s="2">
        <v>141.73</v>
      </c>
      <c r="H93" s="2">
        <v>117.94</v>
      </c>
      <c r="I93" s="2">
        <v>184.98</v>
      </c>
      <c r="J93" s="2">
        <v>153.93</v>
      </c>
      <c r="K93" s="2">
        <v>17.56</v>
      </c>
      <c r="L93" s="2">
        <v>31.14</v>
      </c>
      <c r="M93" s="2">
        <v>18.36</v>
      </c>
      <c r="N93" s="2">
        <v>15.28</v>
      </c>
      <c r="O93" s="2">
        <v>4.8</v>
      </c>
      <c r="P93" s="2">
        <v>103</v>
      </c>
      <c r="Q93" s="22">
        <v>120.1752839</v>
      </c>
      <c r="R93" s="2" t="s">
        <v>287</v>
      </c>
    </row>
    <row r="94" spans="1:18">
      <c r="A94" s="2">
        <v>2019</v>
      </c>
      <c r="B94" s="2">
        <v>2</v>
      </c>
      <c r="C94" s="2">
        <v>9</v>
      </c>
      <c r="D94" s="2">
        <v>365.66</v>
      </c>
      <c r="E94" s="2">
        <v>94.68</v>
      </c>
      <c r="F94" s="2">
        <v>80.9</v>
      </c>
      <c r="G94" s="2">
        <v>138.09</v>
      </c>
      <c r="H94" s="2">
        <v>117.99</v>
      </c>
      <c r="I94" s="2">
        <v>151.48</v>
      </c>
      <c r="J94" s="2">
        <v>129.44</v>
      </c>
      <c r="K94" s="2">
        <v>17.08</v>
      </c>
      <c r="L94" s="2">
        <v>27.96</v>
      </c>
      <c r="M94" s="2">
        <v>18.45</v>
      </c>
      <c r="N94" s="2">
        <v>15.77</v>
      </c>
      <c r="O94" s="2">
        <v>4.02</v>
      </c>
      <c r="P94" s="2">
        <v>102.7</v>
      </c>
      <c r="Q94" s="22">
        <v>117.0307172</v>
      </c>
      <c r="R94" s="2" t="s">
        <v>288</v>
      </c>
    </row>
    <row r="95" spans="1:18">
      <c r="A95" s="2">
        <v>2019</v>
      </c>
      <c r="B95" s="2">
        <v>3</v>
      </c>
      <c r="C95" s="2">
        <v>9</v>
      </c>
      <c r="D95" s="2">
        <v>392.36</v>
      </c>
      <c r="E95" s="2">
        <v>87.9</v>
      </c>
      <c r="F95" s="2">
        <v>75.86</v>
      </c>
      <c r="G95" s="2">
        <v>118.88</v>
      </c>
      <c r="H95" s="2">
        <v>102.6</v>
      </c>
      <c r="I95" s="2">
        <v>317.05</v>
      </c>
      <c r="J95" s="2">
        <v>273.62</v>
      </c>
      <c r="K95" s="2">
        <v>24.99</v>
      </c>
      <c r="L95" s="2">
        <v>38.62</v>
      </c>
      <c r="M95" s="2">
        <v>16.11</v>
      </c>
      <c r="N95" s="2">
        <v>13.9</v>
      </c>
      <c r="O95" s="2">
        <v>3.55</v>
      </c>
      <c r="P95" s="2">
        <v>102.4</v>
      </c>
      <c r="Q95" s="22">
        <v>115.8724253</v>
      </c>
      <c r="R95" s="2" t="s">
        <v>289</v>
      </c>
    </row>
    <row r="96" spans="1:18">
      <c r="A96" s="2">
        <v>2019</v>
      </c>
      <c r="B96" s="2">
        <v>4</v>
      </c>
      <c r="C96" s="2">
        <v>9</v>
      </c>
      <c r="D96" s="2">
        <v>440.8</v>
      </c>
      <c r="E96" s="2">
        <v>7.2</v>
      </c>
      <c r="F96" s="2">
        <v>6.01</v>
      </c>
      <c r="G96" s="2">
        <v>137.31</v>
      </c>
      <c r="H96" s="2">
        <v>114.7</v>
      </c>
      <c r="I96" s="2">
        <v>266.09</v>
      </c>
      <c r="J96" s="2">
        <v>222.28</v>
      </c>
      <c r="K96" s="2">
        <v>21.5</v>
      </c>
      <c r="L96" s="2">
        <v>28.82</v>
      </c>
      <c r="M96" s="2">
        <v>49.37</v>
      </c>
      <c r="N96" s="2">
        <v>41.24</v>
      </c>
      <c r="O96" s="2">
        <v>2.5</v>
      </c>
      <c r="P96" s="2">
        <v>103.1</v>
      </c>
      <c r="Q96" s="22">
        <v>119.7087039</v>
      </c>
      <c r="R96" s="2" t="s">
        <v>290</v>
      </c>
    </row>
    <row r="97" spans="1:18">
      <c r="A97" s="2">
        <v>2019</v>
      </c>
      <c r="B97" s="2">
        <v>5</v>
      </c>
      <c r="C97" s="2">
        <v>9</v>
      </c>
      <c r="D97" s="2">
        <v>483.44</v>
      </c>
      <c r="E97" s="2">
        <v>9.37</v>
      </c>
      <c r="F97" s="2">
        <v>8.05</v>
      </c>
      <c r="G97" s="2">
        <v>136.67</v>
      </c>
      <c r="H97" s="2">
        <v>117.46</v>
      </c>
      <c r="I97" s="2">
        <v>221.87</v>
      </c>
      <c r="J97" s="2">
        <v>190.69</v>
      </c>
      <c r="K97" s="2">
        <v>18.73</v>
      </c>
      <c r="L97" s="2">
        <v>28.73</v>
      </c>
      <c r="M97" s="2">
        <v>30</v>
      </c>
      <c r="N97" s="2">
        <v>25.78</v>
      </c>
      <c r="O97" s="2">
        <v>2.38</v>
      </c>
      <c r="P97" s="2">
        <v>102.7</v>
      </c>
      <c r="Q97" s="22">
        <v>116.3530172</v>
      </c>
      <c r="R97" s="2" t="s">
        <v>291</v>
      </c>
    </row>
    <row r="98" spans="1:18">
      <c r="A98" s="2">
        <v>2019</v>
      </c>
      <c r="B98" s="2">
        <v>6</v>
      </c>
      <c r="C98" s="2">
        <v>9</v>
      </c>
      <c r="D98" s="2">
        <v>492.47</v>
      </c>
      <c r="E98" s="2">
        <v>42.17</v>
      </c>
      <c r="F98" s="2">
        <v>35.75</v>
      </c>
      <c r="G98" s="2">
        <v>156.76</v>
      </c>
      <c r="H98" s="2">
        <v>132.89</v>
      </c>
      <c r="I98" s="2">
        <v>175.07</v>
      </c>
      <c r="J98" s="2">
        <v>148.42</v>
      </c>
      <c r="K98" s="2">
        <v>12.9</v>
      </c>
      <c r="L98" s="2">
        <v>29.39</v>
      </c>
      <c r="M98" s="2">
        <v>20.67</v>
      </c>
      <c r="N98" s="2">
        <v>17.52</v>
      </c>
      <c r="O98" s="2">
        <v>4.24</v>
      </c>
      <c r="P98" s="2">
        <v>103.2</v>
      </c>
      <c r="Q98" s="22">
        <v>117.9578047</v>
      </c>
      <c r="R98" s="2" t="s">
        <v>292</v>
      </c>
    </row>
    <row r="99" spans="1:18">
      <c r="A99" s="2">
        <v>2019</v>
      </c>
      <c r="B99" s="2">
        <v>7</v>
      </c>
      <c r="C99" s="2">
        <v>9</v>
      </c>
      <c r="D99" s="2">
        <v>508.29</v>
      </c>
      <c r="E99" s="2">
        <v>20.92</v>
      </c>
      <c r="F99" s="2">
        <v>17.65</v>
      </c>
      <c r="G99" s="2">
        <v>143.17</v>
      </c>
      <c r="H99" s="2">
        <v>120.78</v>
      </c>
      <c r="I99" s="2">
        <v>291.44</v>
      </c>
      <c r="J99" s="2">
        <v>245.87</v>
      </c>
      <c r="K99" s="2">
        <v>14.52</v>
      </c>
      <c r="L99" s="2">
        <v>26.79</v>
      </c>
      <c r="M99" s="2">
        <v>29.5</v>
      </c>
      <c r="N99" s="2">
        <v>24.89</v>
      </c>
      <c r="O99" s="2">
        <v>3.94</v>
      </c>
      <c r="P99" s="2">
        <v>103</v>
      </c>
      <c r="Q99" s="22">
        <v>118.5353447</v>
      </c>
      <c r="R99" s="2" t="s">
        <v>293</v>
      </c>
    </row>
    <row r="100" spans="1:18">
      <c r="A100" s="2">
        <v>2019</v>
      </c>
      <c r="B100" s="2">
        <v>8</v>
      </c>
      <c r="C100" s="2">
        <v>9</v>
      </c>
      <c r="D100" s="2">
        <v>354.14</v>
      </c>
      <c r="E100" s="2">
        <v>6.32</v>
      </c>
      <c r="F100" s="2">
        <v>5.3</v>
      </c>
      <c r="G100" s="2">
        <v>107.9</v>
      </c>
      <c r="H100" s="2">
        <v>90.41</v>
      </c>
      <c r="I100" s="2">
        <v>111.66</v>
      </c>
      <c r="J100" s="2">
        <v>93.56</v>
      </c>
      <c r="K100" s="2">
        <v>15.09</v>
      </c>
      <c r="L100" s="2">
        <v>19.7</v>
      </c>
      <c r="M100" s="2">
        <v>24.21</v>
      </c>
      <c r="N100" s="2">
        <v>20.28</v>
      </c>
      <c r="O100" s="2">
        <v>2.74</v>
      </c>
      <c r="P100" s="2">
        <v>103.1</v>
      </c>
      <c r="Q100" s="22">
        <v>119.3505682</v>
      </c>
      <c r="R100" s="2" t="s">
        <v>294</v>
      </c>
    </row>
    <row r="101" spans="1:18">
      <c r="A101" s="2">
        <v>2019</v>
      </c>
      <c r="B101" s="2">
        <v>9</v>
      </c>
      <c r="C101" s="2">
        <v>9</v>
      </c>
      <c r="D101" s="2">
        <v>290.95</v>
      </c>
      <c r="E101" s="2">
        <v>6.04</v>
      </c>
      <c r="F101" s="2">
        <v>5.13</v>
      </c>
      <c r="G101" s="2">
        <v>93.39</v>
      </c>
      <c r="H101" s="2">
        <v>79.25</v>
      </c>
      <c r="I101" s="2">
        <v>131.6</v>
      </c>
      <c r="J101" s="2">
        <v>111.68</v>
      </c>
      <c r="K101" s="2">
        <v>11.48</v>
      </c>
      <c r="L101" s="2">
        <v>14.06</v>
      </c>
      <c r="M101" s="2">
        <v>19.04</v>
      </c>
      <c r="N101" s="2">
        <v>16.16</v>
      </c>
      <c r="O101" s="2">
        <v>7.36</v>
      </c>
      <c r="P101" s="2">
        <v>103.2</v>
      </c>
      <c r="Q101" s="22">
        <v>117.8391278</v>
      </c>
      <c r="R101" s="2" t="s">
        <v>295</v>
      </c>
    </row>
    <row r="102" spans="1:18">
      <c r="A102" s="2">
        <v>2019</v>
      </c>
      <c r="B102" s="2">
        <v>10</v>
      </c>
      <c r="C102" s="2">
        <v>9</v>
      </c>
      <c r="D102" s="2">
        <v>400.6</v>
      </c>
      <c r="E102" s="2">
        <v>37.52</v>
      </c>
      <c r="F102" s="2">
        <v>31.94</v>
      </c>
      <c r="G102" s="2">
        <v>153.67</v>
      </c>
      <c r="H102" s="2">
        <v>130.8</v>
      </c>
      <c r="I102" s="2">
        <v>97.73</v>
      </c>
      <c r="J102" s="2">
        <v>83.18</v>
      </c>
      <c r="K102" s="2">
        <v>12.74</v>
      </c>
      <c r="L102" s="2">
        <v>27.88</v>
      </c>
      <c r="M102" s="2">
        <v>21.53</v>
      </c>
      <c r="N102" s="2">
        <v>18.33</v>
      </c>
      <c r="O102" s="2">
        <v>6.26</v>
      </c>
      <c r="P102" s="2">
        <v>102.9</v>
      </c>
      <c r="Q102" s="22">
        <v>117.4869667</v>
      </c>
      <c r="R102" s="2" t="s">
        <v>288</v>
      </c>
    </row>
    <row r="103" spans="1:18">
      <c r="A103" s="2">
        <v>2019</v>
      </c>
      <c r="B103" s="2">
        <v>11</v>
      </c>
      <c r="C103" s="2">
        <v>9</v>
      </c>
      <c r="D103" s="2">
        <v>298.97</v>
      </c>
      <c r="E103" s="2">
        <v>17.97</v>
      </c>
      <c r="F103" s="2">
        <v>15.25</v>
      </c>
      <c r="G103" s="2">
        <v>165.28</v>
      </c>
      <c r="H103" s="2">
        <v>140.26</v>
      </c>
      <c r="I103" s="2">
        <v>157.72</v>
      </c>
      <c r="J103" s="2">
        <v>133.84</v>
      </c>
      <c r="K103" s="2">
        <v>19.93</v>
      </c>
      <c r="L103" s="2">
        <v>23.77</v>
      </c>
      <c r="M103" s="2">
        <v>10.07</v>
      </c>
      <c r="N103" s="2">
        <v>8.55</v>
      </c>
      <c r="O103" s="2">
        <v>6.29</v>
      </c>
      <c r="P103" s="2">
        <v>102.3</v>
      </c>
      <c r="Q103" s="22">
        <v>117.8400171</v>
      </c>
      <c r="R103" s="2" t="s">
        <v>296</v>
      </c>
    </row>
    <row r="104" spans="1:18">
      <c r="A104" s="2">
        <v>2019</v>
      </c>
      <c r="B104" s="2">
        <v>12</v>
      </c>
      <c r="C104" s="2">
        <v>9</v>
      </c>
      <c r="D104" s="2">
        <v>375.96</v>
      </c>
      <c r="E104" s="2">
        <v>53.05</v>
      </c>
      <c r="F104" s="2">
        <v>45.33</v>
      </c>
      <c r="G104" s="2">
        <v>153</v>
      </c>
      <c r="H104" s="2">
        <v>130.73</v>
      </c>
      <c r="I104" s="2">
        <v>270.78</v>
      </c>
      <c r="J104" s="2">
        <v>231.37</v>
      </c>
      <c r="K104" s="2">
        <v>24.39</v>
      </c>
      <c r="L104" s="2">
        <v>28.31</v>
      </c>
      <c r="M104" s="2">
        <v>17.45</v>
      </c>
      <c r="N104" s="2">
        <v>14.91</v>
      </c>
      <c r="O104" s="2">
        <v>5.05</v>
      </c>
      <c r="P104" s="2">
        <v>102.1</v>
      </c>
      <c r="Q104" s="22">
        <v>117.032687</v>
      </c>
      <c r="R104" s="2" t="s">
        <v>297</v>
      </c>
    </row>
    <row r="105" spans="1:18">
      <c r="A105" s="2">
        <v>2019</v>
      </c>
      <c r="B105" s="2">
        <v>13</v>
      </c>
      <c r="C105" s="2">
        <v>9</v>
      </c>
      <c r="D105" s="2">
        <v>413.22</v>
      </c>
      <c r="E105" s="2">
        <v>80.77</v>
      </c>
      <c r="F105" s="2">
        <v>67.69</v>
      </c>
      <c r="G105" s="2">
        <v>133.59</v>
      </c>
      <c r="H105" s="2">
        <v>111.96</v>
      </c>
      <c r="I105" s="2">
        <v>241.06</v>
      </c>
      <c r="J105" s="2">
        <v>202.03</v>
      </c>
      <c r="K105" s="2">
        <v>23.97</v>
      </c>
      <c r="L105" s="2">
        <v>36.13</v>
      </c>
      <c r="M105" s="2">
        <v>14.19</v>
      </c>
      <c r="N105" s="2">
        <v>11.89</v>
      </c>
      <c r="O105" s="2">
        <v>2.98</v>
      </c>
      <c r="P105" s="2">
        <v>101.9</v>
      </c>
      <c r="Q105" s="22">
        <v>119.3163146</v>
      </c>
      <c r="R105" s="2" t="s">
        <v>298</v>
      </c>
    </row>
    <row r="106" spans="1:18">
      <c r="A106" s="2">
        <v>2020</v>
      </c>
      <c r="B106" s="2">
        <v>1</v>
      </c>
      <c r="C106" s="2">
        <v>10</v>
      </c>
      <c r="D106" s="2">
        <v>470.92</v>
      </c>
      <c r="E106" s="2">
        <v>75.7</v>
      </c>
      <c r="F106" s="2">
        <v>61.76</v>
      </c>
      <c r="G106" s="2">
        <v>140.29</v>
      </c>
      <c r="H106" s="2">
        <v>114.45</v>
      </c>
      <c r="I106" s="2">
        <v>194.7</v>
      </c>
      <c r="J106" s="2">
        <v>158.84</v>
      </c>
      <c r="K106" s="2">
        <v>75.51</v>
      </c>
      <c r="L106" s="2">
        <v>162.36</v>
      </c>
      <c r="M106" s="2">
        <v>19.69</v>
      </c>
      <c r="N106" s="2">
        <v>16.06</v>
      </c>
      <c r="O106" s="2">
        <v>4.72</v>
      </c>
      <c r="P106" s="2">
        <v>102</v>
      </c>
      <c r="Q106" s="22">
        <v>122.5787896</v>
      </c>
      <c r="R106" s="2" t="s">
        <v>287</v>
      </c>
    </row>
    <row r="107" spans="1:18">
      <c r="A107" s="2">
        <v>2020</v>
      </c>
      <c r="B107" s="2">
        <v>2</v>
      </c>
      <c r="C107" s="2">
        <v>10</v>
      </c>
      <c r="D107" s="2">
        <v>402.31</v>
      </c>
      <c r="E107" s="2">
        <v>88.31</v>
      </c>
      <c r="F107" s="2">
        <v>73.91</v>
      </c>
      <c r="G107" s="2">
        <v>141.05</v>
      </c>
      <c r="H107" s="2">
        <v>118.04</v>
      </c>
      <c r="I107" s="2">
        <v>145.03</v>
      </c>
      <c r="J107" s="2">
        <v>121.38</v>
      </c>
      <c r="K107" s="2">
        <v>79.98</v>
      </c>
      <c r="L107" s="2">
        <v>162.39</v>
      </c>
      <c r="M107" s="2">
        <v>23.11</v>
      </c>
      <c r="N107" s="2">
        <v>19.34</v>
      </c>
      <c r="O107" s="2">
        <v>3.9</v>
      </c>
      <c r="P107" s="2">
        <v>102.1</v>
      </c>
      <c r="Q107" s="22">
        <v>119.4883623</v>
      </c>
      <c r="R107" s="2" t="s">
        <v>288</v>
      </c>
    </row>
    <row r="108" spans="1:18">
      <c r="A108" s="2">
        <v>2020</v>
      </c>
      <c r="B108" s="2">
        <v>3</v>
      </c>
      <c r="C108" s="2">
        <v>10</v>
      </c>
      <c r="D108" s="2">
        <v>396.65</v>
      </c>
      <c r="E108" s="2">
        <v>87.13</v>
      </c>
      <c r="F108" s="2">
        <v>73.08</v>
      </c>
      <c r="G108" s="2">
        <v>206.19</v>
      </c>
      <c r="H108" s="2">
        <v>172.93</v>
      </c>
      <c r="I108" s="2">
        <v>307.74</v>
      </c>
      <c r="J108" s="2">
        <v>258.1</v>
      </c>
      <c r="K108" s="2">
        <v>99.16</v>
      </c>
      <c r="L108" s="2">
        <v>163.65</v>
      </c>
      <c r="M108" s="2">
        <v>13.65</v>
      </c>
      <c r="N108" s="2">
        <v>11.45</v>
      </c>
      <c r="O108" s="2">
        <v>3.14</v>
      </c>
      <c r="P108" s="2">
        <v>102.9</v>
      </c>
      <c r="Q108" s="22">
        <v>119.2327256</v>
      </c>
      <c r="R108" s="2" t="s">
        <v>289</v>
      </c>
    </row>
    <row r="109" spans="1:18">
      <c r="A109" s="2">
        <v>2020</v>
      </c>
      <c r="B109" s="2">
        <v>4</v>
      </c>
      <c r="C109" s="2">
        <v>10</v>
      </c>
      <c r="D109" s="2">
        <v>442.68</v>
      </c>
      <c r="E109" s="2">
        <v>7.45</v>
      </c>
      <c r="F109" s="2">
        <v>6.07</v>
      </c>
      <c r="G109" s="2">
        <v>132.34</v>
      </c>
      <c r="H109" s="2">
        <v>107.86</v>
      </c>
      <c r="I109" s="2">
        <v>271.9</v>
      </c>
      <c r="J109" s="2">
        <v>221.59</v>
      </c>
      <c r="K109" s="2">
        <v>86.8</v>
      </c>
      <c r="L109" s="2">
        <v>149.13</v>
      </c>
      <c r="M109" s="2">
        <v>50.99</v>
      </c>
      <c r="N109" s="2">
        <v>41.56</v>
      </c>
      <c r="O109" s="2">
        <v>2.36</v>
      </c>
      <c r="P109" s="2">
        <v>102.5</v>
      </c>
      <c r="Q109" s="22">
        <v>122.7014215</v>
      </c>
      <c r="R109" s="2" t="s">
        <v>290</v>
      </c>
    </row>
    <row r="110" spans="1:18">
      <c r="A110" s="2">
        <v>2020</v>
      </c>
      <c r="B110" s="2">
        <v>5</v>
      </c>
      <c r="C110" s="2">
        <v>10</v>
      </c>
      <c r="D110" s="2">
        <v>417.35</v>
      </c>
      <c r="E110" s="2">
        <v>18.19</v>
      </c>
      <c r="F110" s="2">
        <v>15.22</v>
      </c>
      <c r="G110" s="2">
        <v>132.6</v>
      </c>
      <c r="H110" s="2">
        <v>110.97</v>
      </c>
      <c r="I110" s="2">
        <v>231.07</v>
      </c>
      <c r="J110" s="2">
        <v>193.37</v>
      </c>
      <c r="K110" s="2">
        <v>81.07</v>
      </c>
      <c r="L110" s="2">
        <v>159.52</v>
      </c>
      <c r="M110" s="2">
        <v>32.68</v>
      </c>
      <c r="N110" s="2">
        <v>27.35</v>
      </c>
      <c r="O110" s="2">
        <v>2.02</v>
      </c>
      <c r="P110" s="2">
        <v>102.7</v>
      </c>
      <c r="Q110" s="22">
        <v>119.4945486</v>
      </c>
      <c r="R110" s="2" t="s">
        <v>291</v>
      </c>
    </row>
    <row r="111" spans="1:18">
      <c r="A111" s="2">
        <v>2020</v>
      </c>
      <c r="B111" s="2">
        <v>6</v>
      </c>
      <c r="C111" s="2">
        <v>10</v>
      </c>
      <c r="D111" s="2">
        <v>460.96</v>
      </c>
      <c r="E111" s="2">
        <v>42.06</v>
      </c>
      <c r="F111" s="2">
        <v>34.69</v>
      </c>
      <c r="G111" s="2">
        <v>149.47</v>
      </c>
      <c r="H111" s="2">
        <v>123.26</v>
      </c>
      <c r="I111" s="2">
        <v>190.45</v>
      </c>
      <c r="J111" s="2">
        <v>157.06</v>
      </c>
      <c r="K111" s="2">
        <v>54.83</v>
      </c>
      <c r="L111" s="2">
        <v>172.18</v>
      </c>
      <c r="M111" s="2">
        <v>22.45</v>
      </c>
      <c r="N111" s="2">
        <v>18.51</v>
      </c>
      <c r="O111" s="2">
        <v>4.04</v>
      </c>
      <c r="P111" s="2">
        <v>102.8</v>
      </c>
      <c r="Q111" s="22">
        <v>121.2606233</v>
      </c>
      <c r="R111" s="2" t="s">
        <v>292</v>
      </c>
    </row>
    <row r="112" spans="1:18">
      <c r="A112" s="2">
        <v>2020</v>
      </c>
      <c r="B112" s="2">
        <v>7</v>
      </c>
      <c r="C112" s="2">
        <v>10</v>
      </c>
      <c r="D112" s="2">
        <v>452.66</v>
      </c>
      <c r="E112" s="2">
        <v>17.65</v>
      </c>
      <c r="F112" s="2">
        <v>14.48</v>
      </c>
      <c r="G112" s="2">
        <v>140.74</v>
      </c>
      <c r="H112" s="2">
        <v>115.5</v>
      </c>
      <c r="I112" s="2">
        <v>276.33</v>
      </c>
      <c r="J112" s="2">
        <v>226.77</v>
      </c>
      <c r="K112" s="2">
        <v>71.23</v>
      </c>
      <c r="L112" s="2">
        <v>162.54</v>
      </c>
      <c r="M112" s="2">
        <v>33.01</v>
      </c>
      <c r="N112" s="2">
        <v>27.09</v>
      </c>
      <c r="O112" s="2">
        <v>3.67</v>
      </c>
      <c r="P112" s="2">
        <v>102.8</v>
      </c>
      <c r="Q112" s="22">
        <v>121.8543343</v>
      </c>
      <c r="R112" s="2" t="s">
        <v>293</v>
      </c>
    </row>
    <row r="113" spans="1:18">
      <c r="A113" s="2">
        <v>2020</v>
      </c>
      <c r="B113" s="2">
        <v>8</v>
      </c>
      <c r="C113" s="2">
        <v>10</v>
      </c>
      <c r="D113" s="2">
        <v>355.12</v>
      </c>
      <c r="E113" s="2">
        <v>3.55</v>
      </c>
      <c r="F113" s="2">
        <v>2.9</v>
      </c>
      <c r="G113" s="2">
        <v>106.47</v>
      </c>
      <c r="H113" s="2">
        <v>86.86</v>
      </c>
      <c r="I113" s="2">
        <v>107.96</v>
      </c>
      <c r="J113" s="2">
        <v>88.08</v>
      </c>
      <c r="K113" s="2">
        <v>68.4</v>
      </c>
      <c r="L113" s="2">
        <v>118.09</v>
      </c>
      <c r="M113" s="2">
        <v>28.71</v>
      </c>
      <c r="N113" s="2">
        <v>23.42</v>
      </c>
      <c r="O113" s="2">
        <v>2.57</v>
      </c>
      <c r="P113" s="2">
        <v>102.7</v>
      </c>
      <c r="Q113" s="22">
        <v>122.5730335</v>
      </c>
      <c r="R113" s="2" t="s">
        <v>294</v>
      </c>
    </row>
    <row r="114" spans="1:18">
      <c r="A114" s="2">
        <v>2020</v>
      </c>
      <c r="B114" s="2">
        <v>9</v>
      </c>
      <c r="C114" s="2">
        <v>10</v>
      </c>
      <c r="D114" s="2">
        <v>290.1</v>
      </c>
      <c r="E114" s="2">
        <v>6.44</v>
      </c>
      <c r="F114" s="2">
        <v>5.3</v>
      </c>
      <c r="G114" s="2">
        <v>100.05</v>
      </c>
      <c r="H114" s="2">
        <v>82.27</v>
      </c>
      <c r="I114" s="2">
        <v>131.41</v>
      </c>
      <c r="J114" s="2">
        <v>108.06</v>
      </c>
      <c r="K114" s="2">
        <v>43.73</v>
      </c>
      <c r="L114" s="2">
        <v>95.02</v>
      </c>
      <c r="M114" s="2">
        <v>20.69</v>
      </c>
      <c r="N114" s="2">
        <v>17.01</v>
      </c>
      <c r="O114" s="2">
        <v>7.12</v>
      </c>
      <c r="P114" s="2">
        <v>103.2</v>
      </c>
      <c r="Q114" s="22">
        <v>121.6099799</v>
      </c>
      <c r="R114" s="2" t="s">
        <v>295</v>
      </c>
    </row>
    <row r="115" spans="1:18">
      <c r="A115" s="2">
        <v>2020</v>
      </c>
      <c r="B115" s="2">
        <v>10</v>
      </c>
      <c r="C115" s="2">
        <v>10</v>
      </c>
      <c r="D115" s="2">
        <v>438.84</v>
      </c>
      <c r="E115" s="2">
        <v>37.62</v>
      </c>
      <c r="F115" s="2">
        <v>31.24</v>
      </c>
      <c r="G115" s="2">
        <v>158.18</v>
      </c>
      <c r="H115" s="2">
        <v>131.35</v>
      </c>
      <c r="I115" s="2">
        <v>99.49</v>
      </c>
      <c r="J115" s="2">
        <v>82.62</v>
      </c>
      <c r="K115" s="2">
        <v>69.64</v>
      </c>
      <c r="L115" s="2">
        <v>134.7</v>
      </c>
      <c r="M115" s="2">
        <v>23.24</v>
      </c>
      <c r="N115" s="2">
        <v>19.3</v>
      </c>
      <c r="O115" s="2">
        <v>6.22</v>
      </c>
      <c r="P115" s="2">
        <v>102.5</v>
      </c>
      <c r="Q115" s="22">
        <v>120.4241409</v>
      </c>
      <c r="R115" s="2" t="s">
        <v>288</v>
      </c>
    </row>
    <row r="116" spans="1:18">
      <c r="A116" s="2">
        <v>2020</v>
      </c>
      <c r="B116" s="2">
        <v>11</v>
      </c>
      <c r="C116" s="2">
        <v>10</v>
      </c>
      <c r="D116" s="2">
        <v>308.21</v>
      </c>
      <c r="E116" s="2">
        <v>20.92</v>
      </c>
      <c r="F116" s="2">
        <v>17.4</v>
      </c>
      <c r="G116" s="2">
        <v>177.89</v>
      </c>
      <c r="H116" s="2">
        <v>148</v>
      </c>
      <c r="I116" s="2">
        <v>165.83</v>
      </c>
      <c r="J116" s="2">
        <v>137.97</v>
      </c>
      <c r="K116" s="2">
        <v>87.63</v>
      </c>
      <c r="L116" s="2">
        <v>118.28</v>
      </c>
      <c r="M116" s="2">
        <v>10.56</v>
      </c>
      <c r="N116" s="2">
        <v>8.79</v>
      </c>
      <c r="O116" s="2">
        <v>6.09</v>
      </c>
      <c r="P116" s="2">
        <v>102</v>
      </c>
      <c r="Q116" s="22">
        <v>120.1968174</v>
      </c>
      <c r="R116" s="2" t="s">
        <v>296</v>
      </c>
    </row>
    <row r="117" spans="1:18">
      <c r="A117" s="2">
        <v>2020</v>
      </c>
      <c r="B117" s="2">
        <v>12</v>
      </c>
      <c r="C117" s="2">
        <v>10</v>
      </c>
      <c r="D117" s="2">
        <v>379.79</v>
      </c>
      <c r="E117" s="2">
        <v>48.12</v>
      </c>
      <c r="F117" s="2">
        <v>40.51</v>
      </c>
      <c r="G117" s="2">
        <v>146.65</v>
      </c>
      <c r="H117" s="2">
        <v>123.46</v>
      </c>
      <c r="I117" s="2">
        <v>276.08</v>
      </c>
      <c r="J117" s="2">
        <v>232.41</v>
      </c>
      <c r="K117" s="2">
        <v>105.48</v>
      </c>
      <c r="L117" s="2">
        <v>144.41</v>
      </c>
      <c r="M117" s="2">
        <v>19.17</v>
      </c>
      <c r="N117" s="2">
        <v>16.14</v>
      </c>
      <c r="O117" s="2">
        <v>4.94</v>
      </c>
      <c r="P117" s="2">
        <v>101.5</v>
      </c>
      <c r="Q117" s="22">
        <v>118.7881773</v>
      </c>
      <c r="R117" s="2" t="s">
        <v>297</v>
      </c>
    </row>
    <row r="118" spans="1:18">
      <c r="A118" s="2">
        <v>2020</v>
      </c>
      <c r="B118" s="2">
        <v>13</v>
      </c>
      <c r="C118" s="2">
        <v>10</v>
      </c>
      <c r="D118" s="2">
        <v>406.56</v>
      </c>
      <c r="E118" s="2">
        <v>75.29</v>
      </c>
      <c r="F118" s="2">
        <v>62.17</v>
      </c>
      <c r="G118" s="2">
        <v>142.82</v>
      </c>
      <c r="H118" s="2">
        <v>117.93</v>
      </c>
      <c r="I118" s="2">
        <v>299.56</v>
      </c>
      <c r="J118" s="2">
        <v>247.35</v>
      </c>
      <c r="K118" s="2">
        <v>97.98</v>
      </c>
      <c r="L118" s="2">
        <v>147.17</v>
      </c>
      <c r="M118" s="2">
        <v>15.95</v>
      </c>
      <c r="N118" s="2">
        <v>13.17</v>
      </c>
      <c r="O118" s="2">
        <v>2.89</v>
      </c>
      <c r="P118" s="2">
        <v>101.5</v>
      </c>
      <c r="Q118" s="22">
        <v>121.1060593</v>
      </c>
      <c r="R118" s="2" t="s">
        <v>298</v>
      </c>
    </row>
    <row r="119" spans="1:18">
      <c r="A119" s="2">
        <v>2021</v>
      </c>
      <c r="B119" s="2">
        <v>1</v>
      </c>
      <c r="C119" s="2">
        <v>11</v>
      </c>
      <c r="D119" s="2">
        <v>500.14</v>
      </c>
      <c r="E119" s="2">
        <v>78.29</v>
      </c>
      <c r="F119" s="2">
        <v>63.24</v>
      </c>
      <c r="G119" s="2">
        <v>142.3</v>
      </c>
      <c r="H119" s="2">
        <v>114.94</v>
      </c>
      <c r="I119" s="2">
        <v>199.86</v>
      </c>
      <c r="J119" s="2">
        <v>161.43</v>
      </c>
      <c r="K119" s="2">
        <v>17.33</v>
      </c>
      <c r="L119" s="2">
        <v>31.7</v>
      </c>
      <c r="M119" s="2">
        <v>22.87</v>
      </c>
      <c r="N119" s="2">
        <v>18.47</v>
      </c>
      <c r="O119" s="2">
        <v>4.57</v>
      </c>
      <c r="P119" s="2">
        <v>101</v>
      </c>
      <c r="Q119" s="22">
        <v>123.8045775</v>
      </c>
      <c r="R119" s="2" t="s">
        <v>287</v>
      </c>
    </row>
    <row r="120" spans="1:18">
      <c r="A120" s="2">
        <v>2021</v>
      </c>
      <c r="B120" s="2">
        <v>2</v>
      </c>
      <c r="C120" s="2">
        <v>11</v>
      </c>
      <c r="D120" s="2">
        <v>426.1</v>
      </c>
      <c r="E120" s="2">
        <v>79.93</v>
      </c>
      <c r="F120" s="2">
        <v>66.23</v>
      </c>
      <c r="G120" s="2">
        <v>150.89</v>
      </c>
      <c r="H120" s="2">
        <v>125.03</v>
      </c>
      <c r="I120" s="2">
        <v>148.08</v>
      </c>
      <c r="J120" s="2">
        <v>122.7</v>
      </c>
      <c r="K120" s="2">
        <v>17.15</v>
      </c>
      <c r="L120" s="2">
        <v>27.61</v>
      </c>
      <c r="M120" s="2">
        <v>22.4</v>
      </c>
      <c r="N120" s="2">
        <v>18.56</v>
      </c>
      <c r="O120" s="2">
        <v>3.69</v>
      </c>
      <c r="P120" s="2">
        <v>101</v>
      </c>
      <c r="Q120" s="22">
        <v>120.6832459</v>
      </c>
      <c r="R120" s="2" t="s">
        <v>288</v>
      </c>
    </row>
    <row r="121" spans="1:18">
      <c r="A121" s="2">
        <v>2021</v>
      </c>
      <c r="B121" s="2">
        <v>3</v>
      </c>
      <c r="C121" s="2">
        <v>11</v>
      </c>
      <c r="D121" s="2">
        <v>405.93</v>
      </c>
      <c r="E121" s="2">
        <v>90.4</v>
      </c>
      <c r="F121" s="2">
        <v>75.14</v>
      </c>
      <c r="G121" s="2">
        <v>124.2</v>
      </c>
      <c r="H121" s="2">
        <v>103.24</v>
      </c>
      <c r="I121" s="2">
        <v>319.82</v>
      </c>
      <c r="J121" s="2">
        <v>265.84</v>
      </c>
      <c r="K121" s="2">
        <v>24.8</v>
      </c>
      <c r="L121" s="2">
        <v>41.06</v>
      </c>
      <c r="M121" s="2">
        <v>14.58</v>
      </c>
      <c r="N121" s="2">
        <v>12.12</v>
      </c>
      <c r="O121" s="2">
        <v>2.69</v>
      </c>
      <c r="P121" s="2">
        <v>100.9</v>
      </c>
      <c r="Q121" s="22">
        <v>120.3058201</v>
      </c>
      <c r="R121" s="2" t="s">
        <v>289</v>
      </c>
    </row>
    <row r="122" spans="1:18">
      <c r="A122" s="2">
        <v>2021</v>
      </c>
      <c r="B122" s="2">
        <v>4</v>
      </c>
      <c r="C122" s="2">
        <v>11</v>
      </c>
      <c r="D122" s="2">
        <v>450.01</v>
      </c>
      <c r="E122" s="2">
        <v>6.96</v>
      </c>
      <c r="F122" s="2">
        <v>5.58</v>
      </c>
      <c r="G122" s="2">
        <v>138.02</v>
      </c>
      <c r="H122" s="2">
        <v>110.71</v>
      </c>
      <c r="I122" s="2">
        <v>275.92</v>
      </c>
      <c r="J122" s="2">
        <v>221.33</v>
      </c>
      <c r="K122" s="2">
        <v>22.38</v>
      </c>
      <c r="L122" s="2">
        <v>30.25</v>
      </c>
      <c r="M122" s="2">
        <v>55.39</v>
      </c>
      <c r="N122" s="2">
        <v>44.43</v>
      </c>
      <c r="O122" s="2">
        <v>2.36</v>
      </c>
      <c r="P122" s="2">
        <v>101.6</v>
      </c>
      <c r="Q122" s="22">
        <v>124.6646443</v>
      </c>
      <c r="R122" s="2" t="s">
        <v>290</v>
      </c>
    </row>
    <row r="123" spans="1:18">
      <c r="A123" s="2">
        <v>2021</v>
      </c>
      <c r="B123" s="2">
        <v>5</v>
      </c>
      <c r="C123" s="2">
        <v>11</v>
      </c>
      <c r="D123" s="2">
        <v>470.62</v>
      </c>
      <c r="E123" s="2">
        <v>5.27</v>
      </c>
      <c r="F123" s="2">
        <v>4.37</v>
      </c>
      <c r="G123" s="2">
        <v>134.74</v>
      </c>
      <c r="H123" s="2">
        <v>111.75</v>
      </c>
      <c r="I123" s="2">
        <v>236.11</v>
      </c>
      <c r="J123" s="2">
        <v>195.83</v>
      </c>
      <c r="K123" s="2">
        <v>19.74</v>
      </c>
      <c r="L123" s="2">
        <v>30.28</v>
      </c>
      <c r="M123" s="2">
        <v>34.6</v>
      </c>
      <c r="N123" s="2">
        <v>28.7</v>
      </c>
      <c r="O123" s="2">
        <v>2</v>
      </c>
      <c r="P123" s="2">
        <v>100.9</v>
      </c>
      <c r="Q123" s="22">
        <v>120.5699996</v>
      </c>
      <c r="R123" s="2" t="s">
        <v>291</v>
      </c>
    </row>
    <row r="124" spans="1:18">
      <c r="A124" s="2">
        <v>2021</v>
      </c>
      <c r="B124" s="2">
        <v>6</v>
      </c>
      <c r="C124" s="2">
        <v>11</v>
      </c>
      <c r="D124" s="2">
        <v>516.92</v>
      </c>
      <c r="E124" s="2">
        <v>36.26</v>
      </c>
      <c r="F124" s="2">
        <v>29.55</v>
      </c>
      <c r="G124" s="2">
        <v>155.9</v>
      </c>
      <c r="H124" s="2">
        <v>127.04</v>
      </c>
      <c r="I124" s="2">
        <v>190.16</v>
      </c>
      <c r="J124" s="2">
        <v>154.96</v>
      </c>
      <c r="K124" s="2">
        <v>13.46</v>
      </c>
      <c r="L124" s="2">
        <v>30.52</v>
      </c>
      <c r="M124" s="2">
        <v>25.64</v>
      </c>
      <c r="N124" s="2">
        <v>20.89</v>
      </c>
      <c r="O124" s="2">
        <v>3.93</v>
      </c>
      <c r="P124" s="2">
        <v>101.2</v>
      </c>
      <c r="Q124" s="22">
        <v>122.7157507</v>
      </c>
      <c r="R124" s="2" t="s">
        <v>292</v>
      </c>
    </row>
    <row r="125" spans="1:18">
      <c r="A125" s="2">
        <v>2021</v>
      </c>
      <c r="B125" s="2">
        <v>7</v>
      </c>
      <c r="C125" s="2">
        <v>11</v>
      </c>
      <c r="D125" s="2">
        <v>500.97</v>
      </c>
      <c r="E125" s="2">
        <v>15.45</v>
      </c>
      <c r="F125" s="2">
        <v>12.57</v>
      </c>
      <c r="G125" s="2">
        <v>144.49</v>
      </c>
      <c r="H125" s="2">
        <v>117.52</v>
      </c>
      <c r="I125" s="2">
        <v>284.69</v>
      </c>
      <c r="J125" s="2">
        <v>231.55</v>
      </c>
      <c r="K125" s="2">
        <v>14.22</v>
      </c>
      <c r="L125" s="2">
        <v>27.14</v>
      </c>
      <c r="M125" s="2">
        <v>35.02</v>
      </c>
      <c r="N125" s="2">
        <v>28.48</v>
      </c>
      <c r="O125" s="2">
        <v>3.42</v>
      </c>
      <c r="P125" s="2">
        <v>100.9</v>
      </c>
      <c r="Q125" s="22">
        <v>122.9510234</v>
      </c>
      <c r="R125" s="2" t="s">
        <v>293</v>
      </c>
    </row>
    <row r="126" spans="1:18">
      <c r="A126" s="2">
        <v>2021</v>
      </c>
      <c r="B126" s="2">
        <v>8</v>
      </c>
      <c r="C126" s="2">
        <v>11</v>
      </c>
      <c r="D126" s="2">
        <v>336.99</v>
      </c>
      <c r="E126" s="2">
        <v>0.71</v>
      </c>
      <c r="F126" s="2">
        <v>0.58</v>
      </c>
      <c r="G126" s="2">
        <v>104.43</v>
      </c>
      <c r="H126" s="2">
        <v>84.94</v>
      </c>
      <c r="I126" s="2">
        <v>106.01</v>
      </c>
      <c r="J126" s="2">
        <v>86.23</v>
      </c>
      <c r="K126" s="2">
        <v>16.21</v>
      </c>
      <c r="L126" s="2">
        <v>20.4</v>
      </c>
      <c r="M126" s="2">
        <v>32.47</v>
      </c>
      <c r="N126" s="2">
        <v>26.41</v>
      </c>
      <c r="O126" s="2">
        <v>2.68</v>
      </c>
      <c r="P126" s="2">
        <v>100.3</v>
      </c>
      <c r="Q126" s="22">
        <v>122.9407526</v>
      </c>
      <c r="R126" s="2" t="s">
        <v>294</v>
      </c>
    </row>
    <row r="127" spans="1:18">
      <c r="A127" s="2">
        <v>2021</v>
      </c>
      <c r="B127" s="2">
        <v>9</v>
      </c>
      <c r="C127" s="2">
        <v>11</v>
      </c>
      <c r="D127" s="2">
        <v>293.14</v>
      </c>
      <c r="E127" s="2">
        <v>6.46</v>
      </c>
      <c r="F127" s="2">
        <v>5.3</v>
      </c>
      <c r="G127" s="2">
        <v>110.29</v>
      </c>
      <c r="H127" s="2">
        <v>90.42</v>
      </c>
      <c r="I127" s="2">
        <v>131.99</v>
      </c>
      <c r="J127" s="2">
        <v>108.21</v>
      </c>
      <c r="K127" s="2">
        <v>12.19</v>
      </c>
      <c r="L127" s="2">
        <v>15.62</v>
      </c>
      <c r="M127" s="2">
        <v>22.39</v>
      </c>
      <c r="N127" s="2">
        <v>18.36</v>
      </c>
      <c r="O127" s="2">
        <v>7.03</v>
      </c>
      <c r="P127" s="2">
        <v>100.3</v>
      </c>
      <c r="Q127" s="22">
        <v>121.9748099</v>
      </c>
      <c r="R127" s="2" t="s">
        <v>295</v>
      </c>
    </row>
    <row r="128" spans="1:18">
      <c r="A128" s="2">
        <v>2021</v>
      </c>
      <c r="B128" s="2">
        <v>10</v>
      </c>
      <c r="C128" s="2">
        <v>11</v>
      </c>
      <c r="D128" s="2">
        <v>444.82</v>
      </c>
      <c r="E128" s="2">
        <v>38.7</v>
      </c>
      <c r="F128" s="2">
        <v>31.66</v>
      </c>
      <c r="G128" s="2">
        <v>166.62</v>
      </c>
      <c r="H128" s="2">
        <v>136.32</v>
      </c>
      <c r="I128" s="2">
        <v>101.59</v>
      </c>
      <c r="J128" s="2">
        <v>83.11</v>
      </c>
      <c r="K128" s="2">
        <v>13.35</v>
      </c>
      <c r="L128" s="2">
        <v>29.18</v>
      </c>
      <c r="M128" s="2">
        <v>23.01</v>
      </c>
      <c r="N128" s="2">
        <v>18.83</v>
      </c>
      <c r="O128" s="2">
        <v>6.11</v>
      </c>
      <c r="P128" s="2">
        <v>101.5</v>
      </c>
      <c r="Q128" s="22">
        <v>122.230503</v>
      </c>
      <c r="R128" s="2" t="s">
        <v>288</v>
      </c>
    </row>
    <row r="129" spans="1:18">
      <c r="A129" s="2">
        <v>2021</v>
      </c>
      <c r="B129" s="2">
        <v>11</v>
      </c>
      <c r="C129" s="2">
        <v>11</v>
      </c>
      <c r="D129" s="2">
        <v>315.41</v>
      </c>
      <c r="E129" s="2">
        <v>23.52</v>
      </c>
      <c r="F129" s="2">
        <v>19.39</v>
      </c>
      <c r="G129" s="2">
        <v>192.78</v>
      </c>
      <c r="H129" s="2">
        <v>158.96</v>
      </c>
      <c r="I129" s="2">
        <v>170.05</v>
      </c>
      <c r="J129" s="2">
        <v>140.21</v>
      </c>
      <c r="K129" s="2">
        <v>19.65</v>
      </c>
      <c r="L129" s="2">
        <v>23.66</v>
      </c>
      <c r="M129" s="2">
        <v>11.02</v>
      </c>
      <c r="N129" s="2">
        <v>9.09</v>
      </c>
      <c r="O129" s="2">
        <v>6.02</v>
      </c>
      <c r="P129" s="2">
        <v>100.9</v>
      </c>
      <c r="Q129" s="22">
        <v>121.2785888</v>
      </c>
      <c r="R129" s="2" t="s">
        <v>296</v>
      </c>
    </row>
    <row r="130" spans="1:18">
      <c r="A130" s="2">
        <v>2021</v>
      </c>
      <c r="B130" s="2">
        <v>12</v>
      </c>
      <c r="C130" s="2">
        <v>11</v>
      </c>
      <c r="D130" s="2">
        <v>330.06</v>
      </c>
      <c r="E130" s="2">
        <v>33.38</v>
      </c>
      <c r="F130" s="2">
        <v>27.71</v>
      </c>
      <c r="G130" s="2">
        <v>132.15</v>
      </c>
      <c r="H130" s="2">
        <v>109.71</v>
      </c>
      <c r="I130" s="2">
        <v>244.12</v>
      </c>
      <c r="J130" s="2">
        <v>202.67</v>
      </c>
      <c r="K130" s="2">
        <v>24.69</v>
      </c>
      <c r="L130" s="2">
        <v>25.55</v>
      </c>
      <c r="M130" s="2">
        <v>19.44</v>
      </c>
      <c r="N130" s="2">
        <v>16.14</v>
      </c>
      <c r="O130" s="2">
        <v>5.27</v>
      </c>
      <c r="P130" s="2">
        <v>101.4</v>
      </c>
      <c r="Q130" s="22">
        <v>120.4512117</v>
      </c>
      <c r="R130" s="2" t="s">
        <v>297</v>
      </c>
    </row>
    <row r="131" spans="1:18">
      <c r="A131" s="2">
        <v>2021</v>
      </c>
      <c r="B131" s="2">
        <v>13</v>
      </c>
      <c r="C131" s="2">
        <v>11</v>
      </c>
      <c r="D131" s="2">
        <v>411.67</v>
      </c>
      <c r="E131" s="2">
        <v>76.53</v>
      </c>
      <c r="F131" s="2">
        <v>62.44</v>
      </c>
      <c r="G131" s="2">
        <v>133.53</v>
      </c>
      <c r="H131" s="2">
        <v>108.95</v>
      </c>
      <c r="I131" s="2">
        <v>310.93</v>
      </c>
      <c r="J131" s="2">
        <v>253.7</v>
      </c>
      <c r="K131" s="2">
        <v>23.71</v>
      </c>
      <c r="L131" s="2">
        <v>32.42</v>
      </c>
      <c r="M131" s="2">
        <v>16.81</v>
      </c>
      <c r="N131" s="2">
        <v>13.72</v>
      </c>
      <c r="O131" s="2">
        <v>2.76</v>
      </c>
      <c r="P131" s="2">
        <v>101.2</v>
      </c>
      <c r="Q131" s="22">
        <v>122.559332</v>
      </c>
      <c r="R131" s="2" t="s">
        <v>298</v>
      </c>
    </row>
    <row r="132" spans="1:18">
      <c r="A132" s="2">
        <v>2022</v>
      </c>
      <c r="B132" s="2">
        <v>1</v>
      </c>
      <c r="C132" s="2">
        <v>12</v>
      </c>
      <c r="D132" s="2">
        <v>516.58</v>
      </c>
      <c r="E132" s="2">
        <v>78.57</v>
      </c>
      <c r="F132" s="2">
        <v>62.34</v>
      </c>
      <c r="G132" s="2">
        <v>150.26</v>
      </c>
      <c r="H132" s="2">
        <v>119.22</v>
      </c>
      <c r="I132" s="2">
        <v>205.5</v>
      </c>
      <c r="J132" s="2">
        <v>163.05</v>
      </c>
      <c r="K132" s="2">
        <v>88.62</v>
      </c>
      <c r="L132" s="2">
        <v>214.45</v>
      </c>
      <c r="M132" s="2">
        <v>23.1</v>
      </c>
      <c r="N132" s="2">
        <v>18.33</v>
      </c>
      <c r="O132" s="2">
        <v>4.57</v>
      </c>
      <c r="P132" s="2">
        <v>101.8</v>
      </c>
      <c r="Q132" s="22">
        <v>126.0330599</v>
      </c>
      <c r="R132" s="2" t="s">
        <v>287</v>
      </c>
    </row>
    <row r="133" spans="1:18">
      <c r="A133" s="2">
        <v>2022</v>
      </c>
      <c r="B133" s="2">
        <v>2</v>
      </c>
      <c r="C133" s="2">
        <v>12</v>
      </c>
      <c r="D133" s="2">
        <v>475.17</v>
      </c>
      <c r="E133" s="2">
        <v>96.78</v>
      </c>
      <c r="F133" s="2">
        <v>78.54</v>
      </c>
      <c r="G133" s="2">
        <v>166.59</v>
      </c>
      <c r="H133" s="2">
        <v>135.2</v>
      </c>
      <c r="I133" s="2">
        <v>151.39</v>
      </c>
      <c r="J133" s="2">
        <v>122.86</v>
      </c>
      <c r="K133" s="2">
        <v>105.15</v>
      </c>
      <c r="L133" s="2">
        <v>187.66</v>
      </c>
      <c r="M133" s="2">
        <v>26.85</v>
      </c>
      <c r="N133" s="2">
        <v>21.79</v>
      </c>
      <c r="O133" s="2">
        <v>3.74</v>
      </c>
      <c r="P133" s="2">
        <v>102.1</v>
      </c>
      <c r="Q133" s="22">
        <v>123.2175941</v>
      </c>
      <c r="R133" s="2" t="s">
        <v>288</v>
      </c>
    </row>
    <row r="134" spans="1:18">
      <c r="A134" s="2">
        <v>2022</v>
      </c>
      <c r="B134" s="2">
        <v>3</v>
      </c>
      <c r="C134" s="2">
        <v>12</v>
      </c>
      <c r="D134" s="2">
        <v>416.23</v>
      </c>
      <c r="E134" s="2">
        <v>92.96</v>
      </c>
      <c r="F134" s="2">
        <v>75.9</v>
      </c>
      <c r="G134" s="2">
        <v>124.34</v>
      </c>
      <c r="H134" s="2">
        <v>101.53</v>
      </c>
      <c r="I134" s="2">
        <v>326.64</v>
      </c>
      <c r="J134" s="2">
        <v>266.71</v>
      </c>
      <c r="K134" s="2">
        <v>115.73</v>
      </c>
      <c r="L134" s="2">
        <v>268.96</v>
      </c>
      <c r="M134" s="2">
        <v>9.6</v>
      </c>
      <c r="N134" s="2">
        <v>7.84</v>
      </c>
      <c r="O134" s="2">
        <v>2.56</v>
      </c>
      <c r="P134" s="2">
        <v>101.8</v>
      </c>
      <c r="Q134" s="22">
        <v>122.4713249</v>
      </c>
      <c r="R134" s="2" t="s">
        <v>289</v>
      </c>
    </row>
    <row r="135" spans="1:18">
      <c r="A135" s="2">
        <v>2022</v>
      </c>
      <c r="B135" s="2">
        <v>4</v>
      </c>
      <c r="C135" s="2">
        <v>12</v>
      </c>
      <c r="D135" s="2">
        <v>487.71</v>
      </c>
      <c r="E135" s="2">
        <v>8.16</v>
      </c>
      <c r="F135" s="2">
        <v>6.4</v>
      </c>
      <c r="G135" s="2">
        <v>153.44</v>
      </c>
      <c r="H135" s="2">
        <v>120.43</v>
      </c>
      <c r="I135" s="2">
        <v>282.84</v>
      </c>
      <c r="J135" s="2">
        <v>222</v>
      </c>
      <c r="K135" s="2">
        <v>95.33</v>
      </c>
      <c r="L135" s="2">
        <v>210.84</v>
      </c>
      <c r="M135" s="2">
        <v>58.49</v>
      </c>
      <c r="N135" s="2">
        <v>45.91</v>
      </c>
      <c r="O135" s="2">
        <v>2.36</v>
      </c>
      <c r="P135" s="2">
        <v>102.2</v>
      </c>
      <c r="Q135" s="22">
        <v>127.4072665</v>
      </c>
      <c r="R135" s="2" t="s">
        <v>290</v>
      </c>
    </row>
    <row r="136" spans="1:18">
      <c r="A136" s="2">
        <v>2022</v>
      </c>
      <c r="B136" s="2">
        <v>5</v>
      </c>
      <c r="C136" s="2">
        <v>12</v>
      </c>
      <c r="D136" s="2">
        <v>544.85</v>
      </c>
      <c r="E136" s="2">
        <v>7.32</v>
      </c>
      <c r="F136" s="2">
        <v>5.95</v>
      </c>
      <c r="G136" s="2">
        <v>148.05</v>
      </c>
      <c r="H136" s="2">
        <v>120.38</v>
      </c>
      <c r="I136" s="2">
        <v>262.43</v>
      </c>
      <c r="J136" s="2">
        <v>213.39</v>
      </c>
      <c r="K136" s="2">
        <v>88.33</v>
      </c>
      <c r="L136" s="2">
        <v>213.53</v>
      </c>
      <c r="M136" s="2">
        <v>39</v>
      </c>
      <c r="N136" s="2">
        <v>31.71</v>
      </c>
      <c r="O136" s="2">
        <v>1.98</v>
      </c>
      <c r="P136" s="2">
        <v>102</v>
      </c>
      <c r="Q136" s="22">
        <v>122.9813996</v>
      </c>
      <c r="R136" s="2" t="s">
        <v>291</v>
      </c>
    </row>
    <row r="137" spans="1:18">
      <c r="A137" s="2">
        <v>2022</v>
      </c>
      <c r="B137" s="2">
        <v>6</v>
      </c>
      <c r="C137" s="2">
        <v>12</v>
      </c>
      <c r="D137" s="2">
        <v>539.3</v>
      </c>
      <c r="E137" s="2">
        <v>46.1</v>
      </c>
      <c r="F137" s="2">
        <v>36.94</v>
      </c>
      <c r="G137" s="2">
        <v>168.67</v>
      </c>
      <c r="H137" s="2">
        <v>135.15</v>
      </c>
      <c r="I137" s="2">
        <v>198.86</v>
      </c>
      <c r="J137" s="2">
        <v>159.34</v>
      </c>
      <c r="K137" s="2">
        <v>62.61</v>
      </c>
      <c r="L137" s="2">
        <v>231.66</v>
      </c>
      <c r="M137" s="2">
        <v>29.38</v>
      </c>
      <c r="N137" s="2">
        <v>23.54</v>
      </c>
      <c r="O137" s="2">
        <v>3.93</v>
      </c>
      <c r="P137" s="2">
        <v>101.7</v>
      </c>
      <c r="Q137" s="22">
        <v>124.8019185</v>
      </c>
      <c r="R137" s="2" t="s">
        <v>292</v>
      </c>
    </row>
    <row r="138" spans="1:18">
      <c r="A138" s="2">
        <v>2022</v>
      </c>
      <c r="B138" s="2">
        <v>7</v>
      </c>
      <c r="C138" s="2">
        <v>12</v>
      </c>
      <c r="D138" s="2">
        <v>584.71</v>
      </c>
      <c r="E138" s="2">
        <v>17.6</v>
      </c>
      <c r="F138" s="2">
        <v>14.1</v>
      </c>
      <c r="G138" s="2">
        <v>158</v>
      </c>
      <c r="H138" s="2">
        <v>126.61</v>
      </c>
      <c r="I138" s="2">
        <v>298.53</v>
      </c>
      <c r="J138" s="2">
        <v>239.22</v>
      </c>
      <c r="K138" s="2">
        <v>77.56</v>
      </c>
      <c r="L138" s="2">
        <v>206.45</v>
      </c>
      <c r="M138" s="2">
        <v>43.58</v>
      </c>
      <c r="N138" s="2">
        <v>34.92</v>
      </c>
      <c r="O138" s="2">
        <v>3.44</v>
      </c>
      <c r="P138" s="2">
        <v>101.5</v>
      </c>
      <c r="Q138" s="22">
        <v>124.7952887</v>
      </c>
      <c r="R138" s="2" t="s">
        <v>293</v>
      </c>
    </row>
    <row r="139" spans="1:18">
      <c r="A139" s="2">
        <v>2022</v>
      </c>
      <c r="B139" s="2">
        <v>8</v>
      </c>
      <c r="C139" s="2">
        <v>12</v>
      </c>
      <c r="D139" s="2">
        <v>396.62</v>
      </c>
      <c r="E139" s="2">
        <v>0.27</v>
      </c>
      <c r="F139" s="2">
        <v>0.22</v>
      </c>
      <c r="G139" s="2">
        <v>114.02</v>
      </c>
      <c r="H139" s="2">
        <v>90.84</v>
      </c>
      <c r="I139" s="2">
        <v>118.72</v>
      </c>
      <c r="J139" s="2">
        <v>94.58</v>
      </c>
      <c r="K139" s="2">
        <v>77.59</v>
      </c>
      <c r="L139" s="2">
        <v>147.55</v>
      </c>
      <c r="M139" s="2">
        <v>39.84</v>
      </c>
      <c r="N139" s="2">
        <v>31.74</v>
      </c>
      <c r="O139" s="2">
        <v>2.47</v>
      </c>
      <c r="P139" s="2">
        <v>102.1</v>
      </c>
      <c r="Q139" s="22">
        <v>125.5225084</v>
      </c>
      <c r="R139" s="2" t="s">
        <v>294</v>
      </c>
    </row>
    <row r="140" spans="1:18">
      <c r="A140" s="2">
        <v>2022</v>
      </c>
      <c r="B140" s="2">
        <v>9</v>
      </c>
      <c r="C140" s="2">
        <v>12</v>
      </c>
      <c r="D140" s="2">
        <v>299.35</v>
      </c>
      <c r="E140" s="2">
        <v>6.43</v>
      </c>
      <c r="F140" s="2">
        <v>5.17</v>
      </c>
      <c r="G140" s="2">
        <v>120.05</v>
      </c>
      <c r="H140" s="2">
        <v>96.49</v>
      </c>
      <c r="I140" s="2">
        <v>129.43</v>
      </c>
      <c r="J140" s="2">
        <v>104.03</v>
      </c>
      <c r="K140" s="2">
        <v>53.06</v>
      </c>
      <c r="L140" s="2">
        <v>127.61</v>
      </c>
      <c r="M140" s="2">
        <v>24.84</v>
      </c>
      <c r="N140" s="2">
        <v>19.97</v>
      </c>
      <c r="O140" s="2">
        <v>6.9</v>
      </c>
      <c r="P140" s="2">
        <v>102</v>
      </c>
      <c r="Q140" s="22">
        <v>124.4143061</v>
      </c>
      <c r="R140" s="2" t="s">
        <v>295</v>
      </c>
    </row>
    <row r="141" spans="1:18">
      <c r="A141" s="2">
        <v>2022</v>
      </c>
      <c r="B141" s="2">
        <v>10</v>
      </c>
      <c r="C141" s="2">
        <v>12</v>
      </c>
      <c r="D141" s="2">
        <v>486.76</v>
      </c>
      <c r="E141" s="2">
        <v>37.99</v>
      </c>
      <c r="F141" s="2">
        <v>30.44</v>
      </c>
      <c r="G141" s="2">
        <v>169.17</v>
      </c>
      <c r="H141" s="2">
        <v>135.56</v>
      </c>
      <c r="I141" s="2">
        <v>103.81</v>
      </c>
      <c r="J141" s="2">
        <v>83.18</v>
      </c>
      <c r="K141" s="2">
        <v>76.35</v>
      </c>
      <c r="L141" s="2">
        <v>177.55</v>
      </c>
      <c r="M141" s="2">
        <v>23.14</v>
      </c>
      <c r="N141" s="2">
        <v>18.54</v>
      </c>
      <c r="O141" s="2">
        <v>6.07</v>
      </c>
      <c r="P141" s="2">
        <v>102.1</v>
      </c>
      <c r="Q141" s="22">
        <v>124.7973435</v>
      </c>
      <c r="R141" s="2" t="s">
        <v>288</v>
      </c>
    </row>
    <row r="142" spans="1:18">
      <c r="A142" s="2">
        <v>2022</v>
      </c>
      <c r="B142" s="2">
        <v>11</v>
      </c>
      <c r="C142" s="2">
        <v>12</v>
      </c>
      <c r="D142" s="2">
        <v>332.73</v>
      </c>
      <c r="E142" s="2">
        <v>24.49</v>
      </c>
      <c r="F142" s="2">
        <v>19.82</v>
      </c>
      <c r="G142" s="2">
        <v>202.99</v>
      </c>
      <c r="H142" s="2">
        <v>164.25</v>
      </c>
      <c r="I142" s="2">
        <v>175.33</v>
      </c>
      <c r="J142" s="2">
        <v>141.87</v>
      </c>
      <c r="K142" s="2">
        <v>93.84</v>
      </c>
      <c r="L142" s="2">
        <v>155.62</v>
      </c>
      <c r="M142" s="2">
        <v>11.52</v>
      </c>
      <c r="N142" s="2">
        <v>9.32</v>
      </c>
      <c r="O142" s="2">
        <v>6.08</v>
      </c>
      <c r="P142" s="2">
        <v>101.9</v>
      </c>
      <c r="Q142" s="22">
        <v>123.582882</v>
      </c>
      <c r="R142" s="2" t="s">
        <v>296</v>
      </c>
    </row>
    <row r="143" spans="1:18">
      <c r="A143" s="2">
        <v>2022</v>
      </c>
      <c r="B143" s="2">
        <v>12</v>
      </c>
      <c r="C143" s="2">
        <v>12</v>
      </c>
      <c r="D143" s="2">
        <v>394.59</v>
      </c>
      <c r="E143" s="2">
        <v>51.83</v>
      </c>
      <c r="F143" s="2">
        <v>42.06</v>
      </c>
      <c r="G143" s="2">
        <v>174.53</v>
      </c>
      <c r="H143" s="2">
        <v>141.64</v>
      </c>
      <c r="I143" s="2">
        <v>383.67</v>
      </c>
      <c r="J143" s="2">
        <v>311.37</v>
      </c>
      <c r="K143" s="2">
        <v>123.21</v>
      </c>
      <c r="L143" s="2">
        <v>224.63</v>
      </c>
      <c r="M143" s="2">
        <v>28.05</v>
      </c>
      <c r="N143" s="2">
        <v>22.76</v>
      </c>
      <c r="O143" s="2">
        <v>3.98</v>
      </c>
      <c r="P143" s="2">
        <v>102.3</v>
      </c>
      <c r="Q143" s="22">
        <v>123.2215896</v>
      </c>
      <c r="R143" s="2" t="s">
        <v>297</v>
      </c>
    </row>
    <row r="144" spans="1:18">
      <c r="A144" s="2">
        <v>2022</v>
      </c>
      <c r="B144" s="2">
        <v>13</v>
      </c>
      <c r="C144" s="2">
        <v>12</v>
      </c>
      <c r="D144" s="2">
        <v>419.13</v>
      </c>
      <c r="E144" s="2">
        <v>101.31</v>
      </c>
      <c r="F144" s="2">
        <v>81.2</v>
      </c>
      <c r="G144" s="2">
        <v>142.14</v>
      </c>
      <c r="H144" s="2">
        <v>113.93</v>
      </c>
      <c r="I144" s="2">
        <v>358.63</v>
      </c>
      <c r="J144" s="2">
        <v>287.44</v>
      </c>
      <c r="K144" s="2">
        <v>99.93</v>
      </c>
      <c r="L144" s="2">
        <v>238.12</v>
      </c>
      <c r="M144" s="2">
        <v>24.25</v>
      </c>
      <c r="N144" s="2">
        <v>19.44</v>
      </c>
      <c r="O144" s="2">
        <v>2.81</v>
      </c>
      <c r="P144" s="2">
        <v>101.8</v>
      </c>
      <c r="Q144" s="22">
        <v>124.7654</v>
      </c>
      <c r="R144" s="2" t="s">
        <v>298</v>
      </c>
    </row>
    <row r="148" spans="1:10">
      <c r="A148" s="4" t="s">
        <v>299</v>
      </c>
      <c r="B148" s="2"/>
      <c r="J148" s="2">
        <v>4522</v>
      </c>
    </row>
    <row r="149" spans="1:2">
      <c r="A149" s="5" t="s">
        <v>57</v>
      </c>
      <c r="B149" s="5" t="s">
        <v>58</v>
      </c>
    </row>
    <row r="150" spans="1:2">
      <c r="A150" s="25" t="s">
        <v>13</v>
      </c>
      <c r="B150" s="5" t="s">
        <v>300</v>
      </c>
    </row>
    <row r="151" spans="1:2">
      <c r="A151" s="25"/>
      <c r="B151" s="5" t="s">
        <v>301</v>
      </c>
    </row>
    <row r="152" spans="1:2">
      <c r="A152" s="25"/>
      <c r="B152" s="5" t="s">
        <v>302</v>
      </c>
    </row>
    <row r="153" spans="1:2">
      <c r="A153" s="5" t="s">
        <v>15</v>
      </c>
      <c r="B153" s="5" t="s">
        <v>63</v>
      </c>
    </row>
    <row r="154" spans="1:2">
      <c r="A154" s="5" t="s">
        <v>64</v>
      </c>
      <c r="B154" s="5" t="s">
        <v>65</v>
      </c>
    </row>
    <row r="155" spans="1:2">
      <c r="A155" s="5" t="s">
        <v>19</v>
      </c>
      <c r="B155" s="2" t="s">
        <v>66</v>
      </c>
    </row>
    <row r="156" spans="1:2">
      <c r="A156" s="5" t="s">
        <v>22</v>
      </c>
      <c r="B156" s="5" t="s">
        <v>303</v>
      </c>
    </row>
    <row r="157" spans="2:2">
      <c r="B157" s="5"/>
    </row>
    <row r="159" spans="1:2">
      <c r="A159" s="4" t="s">
        <v>304</v>
      </c>
      <c r="B159" s="5"/>
    </row>
    <row r="160" spans="1:2">
      <c r="A160" s="5" t="s">
        <v>13</v>
      </c>
      <c r="B160" s="5" t="s">
        <v>305</v>
      </c>
    </row>
    <row r="161" spans="1:2">
      <c r="A161" s="5" t="s">
        <v>15</v>
      </c>
      <c r="B161" s="5" t="s">
        <v>16</v>
      </c>
    </row>
    <row r="162" spans="1:2">
      <c r="A162" s="5" t="s">
        <v>17</v>
      </c>
      <c r="B162" s="5" t="s">
        <v>306</v>
      </c>
    </row>
    <row r="163" spans="1:2">
      <c r="A163" s="5" t="s">
        <v>19</v>
      </c>
      <c r="B163" s="5">
        <v>2024</v>
      </c>
    </row>
    <row r="164" spans="1:2">
      <c r="A164" s="5" t="s">
        <v>20</v>
      </c>
      <c r="B164" s="6" t="s">
        <v>262</v>
      </c>
    </row>
  </sheetData>
  <mergeCells count="1">
    <mergeCell ref="A150:A15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01 self-sufficiency rate</vt:lpstr>
      <vt:lpstr>02 Per capita possession</vt:lpstr>
      <vt:lpstr>03 stock-to-consumption ratio</vt:lpstr>
      <vt:lpstr>04 Growth rate of per-mu cash </vt:lpstr>
      <vt:lpstr>05 Market price volatility</vt:lpstr>
      <vt:lpstr>06 Depth of insurance</vt:lpstr>
      <vt:lpstr>7 Growth rate of yield per unit</vt:lpstr>
      <vt:lpstr>08 grain varieties approved</vt:lpstr>
      <vt:lpstr>9-1Wheat TFP</vt:lpstr>
      <vt:lpstr>9-2 Maize TFP</vt:lpstr>
      <vt:lpstr>9-3 Soybean TFP</vt:lpstr>
      <vt:lpstr>9-4 japonica rice TFP</vt:lpstr>
      <vt:lpstr>9-5 Late indica rice TFP </vt:lpstr>
      <vt:lpstr>9-6 Early indica rice TFP</vt:lpstr>
      <vt:lpstr>9-7 medium indica rice TFP</vt:lpstr>
      <vt:lpstr>10 Integratedmechanization rate</vt:lpstr>
      <vt:lpstr>11 Growth rate of sown area</vt:lpstr>
      <vt:lpstr>12-1  CO2 emissions</vt:lpstr>
      <vt:lpstr>12-2 NO2  </vt:lpstr>
      <vt:lpstr>12-3 CH4</vt:lpstr>
      <vt:lpstr>13 Proportion of area lost  </vt:lpstr>
      <vt:lpstr>14 Per capita disposable income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多多</cp:lastModifiedBy>
  <dcterms:created xsi:type="dcterms:W3CDTF">2006-09-13T11:21:00Z</dcterms:created>
  <dcterms:modified xsi:type="dcterms:W3CDTF">2025-04-03T04:09:10Z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BF3BEC2098B44B6887C4D6B8DCB96473_12</vt:lpwstr>
  </property>
  <property fmtid="{D5CDD505-2E9C-101B-9397-08002B2CF9AE}" pid="3" name="KSOProductBuildVer">
    <vt:lpwstr>2052-12.1.0.20305</vt:lpwstr>
  </property>
</Properties>
</file>