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TT of Metastatic Melanoma using aCD137-PBNPs\Experiment 5; In Vivo PTT\2022.09.05 SM1 PTT\"/>
    </mc:Choice>
  </mc:AlternateContent>
  <xr:revisionPtr revIDLastSave="0" documentId="13_ncr:1_{48C4D2AD-EBE1-441E-94E6-41B3CCCBCF96}" xr6:coauthVersionLast="47" xr6:coauthVersionMax="47" xr10:uidLastSave="{00000000-0000-0000-0000-000000000000}"/>
  <bookViews>
    <workbookView xWindow="30612" yWindow="-108" windowWidth="30936" windowHeight="16776" activeTab="6" xr2:uid="{67A66BE3-61CF-4D5B-9786-55D2D74BECA6}"/>
  </bookViews>
  <sheets>
    <sheet name="Well Plate" sheetId="1" r:id="rId1"/>
    <sheet name="ALT Raw Values" sheetId="2" r:id="rId2"/>
    <sheet name="ALT Calculations" sheetId="3" r:id="rId3"/>
    <sheet name="ALT Results" sheetId="7" r:id="rId4"/>
    <sheet name="AST Raw Values" sheetId="4" r:id="rId5"/>
    <sheet name="AST Calculations" sheetId="5" r:id="rId6"/>
    <sheet name="AST Results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7" i="7" l="1"/>
  <c r="C27" i="7"/>
  <c r="D27" i="7"/>
  <c r="E27" i="7"/>
  <c r="A27" i="7"/>
  <c r="AH15" i="3"/>
  <c r="AF13" i="3"/>
  <c r="AG13" i="3"/>
  <c r="AH13" i="3"/>
  <c r="AI13" i="3"/>
  <c r="AJ13" i="3"/>
  <c r="AK13" i="3"/>
  <c r="AF14" i="3"/>
  <c r="AG14" i="3"/>
  <c r="AH14" i="3"/>
  <c r="AI14" i="3"/>
  <c r="AJ14" i="3"/>
  <c r="AK14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A15" i="3"/>
  <c r="AB15" i="3"/>
  <c r="AC15" i="3"/>
  <c r="AD15" i="3"/>
  <c r="AE15" i="3"/>
  <c r="AF15" i="3"/>
  <c r="AG15" i="3"/>
  <c r="AI15" i="3"/>
  <c r="AJ15" i="3"/>
  <c r="AK15" i="3"/>
  <c r="Z15" i="3"/>
  <c r="AI27" i="3"/>
  <c r="AF26" i="3"/>
  <c r="AF25" i="3"/>
  <c r="AF3" i="3"/>
  <c r="AG3" i="3"/>
  <c r="AH3" i="3"/>
  <c r="AI3" i="3"/>
  <c r="AJ3" i="3"/>
  <c r="AK3" i="3"/>
  <c r="AF4" i="3"/>
  <c r="AG4" i="3"/>
  <c r="AH4" i="3"/>
  <c r="AI4" i="3"/>
  <c r="AJ4" i="3"/>
  <c r="AK4" i="3"/>
  <c r="AA5" i="3"/>
  <c r="AB5" i="3"/>
  <c r="AC5" i="3"/>
  <c r="AD5" i="3"/>
  <c r="AE5" i="3"/>
  <c r="AF5" i="3"/>
  <c r="AG5" i="3"/>
  <c r="AH5" i="3"/>
  <c r="AI5" i="3"/>
  <c r="AJ5" i="3"/>
  <c r="AK5" i="3"/>
  <c r="AA6" i="3"/>
  <c r="AB6" i="3"/>
  <c r="AC6" i="3"/>
  <c r="AD6" i="3"/>
  <c r="AE6" i="3"/>
  <c r="AF6" i="3"/>
  <c r="AG6" i="3"/>
  <c r="AH6" i="3"/>
  <c r="AI6" i="3"/>
  <c r="AJ6" i="3"/>
  <c r="AK6" i="3"/>
  <c r="AA7" i="3"/>
  <c r="AB7" i="3"/>
  <c r="AC7" i="3"/>
  <c r="AD7" i="3"/>
  <c r="AE7" i="3"/>
  <c r="AF7" i="3"/>
  <c r="AG7" i="3"/>
  <c r="AH7" i="3"/>
  <c r="AI7" i="3"/>
  <c r="AJ7" i="3"/>
  <c r="AK7" i="3"/>
  <c r="AA8" i="3"/>
  <c r="AB8" i="3"/>
  <c r="AC8" i="3"/>
  <c r="AD8" i="3"/>
  <c r="AE8" i="3"/>
  <c r="AF8" i="3"/>
  <c r="AG8" i="3"/>
  <c r="AH8" i="3"/>
  <c r="AI8" i="3"/>
  <c r="AJ8" i="3"/>
  <c r="AK8" i="3"/>
  <c r="AA9" i="3"/>
  <c r="AB9" i="3"/>
  <c r="AC9" i="3"/>
  <c r="AD9" i="3"/>
  <c r="AE9" i="3"/>
  <c r="AF9" i="3"/>
  <c r="AG9" i="3"/>
  <c r="AH9" i="3"/>
  <c r="AI9" i="3"/>
  <c r="AJ9" i="3"/>
  <c r="AK9" i="3"/>
  <c r="AA10" i="3"/>
  <c r="AB10" i="3"/>
  <c r="AC10" i="3"/>
  <c r="AD10" i="3"/>
  <c r="AE10" i="3"/>
  <c r="AF10" i="3"/>
  <c r="AG10" i="3"/>
  <c r="AH10" i="3"/>
  <c r="AI10" i="3"/>
  <c r="AJ10" i="3"/>
  <c r="AK10" i="3"/>
  <c r="Z6" i="3"/>
  <c r="Z7" i="3"/>
  <c r="Z8" i="3"/>
  <c r="Z9" i="3"/>
  <c r="Z10" i="3"/>
  <c r="Z5" i="3"/>
  <c r="S46" i="3"/>
  <c r="T46" i="3"/>
  <c r="U46" i="3"/>
  <c r="V46" i="3"/>
  <c r="W46" i="3"/>
  <c r="X46" i="3"/>
  <c r="S47" i="3"/>
  <c r="T47" i="3"/>
  <c r="U47" i="3"/>
  <c r="V47" i="3"/>
  <c r="W47" i="3"/>
  <c r="X47" i="3"/>
  <c r="M49" i="3"/>
  <c r="N49" i="3"/>
  <c r="O49" i="3"/>
  <c r="P49" i="3"/>
  <c r="Q49" i="3"/>
  <c r="R49" i="3"/>
  <c r="S49" i="3"/>
  <c r="T49" i="3"/>
  <c r="U49" i="3"/>
  <c r="V49" i="3"/>
  <c r="W49" i="3"/>
  <c r="X49" i="3"/>
  <c r="M50" i="3"/>
  <c r="N50" i="3"/>
  <c r="O50" i="3"/>
  <c r="P50" i="3"/>
  <c r="Q50" i="3"/>
  <c r="R50" i="3"/>
  <c r="S50" i="3"/>
  <c r="T50" i="3"/>
  <c r="U50" i="3"/>
  <c r="V50" i="3"/>
  <c r="W50" i="3"/>
  <c r="X50" i="3"/>
  <c r="M51" i="3"/>
  <c r="N51" i="3"/>
  <c r="O51" i="3"/>
  <c r="P51" i="3"/>
  <c r="Q51" i="3"/>
  <c r="R51" i="3"/>
  <c r="S51" i="3"/>
  <c r="T51" i="3"/>
  <c r="U51" i="3"/>
  <c r="V51" i="3"/>
  <c r="W51" i="3"/>
  <c r="X51" i="3"/>
  <c r="M52" i="3"/>
  <c r="N52" i="3"/>
  <c r="O52" i="3"/>
  <c r="P52" i="3"/>
  <c r="Q52" i="3"/>
  <c r="R52" i="3"/>
  <c r="S52" i="3"/>
  <c r="T52" i="3"/>
  <c r="U52" i="3"/>
  <c r="V52" i="3"/>
  <c r="W52" i="3"/>
  <c r="X52" i="3"/>
  <c r="M53" i="3"/>
  <c r="N53" i="3"/>
  <c r="O53" i="3"/>
  <c r="P53" i="3"/>
  <c r="Q53" i="3"/>
  <c r="R53" i="3"/>
  <c r="S53" i="3"/>
  <c r="T53" i="3"/>
  <c r="U53" i="3"/>
  <c r="V53" i="3"/>
  <c r="W53" i="3"/>
  <c r="X53" i="3"/>
  <c r="N48" i="3"/>
  <c r="O48" i="3"/>
  <c r="P48" i="3"/>
  <c r="Q48" i="3"/>
  <c r="R48" i="3"/>
  <c r="S48" i="3"/>
  <c r="T48" i="3"/>
  <c r="U48" i="3"/>
  <c r="V48" i="3"/>
  <c r="W48" i="3"/>
  <c r="X48" i="3"/>
  <c r="M48" i="3"/>
  <c r="U38" i="3"/>
  <c r="V38" i="3"/>
  <c r="W38" i="3"/>
  <c r="X38" i="3"/>
  <c r="M39" i="3"/>
  <c r="N39" i="3"/>
  <c r="O39" i="3"/>
  <c r="P39" i="3"/>
  <c r="Q39" i="3"/>
  <c r="R39" i="3"/>
  <c r="S39" i="3"/>
  <c r="T39" i="3"/>
  <c r="M41" i="3"/>
  <c r="N41" i="3"/>
  <c r="O41" i="3"/>
  <c r="P41" i="3"/>
  <c r="S25" i="3"/>
  <c r="T25" i="3"/>
  <c r="U25" i="3"/>
  <c r="V25" i="3"/>
  <c r="W25" i="3"/>
  <c r="X25" i="3"/>
  <c r="S26" i="3"/>
  <c r="T26" i="3"/>
  <c r="U26" i="3"/>
  <c r="V26" i="3"/>
  <c r="W26" i="3"/>
  <c r="X26" i="3"/>
  <c r="P29" i="3"/>
  <c r="Q29" i="3"/>
  <c r="R29" i="3"/>
  <c r="S29" i="3"/>
  <c r="O32" i="3"/>
  <c r="P32" i="3"/>
  <c r="Q32" i="3"/>
  <c r="R32" i="3"/>
  <c r="S32" i="3"/>
  <c r="T32" i="3"/>
  <c r="U32" i="3"/>
  <c r="V32" i="3"/>
  <c r="W32" i="3"/>
  <c r="X32" i="3"/>
  <c r="N27" i="3"/>
  <c r="O27" i="3"/>
  <c r="P27" i="3"/>
  <c r="Q27" i="3"/>
  <c r="R27" i="5"/>
  <c r="O27" i="5"/>
  <c r="O29" i="5" s="1"/>
  <c r="O31" i="5" s="1"/>
  <c r="O33" i="5" s="1"/>
  <c r="Q24" i="5"/>
  <c r="Q27" i="5" s="1"/>
  <c r="Q17" i="5"/>
  <c r="Q20" i="5" s="1"/>
  <c r="Q54" i="5"/>
  <c r="P53" i="5"/>
  <c r="V32" i="6"/>
  <c r="U31" i="6"/>
  <c r="R30" i="6"/>
  <c r="R29" i="6"/>
  <c r="A29" i="7"/>
  <c r="T48" i="5"/>
  <c r="U48" i="5"/>
  <c r="V48" i="5"/>
  <c r="W48" i="5"/>
  <c r="X48" i="5"/>
  <c r="Y48" i="5"/>
  <c r="Z48" i="5"/>
  <c r="AA48" i="5"/>
  <c r="AB48" i="5"/>
  <c r="AC48" i="5"/>
  <c r="AC56" i="5" s="1"/>
  <c r="AD48" i="5"/>
  <c r="AE48" i="5"/>
  <c r="AE56" i="5" s="1"/>
  <c r="T49" i="5"/>
  <c r="T57" i="5" s="1"/>
  <c r="U49" i="5"/>
  <c r="U57" i="5" s="1"/>
  <c r="V49" i="5"/>
  <c r="V57" i="5" s="1"/>
  <c r="W49" i="5"/>
  <c r="W57" i="5" s="1"/>
  <c r="X49" i="5"/>
  <c r="X57" i="5" s="1"/>
  <c r="Y49" i="5"/>
  <c r="Y57" i="5" s="1"/>
  <c r="Z49" i="5"/>
  <c r="Z57" i="5" s="1"/>
  <c r="AA49" i="5"/>
  <c r="AA57" i="5" s="1"/>
  <c r="AB49" i="5"/>
  <c r="AB57" i="5" s="1"/>
  <c r="AC49" i="5"/>
  <c r="AC57" i="5" s="1"/>
  <c r="AD49" i="5"/>
  <c r="AD57" i="5" s="1"/>
  <c r="AE49" i="5"/>
  <c r="AE57" i="5" s="1"/>
  <c r="T50" i="5"/>
  <c r="T58" i="5" s="1"/>
  <c r="U50" i="5"/>
  <c r="U58" i="5" s="1"/>
  <c r="V50" i="5"/>
  <c r="V58" i="5" s="1"/>
  <c r="W50" i="5"/>
  <c r="W58" i="5" s="1"/>
  <c r="X50" i="5"/>
  <c r="X58" i="5" s="1"/>
  <c r="Y50" i="5"/>
  <c r="Y58" i="5" s="1"/>
  <c r="Z50" i="5"/>
  <c r="Z58" i="5" s="1"/>
  <c r="AA50" i="5"/>
  <c r="AA58" i="5" s="1"/>
  <c r="AB50" i="5"/>
  <c r="AC50" i="5"/>
  <c r="AD50" i="5"/>
  <c r="AE50" i="5"/>
  <c r="T51" i="5"/>
  <c r="U51" i="5"/>
  <c r="V51" i="5"/>
  <c r="W51" i="5"/>
  <c r="X51" i="5"/>
  <c r="Y51" i="5"/>
  <c r="Z51" i="5"/>
  <c r="Z59" i="5" s="1"/>
  <c r="AA51" i="5"/>
  <c r="AA59" i="5" s="1"/>
  <c r="AB51" i="5"/>
  <c r="AB59" i="5" s="1"/>
  <c r="AC51" i="5"/>
  <c r="AC59" i="5" s="1"/>
  <c r="AD51" i="5"/>
  <c r="AD59" i="5" s="1"/>
  <c r="AE51" i="5"/>
  <c r="AE59" i="5" s="1"/>
  <c r="T52" i="5"/>
  <c r="T60" i="5" s="1"/>
  <c r="U52" i="5"/>
  <c r="U60" i="5" s="1"/>
  <c r="V52" i="5"/>
  <c r="V60" i="5" s="1"/>
  <c r="W52" i="5"/>
  <c r="W60" i="5" s="1"/>
  <c r="X52" i="5"/>
  <c r="X60" i="5" s="1"/>
  <c r="Y52" i="5"/>
  <c r="Y60" i="5" s="1"/>
  <c r="Z52" i="5"/>
  <c r="Z60" i="5" s="1"/>
  <c r="AA52" i="5"/>
  <c r="AA60" i="5" s="1"/>
  <c r="AB52" i="5"/>
  <c r="AB60" i="5" s="1"/>
  <c r="AC52" i="5"/>
  <c r="AC60" i="5" s="1"/>
  <c r="AD52" i="5"/>
  <c r="AD60" i="5" s="1"/>
  <c r="AE52" i="5"/>
  <c r="AE60" i="5" s="1"/>
  <c r="U47" i="5"/>
  <c r="V47" i="5"/>
  <c r="W47" i="5"/>
  <c r="X47" i="5"/>
  <c r="Y47" i="5"/>
  <c r="Z47" i="5"/>
  <c r="AA47" i="5"/>
  <c r="AB47" i="5"/>
  <c r="AC47" i="5"/>
  <c r="AD47" i="5"/>
  <c r="AE47" i="5"/>
  <c r="AF47" i="5"/>
  <c r="AF55" i="5" s="1"/>
  <c r="T47" i="5"/>
  <c r="L31" i="5"/>
  <c r="N31" i="5"/>
  <c r="N33" i="5" s="1"/>
  <c r="P31" i="5"/>
  <c r="L33" i="5"/>
  <c r="M27" i="3"/>
  <c r="B29" i="6"/>
  <c r="AD56" i="5"/>
  <c r="AC55" i="5"/>
  <c r="P33" i="5"/>
  <c r="T56" i="5"/>
  <c r="U56" i="5"/>
  <c r="V56" i="5"/>
  <c r="W56" i="5"/>
  <c r="X56" i="5"/>
  <c r="Y56" i="5"/>
  <c r="Z56" i="5"/>
  <c r="AA56" i="5"/>
  <c r="AB56" i="5"/>
  <c r="AB58" i="5"/>
  <c r="AC58" i="5"/>
  <c r="AD58" i="5"/>
  <c r="AE58" i="5"/>
  <c r="T59" i="5"/>
  <c r="U59" i="5"/>
  <c r="V59" i="5"/>
  <c r="W59" i="5"/>
  <c r="X59" i="5"/>
  <c r="Y59" i="5"/>
  <c r="U55" i="5"/>
  <c r="V55" i="5"/>
  <c r="W55" i="5"/>
  <c r="X55" i="5"/>
  <c r="Y55" i="5"/>
  <c r="Z55" i="5"/>
  <c r="AA55" i="5"/>
  <c r="AB55" i="5"/>
  <c r="AD55" i="5"/>
  <c r="AE55" i="5"/>
  <c r="T55" i="5"/>
  <c r="AF39" i="5"/>
  <c r="AF31" i="5"/>
  <c r="AF23" i="5"/>
  <c r="T40" i="5"/>
  <c r="U40" i="5"/>
  <c r="V40" i="5"/>
  <c r="W40" i="5"/>
  <c r="X40" i="5"/>
  <c r="Y40" i="5"/>
  <c r="Z40" i="5"/>
  <c r="AA40" i="5"/>
  <c r="AB40" i="5"/>
  <c r="AC40" i="5"/>
  <c r="AD40" i="5"/>
  <c r="AE40" i="5"/>
  <c r="T41" i="5"/>
  <c r="U41" i="5"/>
  <c r="V41" i="5"/>
  <c r="W41" i="5"/>
  <c r="X41" i="5"/>
  <c r="Y41" i="5"/>
  <c r="Z41" i="5"/>
  <c r="AA41" i="5"/>
  <c r="AB41" i="5"/>
  <c r="AC41" i="5"/>
  <c r="AD41" i="5"/>
  <c r="AE41" i="5"/>
  <c r="T42" i="5"/>
  <c r="U42" i="5"/>
  <c r="V42" i="5"/>
  <c r="W42" i="5"/>
  <c r="X42" i="5"/>
  <c r="Y42" i="5"/>
  <c r="Z42" i="5"/>
  <c r="AA42" i="5"/>
  <c r="AB42" i="5"/>
  <c r="AC42" i="5"/>
  <c r="AD42" i="5"/>
  <c r="AE42" i="5"/>
  <c r="T43" i="5"/>
  <c r="U43" i="5"/>
  <c r="V43" i="5"/>
  <c r="W43" i="5"/>
  <c r="X43" i="5"/>
  <c r="Y43" i="5"/>
  <c r="Z43" i="5"/>
  <c r="AA43" i="5"/>
  <c r="AB43" i="5"/>
  <c r="AC43" i="5"/>
  <c r="AD43" i="5"/>
  <c r="AE43" i="5"/>
  <c r="T44" i="5"/>
  <c r="U44" i="5"/>
  <c r="V44" i="5"/>
  <c r="W44" i="5"/>
  <c r="X44" i="5"/>
  <c r="Y44" i="5"/>
  <c r="Z44" i="5"/>
  <c r="AA44" i="5"/>
  <c r="AB44" i="5"/>
  <c r="AC44" i="5"/>
  <c r="AD44" i="5"/>
  <c r="AE44" i="5"/>
  <c r="U39" i="5"/>
  <c r="V39" i="5"/>
  <c r="W39" i="5"/>
  <c r="X39" i="5"/>
  <c r="Y39" i="5"/>
  <c r="Z39" i="5"/>
  <c r="AA39" i="5"/>
  <c r="AB39" i="5"/>
  <c r="AC39" i="5"/>
  <c r="AD39" i="5"/>
  <c r="AE39" i="5"/>
  <c r="T39" i="5"/>
  <c r="T32" i="5"/>
  <c r="U32" i="5"/>
  <c r="V32" i="5"/>
  <c r="W32" i="5"/>
  <c r="X32" i="5"/>
  <c r="Y32" i="5"/>
  <c r="Z32" i="5"/>
  <c r="AA32" i="5"/>
  <c r="AB32" i="5"/>
  <c r="AC32" i="5"/>
  <c r="AD32" i="5"/>
  <c r="AE32" i="5"/>
  <c r="T33" i="5"/>
  <c r="U33" i="5"/>
  <c r="V33" i="5"/>
  <c r="W33" i="5"/>
  <c r="X33" i="5"/>
  <c r="Y33" i="5"/>
  <c r="Z33" i="5"/>
  <c r="AA33" i="5"/>
  <c r="AB33" i="5"/>
  <c r="AC33" i="5"/>
  <c r="AD33" i="5"/>
  <c r="AE33" i="5"/>
  <c r="T34" i="5"/>
  <c r="U34" i="5"/>
  <c r="V34" i="5"/>
  <c r="W34" i="5"/>
  <c r="X34" i="5"/>
  <c r="Y34" i="5"/>
  <c r="Z34" i="5"/>
  <c r="AA34" i="5"/>
  <c r="AB34" i="5"/>
  <c r="AC34" i="5"/>
  <c r="AD34" i="5"/>
  <c r="AE34" i="5"/>
  <c r="T35" i="5"/>
  <c r="U35" i="5"/>
  <c r="V35" i="5"/>
  <c r="W35" i="5"/>
  <c r="X35" i="5"/>
  <c r="Y35" i="5"/>
  <c r="Z35" i="5"/>
  <c r="AA35" i="5"/>
  <c r="AB35" i="5"/>
  <c r="AC35" i="5"/>
  <c r="AD35" i="5"/>
  <c r="AE35" i="5"/>
  <c r="T36" i="5"/>
  <c r="U36" i="5"/>
  <c r="V36" i="5"/>
  <c r="W36" i="5"/>
  <c r="X36" i="5"/>
  <c r="Y36" i="5"/>
  <c r="Z36" i="5"/>
  <c r="AA36" i="5"/>
  <c r="AB36" i="5"/>
  <c r="AC36" i="5"/>
  <c r="AD36" i="5"/>
  <c r="AE36" i="5"/>
  <c r="U31" i="5"/>
  <c r="V31" i="5"/>
  <c r="W31" i="5"/>
  <c r="X31" i="5"/>
  <c r="Y31" i="5"/>
  <c r="Z31" i="5"/>
  <c r="AA31" i="5"/>
  <c r="AB31" i="5"/>
  <c r="AC31" i="5"/>
  <c r="AD31" i="5"/>
  <c r="AE31" i="5"/>
  <c r="T31" i="5"/>
  <c r="T24" i="5"/>
  <c r="U24" i="5"/>
  <c r="V24" i="5"/>
  <c r="W24" i="5"/>
  <c r="X24" i="5"/>
  <c r="Y24" i="5"/>
  <c r="Z24" i="5"/>
  <c r="AA24" i="5"/>
  <c r="AB24" i="5"/>
  <c r="AC24" i="5"/>
  <c r="AD24" i="5"/>
  <c r="AE24" i="5"/>
  <c r="T25" i="5"/>
  <c r="U25" i="5"/>
  <c r="V25" i="5"/>
  <c r="W25" i="5"/>
  <c r="X25" i="5"/>
  <c r="Y25" i="5"/>
  <c r="Z25" i="5"/>
  <c r="AA25" i="5"/>
  <c r="AB25" i="5"/>
  <c r="AC25" i="5"/>
  <c r="AD25" i="5"/>
  <c r="AE25" i="5"/>
  <c r="T26" i="5"/>
  <c r="U26" i="5"/>
  <c r="V26" i="5"/>
  <c r="W26" i="5"/>
  <c r="X26" i="5"/>
  <c r="Y26" i="5"/>
  <c r="Z26" i="5"/>
  <c r="AA26" i="5"/>
  <c r="AB26" i="5"/>
  <c r="AC26" i="5"/>
  <c r="AD26" i="5"/>
  <c r="AE26" i="5"/>
  <c r="T27" i="5"/>
  <c r="U27" i="5"/>
  <c r="V27" i="5"/>
  <c r="W27" i="5"/>
  <c r="X27" i="5"/>
  <c r="Y27" i="5"/>
  <c r="Z27" i="5"/>
  <c r="AA27" i="5"/>
  <c r="AB27" i="5"/>
  <c r="AC27" i="5"/>
  <c r="AD27" i="5"/>
  <c r="AE27" i="5"/>
  <c r="T28" i="5"/>
  <c r="U28" i="5"/>
  <c r="V28" i="5"/>
  <c r="W28" i="5"/>
  <c r="X28" i="5"/>
  <c r="Y28" i="5"/>
  <c r="Z28" i="5"/>
  <c r="AA28" i="5"/>
  <c r="AB28" i="5"/>
  <c r="AC28" i="5"/>
  <c r="AD28" i="5"/>
  <c r="AE28" i="5"/>
  <c r="U23" i="5"/>
  <c r="V23" i="5"/>
  <c r="W23" i="5"/>
  <c r="X23" i="5"/>
  <c r="Y23" i="5"/>
  <c r="Z23" i="5"/>
  <c r="AA23" i="5"/>
  <c r="AB23" i="5"/>
  <c r="AC23" i="5"/>
  <c r="AD23" i="5"/>
  <c r="AE23" i="5"/>
  <c r="T23" i="5"/>
  <c r="P29" i="5"/>
  <c r="R29" i="5"/>
  <c r="R31" i="5" s="1"/>
  <c r="R33" i="5" s="1"/>
  <c r="N29" i="5"/>
  <c r="P27" i="5"/>
  <c r="N27" i="5"/>
  <c r="O20" i="5"/>
  <c r="P20" i="5"/>
  <c r="R20" i="5"/>
  <c r="N20" i="5"/>
  <c r="O24" i="5"/>
  <c r="P24" i="5"/>
  <c r="R24" i="5"/>
  <c r="O25" i="5"/>
  <c r="Q25" i="5"/>
  <c r="R25" i="5"/>
  <c r="N25" i="5"/>
  <c r="N24" i="5"/>
  <c r="O17" i="5"/>
  <c r="P17" i="5"/>
  <c r="R17" i="5"/>
  <c r="O18" i="5"/>
  <c r="Q18" i="5"/>
  <c r="R18" i="5"/>
  <c r="N18" i="5"/>
  <c r="N17" i="5"/>
  <c r="L2" i="5"/>
  <c r="J11" i="3"/>
  <c r="J5" i="3"/>
  <c r="S30" i="3" s="1"/>
  <c r="B25" i="5"/>
  <c r="C25" i="5"/>
  <c r="D25" i="5"/>
  <c r="E25" i="5"/>
  <c r="J11" i="5"/>
  <c r="F25" i="5" s="1"/>
  <c r="J5" i="5"/>
  <c r="L18" i="5" s="1"/>
  <c r="G24" i="3" l="1"/>
  <c r="S35" i="3"/>
  <c r="U39" i="3"/>
  <c r="Q42" i="3"/>
  <c r="T35" i="3"/>
  <c r="V39" i="3"/>
  <c r="R42" i="3"/>
  <c r="U35" i="3"/>
  <c r="W39" i="3"/>
  <c r="S42" i="3"/>
  <c r="V35" i="3"/>
  <c r="X39" i="3"/>
  <c r="T42" i="3"/>
  <c r="W35" i="3"/>
  <c r="M40" i="3"/>
  <c r="U42" i="3"/>
  <c r="X35" i="3"/>
  <c r="N40" i="3"/>
  <c r="V42" i="3"/>
  <c r="S36" i="3"/>
  <c r="O40" i="3"/>
  <c r="W42" i="3"/>
  <c r="T36" i="3"/>
  <c r="P40" i="3"/>
  <c r="X42" i="3"/>
  <c r="U36" i="3"/>
  <c r="Q40" i="3"/>
  <c r="N37" i="3"/>
  <c r="V36" i="3"/>
  <c r="R40" i="3"/>
  <c r="O37" i="3"/>
  <c r="W36" i="3"/>
  <c r="S40" i="3"/>
  <c r="P37" i="3"/>
  <c r="X36" i="3"/>
  <c r="T40" i="3"/>
  <c r="Q37" i="3"/>
  <c r="M38" i="3"/>
  <c r="U40" i="3"/>
  <c r="R37" i="3"/>
  <c r="N38" i="3"/>
  <c r="V40" i="3"/>
  <c r="S37" i="3"/>
  <c r="O38" i="3"/>
  <c r="W40" i="3"/>
  <c r="T37" i="3"/>
  <c r="P38" i="3"/>
  <c r="X40" i="3"/>
  <c r="U37" i="3"/>
  <c r="M32" i="3"/>
  <c r="X37" i="3"/>
  <c r="W37" i="3"/>
  <c r="R38" i="3"/>
  <c r="T30" i="3"/>
  <c r="V37" i="3"/>
  <c r="Q38" i="3"/>
  <c r="P42" i="3"/>
  <c r="E18" i="3"/>
  <c r="M28" i="3"/>
  <c r="U30" i="3"/>
  <c r="R27" i="3"/>
  <c r="N28" i="3"/>
  <c r="V30" i="3"/>
  <c r="S27" i="3"/>
  <c r="O28" i="3"/>
  <c r="W30" i="3"/>
  <c r="T27" i="3"/>
  <c r="P28" i="3"/>
  <c r="X30" i="3"/>
  <c r="U27" i="3"/>
  <c r="Q28" i="3"/>
  <c r="M31" i="3"/>
  <c r="V27" i="3"/>
  <c r="R28" i="3"/>
  <c r="N31" i="3"/>
  <c r="W27" i="3"/>
  <c r="S28" i="3"/>
  <c r="O31" i="3"/>
  <c r="X27" i="3"/>
  <c r="T28" i="3"/>
  <c r="P31" i="3"/>
  <c r="U28" i="3"/>
  <c r="Q31" i="3"/>
  <c r="V28" i="3"/>
  <c r="R31" i="3"/>
  <c r="W28" i="3"/>
  <c r="S31" i="3"/>
  <c r="X28" i="3"/>
  <c r="T31" i="3"/>
  <c r="M29" i="3"/>
  <c r="U31" i="3"/>
  <c r="N29" i="3"/>
  <c r="V31" i="3"/>
  <c r="O29" i="3"/>
  <c r="W31" i="3"/>
  <c r="N32" i="3"/>
  <c r="M37" i="3"/>
  <c r="T38" i="3"/>
  <c r="S38" i="3"/>
  <c r="X31" i="3"/>
  <c r="R30" i="3"/>
  <c r="O42" i="3"/>
  <c r="Q30" i="3"/>
  <c r="N42" i="3"/>
  <c r="P30" i="3"/>
  <c r="M42" i="3"/>
  <c r="O30" i="3"/>
  <c r="X41" i="3"/>
  <c r="N30" i="3"/>
  <c r="W41" i="3"/>
  <c r="M30" i="3"/>
  <c r="V41" i="3"/>
  <c r="X29" i="3"/>
  <c r="U41" i="3"/>
  <c r="W29" i="3"/>
  <c r="T41" i="3"/>
  <c r="V29" i="3"/>
  <c r="S41" i="3"/>
  <c r="U29" i="3"/>
  <c r="R41" i="3"/>
  <c r="T29" i="3"/>
  <c r="Q41" i="3"/>
  <c r="Q29" i="5"/>
  <c r="Q31" i="5" s="1"/>
  <c r="Q33" i="5" s="1"/>
  <c r="F17" i="5"/>
  <c r="G18" i="5"/>
  <c r="F18" i="5"/>
  <c r="E18" i="5"/>
  <c r="B18" i="5"/>
  <c r="E17" i="5"/>
  <c r="E20" i="5" s="1"/>
  <c r="D17" i="5"/>
  <c r="C17" i="5"/>
  <c r="D18" i="5"/>
  <c r="C18" i="5"/>
  <c r="B24" i="5"/>
  <c r="B27" i="5" s="1"/>
  <c r="B17" i="5"/>
  <c r="B20" i="5" s="1"/>
  <c r="G17" i="5"/>
  <c r="G20" i="5" s="1"/>
  <c r="G24" i="5"/>
  <c r="G27" i="5" s="1"/>
  <c r="L17" i="5"/>
  <c r="L20" i="5" s="1"/>
  <c r="F24" i="5"/>
  <c r="F27" i="5" s="1"/>
  <c r="E24" i="5"/>
  <c r="E27" i="5" s="1"/>
  <c r="L24" i="5"/>
  <c r="D24" i="5"/>
  <c r="D27" i="5" s="1"/>
  <c r="L25" i="5"/>
  <c r="C24" i="5"/>
  <c r="C27" i="5" s="1"/>
  <c r="G25" i="5"/>
  <c r="C24" i="3"/>
  <c r="F18" i="3"/>
  <c r="G18" i="3"/>
  <c r="B23" i="3"/>
  <c r="C23" i="3"/>
  <c r="C25" i="3" s="1"/>
  <c r="D23" i="3"/>
  <c r="E23" i="3"/>
  <c r="F23" i="3"/>
  <c r="G23" i="3"/>
  <c r="G25" i="3" s="1"/>
  <c r="B24" i="3"/>
  <c r="D24" i="3"/>
  <c r="E24" i="3"/>
  <c r="F24" i="3"/>
  <c r="B17" i="3"/>
  <c r="C17" i="3"/>
  <c r="D17" i="3"/>
  <c r="E17" i="3"/>
  <c r="F17" i="3"/>
  <c r="G17" i="3"/>
  <c r="B18" i="3"/>
  <c r="C18" i="3"/>
  <c r="D18" i="3"/>
  <c r="E19" i="3" l="1"/>
  <c r="D20" i="5"/>
  <c r="L27" i="5"/>
  <c r="L29" i="5" s="1"/>
  <c r="C20" i="5"/>
  <c r="F20" i="5"/>
  <c r="D25" i="3"/>
  <c r="B25" i="3"/>
  <c r="D19" i="3"/>
  <c r="C19" i="3"/>
  <c r="G19" i="3"/>
  <c r="F19" i="3"/>
  <c r="B19" i="3"/>
  <c r="F25" i="3"/>
  <c r="E25" i="3"/>
  <c r="L6" i="4"/>
  <c r="K5" i="4"/>
  <c r="H4" i="4"/>
  <c r="H3" i="4"/>
  <c r="K4" i="2"/>
  <c r="H3" i="2"/>
  <c r="H2" i="2"/>
  <c r="K17" i="1"/>
  <c r="H16" i="1"/>
  <c r="H15" i="1"/>
  <c r="K6" i="1"/>
  <c r="L7" i="1"/>
  <c r="H5" i="1"/>
  <c r="H4" i="1"/>
</calcChain>
</file>

<file path=xl/sharedStrings.xml><?xml version="1.0" encoding="utf-8"?>
<sst xmlns="http://schemas.openxmlformats.org/spreadsheetml/2006/main" count="1169" uniqueCount="99">
  <si>
    <t>Standard</t>
  </si>
  <si>
    <t>Naive</t>
  </si>
  <si>
    <t>aPTT</t>
  </si>
  <si>
    <t>PPTT</t>
  </si>
  <si>
    <t>ait</t>
  </si>
  <si>
    <t>apit</t>
  </si>
  <si>
    <t>aip</t>
  </si>
  <si>
    <t>aip M3 1</t>
  </si>
  <si>
    <t>AST Assay</t>
  </si>
  <si>
    <t>aip M3 15</t>
  </si>
  <si>
    <t>aip M3 T</t>
  </si>
  <si>
    <t>T</t>
  </si>
  <si>
    <t>Naïve M1</t>
  </si>
  <si>
    <t>Naïve M2</t>
  </si>
  <si>
    <t>Naïve M3</t>
  </si>
  <si>
    <t>Naïve M4</t>
  </si>
  <si>
    <t>Naïve M0</t>
  </si>
  <si>
    <t>Untreated M1 1</t>
  </si>
  <si>
    <t>Untreated M1 T</t>
  </si>
  <si>
    <t>Untreated M2 T</t>
  </si>
  <si>
    <t>Untreated M0</t>
  </si>
  <si>
    <t>aPTT M0</t>
  </si>
  <si>
    <t>aPTT M1</t>
  </si>
  <si>
    <t>aPTT M2</t>
  </si>
  <si>
    <t>aPTT M3</t>
  </si>
  <si>
    <t>aPTT M4</t>
  </si>
  <si>
    <t>ait M0</t>
  </si>
  <si>
    <t>ait M1</t>
  </si>
  <si>
    <t>ait M3</t>
  </si>
  <si>
    <t>ait M2</t>
  </si>
  <si>
    <t>ait M4</t>
  </si>
  <si>
    <t>apit M0</t>
  </si>
  <si>
    <t>apit M1</t>
  </si>
  <si>
    <t>apit M2</t>
  </si>
  <si>
    <t>apit M3</t>
  </si>
  <si>
    <t>aip M0</t>
  </si>
  <si>
    <t>aip M1</t>
  </si>
  <si>
    <t>aip M2</t>
  </si>
  <si>
    <t>PPTT M0</t>
  </si>
  <si>
    <t>PPTT M1</t>
  </si>
  <si>
    <t>PPTT M2</t>
  </si>
  <si>
    <t>PPTT M3</t>
  </si>
  <si>
    <t>ALT Assay</t>
  </si>
  <si>
    <t>U M2 1</t>
  </si>
  <si>
    <t>Value</t>
  </si>
  <si>
    <t xml:space="preserve"> A</t>
  </si>
  <si>
    <t xml:space="preserve"> B</t>
  </si>
  <si>
    <t xml:space="preserve"> C</t>
  </si>
  <si>
    <t xml:space="preserve"> D</t>
  </si>
  <si>
    <t xml:space="preserve"> E</t>
  </si>
  <si>
    <t xml:space="preserve"> F</t>
  </si>
  <si>
    <t xml:space="preserve"> G</t>
  </si>
  <si>
    <t xml:space="preserve"> H</t>
  </si>
  <si>
    <t>Penultimate Measurement</t>
  </si>
  <si>
    <t>5 Min</t>
  </si>
  <si>
    <t>10 Min</t>
  </si>
  <si>
    <t>15 Min</t>
  </si>
  <si>
    <t>2 Min</t>
  </si>
  <si>
    <t>20 Min</t>
  </si>
  <si>
    <t>25 Min</t>
  </si>
  <si>
    <t>30 Min</t>
  </si>
  <si>
    <t>35 Min</t>
  </si>
  <si>
    <t>40 Min</t>
  </si>
  <si>
    <t>Outside Range</t>
  </si>
  <si>
    <t>Conc</t>
  </si>
  <si>
    <t>ΔA450</t>
  </si>
  <si>
    <t>Conc (nmol)</t>
  </si>
  <si>
    <t>Final (Time 5)</t>
  </si>
  <si>
    <t>Average</t>
  </si>
  <si>
    <t>Blank Sub</t>
  </si>
  <si>
    <t>Untreated</t>
  </si>
  <si>
    <t>Naïve</t>
  </si>
  <si>
    <t>M0</t>
  </si>
  <si>
    <t>M1</t>
  </si>
  <si>
    <t>M2</t>
  </si>
  <si>
    <t>M3</t>
  </si>
  <si>
    <t>M4</t>
  </si>
  <si>
    <t>AST Activity = (B X Sample Dilution Factor)/(Reaction Time X V)</t>
  </si>
  <si>
    <t>Conc (nmol Glutamate)</t>
  </si>
  <si>
    <t>AST Activity</t>
  </si>
  <si>
    <t>Day 1 Activity</t>
  </si>
  <si>
    <t>αCD137 ip</t>
  </si>
  <si>
    <t>αCD137 it</t>
  </si>
  <si>
    <t>αCD137-PBNP it</t>
  </si>
  <si>
    <t>PBNP PTT</t>
  </si>
  <si>
    <t>αCD137-PBNP PTT</t>
  </si>
  <si>
    <t>Day 15 Activity</t>
  </si>
  <si>
    <t>Terminal Activity</t>
  </si>
  <si>
    <t>Initial (Time 2)</t>
  </si>
  <si>
    <t>Curve</t>
  </si>
  <si>
    <t>Data out of Range</t>
  </si>
  <si>
    <t>Unhomogenized Mixture</t>
  </si>
  <si>
    <t>Different Dilution Factor</t>
  </si>
  <si>
    <t>Δ570</t>
  </si>
  <si>
    <t>ALT Activity</t>
  </si>
  <si>
    <t>Final (Time 20)</t>
  </si>
  <si>
    <t>+ Control</t>
  </si>
  <si>
    <t xml:space="preserve"> PPT M4 1/10</t>
  </si>
  <si>
    <t>Data Out of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</si>
</sst>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6" fillId="5" borderId="1" applyNumberFormat="0" applyAlignment="0" applyProtection="0"/>
  </cellStyleXfs>
  <cellXfs count="28">
    <xf numFmtId="0" fontId="0" fillId="0" borderId="0" xfId="0"/>
    <xf numFmtId="0" fontId="1" fillId="0" borderId="0" xfId="1"/>
    <xf numFmtId="17" fontId="1" fillId="0" borderId="0" xfId="1" applyNumberFormat="1"/>
    <xf numFmtId="0" fontId="5" fillId="4" borderId="0" xfId="4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3" fillId="2" borderId="0" xfId="2"/>
    <xf numFmtId="0" fontId="1" fillId="0" borderId="0" xfId="1" applyFill="1"/>
    <xf numFmtId="0" fontId="4" fillId="3" borderId="0" xfId="3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7" fillId="0" borderId="0" xfId="0" applyFont="1"/>
    <xf numFmtId="0" fontId="0" fillId="0" borderId="0" xfId="0" applyAlignment="1">
      <alignment horizontal="center" vertical="center" wrapText="1"/>
    </xf>
    <xf numFmtId="0" fontId="6" fillId="5" borderId="1" xfId="5"/>
  </cellXfs>
  <cellStyles count="6">
    <cellStyle name="Bad" xfId="3" builtinId="27"/>
    <cellStyle name="Good" xfId="2" builtinId="26"/>
    <cellStyle name="Input" xfId="5" builtinId="20"/>
    <cellStyle name="Neutral" xfId="4" builtinId="28"/>
    <cellStyle name="Normal" xfId="0" builtinId="0"/>
    <cellStyle name="Normal 2" xfId="1" xr:uid="{CD6E2B73-16F3-46BE-AF4A-93DD724C58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'ALT Calculations'!$A$28:$A$33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'ALT Calculations'!$B$28:$B$33</c:f>
              <c:numCache>
                <c:formatCode>General</c:formatCode>
                <c:ptCount val="6"/>
                <c:pt idx="0">
                  <c:v>0</c:v>
                </c:pt>
                <c:pt idx="1">
                  <c:v>0.22863040000000001</c:v>
                </c:pt>
                <c:pt idx="2">
                  <c:v>0.51656539999999995</c:v>
                </c:pt>
                <c:pt idx="3">
                  <c:v>0.71420689999999998</c:v>
                </c:pt>
                <c:pt idx="4">
                  <c:v>1.0046754</c:v>
                </c:pt>
                <c:pt idx="5">
                  <c:v>1.3221153999999999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7F-4147-99D2-6B721666F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7760432"/>
        <c:axId val="1967763792"/>
      </c:scatterChart>
      <c:valAx>
        <c:axId val="1967760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763792"/>
        <c:crosses val="autoZero"/>
        <c:crossBetween val="midCat"/>
      </c:valAx>
      <c:valAx>
        <c:axId val="1967763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760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'AST Calculations'!$A$30:$A$35</c:f>
              <c:numCache>
                <c:formatCode>General</c:formatCode>
                <c:ptCount val="6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</c:numCache>
            </c:numRef>
          </c:xVal>
          <c:yVal>
            <c:numRef>
              <c:f>'AST Calculations'!$B$30:$B$35</c:f>
              <c:numCache>
                <c:formatCode>General</c:formatCode>
                <c:ptCount val="6"/>
                <c:pt idx="0">
                  <c:v>0</c:v>
                </c:pt>
                <c:pt idx="1">
                  <c:v>0.16078124999999999</c:v>
                </c:pt>
                <c:pt idx="2">
                  <c:v>0.30992824999999996</c:v>
                </c:pt>
                <c:pt idx="3">
                  <c:v>0.41790224999999998</c:v>
                </c:pt>
                <c:pt idx="4">
                  <c:v>0.53768475000000004</c:v>
                </c:pt>
                <c:pt idx="5">
                  <c:v>0.64209274999999999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29-4B85-AAA6-36D765F2D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7753712"/>
        <c:axId val="1967761392"/>
      </c:scatterChart>
      <c:valAx>
        <c:axId val="1967753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[Glutamate]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761392"/>
        <c:crosses val="autoZero"/>
        <c:crossBetween val="midCat"/>
      </c:valAx>
      <c:valAx>
        <c:axId val="1967761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l-GR"/>
                  <a:t>Δ</a:t>
                </a:r>
                <a:r>
                  <a:rPr lang="en-US"/>
                  <a:t>A450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7753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395287</xdr:colOff>
      <xdr:row>34</xdr:row>
      <xdr:rowOff>119062</xdr:rowOff>
    </xdr:from>
    <xdr:to>
      <xdr:col>8</xdr:col>
      <xdr:colOff>90487</xdr:colOff>
      <xdr:row>49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7ED0FED-D3F5-D9E4-E284-10C23418B7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733425</xdr:colOff>
      <xdr:row>36</xdr:row>
      <xdr:rowOff>33337</xdr:rowOff>
    </xdr:from>
    <xdr:to>
      <xdr:col>7</xdr:col>
      <xdr:colOff>523875</xdr:colOff>
      <xdr:row>50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834A25-63B0-EF2A-27C9-1CCA0BB32B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E5F91-18E1-45C6-8BC3-809F85C5A38A}">
  <dimension ref="A3:M22"/>
  <sheetViews>
    <sheetView workbookViewId="0">
      <selection activeCell="M33" sqref="M33"/>
    </sheetView>
  </sheetViews>
  <sheetFormatPr defaultRowHeight="15" x14ac:dyDescent="0.25"/>
  <sheetData>
    <row r="3" spans="1:13" x14ac:dyDescent="0.25">
      <c r="B3" t="s">
        <v>8</v>
      </c>
    </row>
    <row r="4" spans="1:13" x14ac:dyDescent="0.25"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tr">
        <f>"+ Control"</f>
        <v>+ Control</v>
      </c>
      <c r="I4" s="1" t="s">
        <v>16</v>
      </c>
      <c r="J4" s="1" t="s">
        <v>12</v>
      </c>
      <c r="K4" s="1" t="s">
        <v>13</v>
      </c>
      <c r="L4" s="1" t="s">
        <v>14</v>
      </c>
      <c r="M4" s="1" t="s">
        <v>15</v>
      </c>
    </row>
    <row r="5" spans="1:13" x14ac:dyDescent="0.25">
      <c r="B5" s="1">
        <v>0</v>
      </c>
      <c r="C5" s="1">
        <v>2</v>
      </c>
      <c r="D5" s="1">
        <v>4</v>
      </c>
      <c r="E5" s="1">
        <v>6</v>
      </c>
      <c r="F5" s="1">
        <v>8</v>
      </c>
      <c r="G5" s="1">
        <v>10</v>
      </c>
      <c r="H5" s="1" t="str">
        <f>"+ Control"</f>
        <v>+ Control</v>
      </c>
      <c r="I5" s="1" t="s">
        <v>1</v>
      </c>
      <c r="J5" s="1" t="s">
        <v>1</v>
      </c>
      <c r="K5" s="1" t="s">
        <v>7</v>
      </c>
      <c r="L5" s="1" t="s">
        <v>1</v>
      </c>
      <c r="M5" s="1" t="s">
        <v>1</v>
      </c>
    </row>
    <row r="6" spans="1:13" x14ac:dyDescent="0.25">
      <c r="A6">
        <v>1</v>
      </c>
      <c r="B6" s="1" t="s">
        <v>21</v>
      </c>
      <c r="C6" s="1" t="s">
        <v>22</v>
      </c>
      <c r="D6" s="1" t="s">
        <v>23</v>
      </c>
      <c r="E6" s="1" t="s">
        <v>24</v>
      </c>
      <c r="F6" s="1" t="s">
        <v>25</v>
      </c>
      <c r="G6" s="1" t="s">
        <v>38</v>
      </c>
      <c r="H6" s="1" t="s">
        <v>39</v>
      </c>
      <c r="I6" s="1" t="s">
        <v>40</v>
      </c>
      <c r="J6" s="1" t="s">
        <v>41</v>
      </c>
      <c r="K6" s="2" t="str">
        <f>" PPT M4 1/50"</f>
        <v xml:space="preserve"> PPT M4 1/50</v>
      </c>
      <c r="L6" s="1" t="s">
        <v>17</v>
      </c>
      <c r="M6" s="1" t="s">
        <v>18</v>
      </c>
    </row>
    <row r="7" spans="1:13" x14ac:dyDescent="0.25">
      <c r="A7">
        <v>15</v>
      </c>
      <c r="B7" s="1" t="s">
        <v>2</v>
      </c>
      <c r="C7" s="1" t="s">
        <v>2</v>
      </c>
      <c r="D7" s="1" t="s">
        <v>2</v>
      </c>
      <c r="E7" s="1" t="s">
        <v>2</v>
      </c>
      <c r="F7" s="1" t="s">
        <v>2</v>
      </c>
      <c r="G7" s="1" t="s">
        <v>3</v>
      </c>
      <c r="H7" s="1" t="s">
        <v>3</v>
      </c>
      <c r="I7" s="1" t="s">
        <v>3</v>
      </c>
      <c r="J7" s="1" t="s">
        <v>3</v>
      </c>
      <c r="K7" s="1" t="s">
        <v>3</v>
      </c>
      <c r="L7" s="1" t="str">
        <f>" U M2 1 3/50"</f>
        <v xml:space="preserve"> U M2 1 3/50</v>
      </c>
      <c r="M7" s="1" t="s">
        <v>19</v>
      </c>
    </row>
    <row r="8" spans="1:13" x14ac:dyDescent="0.25">
      <c r="A8" t="s">
        <v>11</v>
      </c>
      <c r="B8" s="1" t="s">
        <v>2</v>
      </c>
      <c r="C8" s="1" t="s">
        <v>2</v>
      </c>
      <c r="D8" s="1" t="s">
        <v>2</v>
      </c>
      <c r="E8" s="1" t="s">
        <v>2</v>
      </c>
      <c r="F8" s="1" t="s">
        <v>2</v>
      </c>
      <c r="G8" s="1" t="s">
        <v>3</v>
      </c>
      <c r="H8" s="1" t="s">
        <v>3</v>
      </c>
      <c r="I8" s="1" t="s">
        <v>3</v>
      </c>
      <c r="J8" s="1" t="s">
        <v>3</v>
      </c>
      <c r="K8" s="1" t="s">
        <v>3</v>
      </c>
      <c r="L8" s="1" t="s">
        <v>20</v>
      </c>
      <c r="M8" s="1" t="s">
        <v>9</v>
      </c>
    </row>
    <row r="9" spans="1:13" x14ac:dyDescent="0.25">
      <c r="A9">
        <v>1</v>
      </c>
      <c r="B9" s="1" t="s">
        <v>26</v>
      </c>
      <c r="C9" s="1" t="s">
        <v>27</v>
      </c>
      <c r="D9" s="1" t="s">
        <v>29</v>
      </c>
      <c r="E9" s="1" t="s">
        <v>28</v>
      </c>
      <c r="F9" s="1" t="s">
        <v>30</v>
      </c>
      <c r="G9" s="1" t="s">
        <v>31</v>
      </c>
      <c r="H9" s="1" t="s">
        <v>32</v>
      </c>
      <c r="I9" s="1" t="s">
        <v>33</v>
      </c>
      <c r="J9" s="1" t="s">
        <v>34</v>
      </c>
      <c r="K9" s="1" t="s">
        <v>35</v>
      </c>
      <c r="L9" s="1" t="s">
        <v>36</v>
      </c>
      <c r="M9" s="1" t="s">
        <v>37</v>
      </c>
    </row>
    <row r="10" spans="1:13" x14ac:dyDescent="0.25">
      <c r="A10">
        <v>15</v>
      </c>
      <c r="B10" s="1" t="s">
        <v>4</v>
      </c>
      <c r="C10" s="1" t="s">
        <v>4</v>
      </c>
      <c r="D10" s="1" t="s">
        <v>4</v>
      </c>
      <c r="E10" s="1" t="s">
        <v>4</v>
      </c>
      <c r="F10" s="1" t="s">
        <v>10</v>
      </c>
      <c r="G10" s="1" t="s">
        <v>5</v>
      </c>
      <c r="H10" s="1" t="s">
        <v>5</v>
      </c>
      <c r="I10" s="1" t="s">
        <v>5</v>
      </c>
      <c r="J10" s="1" t="s">
        <v>5</v>
      </c>
      <c r="K10" s="1" t="s">
        <v>6</v>
      </c>
      <c r="L10" s="1" t="s">
        <v>6</v>
      </c>
      <c r="M10" s="1" t="s">
        <v>6</v>
      </c>
    </row>
    <row r="11" spans="1:13" x14ac:dyDescent="0.25">
      <c r="A11" t="s">
        <v>11</v>
      </c>
      <c r="B11" s="1" t="s">
        <v>4</v>
      </c>
      <c r="C11" s="1" t="s">
        <v>4</v>
      </c>
      <c r="D11" s="1" t="s">
        <v>4</v>
      </c>
      <c r="E11" s="1" t="s">
        <v>4</v>
      </c>
      <c r="F11" s="1" t="s">
        <v>4</v>
      </c>
      <c r="G11" s="1" t="s">
        <v>5</v>
      </c>
      <c r="H11" s="1" t="s">
        <v>5</v>
      </c>
      <c r="I11" s="1" t="s">
        <v>5</v>
      </c>
      <c r="J11" s="1" t="s">
        <v>5</v>
      </c>
      <c r="K11" s="1" t="s">
        <v>6</v>
      </c>
      <c r="L11" s="1" t="s">
        <v>6</v>
      </c>
      <c r="M11" s="1" t="s">
        <v>6</v>
      </c>
    </row>
    <row r="14" spans="1:13" x14ac:dyDescent="0.25">
      <c r="B14" t="s">
        <v>42</v>
      </c>
    </row>
    <row r="15" spans="1:13" x14ac:dyDescent="0.25">
      <c r="B15" s="1" t="s">
        <v>0</v>
      </c>
      <c r="C15" s="1" t="s">
        <v>0</v>
      </c>
      <c r="D15" s="1" t="s">
        <v>0</v>
      </c>
      <c r="E15" s="1" t="s">
        <v>0</v>
      </c>
      <c r="F15" s="1" t="s">
        <v>0</v>
      </c>
      <c r="G15" s="1" t="s">
        <v>0</v>
      </c>
      <c r="H15" s="1" t="str">
        <f>"+ Control"</f>
        <v>+ Control</v>
      </c>
      <c r="I15" s="1" t="s">
        <v>16</v>
      </c>
      <c r="J15" s="1" t="s">
        <v>12</v>
      </c>
      <c r="K15" s="1" t="s">
        <v>13</v>
      </c>
      <c r="L15" s="1" t="s">
        <v>14</v>
      </c>
      <c r="M15" s="1" t="s">
        <v>15</v>
      </c>
    </row>
    <row r="16" spans="1:13" x14ac:dyDescent="0.25">
      <c r="B16" s="1">
        <v>0</v>
      </c>
      <c r="C16" s="1">
        <v>2</v>
      </c>
      <c r="D16" s="1">
        <v>4</v>
      </c>
      <c r="E16" s="1">
        <v>6</v>
      </c>
      <c r="F16" s="1">
        <v>8</v>
      </c>
      <c r="G16" s="1">
        <v>10</v>
      </c>
      <c r="H16" s="1" t="str">
        <f>"+ Control"</f>
        <v>+ Control</v>
      </c>
      <c r="I16" s="1" t="s">
        <v>1</v>
      </c>
      <c r="J16" s="1" t="s">
        <v>1</v>
      </c>
      <c r="K16" s="1" t="s">
        <v>10</v>
      </c>
      <c r="L16" s="1" t="s">
        <v>1</v>
      </c>
      <c r="M16" s="1" t="s">
        <v>1</v>
      </c>
    </row>
    <row r="17" spans="1:13" x14ac:dyDescent="0.25">
      <c r="A17">
        <v>1</v>
      </c>
      <c r="B17" s="1" t="s">
        <v>21</v>
      </c>
      <c r="C17" s="1" t="s">
        <v>22</v>
      </c>
      <c r="D17" s="1" t="s">
        <v>23</v>
      </c>
      <c r="E17" s="1" t="s">
        <v>24</v>
      </c>
      <c r="F17" s="1" t="s">
        <v>25</v>
      </c>
      <c r="G17" s="1" t="s">
        <v>38</v>
      </c>
      <c r="H17" s="1" t="s">
        <v>39</v>
      </c>
      <c r="I17" s="1" t="s">
        <v>40</v>
      </c>
      <c r="J17" s="1" t="s">
        <v>41</v>
      </c>
      <c r="K17" s="2" t="str">
        <f>" PPT M4 1/10"</f>
        <v xml:space="preserve"> PPT M4 1/10</v>
      </c>
      <c r="L17" s="1" t="s">
        <v>17</v>
      </c>
      <c r="M17" s="1" t="s">
        <v>18</v>
      </c>
    </row>
    <row r="18" spans="1:13" x14ac:dyDescent="0.25">
      <c r="A18">
        <v>15</v>
      </c>
      <c r="B18" s="1" t="s">
        <v>2</v>
      </c>
      <c r="C18" s="1" t="s">
        <v>2</v>
      </c>
      <c r="D18" s="1" t="s">
        <v>2</v>
      </c>
      <c r="E18" s="1" t="s">
        <v>2</v>
      </c>
      <c r="F18" s="1" t="s">
        <v>2</v>
      </c>
      <c r="G18" s="1" t="s">
        <v>3</v>
      </c>
      <c r="H18" s="1" t="s">
        <v>3</v>
      </c>
      <c r="I18" s="1" t="s">
        <v>3</v>
      </c>
      <c r="J18" s="1" t="s">
        <v>3</v>
      </c>
      <c r="K18" s="1" t="s">
        <v>3</v>
      </c>
      <c r="L18" s="1" t="s">
        <v>43</v>
      </c>
      <c r="M18" s="1" t="s">
        <v>19</v>
      </c>
    </row>
    <row r="19" spans="1:13" x14ac:dyDescent="0.25">
      <c r="A19" t="s">
        <v>11</v>
      </c>
      <c r="B19" s="1" t="s">
        <v>2</v>
      </c>
      <c r="C19" s="1" t="s">
        <v>2</v>
      </c>
      <c r="D19" s="1" t="s">
        <v>2</v>
      </c>
      <c r="E19" s="1" t="s">
        <v>2</v>
      </c>
      <c r="F19" s="1" t="s">
        <v>2</v>
      </c>
      <c r="G19" s="1" t="s">
        <v>3</v>
      </c>
      <c r="H19" s="1" t="s">
        <v>3</v>
      </c>
      <c r="I19" s="1" t="s">
        <v>3</v>
      </c>
      <c r="J19" s="1" t="s">
        <v>3</v>
      </c>
      <c r="K19" s="1" t="s">
        <v>3</v>
      </c>
      <c r="L19" s="1" t="s">
        <v>20</v>
      </c>
      <c r="M19" s="1" t="s">
        <v>9</v>
      </c>
    </row>
    <row r="20" spans="1:13" x14ac:dyDescent="0.25">
      <c r="A20">
        <v>1</v>
      </c>
      <c r="B20" s="1" t="s">
        <v>26</v>
      </c>
      <c r="C20" s="1" t="s">
        <v>27</v>
      </c>
      <c r="D20" s="1" t="s">
        <v>29</v>
      </c>
      <c r="E20" s="1" t="s">
        <v>28</v>
      </c>
      <c r="F20" s="1" t="s">
        <v>30</v>
      </c>
      <c r="G20" s="1" t="s">
        <v>31</v>
      </c>
      <c r="H20" s="1" t="s">
        <v>32</v>
      </c>
      <c r="I20" s="1" t="s">
        <v>33</v>
      </c>
      <c r="J20" s="1" t="s">
        <v>34</v>
      </c>
      <c r="K20" s="1" t="s">
        <v>35</v>
      </c>
      <c r="L20" s="1" t="s">
        <v>36</v>
      </c>
      <c r="M20" s="1" t="s">
        <v>37</v>
      </c>
    </row>
    <row r="21" spans="1:13" x14ac:dyDescent="0.25">
      <c r="A21">
        <v>15</v>
      </c>
      <c r="B21" s="1" t="s">
        <v>4</v>
      </c>
      <c r="C21" s="1" t="s">
        <v>4</v>
      </c>
      <c r="D21" s="1" t="s">
        <v>4</v>
      </c>
      <c r="E21" s="1" t="s">
        <v>4</v>
      </c>
      <c r="F21" s="1" t="s">
        <v>7</v>
      </c>
      <c r="G21" s="1" t="s">
        <v>5</v>
      </c>
      <c r="H21" s="1" t="s">
        <v>5</v>
      </c>
      <c r="I21" s="1" t="s">
        <v>5</v>
      </c>
      <c r="J21" s="1" t="s">
        <v>5</v>
      </c>
      <c r="K21" s="1" t="s">
        <v>6</v>
      </c>
      <c r="L21" s="1" t="s">
        <v>6</v>
      </c>
      <c r="M21" s="1" t="s">
        <v>6</v>
      </c>
    </row>
    <row r="22" spans="1:13" x14ac:dyDescent="0.25">
      <c r="A22" t="s">
        <v>11</v>
      </c>
      <c r="B22" s="1" t="s">
        <v>4</v>
      </c>
      <c r="C22" s="1" t="s">
        <v>4</v>
      </c>
      <c r="D22" s="1" t="s">
        <v>4</v>
      </c>
      <c r="E22" s="1" t="s">
        <v>4</v>
      </c>
      <c r="F22" s="1" t="s">
        <v>4</v>
      </c>
      <c r="G22" s="1" t="s">
        <v>5</v>
      </c>
      <c r="H22" s="1" t="s">
        <v>5</v>
      </c>
      <c r="I22" s="1" t="s">
        <v>5</v>
      </c>
      <c r="J22" s="1" t="s">
        <v>5</v>
      </c>
      <c r="K22" s="1" t="s">
        <v>6</v>
      </c>
      <c r="L22" s="1" t="s">
        <v>6</v>
      </c>
      <c r="M22" s="1" t="s">
        <v>6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73C225-05BF-49B5-9613-D500AC427970}">
  <dimension ref="A1:AO54"/>
  <sheetViews>
    <sheetView workbookViewId="0">
      <selection activeCell="AE33" sqref="AE33"/>
    </sheetView>
  </sheetViews>
  <sheetFormatPr defaultRowHeight="15" x14ac:dyDescent="0.25"/>
  <sheetData>
    <row r="1" spans="1:41" x14ac:dyDescent="0.25">
      <c r="B1" t="s">
        <v>42</v>
      </c>
    </row>
    <row r="2" spans="1:41" x14ac:dyDescent="0.25"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1" t="s">
        <v>0</v>
      </c>
      <c r="H2" s="1" t="str">
        <f>"+ Control"</f>
        <v>+ Control</v>
      </c>
      <c r="I2" s="1" t="s">
        <v>16</v>
      </c>
      <c r="J2" s="1" t="s">
        <v>12</v>
      </c>
      <c r="K2" s="1" t="s">
        <v>13</v>
      </c>
      <c r="L2" s="1" t="s">
        <v>14</v>
      </c>
      <c r="M2" s="1" t="s">
        <v>15</v>
      </c>
    </row>
    <row r="3" spans="1:41" x14ac:dyDescent="0.25">
      <c r="B3" s="1">
        <v>0</v>
      </c>
      <c r="C3" s="1">
        <v>2</v>
      </c>
      <c r="D3" s="1">
        <v>4</v>
      </c>
      <c r="E3" s="1">
        <v>6</v>
      </c>
      <c r="F3" s="1">
        <v>8</v>
      </c>
      <c r="G3" s="1">
        <v>10</v>
      </c>
      <c r="H3" s="1" t="str">
        <f>"+ Control"</f>
        <v>+ Control</v>
      </c>
      <c r="I3" s="1" t="s">
        <v>1</v>
      </c>
      <c r="J3" s="1" t="s">
        <v>1</v>
      </c>
      <c r="K3" s="1" t="s">
        <v>10</v>
      </c>
      <c r="L3" s="1" t="s">
        <v>1</v>
      </c>
      <c r="M3" s="1" t="s">
        <v>1</v>
      </c>
    </row>
    <row r="4" spans="1:41" x14ac:dyDescent="0.25">
      <c r="A4">
        <v>1</v>
      </c>
      <c r="B4" s="1" t="s">
        <v>21</v>
      </c>
      <c r="C4" s="1" t="s">
        <v>22</v>
      </c>
      <c r="D4" s="1" t="s">
        <v>23</v>
      </c>
      <c r="E4" s="1" t="s">
        <v>24</v>
      </c>
      <c r="F4" s="1" t="s">
        <v>25</v>
      </c>
      <c r="G4" s="1" t="s">
        <v>38</v>
      </c>
      <c r="H4" s="1" t="s">
        <v>39</v>
      </c>
      <c r="I4" s="1" t="s">
        <v>40</v>
      </c>
      <c r="J4" s="1" t="s">
        <v>41</v>
      </c>
      <c r="K4" s="2" t="str">
        <f>" PPT M4 1/10"</f>
        <v xml:space="preserve"> PPT M4 1/10</v>
      </c>
      <c r="L4" s="1" t="s">
        <v>17</v>
      </c>
      <c r="M4" s="1" t="s">
        <v>18</v>
      </c>
    </row>
    <row r="5" spans="1:41" x14ac:dyDescent="0.25">
      <c r="A5">
        <v>15</v>
      </c>
      <c r="B5" s="1" t="s">
        <v>2</v>
      </c>
      <c r="C5" s="1" t="s">
        <v>2</v>
      </c>
      <c r="D5" s="1" t="s">
        <v>2</v>
      </c>
      <c r="E5" s="1" t="s">
        <v>2</v>
      </c>
      <c r="F5" s="1" t="s">
        <v>2</v>
      </c>
      <c r="G5" s="1" t="s">
        <v>3</v>
      </c>
      <c r="H5" s="1" t="s">
        <v>3</v>
      </c>
      <c r="I5" s="1" t="s">
        <v>3</v>
      </c>
      <c r="J5" s="1" t="s">
        <v>3</v>
      </c>
      <c r="K5" s="1" t="s">
        <v>3</v>
      </c>
      <c r="L5" s="1" t="s">
        <v>43</v>
      </c>
      <c r="M5" s="1" t="s">
        <v>19</v>
      </c>
    </row>
    <row r="6" spans="1:41" x14ac:dyDescent="0.25">
      <c r="A6" t="s">
        <v>11</v>
      </c>
      <c r="B6" s="1" t="s">
        <v>2</v>
      </c>
      <c r="C6" s="1" t="s">
        <v>2</v>
      </c>
      <c r="D6" s="1" t="s">
        <v>2</v>
      </c>
      <c r="E6" s="1" t="s">
        <v>2</v>
      </c>
      <c r="F6" s="1" t="s">
        <v>2</v>
      </c>
      <c r="G6" s="1" t="s">
        <v>3</v>
      </c>
      <c r="H6" s="1" t="s">
        <v>3</v>
      </c>
      <c r="I6" s="1" t="s">
        <v>3</v>
      </c>
      <c r="J6" s="1" t="s">
        <v>3</v>
      </c>
      <c r="K6" s="1" t="s">
        <v>3</v>
      </c>
      <c r="L6" s="1" t="s">
        <v>20</v>
      </c>
      <c r="M6" s="1" t="s">
        <v>9</v>
      </c>
    </row>
    <row r="7" spans="1:41" x14ac:dyDescent="0.25">
      <c r="A7">
        <v>1</v>
      </c>
      <c r="B7" s="1" t="s">
        <v>26</v>
      </c>
      <c r="C7" s="1" t="s">
        <v>27</v>
      </c>
      <c r="D7" s="1" t="s">
        <v>29</v>
      </c>
      <c r="E7" s="1" t="s">
        <v>28</v>
      </c>
      <c r="F7" s="1" t="s">
        <v>30</v>
      </c>
      <c r="G7" s="1" t="s">
        <v>31</v>
      </c>
      <c r="H7" s="1" t="s">
        <v>32</v>
      </c>
      <c r="I7" s="1" t="s">
        <v>33</v>
      </c>
      <c r="J7" s="1" t="s">
        <v>34</v>
      </c>
      <c r="K7" s="1" t="s">
        <v>35</v>
      </c>
      <c r="L7" s="1" t="s">
        <v>36</v>
      </c>
      <c r="M7" s="1" t="s">
        <v>37</v>
      </c>
    </row>
    <row r="8" spans="1:41" x14ac:dyDescent="0.25">
      <c r="A8">
        <v>15</v>
      </c>
      <c r="B8" s="1" t="s">
        <v>4</v>
      </c>
      <c r="C8" s="1" t="s">
        <v>4</v>
      </c>
      <c r="D8" s="1" t="s">
        <v>4</v>
      </c>
      <c r="E8" s="1" t="s">
        <v>4</v>
      </c>
      <c r="F8" s="1" t="s">
        <v>7</v>
      </c>
      <c r="G8" s="1" t="s">
        <v>5</v>
      </c>
      <c r="H8" s="1" t="s">
        <v>5</v>
      </c>
      <c r="I8" s="1" t="s">
        <v>5</v>
      </c>
      <c r="J8" s="1" t="s">
        <v>5</v>
      </c>
      <c r="K8" s="1" t="s">
        <v>6</v>
      </c>
      <c r="L8" s="1" t="s">
        <v>6</v>
      </c>
      <c r="M8" s="1" t="s">
        <v>6</v>
      </c>
    </row>
    <row r="9" spans="1:41" x14ac:dyDescent="0.25">
      <c r="A9" t="s">
        <v>11</v>
      </c>
      <c r="B9" s="1" t="s">
        <v>4</v>
      </c>
      <c r="C9" s="1" t="s">
        <v>4</v>
      </c>
      <c r="D9" s="1" t="s">
        <v>4</v>
      </c>
      <c r="E9" s="1" t="s">
        <v>4</v>
      </c>
      <c r="F9" s="1" t="s">
        <v>4</v>
      </c>
      <c r="G9" s="1" t="s">
        <v>5</v>
      </c>
      <c r="H9" s="1" t="s">
        <v>5</v>
      </c>
      <c r="I9" s="1" t="s">
        <v>5</v>
      </c>
      <c r="J9" s="1" t="s">
        <v>5</v>
      </c>
      <c r="K9" s="1" t="s">
        <v>6</v>
      </c>
      <c r="L9" s="1" t="s">
        <v>6</v>
      </c>
      <c r="M9" s="1" t="s">
        <v>6</v>
      </c>
    </row>
    <row r="12" spans="1:41" x14ac:dyDescent="0.25">
      <c r="A12" t="s">
        <v>57</v>
      </c>
      <c r="O12" t="s">
        <v>58</v>
      </c>
      <c r="AC12" t="s">
        <v>62</v>
      </c>
    </row>
    <row r="13" spans="1:41" x14ac:dyDescent="0.25">
      <c r="A13" s="4" t="s">
        <v>44</v>
      </c>
      <c r="B13" s="4">
        <v>1</v>
      </c>
      <c r="C13" s="4">
        <v>2</v>
      </c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4">
        <v>8</v>
      </c>
      <c r="J13" s="4">
        <v>9</v>
      </c>
      <c r="K13" s="4">
        <v>10</v>
      </c>
      <c r="L13" s="4">
        <v>11</v>
      </c>
      <c r="M13" s="4">
        <v>12</v>
      </c>
      <c r="O13" s="8" t="s">
        <v>44</v>
      </c>
      <c r="P13" s="8">
        <v>1</v>
      </c>
      <c r="Q13" s="8">
        <v>2</v>
      </c>
      <c r="R13" s="8">
        <v>3</v>
      </c>
      <c r="S13" s="8">
        <v>4</v>
      </c>
      <c r="T13" s="8">
        <v>5</v>
      </c>
      <c r="U13" s="8">
        <v>6</v>
      </c>
      <c r="V13" s="8">
        <v>7</v>
      </c>
      <c r="W13" s="8">
        <v>8</v>
      </c>
      <c r="X13" s="8">
        <v>9</v>
      </c>
      <c r="Y13" s="8">
        <v>10</v>
      </c>
      <c r="Z13" s="8">
        <v>11</v>
      </c>
      <c r="AA13" s="8">
        <v>12</v>
      </c>
      <c r="AC13" s="12" t="s">
        <v>44</v>
      </c>
      <c r="AD13" s="12">
        <v>1</v>
      </c>
      <c r="AE13" s="12">
        <v>2</v>
      </c>
      <c r="AF13" s="12">
        <v>3</v>
      </c>
      <c r="AG13" s="12">
        <v>4</v>
      </c>
      <c r="AH13" s="12">
        <v>5</v>
      </c>
      <c r="AI13" s="12">
        <v>6</v>
      </c>
      <c r="AJ13" s="12">
        <v>7</v>
      </c>
      <c r="AK13" s="12">
        <v>8</v>
      </c>
      <c r="AL13" s="12">
        <v>9</v>
      </c>
      <c r="AM13" s="12">
        <v>10</v>
      </c>
      <c r="AN13" s="12">
        <v>11</v>
      </c>
      <c r="AO13" s="12">
        <v>12</v>
      </c>
    </row>
    <row r="14" spans="1:41" x14ac:dyDescent="0.25">
      <c r="A14" s="4" t="s">
        <v>45</v>
      </c>
      <c r="B14" s="3">
        <v>5.3543E-2</v>
      </c>
      <c r="C14" s="3">
        <v>0.20755999999999999</v>
      </c>
      <c r="D14" s="3">
        <v>0.33290900000000001</v>
      </c>
      <c r="E14" s="3">
        <v>0.53013200000000005</v>
      </c>
      <c r="F14" s="3">
        <v>0.71886499999999998</v>
      </c>
      <c r="G14" s="3">
        <v>0.90548399999999996</v>
      </c>
      <c r="H14" s="15">
        <v>1.51563</v>
      </c>
      <c r="I14" s="4">
        <v>0.20111200000000001</v>
      </c>
      <c r="J14" s="4">
        <v>0.116221</v>
      </c>
      <c r="K14" s="4">
        <v>0.100316</v>
      </c>
      <c r="L14" s="4">
        <v>0.259658</v>
      </c>
      <c r="M14" s="4">
        <v>9.8090200000000002E-2</v>
      </c>
      <c r="O14" s="8" t="s">
        <v>45</v>
      </c>
      <c r="P14" s="3">
        <v>5.23618E-2</v>
      </c>
      <c r="Q14" s="3">
        <v>0.28676600000000002</v>
      </c>
      <c r="R14" s="3">
        <v>0.46571499999999999</v>
      </c>
      <c r="S14" s="3">
        <v>0.75200999999999996</v>
      </c>
      <c r="T14" s="3">
        <v>1.0018800000000001</v>
      </c>
      <c r="U14" s="3">
        <v>1.2765200000000001</v>
      </c>
      <c r="V14" s="15">
        <v>0.93549400000000005</v>
      </c>
      <c r="W14" s="8">
        <v>0.24266699999999999</v>
      </c>
      <c r="X14" s="8">
        <v>0.171073</v>
      </c>
      <c r="Y14" s="8">
        <v>0.15201200000000001</v>
      </c>
      <c r="Z14" s="8">
        <v>0.29148299999999999</v>
      </c>
      <c r="AA14" s="8">
        <v>0.15596399999999999</v>
      </c>
      <c r="AC14" s="12" t="s">
        <v>45</v>
      </c>
      <c r="AD14" s="3">
        <v>5.3937400000000003E-2</v>
      </c>
      <c r="AE14" s="3">
        <v>0.28951500000000002</v>
      </c>
      <c r="AF14" s="3">
        <v>0.46614299999999997</v>
      </c>
      <c r="AG14" s="3">
        <v>0.74726999999999999</v>
      </c>
      <c r="AH14" s="3">
        <v>0.99858199999999997</v>
      </c>
      <c r="AI14" s="3">
        <v>1.2737099999999999</v>
      </c>
      <c r="AJ14" s="12">
        <v>0.94369999999999998</v>
      </c>
      <c r="AK14" s="12">
        <v>0.27939599999999998</v>
      </c>
      <c r="AL14" s="12">
        <v>0.21165400000000001</v>
      </c>
      <c r="AM14" s="12">
        <v>0.185085</v>
      </c>
      <c r="AN14" s="12">
        <v>0.32792700000000002</v>
      </c>
      <c r="AO14" s="12">
        <v>0.18878900000000001</v>
      </c>
    </row>
    <row r="15" spans="1:41" x14ac:dyDescent="0.25">
      <c r="A15" s="4" t="s">
        <v>46</v>
      </c>
      <c r="B15" s="3">
        <v>5.0184899999999998E-2</v>
      </c>
      <c r="C15" s="3">
        <v>0.19666</v>
      </c>
      <c r="D15" s="3">
        <v>0.47059299999999998</v>
      </c>
      <c r="E15" s="3">
        <v>0.54709600000000003</v>
      </c>
      <c r="F15" s="3">
        <v>0.757606</v>
      </c>
      <c r="G15" s="3">
        <v>1.02267</v>
      </c>
      <c r="H15" s="15">
        <v>1.3990499999999999</v>
      </c>
      <c r="I15" s="4">
        <v>0.18346399999999999</v>
      </c>
      <c r="J15" s="4">
        <v>0.101636</v>
      </c>
      <c r="K15" s="4">
        <v>0.37178</v>
      </c>
      <c r="L15" s="4">
        <v>0.252357</v>
      </c>
      <c r="M15" s="4">
        <v>9.4524300000000006E-2</v>
      </c>
      <c r="O15" s="8" t="s">
        <v>46</v>
      </c>
      <c r="P15" s="3">
        <v>5.6787400000000002E-2</v>
      </c>
      <c r="Q15" s="3">
        <v>0.279644</v>
      </c>
      <c r="R15" s="3">
        <v>0.67656499999999997</v>
      </c>
      <c r="S15" s="3">
        <v>0.78555299999999995</v>
      </c>
      <c r="T15" s="3">
        <v>1.1166199999999999</v>
      </c>
      <c r="U15" s="3">
        <v>1.4768600000000001</v>
      </c>
      <c r="V15" s="15">
        <v>0.861649</v>
      </c>
      <c r="W15" s="8">
        <v>0.230154</v>
      </c>
      <c r="X15" s="8">
        <v>0.16134799999999999</v>
      </c>
      <c r="Y15" s="8">
        <v>0.66947800000000002</v>
      </c>
      <c r="Z15" s="8">
        <v>0.287688</v>
      </c>
      <c r="AA15" s="8">
        <v>0.15540999999999999</v>
      </c>
      <c r="AC15" s="12" t="s">
        <v>46</v>
      </c>
      <c r="AD15" s="3">
        <v>6.0567999999999997E-2</v>
      </c>
      <c r="AE15" s="3">
        <v>0.28242499999999998</v>
      </c>
      <c r="AF15" s="3">
        <v>0.67450600000000005</v>
      </c>
      <c r="AG15" s="3">
        <v>0.77899499999999999</v>
      </c>
      <c r="AH15" s="3">
        <v>1.08745</v>
      </c>
      <c r="AI15" s="3">
        <v>1.462</v>
      </c>
      <c r="AJ15" s="12">
        <v>0.88247600000000004</v>
      </c>
      <c r="AK15" s="12">
        <v>0.261965</v>
      </c>
      <c r="AL15" s="12">
        <v>0.19623699999999999</v>
      </c>
      <c r="AM15" s="12">
        <v>0.98511499999999996</v>
      </c>
      <c r="AN15" s="12">
        <v>0.322098</v>
      </c>
      <c r="AO15" s="12">
        <v>0.189974</v>
      </c>
    </row>
    <row r="16" spans="1:41" x14ac:dyDescent="0.25">
      <c r="A16" s="4" t="s">
        <v>47</v>
      </c>
      <c r="B16" s="4">
        <v>0.151253</v>
      </c>
      <c r="C16" s="4">
        <v>0.11081000000000001</v>
      </c>
      <c r="D16" s="4">
        <v>0.59943999999999997</v>
      </c>
      <c r="E16" s="4">
        <v>0.17057600000000001</v>
      </c>
      <c r="F16" s="4">
        <v>0.39072000000000001</v>
      </c>
      <c r="G16" s="4">
        <v>0.104888</v>
      </c>
      <c r="H16" s="4">
        <v>0.18897600000000001</v>
      </c>
      <c r="I16" s="4">
        <v>0.50910900000000003</v>
      </c>
      <c r="J16" s="4">
        <v>0.170017</v>
      </c>
      <c r="K16" s="4">
        <v>0.110488</v>
      </c>
      <c r="L16" s="4">
        <v>0.15437000000000001</v>
      </c>
      <c r="M16" s="4">
        <v>0.112029</v>
      </c>
      <c r="O16" s="8" t="s">
        <v>47</v>
      </c>
      <c r="P16" s="8">
        <v>0.23758099999999999</v>
      </c>
      <c r="Q16" s="8">
        <v>0.237205</v>
      </c>
      <c r="R16" s="8">
        <v>0.61147600000000002</v>
      </c>
      <c r="S16" s="8">
        <v>0.255633</v>
      </c>
      <c r="T16" s="8">
        <v>0.44912200000000002</v>
      </c>
      <c r="U16" s="8">
        <v>0.18746099999999999</v>
      </c>
      <c r="V16" s="8">
        <v>0.184255</v>
      </c>
      <c r="W16" s="8">
        <v>0.53591800000000001</v>
      </c>
      <c r="X16" s="8">
        <v>0.24294299999999999</v>
      </c>
      <c r="Y16" s="8">
        <v>0.11992899999999999</v>
      </c>
      <c r="Z16" s="8">
        <v>0.17332900000000001</v>
      </c>
      <c r="AA16" s="8">
        <v>0.42021799999999998</v>
      </c>
      <c r="AC16" s="12" t="s">
        <v>47</v>
      </c>
      <c r="AD16" s="12">
        <v>0.318608</v>
      </c>
      <c r="AE16" s="12">
        <v>0.343111</v>
      </c>
      <c r="AF16" s="12">
        <v>0.67964100000000005</v>
      </c>
      <c r="AG16" s="12">
        <v>0.31784299999999999</v>
      </c>
      <c r="AH16" s="12">
        <v>0.51052200000000003</v>
      </c>
      <c r="AI16" s="12">
        <v>0.249754</v>
      </c>
      <c r="AJ16" s="12">
        <v>0.19425000000000001</v>
      </c>
      <c r="AK16" s="12">
        <v>0.57552499999999995</v>
      </c>
      <c r="AL16" s="12">
        <v>0.26210800000000001</v>
      </c>
      <c r="AM16" s="12">
        <v>0.12903999999999999</v>
      </c>
      <c r="AN16" s="12">
        <v>0.210227</v>
      </c>
      <c r="AO16" s="12">
        <v>0.73573200000000005</v>
      </c>
    </row>
    <row r="17" spans="1:41" x14ac:dyDescent="0.25">
      <c r="A17" s="4" t="s">
        <v>48</v>
      </c>
      <c r="B17" s="4">
        <v>0.15522900000000001</v>
      </c>
      <c r="C17" s="4">
        <v>0.274451</v>
      </c>
      <c r="D17" s="4">
        <v>0.27152500000000002</v>
      </c>
      <c r="E17" s="4">
        <v>0.57253100000000001</v>
      </c>
      <c r="F17" s="4">
        <v>0.108555</v>
      </c>
      <c r="G17" s="4">
        <v>0.365116</v>
      </c>
      <c r="H17" s="4">
        <v>0.111274</v>
      </c>
      <c r="I17" s="4">
        <v>0.14604500000000001</v>
      </c>
      <c r="J17" s="15">
        <v>1.8491899999999999</v>
      </c>
      <c r="K17" s="4">
        <v>0.15706000000000001</v>
      </c>
      <c r="L17" s="4">
        <v>0.398781</v>
      </c>
      <c r="M17" s="4">
        <v>0.124496</v>
      </c>
      <c r="O17" s="8" t="s">
        <v>48</v>
      </c>
      <c r="P17" s="8">
        <v>0.19501099999999999</v>
      </c>
      <c r="Q17" s="8">
        <v>0.314776</v>
      </c>
      <c r="R17" s="8">
        <v>0.36356899999999998</v>
      </c>
      <c r="S17" s="8">
        <v>0.60027200000000003</v>
      </c>
      <c r="T17" s="8">
        <v>0.16758600000000001</v>
      </c>
      <c r="U17" s="8">
        <v>0.38587399999999999</v>
      </c>
      <c r="V17" s="8">
        <v>0.18393999999999999</v>
      </c>
      <c r="W17" s="8">
        <v>0.16347</v>
      </c>
      <c r="X17" s="15">
        <v>1.73027</v>
      </c>
      <c r="Y17" s="8">
        <v>0.19298599999999999</v>
      </c>
      <c r="Z17" s="8">
        <v>0.43428299999999997</v>
      </c>
      <c r="AA17" s="8">
        <v>0.42420099999999999</v>
      </c>
      <c r="AC17" s="12" t="s">
        <v>48</v>
      </c>
      <c r="AD17" s="12">
        <v>0.24510699999999999</v>
      </c>
      <c r="AE17" s="12">
        <v>0.366703</v>
      </c>
      <c r="AF17" s="12">
        <v>0.45623900000000001</v>
      </c>
      <c r="AG17" s="12">
        <v>0.64668400000000004</v>
      </c>
      <c r="AH17" s="12">
        <v>0.21276</v>
      </c>
      <c r="AI17" s="12">
        <v>0.43268699999999999</v>
      </c>
      <c r="AJ17" s="12">
        <v>0.21449299999999999</v>
      </c>
      <c r="AK17" s="12">
        <v>0.205897</v>
      </c>
      <c r="AL17" s="12">
        <v>1.7633300000000001</v>
      </c>
      <c r="AM17" s="12">
        <v>0.234651</v>
      </c>
      <c r="AN17" s="12">
        <v>0.47428399999999998</v>
      </c>
      <c r="AO17" s="12">
        <v>0.76863499999999996</v>
      </c>
    </row>
    <row r="18" spans="1:41" x14ac:dyDescent="0.25">
      <c r="A18" s="4" t="s">
        <v>49</v>
      </c>
      <c r="B18" s="4">
        <v>0.110334</v>
      </c>
      <c r="C18" s="4">
        <v>9.6778699999999995E-2</v>
      </c>
      <c r="D18" s="4">
        <v>0.112469</v>
      </c>
      <c r="E18" s="4">
        <v>0.104575</v>
      </c>
      <c r="F18" s="4">
        <v>0.11541800000000001</v>
      </c>
      <c r="G18" s="4">
        <v>0.126142</v>
      </c>
      <c r="H18" s="4">
        <v>0.12336999999999999</v>
      </c>
      <c r="I18" s="4">
        <v>0.11564000000000001</v>
      </c>
      <c r="J18" s="4">
        <v>0.137325</v>
      </c>
      <c r="K18" s="4">
        <v>0.12875500000000001</v>
      </c>
      <c r="L18" s="4">
        <v>0.105375</v>
      </c>
      <c r="M18" s="4">
        <v>9.5831700000000006E-2</v>
      </c>
      <c r="O18" s="8" t="s">
        <v>49</v>
      </c>
      <c r="P18" s="8">
        <v>0.55816600000000005</v>
      </c>
      <c r="Q18" s="8">
        <v>0.17512900000000001</v>
      </c>
      <c r="R18" s="8">
        <v>0.50150399999999995</v>
      </c>
      <c r="S18" s="8">
        <v>0.31502200000000002</v>
      </c>
      <c r="T18" s="13">
        <v>1.0625</v>
      </c>
      <c r="U18" s="8">
        <v>0.18112200000000001</v>
      </c>
      <c r="V18" s="8">
        <v>0.90844800000000003</v>
      </c>
      <c r="W18" s="8">
        <v>0.26058799999999999</v>
      </c>
      <c r="X18" s="8">
        <v>0.29447699999999999</v>
      </c>
      <c r="Y18" s="8">
        <v>0.48814400000000002</v>
      </c>
      <c r="Z18" s="8">
        <v>0.15861900000000001</v>
      </c>
      <c r="AA18" s="8">
        <v>0.21046999999999999</v>
      </c>
      <c r="AC18" s="12" t="s">
        <v>49</v>
      </c>
      <c r="AD18" s="12">
        <v>1.0885899999999999</v>
      </c>
      <c r="AE18" s="12">
        <v>0.21705099999999999</v>
      </c>
      <c r="AF18" s="12">
        <v>0.90515199999999996</v>
      </c>
      <c r="AG18" s="12">
        <v>0.52201799999999998</v>
      </c>
      <c r="AH18" s="12">
        <v>1.7770999999999999</v>
      </c>
      <c r="AI18" s="12">
        <v>0.221693</v>
      </c>
      <c r="AJ18" s="12">
        <v>1.5739700000000001</v>
      </c>
      <c r="AK18" s="12">
        <v>0.43652000000000002</v>
      </c>
      <c r="AL18" s="12">
        <v>0.45076300000000002</v>
      </c>
      <c r="AM18" s="12">
        <v>0.89960300000000004</v>
      </c>
      <c r="AN18" s="12">
        <v>0.18531500000000001</v>
      </c>
      <c r="AO18" s="12">
        <v>0.28723799999999999</v>
      </c>
    </row>
    <row r="19" spans="1:41" x14ac:dyDescent="0.25">
      <c r="A19" s="4" t="s">
        <v>50</v>
      </c>
      <c r="B19" s="4">
        <v>9.9155800000000002E-2</v>
      </c>
      <c r="C19" s="4">
        <v>0.128498</v>
      </c>
      <c r="D19" s="4">
        <v>0.133161</v>
      </c>
      <c r="E19" s="4">
        <v>0.126827</v>
      </c>
      <c r="F19" s="4">
        <v>0.105041</v>
      </c>
      <c r="G19" s="4">
        <v>8.8982199999999997E-2</v>
      </c>
      <c r="H19" s="4">
        <v>0.190719</v>
      </c>
      <c r="I19" s="4">
        <v>0.14974199999999999</v>
      </c>
      <c r="J19" s="4">
        <v>0.58093700000000004</v>
      </c>
      <c r="K19" s="4">
        <v>0.361788</v>
      </c>
      <c r="L19" s="4">
        <v>0.18274599999999999</v>
      </c>
      <c r="M19" s="4">
        <v>0.19175200000000001</v>
      </c>
      <c r="O19" s="8" t="s">
        <v>50</v>
      </c>
      <c r="P19" s="8">
        <v>0.194384</v>
      </c>
      <c r="Q19" s="8">
        <v>0.20621600000000001</v>
      </c>
      <c r="R19" s="8">
        <v>0.21673899999999999</v>
      </c>
      <c r="S19" s="8">
        <v>0.22433600000000001</v>
      </c>
      <c r="T19" s="8">
        <v>0.18610699999999999</v>
      </c>
      <c r="U19" s="8">
        <v>0.18076300000000001</v>
      </c>
      <c r="V19" s="8">
        <v>0.244562</v>
      </c>
      <c r="W19" s="8">
        <v>0.225355</v>
      </c>
      <c r="X19" s="8">
        <v>0.62599300000000002</v>
      </c>
      <c r="Y19" s="8">
        <v>0.41937400000000002</v>
      </c>
      <c r="Z19" s="8">
        <v>0.28443400000000002</v>
      </c>
      <c r="AA19" s="8">
        <v>0.27610299999999999</v>
      </c>
      <c r="AC19" s="12" t="s">
        <v>50</v>
      </c>
      <c r="AD19" s="12">
        <v>0.24543499999999999</v>
      </c>
      <c r="AE19" s="12">
        <v>0.248331</v>
      </c>
      <c r="AF19" s="12">
        <v>0.26070700000000002</v>
      </c>
      <c r="AG19" s="12">
        <v>0.280468</v>
      </c>
      <c r="AH19" s="12">
        <v>0.23006599999999999</v>
      </c>
      <c r="AI19" s="12">
        <v>0.232739</v>
      </c>
      <c r="AJ19" s="12">
        <v>0.28897600000000001</v>
      </c>
      <c r="AK19" s="12">
        <v>0.26947900000000002</v>
      </c>
      <c r="AL19" s="12">
        <v>0.66629400000000005</v>
      </c>
      <c r="AM19" s="12">
        <v>0.47440500000000002</v>
      </c>
      <c r="AN19" s="12">
        <v>0.35653699999999999</v>
      </c>
      <c r="AO19" s="12">
        <v>0.34250799999999998</v>
      </c>
    </row>
    <row r="20" spans="1:41" x14ac:dyDescent="0.25">
      <c r="A20" s="4" t="s">
        <v>51</v>
      </c>
      <c r="B20" s="4">
        <v>0.102854</v>
      </c>
      <c r="C20" s="4">
        <v>0.104797</v>
      </c>
      <c r="D20" s="4">
        <v>0.119056</v>
      </c>
      <c r="E20" s="4">
        <v>9.3781000000000003E-2</v>
      </c>
      <c r="F20" s="4">
        <v>0.13433500000000001</v>
      </c>
      <c r="G20" s="4">
        <v>8.2022700000000004E-2</v>
      </c>
      <c r="H20" s="4">
        <v>0.127999</v>
      </c>
      <c r="I20" s="4">
        <v>9.4725100000000007E-2</v>
      </c>
      <c r="J20" s="4">
        <v>9.2294200000000007E-2</v>
      </c>
      <c r="K20" s="4">
        <v>0.51224499999999995</v>
      </c>
      <c r="L20" s="4">
        <v>0.10138800000000001</v>
      </c>
      <c r="M20" s="4">
        <v>0.14678099999999999</v>
      </c>
      <c r="O20" s="8" t="s">
        <v>51</v>
      </c>
      <c r="P20" s="8">
        <v>0.195767</v>
      </c>
      <c r="Q20" s="8">
        <v>0.42441200000000001</v>
      </c>
      <c r="R20" s="8">
        <v>0.228352</v>
      </c>
      <c r="S20" s="8">
        <v>0.20369000000000001</v>
      </c>
      <c r="T20" s="8">
        <v>0.226211</v>
      </c>
      <c r="U20" s="8">
        <v>0.17521600000000001</v>
      </c>
      <c r="V20" s="8">
        <v>0.190078</v>
      </c>
      <c r="W20" s="8">
        <v>0.150312</v>
      </c>
      <c r="X20" s="8">
        <v>0.20590700000000001</v>
      </c>
      <c r="Y20" s="8">
        <v>0.54981800000000003</v>
      </c>
      <c r="Z20" s="8">
        <v>0.19583500000000001</v>
      </c>
      <c r="AA20" s="8">
        <v>0.23486599999999999</v>
      </c>
      <c r="AC20" s="12" t="s">
        <v>51</v>
      </c>
      <c r="AD20" s="12">
        <v>0.25988699999999998</v>
      </c>
      <c r="AE20" s="12">
        <v>0.72794300000000001</v>
      </c>
      <c r="AF20" s="12">
        <v>0.302705</v>
      </c>
      <c r="AG20" s="12">
        <v>0.27458399999999999</v>
      </c>
      <c r="AH20" s="12">
        <v>0.29341</v>
      </c>
      <c r="AI20" s="12">
        <v>0.23641400000000001</v>
      </c>
      <c r="AJ20" s="12">
        <v>0.25164900000000001</v>
      </c>
      <c r="AK20" s="12">
        <v>0.19263</v>
      </c>
      <c r="AL20" s="12">
        <v>0.29798999999999998</v>
      </c>
      <c r="AM20" s="12">
        <v>0.60116000000000003</v>
      </c>
      <c r="AN20" s="12">
        <v>0.26919199999999999</v>
      </c>
      <c r="AO20" s="12">
        <v>0.30695099999999997</v>
      </c>
    </row>
    <row r="21" spans="1:41" x14ac:dyDescent="0.25">
      <c r="A21" s="4" t="s">
        <v>52</v>
      </c>
      <c r="B21" s="4">
        <v>9.7696500000000006E-2</v>
      </c>
      <c r="C21" s="4">
        <v>8.6189000000000002E-2</v>
      </c>
      <c r="D21" s="4">
        <v>0.10811</v>
      </c>
      <c r="E21" s="4">
        <v>0.103023</v>
      </c>
      <c r="F21" s="4">
        <v>9.7247600000000003E-2</v>
      </c>
      <c r="G21" s="4">
        <v>0.105507</v>
      </c>
      <c r="H21" s="4">
        <v>9.3940300000000004E-2</v>
      </c>
      <c r="I21" s="4">
        <v>9.9887500000000004E-2</v>
      </c>
      <c r="J21" s="4">
        <v>0.15540899999999999</v>
      </c>
      <c r="K21" s="4">
        <v>0.117502</v>
      </c>
      <c r="L21" s="4">
        <v>8.77801E-2</v>
      </c>
      <c r="M21" s="4">
        <v>0.23630200000000001</v>
      </c>
      <c r="O21" s="8" t="s">
        <v>52</v>
      </c>
      <c r="P21" s="8">
        <v>0.16272600000000001</v>
      </c>
      <c r="Q21" s="8">
        <v>0.172346</v>
      </c>
      <c r="R21" s="8">
        <v>0.30441499999999999</v>
      </c>
      <c r="S21" s="8">
        <v>0.59776899999999999</v>
      </c>
      <c r="T21" s="8">
        <v>0.67569299999999999</v>
      </c>
      <c r="U21" s="8">
        <v>0.36132500000000001</v>
      </c>
      <c r="V21" s="8">
        <v>0.38902599999999998</v>
      </c>
      <c r="W21" s="8">
        <v>0.45463799999999999</v>
      </c>
      <c r="X21" s="8">
        <v>0.2301</v>
      </c>
      <c r="Y21" s="8">
        <v>0.45524999999999999</v>
      </c>
      <c r="Z21" s="8">
        <v>0.168603</v>
      </c>
      <c r="AA21" s="8">
        <v>0.46876600000000002</v>
      </c>
      <c r="AC21" s="12" t="s">
        <v>52</v>
      </c>
      <c r="AD21" s="12">
        <v>0.204982</v>
      </c>
      <c r="AE21" s="12">
        <v>0.22692999999999999</v>
      </c>
      <c r="AF21" s="12">
        <v>0.51436300000000001</v>
      </c>
      <c r="AG21" s="12">
        <v>1.17394</v>
      </c>
      <c r="AH21" s="12">
        <v>1.2905800000000001</v>
      </c>
      <c r="AI21" s="12">
        <v>0.71107500000000001</v>
      </c>
      <c r="AJ21" s="12">
        <v>0.75849999999999995</v>
      </c>
      <c r="AK21" s="12">
        <v>0.82042599999999999</v>
      </c>
      <c r="AL21" s="12">
        <v>0.28181499999999998</v>
      </c>
      <c r="AM21" s="12">
        <v>0.89468099999999995</v>
      </c>
      <c r="AN21" s="12">
        <v>0.20808499999999999</v>
      </c>
      <c r="AO21" s="12">
        <v>0.77737500000000004</v>
      </c>
    </row>
    <row r="23" spans="1:41" x14ac:dyDescent="0.25">
      <c r="A23" s="14" t="s">
        <v>54</v>
      </c>
      <c r="O23" s="14" t="s">
        <v>59</v>
      </c>
    </row>
    <row r="24" spans="1:41" x14ac:dyDescent="0.25">
      <c r="A24" s="5" t="s">
        <v>44</v>
      </c>
      <c r="B24" s="5">
        <v>1</v>
      </c>
      <c r="C24" s="5">
        <v>2</v>
      </c>
      <c r="D24" s="5">
        <v>3</v>
      </c>
      <c r="E24" s="5">
        <v>4</v>
      </c>
      <c r="F24" s="5">
        <v>5</v>
      </c>
      <c r="G24" s="5">
        <v>6</v>
      </c>
      <c r="H24" s="5">
        <v>7</v>
      </c>
      <c r="I24" s="5">
        <v>8</v>
      </c>
      <c r="J24" s="5">
        <v>9</v>
      </c>
      <c r="K24" s="5">
        <v>10</v>
      </c>
      <c r="L24" s="5">
        <v>11</v>
      </c>
      <c r="M24" s="5">
        <v>12</v>
      </c>
      <c r="O24" s="9" t="s">
        <v>44</v>
      </c>
      <c r="P24" s="9">
        <v>1</v>
      </c>
      <c r="Q24" s="9">
        <v>2</v>
      </c>
      <c r="R24" s="9">
        <v>3</v>
      </c>
      <c r="S24" s="9">
        <v>4</v>
      </c>
      <c r="T24" s="9">
        <v>5</v>
      </c>
      <c r="U24" s="9">
        <v>6</v>
      </c>
      <c r="V24" s="9">
        <v>7</v>
      </c>
      <c r="W24" s="9">
        <v>8</v>
      </c>
      <c r="X24" s="9">
        <v>9</v>
      </c>
      <c r="Y24" s="9">
        <v>10</v>
      </c>
      <c r="Z24" s="9">
        <v>11</v>
      </c>
      <c r="AA24" s="9">
        <v>12</v>
      </c>
    </row>
    <row r="25" spans="1:41" x14ac:dyDescent="0.25">
      <c r="A25" s="5" t="s">
        <v>45</v>
      </c>
      <c r="B25" s="3">
        <v>4.9622699999999999E-2</v>
      </c>
      <c r="C25" s="3">
        <v>0.28168199999999999</v>
      </c>
      <c r="D25" s="3">
        <v>0.45721299999999998</v>
      </c>
      <c r="E25" s="3">
        <v>0.76010599999999995</v>
      </c>
      <c r="F25" s="3">
        <v>0.99231800000000003</v>
      </c>
      <c r="G25" s="3">
        <v>1.2596700000000001</v>
      </c>
      <c r="H25" s="5">
        <v>1.12435</v>
      </c>
      <c r="I25" s="5">
        <v>0.21890000000000001</v>
      </c>
      <c r="J25" s="5">
        <v>0.14766899999999999</v>
      </c>
      <c r="K25" s="5">
        <v>0.125642</v>
      </c>
      <c r="L25" s="5">
        <v>0.270034</v>
      </c>
      <c r="M25" s="5">
        <v>0.12554799999999999</v>
      </c>
      <c r="O25" s="9" t="s">
        <v>45</v>
      </c>
      <c r="P25" s="3">
        <v>5.44257E-2</v>
      </c>
      <c r="Q25" s="3">
        <v>0.29291800000000001</v>
      </c>
      <c r="R25" s="3">
        <v>0.46588499999999999</v>
      </c>
      <c r="S25" s="3">
        <v>0.74940499999999999</v>
      </c>
      <c r="T25" s="3">
        <v>1.0013000000000001</v>
      </c>
      <c r="U25" s="3">
        <v>1.27664</v>
      </c>
      <c r="V25" s="9">
        <v>0.93502799999999997</v>
      </c>
      <c r="W25" s="9">
        <v>0.24921099999999999</v>
      </c>
      <c r="X25" s="9">
        <v>0.18587799999999999</v>
      </c>
      <c r="Y25" s="9">
        <v>0.15692</v>
      </c>
      <c r="Z25" s="9">
        <v>0.30163600000000002</v>
      </c>
      <c r="AA25" s="9">
        <v>0.16264000000000001</v>
      </c>
      <c r="AD25" s="3" t="s">
        <v>0</v>
      </c>
    </row>
    <row r="26" spans="1:41" x14ac:dyDescent="0.25">
      <c r="A26" s="5" t="s">
        <v>46</v>
      </c>
      <c r="B26" s="3">
        <v>5.0698800000000002E-2</v>
      </c>
      <c r="C26" s="3">
        <v>0.27362399999999998</v>
      </c>
      <c r="D26" s="3">
        <v>0.669574</v>
      </c>
      <c r="E26" s="3">
        <v>0.78316200000000002</v>
      </c>
      <c r="F26" s="3">
        <v>1.11385</v>
      </c>
      <c r="G26" s="3">
        <v>1.47397</v>
      </c>
      <c r="H26" s="5">
        <v>1.05115</v>
      </c>
      <c r="I26" s="5">
        <v>0.21305199999999999</v>
      </c>
      <c r="J26" s="5">
        <v>0.13170299999999999</v>
      </c>
      <c r="K26" s="5">
        <v>0.46389900000000001</v>
      </c>
      <c r="L26" s="5">
        <v>0.26469199999999998</v>
      </c>
      <c r="M26" s="5">
        <v>0.12970699999999999</v>
      </c>
      <c r="O26" s="9" t="s">
        <v>46</v>
      </c>
      <c r="P26" s="3">
        <v>5.9185300000000003E-2</v>
      </c>
      <c r="Q26" s="3">
        <v>0.281416</v>
      </c>
      <c r="R26" s="3">
        <v>0.675458</v>
      </c>
      <c r="S26" s="3">
        <v>0.78409099999999998</v>
      </c>
      <c r="T26" s="3">
        <v>1.1054900000000001</v>
      </c>
      <c r="U26" s="3">
        <v>1.47332</v>
      </c>
      <c r="V26" s="9">
        <v>0.86945899999999998</v>
      </c>
      <c r="W26" s="9">
        <v>0.23630200000000001</v>
      </c>
      <c r="X26" s="9">
        <v>0.16988500000000001</v>
      </c>
      <c r="Y26" s="9">
        <v>0.74274399999999996</v>
      </c>
      <c r="Z26" s="9">
        <v>0.29583700000000002</v>
      </c>
      <c r="AA26" s="9">
        <v>0.164244</v>
      </c>
      <c r="AD26" s="13" t="s">
        <v>53</v>
      </c>
    </row>
    <row r="27" spans="1:41" x14ac:dyDescent="0.25">
      <c r="A27" s="5" t="s">
        <v>47</v>
      </c>
      <c r="B27" s="5">
        <v>0.17832100000000001</v>
      </c>
      <c r="C27" s="5">
        <v>0.164081</v>
      </c>
      <c r="D27" s="5">
        <v>0.57320199999999999</v>
      </c>
      <c r="E27" s="5">
        <v>0.20688200000000001</v>
      </c>
      <c r="F27" s="5">
        <v>0.40244099999999999</v>
      </c>
      <c r="G27" s="5">
        <v>0.149919</v>
      </c>
      <c r="H27" s="5">
        <v>0.160742</v>
      </c>
      <c r="I27" s="5">
        <v>0.51974399999999998</v>
      </c>
      <c r="J27" s="5">
        <v>0.16461799999999999</v>
      </c>
      <c r="K27" s="5">
        <v>0.11204</v>
      </c>
      <c r="L27" s="5">
        <v>0.15478800000000001</v>
      </c>
      <c r="M27" s="5">
        <v>0.20489599999999999</v>
      </c>
      <c r="O27" s="9" t="s">
        <v>47</v>
      </c>
      <c r="P27" s="9">
        <v>0.256749</v>
      </c>
      <c r="Q27" s="9">
        <v>0.26339099999999999</v>
      </c>
      <c r="R27" s="9">
        <v>0.62977700000000003</v>
      </c>
      <c r="S27" s="9">
        <v>0.27107300000000001</v>
      </c>
      <c r="T27" s="9">
        <v>0.461503</v>
      </c>
      <c r="U27" s="9">
        <v>0.20441000000000001</v>
      </c>
      <c r="V27" s="9">
        <v>0.187552</v>
      </c>
      <c r="W27" s="9">
        <v>0.54700199999999999</v>
      </c>
      <c r="X27" s="9">
        <v>0.22787199999999999</v>
      </c>
      <c r="Y27" s="9">
        <v>0.125582</v>
      </c>
      <c r="Z27" s="9">
        <v>0.21325</v>
      </c>
      <c r="AA27" s="9">
        <v>0.50328600000000001</v>
      </c>
      <c r="AD27" s="15" t="s">
        <v>98</v>
      </c>
    </row>
    <row r="28" spans="1:41" x14ac:dyDescent="0.25">
      <c r="A28" s="5" t="s">
        <v>48</v>
      </c>
      <c r="B28" s="5">
        <v>0.166354</v>
      </c>
      <c r="C28" s="5">
        <v>0.28244200000000003</v>
      </c>
      <c r="D28" s="5">
        <v>0.30444100000000002</v>
      </c>
      <c r="E28" s="5">
        <v>0.57171499999999997</v>
      </c>
      <c r="F28" s="5">
        <v>0.13694100000000001</v>
      </c>
      <c r="G28" s="5">
        <v>0.36821999999999999</v>
      </c>
      <c r="H28" s="5">
        <v>0.18442900000000001</v>
      </c>
      <c r="I28" s="5">
        <v>0.17189399999999999</v>
      </c>
      <c r="J28" s="5">
        <v>1.7665</v>
      </c>
      <c r="K28" s="5">
        <v>0.18114</v>
      </c>
      <c r="L28" s="5">
        <v>0.40694599999999997</v>
      </c>
      <c r="M28" s="5">
        <v>0.2122</v>
      </c>
      <c r="O28" s="9" t="s">
        <v>48</v>
      </c>
      <c r="P28" s="9">
        <v>0.20596900000000001</v>
      </c>
      <c r="Q28" s="9">
        <v>0.32773600000000003</v>
      </c>
      <c r="R28" s="9">
        <v>0.38486300000000001</v>
      </c>
      <c r="S28" s="9">
        <v>0.611572</v>
      </c>
      <c r="T28" s="9">
        <v>0.178371</v>
      </c>
      <c r="U28" s="9">
        <v>0.39473900000000001</v>
      </c>
      <c r="V28" s="9">
        <v>0.20244599999999999</v>
      </c>
      <c r="W28" s="9">
        <v>0.173957</v>
      </c>
      <c r="X28" s="9">
        <v>1.7377199999999999</v>
      </c>
      <c r="Y28" s="9">
        <v>0.217172</v>
      </c>
      <c r="Z28" s="9">
        <v>0.44338100000000003</v>
      </c>
      <c r="AA28" s="9">
        <v>0.50478400000000001</v>
      </c>
    </row>
    <row r="29" spans="1:41" x14ac:dyDescent="0.25">
      <c r="A29" s="5" t="s">
        <v>49</v>
      </c>
      <c r="B29" s="5">
        <v>0.21546899999999999</v>
      </c>
      <c r="C29" s="5">
        <v>0.14965899999999999</v>
      </c>
      <c r="D29" s="5">
        <v>0.201407</v>
      </c>
      <c r="E29" s="5">
        <v>0.174206</v>
      </c>
      <c r="F29" s="5">
        <v>0.31287199999999998</v>
      </c>
      <c r="G29" s="5">
        <v>0.15635099999999999</v>
      </c>
      <c r="H29" s="5">
        <v>0.276619</v>
      </c>
      <c r="I29" s="5">
        <v>0.143368</v>
      </c>
      <c r="J29" s="5">
        <v>0.189331</v>
      </c>
      <c r="K29" s="5">
        <v>0.205736</v>
      </c>
      <c r="L29" s="5">
        <v>0.140954</v>
      </c>
      <c r="M29" s="5">
        <v>0.157889</v>
      </c>
      <c r="O29" s="9" t="s">
        <v>49</v>
      </c>
      <c r="P29" s="9">
        <v>0.69184900000000005</v>
      </c>
      <c r="Q29" s="9">
        <v>0.18646599999999999</v>
      </c>
      <c r="R29" s="9">
        <v>0.60283500000000001</v>
      </c>
      <c r="S29" s="9">
        <v>0.36444700000000002</v>
      </c>
      <c r="T29" s="9">
        <v>1.2781</v>
      </c>
      <c r="U29" s="9">
        <v>0.189057</v>
      </c>
      <c r="V29" s="9">
        <v>1.0982499999999999</v>
      </c>
      <c r="W29" s="9">
        <v>0.30161500000000002</v>
      </c>
      <c r="X29" s="9">
        <v>0.32857599999999998</v>
      </c>
      <c r="Y29" s="9">
        <v>0.59069700000000003</v>
      </c>
      <c r="Z29" s="9">
        <v>0.16390299999999999</v>
      </c>
      <c r="AA29" s="9">
        <v>0.221829</v>
      </c>
    </row>
    <row r="30" spans="1:41" x14ac:dyDescent="0.25">
      <c r="A30" s="5" t="s">
        <v>50</v>
      </c>
      <c r="B30" s="5">
        <v>0.15115799999999999</v>
      </c>
      <c r="C30" s="5">
        <v>0.16864299999999999</v>
      </c>
      <c r="D30" s="5">
        <v>0.17784900000000001</v>
      </c>
      <c r="E30" s="5">
        <v>0.17588100000000001</v>
      </c>
      <c r="F30" s="5">
        <v>0.14797399999999999</v>
      </c>
      <c r="G30" s="5">
        <v>0.13448099999999999</v>
      </c>
      <c r="H30" s="5">
        <v>0.210425</v>
      </c>
      <c r="I30" s="5">
        <v>0.18987200000000001</v>
      </c>
      <c r="J30" s="5">
        <v>0.596777</v>
      </c>
      <c r="K30" s="5">
        <v>0.37614799999999998</v>
      </c>
      <c r="L30" s="5">
        <v>0.223939</v>
      </c>
      <c r="M30" s="5">
        <v>0.225961</v>
      </c>
      <c r="O30" s="9" t="s">
        <v>50</v>
      </c>
      <c r="P30" s="9">
        <v>0.20713000000000001</v>
      </c>
      <c r="Q30" s="9">
        <v>0.21673500000000001</v>
      </c>
      <c r="R30" s="9">
        <v>0.227405</v>
      </c>
      <c r="S30" s="9">
        <v>0.237868</v>
      </c>
      <c r="T30" s="9">
        <v>0.196687</v>
      </c>
      <c r="U30" s="9">
        <v>0.192492</v>
      </c>
      <c r="V30" s="9">
        <v>0.25596000000000002</v>
      </c>
      <c r="W30" s="9">
        <v>0.23635400000000001</v>
      </c>
      <c r="X30" s="9">
        <v>0.63346800000000003</v>
      </c>
      <c r="Y30" s="9">
        <v>0.42980499999999999</v>
      </c>
      <c r="Z30" s="9">
        <v>0.29749500000000001</v>
      </c>
      <c r="AA30" s="9">
        <v>0.29781999999999997</v>
      </c>
    </row>
    <row r="31" spans="1:41" x14ac:dyDescent="0.25">
      <c r="A31" s="5" t="s">
        <v>51</v>
      </c>
      <c r="B31" s="5">
        <v>0.14647199999999999</v>
      </c>
      <c r="C31" s="5">
        <v>0.20638200000000001</v>
      </c>
      <c r="D31" s="5">
        <v>0.17217199999999999</v>
      </c>
      <c r="E31" s="5">
        <v>0.148532</v>
      </c>
      <c r="F31" s="5">
        <v>0.17974000000000001</v>
      </c>
      <c r="G31" s="5">
        <v>0.126578</v>
      </c>
      <c r="H31" s="5">
        <v>0.18626799999999999</v>
      </c>
      <c r="I31" s="5">
        <v>0.12881400000000001</v>
      </c>
      <c r="J31" s="5">
        <v>0.161659</v>
      </c>
      <c r="K31" s="5">
        <v>0.51544500000000004</v>
      </c>
      <c r="L31" s="5">
        <v>0.143764</v>
      </c>
      <c r="M31" s="5">
        <v>0.17947199999999999</v>
      </c>
      <c r="O31" s="9" t="s">
        <v>51</v>
      </c>
      <c r="P31" s="9">
        <v>0.21082000000000001</v>
      </c>
      <c r="Q31" s="9">
        <v>0.49701600000000001</v>
      </c>
      <c r="R31" s="9">
        <v>0.24543699999999999</v>
      </c>
      <c r="S31" s="9">
        <v>0.21884300000000001</v>
      </c>
      <c r="T31" s="9">
        <v>0.242118</v>
      </c>
      <c r="U31" s="9">
        <v>0.18956799999999999</v>
      </c>
      <c r="V31" s="9">
        <v>0.20024</v>
      </c>
      <c r="W31" s="9">
        <v>0.16222700000000001</v>
      </c>
      <c r="X31" s="9">
        <v>0.223998</v>
      </c>
      <c r="Y31" s="9">
        <v>0.55790700000000004</v>
      </c>
      <c r="Z31" s="9">
        <v>0.21252499999999999</v>
      </c>
      <c r="AA31" s="9">
        <v>0.25207000000000002</v>
      </c>
    </row>
    <row r="32" spans="1:41" x14ac:dyDescent="0.25">
      <c r="A32" s="5" t="s">
        <v>52</v>
      </c>
      <c r="B32" s="5">
        <v>0.129748</v>
      </c>
      <c r="C32" s="5">
        <v>0.12881899999999999</v>
      </c>
      <c r="D32" s="5">
        <v>0.17652300000000001</v>
      </c>
      <c r="E32" s="5">
        <v>0.21142</v>
      </c>
      <c r="F32" s="5">
        <v>0.214615</v>
      </c>
      <c r="G32" s="5">
        <v>0.183804</v>
      </c>
      <c r="H32" s="5">
        <v>0.17500499999999999</v>
      </c>
      <c r="I32" s="5">
        <v>0.188553</v>
      </c>
      <c r="J32" s="5">
        <v>0.20428099999999999</v>
      </c>
      <c r="K32" s="5">
        <v>0.21190100000000001</v>
      </c>
      <c r="L32" s="5">
        <v>0.13431699999999999</v>
      </c>
      <c r="M32" s="5">
        <v>0.33302399999999999</v>
      </c>
      <c r="O32" s="9" t="s">
        <v>52</v>
      </c>
      <c r="P32" s="9">
        <v>0.175622</v>
      </c>
      <c r="Q32" s="9">
        <v>0.18521000000000001</v>
      </c>
      <c r="R32" s="9">
        <v>0.36281099999999999</v>
      </c>
      <c r="S32" s="9">
        <v>0.74631000000000003</v>
      </c>
      <c r="T32" s="9">
        <v>0.83772999999999997</v>
      </c>
      <c r="U32" s="9">
        <v>0.43659300000000001</v>
      </c>
      <c r="V32" s="9">
        <v>0.47505199999999997</v>
      </c>
      <c r="W32" s="9">
        <v>0.54609300000000005</v>
      </c>
      <c r="X32" s="9">
        <v>0.24139099999999999</v>
      </c>
      <c r="Y32" s="9">
        <v>0.55854499999999996</v>
      </c>
      <c r="Z32" s="9">
        <v>0.17868200000000001</v>
      </c>
      <c r="AA32" s="9">
        <v>0.50781399999999999</v>
      </c>
    </row>
    <row r="34" spans="1:27" x14ac:dyDescent="0.25">
      <c r="A34" s="14" t="s">
        <v>55</v>
      </c>
      <c r="O34" s="14" t="s">
        <v>60</v>
      </c>
    </row>
    <row r="35" spans="1:27" x14ac:dyDescent="0.25">
      <c r="A35" s="6" t="s">
        <v>44</v>
      </c>
      <c r="B35" s="6">
        <v>1</v>
      </c>
      <c r="C35" s="6">
        <v>2</v>
      </c>
      <c r="D35" s="6">
        <v>3</v>
      </c>
      <c r="E35" s="6">
        <v>4</v>
      </c>
      <c r="F35" s="6">
        <v>5</v>
      </c>
      <c r="G35" s="6">
        <v>6</v>
      </c>
      <c r="H35" s="6">
        <v>7</v>
      </c>
      <c r="I35" s="6">
        <v>8</v>
      </c>
      <c r="J35" s="6">
        <v>9</v>
      </c>
      <c r="K35" s="6">
        <v>10</v>
      </c>
      <c r="L35" s="6">
        <v>11</v>
      </c>
      <c r="M35" s="6">
        <v>12</v>
      </c>
      <c r="O35" s="10" t="s">
        <v>44</v>
      </c>
      <c r="P35" s="10">
        <v>1</v>
      </c>
      <c r="Q35" s="10">
        <v>2</v>
      </c>
      <c r="R35" s="10">
        <v>3</v>
      </c>
      <c r="S35" s="10">
        <v>4</v>
      </c>
      <c r="T35" s="10">
        <v>5</v>
      </c>
      <c r="U35" s="10">
        <v>6</v>
      </c>
      <c r="V35" s="10">
        <v>7</v>
      </c>
      <c r="W35" s="10">
        <v>8</v>
      </c>
      <c r="X35" s="10">
        <v>9</v>
      </c>
      <c r="Y35" s="10">
        <v>10</v>
      </c>
      <c r="Z35" s="10">
        <v>11</v>
      </c>
      <c r="AA35" s="10">
        <v>12</v>
      </c>
    </row>
    <row r="36" spans="1:27" x14ac:dyDescent="0.25">
      <c r="A36" s="6" t="s">
        <v>45</v>
      </c>
      <c r="B36" s="3">
        <v>5.5476299999999999E-2</v>
      </c>
      <c r="C36" s="3">
        <v>0.28581800000000002</v>
      </c>
      <c r="D36" s="3">
        <v>0.46499600000000002</v>
      </c>
      <c r="E36" s="3">
        <v>0.77376999999999996</v>
      </c>
      <c r="F36" s="3">
        <v>0.99918700000000005</v>
      </c>
      <c r="G36" s="3">
        <v>1.2793300000000001</v>
      </c>
      <c r="H36" s="6">
        <v>0.949322</v>
      </c>
      <c r="I36" s="6">
        <v>0.22467899999999999</v>
      </c>
      <c r="J36" s="6">
        <v>0.156579</v>
      </c>
      <c r="K36" s="6">
        <v>0.131271</v>
      </c>
      <c r="L36" s="6">
        <v>0.27375500000000003</v>
      </c>
      <c r="M36" s="6">
        <v>0.14338100000000001</v>
      </c>
      <c r="O36" s="10" t="s">
        <v>45</v>
      </c>
      <c r="P36" s="3">
        <v>5.3373700000000003E-2</v>
      </c>
      <c r="Q36" s="3">
        <v>0.29184399999999999</v>
      </c>
      <c r="R36" s="3">
        <v>0.46579399999999999</v>
      </c>
      <c r="S36" s="3">
        <v>0.74795699999999998</v>
      </c>
      <c r="T36" s="3">
        <v>1.0001599999999999</v>
      </c>
      <c r="U36" s="3">
        <v>1.27586</v>
      </c>
      <c r="V36" s="10">
        <v>0.93826900000000002</v>
      </c>
      <c r="W36" s="10">
        <v>0.26050299999999998</v>
      </c>
      <c r="X36" s="10">
        <v>0.19637099999999999</v>
      </c>
      <c r="Y36" s="10">
        <v>0.172462</v>
      </c>
      <c r="Z36" s="10">
        <v>0.30804100000000001</v>
      </c>
      <c r="AA36" s="10">
        <v>0.17267199999999999</v>
      </c>
    </row>
    <row r="37" spans="1:27" x14ac:dyDescent="0.25">
      <c r="A37" s="6" t="s">
        <v>46</v>
      </c>
      <c r="B37" s="3">
        <v>5.0928800000000003E-2</v>
      </c>
      <c r="C37" s="3">
        <v>0.27804499999999999</v>
      </c>
      <c r="D37" s="3">
        <v>0.67935500000000004</v>
      </c>
      <c r="E37" s="3">
        <v>0.790018</v>
      </c>
      <c r="F37" s="3">
        <v>1.1371100000000001</v>
      </c>
      <c r="G37" s="3">
        <v>1.4870099999999999</v>
      </c>
      <c r="H37" s="6">
        <v>0.88854699999999998</v>
      </c>
      <c r="I37" s="6">
        <v>0.22450000000000001</v>
      </c>
      <c r="J37" s="6">
        <v>0.14327599999999999</v>
      </c>
      <c r="K37" s="6">
        <v>0.53000800000000003</v>
      </c>
      <c r="L37" s="6">
        <v>0.27182800000000001</v>
      </c>
      <c r="M37" s="6">
        <v>0.13803299999999999</v>
      </c>
      <c r="O37" s="10" t="s">
        <v>46</v>
      </c>
      <c r="P37" s="3">
        <v>6.0238E-2</v>
      </c>
      <c r="Q37" s="3">
        <v>0.28077600000000003</v>
      </c>
      <c r="R37" s="3">
        <v>0.67449499999999996</v>
      </c>
      <c r="S37" s="3">
        <v>0.78187700000000004</v>
      </c>
      <c r="T37" s="3">
        <v>1.0945400000000001</v>
      </c>
      <c r="U37" s="3">
        <v>1.4674100000000001</v>
      </c>
      <c r="V37" s="10">
        <v>0.874996</v>
      </c>
      <c r="W37" s="10">
        <v>0.246584</v>
      </c>
      <c r="X37" s="10">
        <v>0.17841099999999999</v>
      </c>
      <c r="Y37" s="10">
        <v>0.81886499999999995</v>
      </c>
      <c r="Z37" s="10">
        <v>0.30456100000000003</v>
      </c>
      <c r="AA37" s="10">
        <v>0.17243800000000001</v>
      </c>
    </row>
    <row r="38" spans="1:27" x14ac:dyDescent="0.25">
      <c r="A38" s="6" t="s">
        <v>47</v>
      </c>
      <c r="B38" s="6">
        <v>0.20394699999999999</v>
      </c>
      <c r="C38" s="6">
        <v>0.18865399999999999</v>
      </c>
      <c r="D38" s="6">
        <v>0.60200500000000001</v>
      </c>
      <c r="E38" s="6">
        <v>0.22436600000000001</v>
      </c>
      <c r="F38" s="6">
        <v>0.41604400000000002</v>
      </c>
      <c r="G38" s="6">
        <v>0.162852</v>
      </c>
      <c r="H38" s="6">
        <v>0.17436699999999999</v>
      </c>
      <c r="I38" s="6">
        <v>0.52005599999999996</v>
      </c>
      <c r="J38" s="6">
        <v>0.18837699999999999</v>
      </c>
      <c r="K38" s="6">
        <v>9.6084299999999997E-2</v>
      </c>
      <c r="L38" s="6">
        <v>0.15228800000000001</v>
      </c>
      <c r="M38" s="6">
        <v>0.26967999999999998</v>
      </c>
      <c r="O38" s="10" t="s">
        <v>47</v>
      </c>
      <c r="P38" s="10">
        <v>0.27548499999999998</v>
      </c>
      <c r="Q38" s="10">
        <v>0.28597800000000001</v>
      </c>
      <c r="R38" s="10">
        <v>0.64632500000000004</v>
      </c>
      <c r="S38" s="10">
        <v>0.28569699999999998</v>
      </c>
      <c r="T38" s="10">
        <v>0.47716399999999998</v>
      </c>
      <c r="U38" s="10">
        <v>0.21793899999999999</v>
      </c>
      <c r="V38" s="10">
        <v>0.18578600000000001</v>
      </c>
      <c r="W38" s="10">
        <v>0.55594399999999999</v>
      </c>
      <c r="X38" s="10">
        <v>0.20597599999999999</v>
      </c>
      <c r="Y38" s="10">
        <v>0.122699</v>
      </c>
      <c r="Z38" s="10">
        <v>0.209453</v>
      </c>
      <c r="AA38" s="10">
        <v>0.57748200000000005</v>
      </c>
    </row>
    <row r="39" spans="1:27" x14ac:dyDescent="0.25">
      <c r="A39" s="6" t="s">
        <v>48</v>
      </c>
      <c r="B39" s="6">
        <v>0.18571799999999999</v>
      </c>
      <c r="C39" s="6">
        <v>0.28977700000000001</v>
      </c>
      <c r="D39" s="6">
        <v>0.32073600000000002</v>
      </c>
      <c r="E39" s="6">
        <v>0.58430400000000005</v>
      </c>
      <c r="F39" s="6">
        <v>0.144623</v>
      </c>
      <c r="G39" s="6">
        <v>0.36643500000000001</v>
      </c>
      <c r="H39" s="6">
        <v>0.162248</v>
      </c>
      <c r="I39" s="6">
        <v>0.168214</v>
      </c>
      <c r="J39" s="6">
        <v>1.7501899999999999</v>
      </c>
      <c r="K39" s="6">
        <v>0.19193299999999999</v>
      </c>
      <c r="L39" s="6">
        <v>0.41592499999999999</v>
      </c>
      <c r="M39" s="6">
        <v>0.28211900000000001</v>
      </c>
      <c r="O39" s="10" t="s">
        <v>48</v>
      </c>
      <c r="P39" s="10">
        <v>0.21681400000000001</v>
      </c>
      <c r="Q39" s="10">
        <v>0.33977099999999999</v>
      </c>
      <c r="R39" s="10">
        <v>0.40686699999999998</v>
      </c>
      <c r="S39" s="10">
        <v>0.622174</v>
      </c>
      <c r="T39" s="10">
        <v>0.18970000000000001</v>
      </c>
      <c r="U39" s="10">
        <v>0.40371499999999999</v>
      </c>
      <c r="V39" s="10">
        <v>0.21457300000000001</v>
      </c>
      <c r="W39" s="10">
        <v>0.18501999999999999</v>
      </c>
      <c r="X39" s="10">
        <v>1.7420899999999999</v>
      </c>
      <c r="Y39" s="10">
        <v>0.232987</v>
      </c>
      <c r="Z39" s="10">
        <v>0.45258799999999999</v>
      </c>
      <c r="AA39" s="10">
        <v>0.59015399999999996</v>
      </c>
    </row>
    <row r="40" spans="1:27" x14ac:dyDescent="0.25">
      <c r="A40" s="6" t="s">
        <v>49</v>
      </c>
      <c r="B40" s="6">
        <v>0.311971</v>
      </c>
      <c r="C40" s="6">
        <v>0.15779399999999999</v>
      </c>
      <c r="D40" s="6">
        <v>0.29558600000000002</v>
      </c>
      <c r="E40" s="6">
        <v>0.21710599999999999</v>
      </c>
      <c r="F40" s="6">
        <v>0.55917899999999998</v>
      </c>
      <c r="G40" s="6">
        <v>0.170849</v>
      </c>
      <c r="H40" s="6">
        <v>0.49565900000000002</v>
      </c>
      <c r="I40" s="6">
        <v>0.185444</v>
      </c>
      <c r="J40" s="6">
        <v>0.22750100000000001</v>
      </c>
      <c r="K40" s="6">
        <v>0.29011100000000001</v>
      </c>
      <c r="L40" s="6">
        <v>0.14413599999999999</v>
      </c>
      <c r="M40" s="6">
        <v>0.175286</v>
      </c>
      <c r="O40" s="10" t="s">
        <v>49</v>
      </c>
      <c r="P40" s="10">
        <v>0.82561399999999996</v>
      </c>
      <c r="Q40" s="10">
        <v>0.19675400000000001</v>
      </c>
      <c r="R40" s="10">
        <v>0.70330400000000004</v>
      </c>
      <c r="S40" s="10">
        <v>0.41470099999999999</v>
      </c>
      <c r="T40" s="10">
        <v>1.4681500000000001</v>
      </c>
      <c r="U40" s="10">
        <v>0.198514</v>
      </c>
      <c r="V40" s="10">
        <v>1.26725</v>
      </c>
      <c r="W40" s="10">
        <v>0.34949200000000002</v>
      </c>
      <c r="X40" s="10">
        <v>0.36584899999999998</v>
      </c>
      <c r="Y40" s="10">
        <v>0.69589900000000005</v>
      </c>
      <c r="Z40" s="10">
        <v>0.17138600000000001</v>
      </c>
      <c r="AA40" s="10">
        <v>0.243057</v>
      </c>
    </row>
    <row r="41" spans="1:27" x14ac:dyDescent="0.25">
      <c r="A41" s="6" t="s">
        <v>50</v>
      </c>
      <c r="B41" s="6">
        <v>0.168545</v>
      </c>
      <c r="C41" s="6">
        <v>0.18395400000000001</v>
      </c>
      <c r="D41" s="6">
        <v>0.193743</v>
      </c>
      <c r="E41" s="6">
        <v>0.19459499999999999</v>
      </c>
      <c r="F41" s="6">
        <v>0.163774</v>
      </c>
      <c r="G41" s="6">
        <v>0.155696</v>
      </c>
      <c r="H41" s="6">
        <v>0.22281000000000001</v>
      </c>
      <c r="I41" s="6">
        <v>0.20171900000000001</v>
      </c>
      <c r="J41" s="6">
        <v>0.60890599999999995</v>
      </c>
      <c r="K41" s="6">
        <v>0.39235900000000001</v>
      </c>
      <c r="L41" s="6">
        <v>0.24732199999999999</v>
      </c>
      <c r="M41" s="6">
        <v>0.24421699999999999</v>
      </c>
      <c r="O41" s="10" t="s">
        <v>50</v>
      </c>
      <c r="P41" s="10">
        <v>0.21940399999999999</v>
      </c>
      <c r="Q41" s="10">
        <v>0.22699900000000001</v>
      </c>
      <c r="R41" s="10">
        <v>0.237927</v>
      </c>
      <c r="S41" s="10">
        <v>0.25171500000000002</v>
      </c>
      <c r="T41" s="10">
        <v>0.206597</v>
      </c>
      <c r="U41" s="10">
        <v>0.205236</v>
      </c>
      <c r="V41" s="10">
        <v>0.26597500000000002</v>
      </c>
      <c r="W41" s="10">
        <v>0.246195</v>
      </c>
      <c r="X41" s="10">
        <v>0.64538899999999999</v>
      </c>
      <c r="Y41" s="10">
        <v>0.443249</v>
      </c>
      <c r="Z41" s="10">
        <v>0.32012499999999999</v>
      </c>
      <c r="AA41" s="10">
        <v>0.31103599999999998</v>
      </c>
    </row>
    <row r="42" spans="1:27" x14ac:dyDescent="0.25">
      <c r="A42" s="6" t="s">
        <v>51</v>
      </c>
      <c r="B42" s="6">
        <v>0.16513</v>
      </c>
      <c r="C42" s="6">
        <v>0.27783099999999999</v>
      </c>
      <c r="D42" s="6">
        <v>0.19359899999999999</v>
      </c>
      <c r="E42" s="6">
        <v>0.168152</v>
      </c>
      <c r="F42" s="6">
        <v>0.19472900000000001</v>
      </c>
      <c r="G42" s="6">
        <v>0.14532900000000001</v>
      </c>
      <c r="H42" s="6">
        <v>0.16131999999999999</v>
      </c>
      <c r="I42" s="6">
        <v>0.129465</v>
      </c>
      <c r="J42" s="6">
        <v>0.16097800000000001</v>
      </c>
      <c r="K42" s="6">
        <v>0.51398299999999997</v>
      </c>
      <c r="L42" s="6">
        <v>0.16073799999999999</v>
      </c>
      <c r="M42" s="6">
        <v>0.20027900000000001</v>
      </c>
      <c r="O42" s="10" t="s">
        <v>51</v>
      </c>
      <c r="P42" s="10">
        <v>0.22590199999999999</v>
      </c>
      <c r="Q42" s="10">
        <v>0.57186999999999999</v>
      </c>
      <c r="R42" s="10">
        <v>0.26302399999999998</v>
      </c>
      <c r="S42" s="10">
        <v>0.23481199999999999</v>
      </c>
      <c r="T42" s="10">
        <v>0.25800000000000001</v>
      </c>
      <c r="U42" s="10">
        <v>0.20433599999999999</v>
      </c>
      <c r="V42" s="10">
        <v>0.20973</v>
      </c>
      <c r="W42" s="10">
        <v>0.16828399999999999</v>
      </c>
      <c r="X42" s="10">
        <v>0.24593400000000001</v>
      </c>
      <c r="Y42" s="10">
        <v>0.57049700000000003</v>
      </c>
      <c r="Z42" s="10">
        <v>0.22938500000000001</v>
      </c>
      <c r="AA42" s="10">
        <v>0.26803199999999999</v>
      </c>
    </row>
    <row r="43" spans="1:27" x14ac:dyDescent="0.25">
      <c r="A43" s="6" t="s">
        <v>52</v>
      </c>
      <c r="B43" s="6">
        <v>0.143674</v>
      </c>
      <c r="C43" s="6">
        <v>0.14584</v>
      </c>
      <c r="D43" s="6">
        <v>0.23449700000000001</v>
      </c>
      <c r="E43" s="6">
        <v>0.31507600000000002</v>
      </c>
      <c r="F43" s="6">
        <v>0.34674199999999999</v>
      </c>
      <c r="G43" s="6">
        <v>0.23754400000000001</v>
      </c>
      <c r="H43" s="6">
        <v>0.23269799999999999</v>
      </c>
      <c r="I43" s="6">
        <v>0.27291199999999999</v>
      </c>
      <c r="J43" s="6">
        <v>0.21102699999999999</v>
      </c>
      <c r="K43" s="6">
        <v>0.28131600000000001</v>
      </c>
      <c r="L43" s="6">
        <v>0.14788899999999999</v>
      </c>
      <c r="M43" s="6">
        <v>0.33906599999999998</v>
      </c>
      <c r="O43" s="10" t="s">
        <v>52</v>
      </c>
      <c r="P43" s="10">
        <v>0.18477299999999999</v>
      </c>
      <c r="Q43" s="10">
        <v>0.19808400000000001</v>
      </c>
      <c r="R43" s="10">
        <v>0.40368500000000002</v>
      </c>
      <c r="S43" s="10">
        <v>0.89127199999999995</v>
      </c>
      <c r="T43" s="10">
        <v>0.99437600000000004</v>
      </c>
      <c r="U43" s="10">
        <v>0.52226899999999998</v>
      </c>
      <c r="V43" s="10">
        <v>0.56464300000000001</v>
      </c>
      <c r="W43" s="10">
        <v>0.63702400000000003</v>
      </c>
      <c r="X43" s="10">
        <v>0.252635</v>
      </c>
      <c r="Y43" s="10">
        <v>0.66921200000000003</v>
      </c>
      <c r="Z43" s="10">
        <v>0.188249</v>
      </c>
      <c r="AA43" s="10">
        <v>0.61254299999999995</v>
      </c>
    </row>
    <row r="45" spans="1:27" x14ac:dyDescent="0.25">
      <c r="A45" s="14" t="s">
        <v>56</v>
      </c>
      <c r="O45" s="14" t="s">
        <v>61</v>
      </c>
    </row>
    <row r="46" spans="1:27" x14ac:dyDescent="0.25">
      <c r="A46" s="7" t="s">
        <v>44</v>
      </c>
      <c r="B46" s="7">
        <v>1</v>
      </c>
      <c r="C46" s="7">
        <v>2</v>
      </c>
      <c r="D46" s="7">
        <v>3</v>
      </c>
      <c r="E46" s="7">
        <v>4</v>
      </c>
      <c r="F46" s="7">
        <v>5</v>
      </c>
      <c r="G46" s="7">
        <v>6</v>
      </c>
      <c r="H46" s="7">
        <v>7</v>
      </c>
      <c r="I46" s="7">
        <v>8</v>
      </c>
      <c r="J46" s="7">
        <v>9</v>
      </c>
      <c r="K46" s="7">
        <v>10</v>
      </c>
      <c r="L46" s="7">
        <v>11</v>
      </c>
      <c r="M46" s="7">
        <v>12</v>
      </c>
      <c r="O46" s="11" t="s">
        <v>44</v>
      </c>
      <c r="P46" s="11">
        <v>1</v>
      </c>
      <c r="Q46" s="11">
        <v>2</v>
      </c>
      <c r="R46" s="11">
        <v>3</v>
      </c>
      <c r="S46" s="11">
        <v>4</v>
      </c>
      <c r="T46" s="11">
        <v>5</v>
      </c>
      <c r="U46" s="11">
        <v>6</v>
      </c>
      <c r="V46" s="11">
        <v>7</v>
      </c>
      <c r="W46" s="11">
        <v>8</v>
      </c>
      <c r="X46" s="11">
        <v>9</v>
      </c>
      <c r="Y46" s="11">
        <v>10</v>
      </c>
      <c r="Z46" s="11">
        <v>11</v>
      </c>
      <c r="AA46" s="11">
        <v>12</v>
      </c>
    </row>
    <row r="47" spans="1:27" x14ac:dyDescent="0.25">
      <c r="A47" s="7" t="s">
        <v>45</v>
      </c>
      <c r="B47" s="3">
        <v>5.4015899999999999E-2</v>
      </c>
      <c r="C47" s="3">
        <v>0.28544799999999998</v>
      </c>
      <c r="D47" s="3">
        <v>0.46546900000000002</v>
      </c>
      <c r="E47" s="3">
        <v>0.75763999999999998</v>
      </c>
      <c r="F47" s="3">
        <v>1.00379</v>
      </c>
      <c r="G47" s="3">
        <v>1.2773099999999999</v>
      </c>
      <c r="H47" s="7">
        <v>0.93163099999999999</v>
      </c>
      <c r="I47" s="7">
        <v>0.23952599999999999</v>
      </c>
      <c r="J47" s="7">
        <v>0.16275600000000001</v>
      </c>
      <c r="K47" s="7">
        <v>0.140454</v>
      </c>
      <c r="L47" s="7">
        <v>0.284001</v>
      </c>
      <c r="M47" s="7">
        <v>0.14781900000000001</v>
      </c>
      <c r="O47" s="11" t="s">
        <v>45</v>
      </c>
      <c r="P47" s="3">
        <v>5.4414700000000003E-2</v>
      </c>
      <c r="Q47" s="3">
        <v>0.29170499999999999</v>
      </c>
      <c r="R47" s="3">
        <v>0.465696</v>
      </c>
      <c r="S47" s="3">
        <v>0.74940600000000002</v>
      </c>
      <c r="T47" s="3">
        <v>0.99973199999999995</v>
      </c>
      <c r="U47" s="3">
        <v>1.2743899999999999</v>
      </c>
      <c r="V47" s="11">
        <v>0.94167100000000004</v>
      </c>
      <c r="W47" s="11">
        <v>0.27009</v>
      </c>
      <c r="X47" s="11">
        <v>0.201213</v>
      </c>
      <c r="Y47" s="11">
        <v>0.176534</v>
      </c>
      <c r="Z47" s="11">
        <v>0.31726100000000002</v>
      </c>
      <c r="AA47" s="11">
        <v>0.181227</v>
      </c>
    </row>
    <row r="48" spans="1:27" x14ac:dyDescent="0.25">
      <c r="A48" s="7" t="s">
        <v>46</v>
      </c>
      <c r="B48" s="3">
        <v>5.1573399999999998E-2</v>
      </c>
      <c r="C48" s="3">
        <v>0.27827400000000002</v>
      </c>
      <c r="D48" s="3">
        <v>0.67750299999999997</v>
      </c>
      <c r="E48" s="3">
        <v>0.78890700000000002</v>
      </c>
      <c r="F48" s="3">
        <v>1.1300300000000001</v>
      </c>
      <c r="G48" s="3">
        <v>1.4829300000000001</v>
      </c>
      <c r="H48" s="7">
        <v>0.85856699999999997</v>
      </c>
      <c r="I48" s="7">
        <v>0.22715199999999999</v>
      </c>
      <c r="J48" s="7">
        <v>0.152999</v>
      </c>
      <c r="K48" s="7">
        <v>0.599213</v>
      </c>
      <c r="L48" s="7">
        <v>0.27988200000000002</v>
      </c>
      <c r="M48" s="7">
        <v>0.14708599999999999</v>
      </c>
      <c r="O48" s="11" t="s">
        <v>46</v>
      </c>
      <c r="P48" s="3">
        <v>5.9617299999999998E-2</v>
      </c>
      <c r="Q48" s="3">
        <v>0.28220200000000001</v>
      </c>
      <c r="R48" s="3">
        <v>0.67466300000000001</v>
      </c>
      <c r="S48" s="3">
        <v>0.78063099999999996</v>
      </c>
      <c r="T48" s="3">
        <v>1.0891900000000001</v>
      </c>
      <c r="U48" s="3">
        <v>1.4654</v>
      </c>
      <c r="V48" s="11">
        <v>0.88658099999999995</v>
      </c>
      <c r="W48" s="11">
        <v>0.25326300000000002</v>
      </c>
      <c r="X48" s="11">
        <v>0.187194</v>
      </c>
      <c r="Y48" s="11">
        <v>0.90117700000000001</v>
      </c>
      <c r="Z48" s="11">
        <v>0.31317400000000001</v>
      </c>
      <c r="AA48" s="11">
        <v>0.181397</v>
      </c>
    </row>
    <row r="49" spans="1:27" x14ac:dyDescent="0.25">
      <c r="A49" s="7" t="s">
        <v>47</v>
      </c>
      <c r="B49" s="7">
        <v>0.220142</v>
      </c>
      <c r="C49" s="7">
        <v>0.213093</v>
      </c>
      <c r="D49" s="7">
        <v>0.60235700000000003</v>
      </c>
      <c r="E49" s="7">
        <v>0.24218300000000001</v>
      </c>
      <c r="F49" s="7">
        <v>0.43296099999999998</v>
      </c>
      <c r="G49" s="7">
        <v>0.17488999999999999</v>
      </c>
      <c r="H49" s="7">
        <v>0.18078</v>
      </c>
      <c r="I49" s="7">
        <v>0.52771699999999999</v>
      </c>
      <c r="J49" s="7">
        <v>0.213895</v>
      </c>
      <c r="K49" s="7">
        <v>0.123974</v>
      </c>
      <c r="L49" s="7">
        <v>0.16883200000000001</v>
      </c>
      <c r="M49" s="7">
        <v>0.34453699999999998</v>
      </c>
      <c r="O49" s="11" t="s">
        <v>47</v>
      </c>
      <c r="P49" s="11">
        <v>0.296512</v>
      </c>
      <c r="Q49" s="11">
        <v>0.31383699999999998</v>
      </c>
      <c r="R49" s="11">
        <v>0.66248200000000002</v>
      </c>
      <c r="S49" s="11">
        <v>0.30143300000000001</v>
      </c>
      <c r="T49" s="11">
        <v>0.492983</v>
      </c>
      <c r="U49" s="11">
        <v>0.23325699999999999</v>
      </c>
      <c r="V49" s="11">
        <v>0.190719</v>
      </c>
      <c r="W49" s="11">
        <v>0.56497699999999995</v>
      </c>
      <c r="X49" s="11">
        <v>0.26404300000000003</v>
      </c>
      <c r="Y49" s="11">
        <v>0.12250900000000001</v>
      </c>
      <c r="Z49" s="11">
        <v>0.19728399999999999</v>
      </c>
      <c r="AA49" s="11">
        <v>0.65881699999999999</v>
      </c>
    </row>
    <row r="50" spans="1:27" x14ac:dyDescent="0.25">
      <c r="A50" s="7" t="s">
        <v>48</v>
      </c>
      <c r="B50" s="7">
        <v>0.18616099999999999</v>
      </c>
      <c r="C50" s="7">
        <v>0.30301499999999998</v>
      </c>
      <c r="D50" s="7">
        <v>0.34263900000000003</v>
      </c>
      <c r="E50" s="7">
        <v>0.59305699999999995</v>
      </c>
      <c r="F50" s="7">
        <v>0.157163</v>
      </c>
      <c r="G50" s="7">
        <v>0.37314199999999997</v>
      </c>
      <c r="H50" s="7">
        <v>0.18914600000000001</v>
      </c>
      <c r="I50" s="7">
        <v>0.17436499999999999</v>
      </c>
      <c r="J50" s="7">
        <v>1.7378199999999999</v>
      </c>
      <c r="K50" s="7">
        <v>0.18813199999999999</v>
      </c>
      <c r="L50" s="7">
        <v>0.42598599999999998</v>
      </c>
      <c r="M50" s="7">
        <v>0.35178999999999999</v>
      </c>
      <c r="O50" s="11" t="s">
        <v>48</v>
      </c>
      <c r="P50" s="11">
        <v>0.23070399999999999</v>
      </c>
      <c r="Q50" s="11">
        <v>0.35300399999999998</v>
      </c>
      <c r="R50" s="11">
        <v>0.43068200000000001</v>
      </c>
      <c r="S50" s="11">
        <v>0.63415600000000005</v>
      </c>
      <c r="T50" s="11">
        <v>0.20104900000000001</v>
      </c>
      <c r="U50" s="11">
        <v>0.42444799999999999</v>
      </c>
      <c r="V50" s="11">
        <v>0.216558</v>
      </c>
      <c r="W50" s="11">
        <v>0.20732400000000001</v>
      </c>
      <c r="X50" s="11">
        <v>1.7522599999999999</v>
      </c>
      <c r="Y50" s="11">
        <v>0.22094800000000001</v>
      </c>
      <c r="Z50" s="11">
        <v>0.46337400000000001</v>
      </c>
      <c r="AA50" s="11">
        <v>0.67922400000000005</v>
      </c>
    </row>
    <row r="51" spans="1:27" x14ac:dyDescent="0.25">
      <c r="A51" s="7" t="s">
        <v>49</v>
      </c>
      <c r="B51" s="7">
        <v>0.42975400000000002</v>
      </c>
      <c r="C51" s="7">
        <v>0.167381</v>
      </c>
      <c r="D51" s="7">
        <v>0.39851999999999999</v>
      </c>
      <c r="E51" s="7">
        <v>0.26644699999999999</v>
      </c>
      <c r="F51" s="7">
        <v>0.82323900000000005</v>
      </c>
      <c r="G51" s="7">
        <v>0.17799999999999999</v>
      </c>
      <c r="H51" s="7">
        <v>0.709677</v>
      </c>
      <c r="I51" s="7">
        <v>0.217804</v>
      </c>
      <c r="J51" s="7">
        <v>0.26438299999999998</v>
      </c>
      <c r="K51" s="7">
        <v>0.38608999999999999</v>
      </c>
      <c r="L51" s="7">
        <v>0.147926</v>
      </c>
      <c r="M51" s="7">
        <v>0.191575</v>
      </c>
      <c r="O51" s="11" t="s">
        <v>49</v>
      </c>
      <c r="P51" s="11">
        <v>0.95988499999999999</v>
      </c>
      <c r="Q51" s="11">
        <v>0.206403</v>
      </c>
      <c r="R51" s="11">
        <v>0.805226</v>
      </c>
      <c r="S51" s="11">
        <v>0.46827099999999999</v>
      </c>
      <c r="T51" s="11">
        <v>1.63815</v>
      </c>
      <c r="U51" s="11">
        <v>0.20976900000000001</v>
      </c>
      <c r="V51" s="11">
        <v>1.4286099999999999</v>
      </c>
      <c r="W51" s="11">
        <v>0.390708</v>
      </c>
      <c r="X51" s="11">
        <v>0.40637800000000002</v>
      </c>
      <c r="Y51" s="11">
        <v>0.799068</v>
      </c>
      <c r="Z51" s="11">
        <v>0.177984</v>
      </c>
      <c r="AA51" s="11">
        <v>0.26330999999999999</v>
      </c>
    </row>
    <row r="52" spans="1:27" x14ac:dyDescent="0.25">
      <c r="A52" s="7" t="s">
        <v>50</v>
      </c>
      <c r="B52" s="7">
        <v>0.1825</v>
      </c>
      <c r="C52" s="7">
        <v>0.19575500000000001</v>
      </c>
      <c r="D52" s="7">
        <v>0.204677</v>
      </c>
      <c r="E52" s="7">
        <v>0.21013299999999999</v>
      </c>
      <c r="F52" s="7">
        <v>0.17513300000000001</v>
      </c>
      <c r="G52" s="7">
        <v>0.168485</v>
      </c>
      <c r="H52" s="7">
        <v>0.23383000000000001</v>
      </c>
      <c r="I52" s="7">
        <v>0.21384900000000001</v>
      </c>
      <c r="J52" s="7">
        <v>0.615402</v>
      </c>
      <c r="K52" s="7">
        <v>0.40640100000000001</v>
      </c>
      <c r="L52" s="7">
        <v>0.26427099999999998</v>
      </c>
      <c r="M52" s="7">
        <v>0.26055499999999998</v>
      </c>
      <c r="O52" s="11" t="s">
        <v>50</v>
      </c>
      <c r="P52" s="11">
        <v>0.232239</v>
      </c>
      <c r="Q52" s="11">
        <v>0.23746900000000001</v>
      </c>
      <c r="R52" s="11">
        <v>0.24913399999999999</v>
      </c>
      <c r="S52" s="11">
        <v>0.26583800000000002</v>
      </c>
      <c r="T52" s="11">
        <v>0.217358</v>
      </c>
      <c r="U52" s="11">
        <v>0.21856600000000001</v>
      </c>
      <c r="V52" s="11">
        <v>0.27748600000000001</v>
      </c>
      <c r="W52" s="11">
        <v>0.257905</v>
      </c>
      <c r="X52" s="11">
        <v>0.65806299999999995</v>
      </c>
      <c r="Y52" s="11">
        <v>0.45926400000000001</v>
      </c>
      <c r="Z52" s="11">
        <v>0.34033200000000002</v>
      </c>
      <c r="AA52" s="11">
        <v>0.32525500000000002</v>
      </c>
    </row>
    <row r="53" spans="1:27" x14ac:dyDescent="0.25">
      <c r="A53" s="7" t="s">
        <v>51</v>
      </c>
      <c r="B53" s="7">
        <v>0.180733</v>
      </c>
      <c r="C53" s="7">
        <v>0.352663</v>
      </c>
      <c r="D53" s="7">
        <v>0.211368</v>
      </c>
      <c r="E53" s="7">
        <v>0.18721699999999999</v>
      </c>
      <c r="F53" s="7">
        <v>0.210674</v>
      </c>
      <c r="G53" s="7">
        <v>0.16198699999999999</v>
      </c>
      <c r="H53" s="7">
        <v>0.16609699999999999</v>
      </c>
      <c r="I53" s="7">
        <v>0.14313300000000001</v>
      </c>
      <c r="J53" s="7">
        <v>0.184615</v>
      </c>
      <c r="K53" s="7">
        <v>0.52822999999999998</v>
      </c>
      <c r="L53" s="7">
        <v>0.180425</v>
      </c>
      <c r="M53" s="7">
        <v>0.218053</v>
      </c>
      <c r="O53" s="11" t="s">
        <v>51</v>
      </c>
      <c r="P53" s="11">
        <v>0.242316</v>
      </c>
      <c r="Q53" s="11">
        <v>0.65002000000000004</v>
      </c>
      <c r="R53" s="11">
        <v>0.28276099999999998</v>
      </c>
      <c r="S53" s="11">
        <v>0.25561</v>
      </c>
      <c r="T53" s="11">
        <v>0.275422</v>
      </c>
      <c r="U53" s="11">
        <v>0.220388</v>
      </c>
      <c r="V53" s="11">
        <v>0.22670199999999999</v>
      </c>
      <c r="W53" s="11">
        <v>0.18234900000000001</v>
      </c>
      <c r="X53" s="11">
        <v>0.271204</v>
      </c>
      <c r="Y53" s="11">
        <v>0.58645499999999995</v>
      </c>
      <c r="Z53" s="11">
        <v>0.248531</v>
      </c>
      <c r="AA53" s="11">
        <v>0.28676200000000002</v>
      </c>
    </row>
    <row r="54" spans="1:27" x14ac:dyDescent="0.25">
      <c r="A54" s="7" t="s">
        <v>52</v>
      </c>
      <c r="B54" s="7">
        <v>0.157055</v>
      </c>
      <c r="C54" s="7">
        <v>0.159992</v>
      </c>
      <c r="D54" s="7">
        <v>0.25597300000000001</v>
      </c>
      <c r="E54" s="7">
        <v>0.45157999999999998</v>
      </c>
      <c r="F54" s="7">
        <v>0.51053899999999997</v>
      </c>
      <c r="G54" s="7">
        <v>0.29408899999999999</v>
      </c>
      <c r="H54" s="7">
        <v>0.30591800000000002</v>
      </c>
      <c r="I54" s="7">
        <v>0.36330000000000001</v>
      </c>
      <c r="J54" s="7">
        <v>0.21989600000000001</v>
      </c>
      <c r="K54" s="7">
        <v>0.36281000000000002</v>
      </c>
      <c r="L54" s="7">
        <v>0.15881799999999999</v>
      </c>
      <c r="M54" s="7">
        <v>0.41424299999999997</v>
      </c>
      <c r="O54" s="11" t="s">
        <v>52</v>
      </c>
      <c r="P54" s="11">
        <v>0.19692799999999999</v>
      </c>
      <c r="Q54" s="11">
        <v>0.21207699999999999</v>
      </c>
      <c r="R54" s="11">
        <v>0.46215400000000001</v>
      </c>
      <c r="S54" s="11">
        <v>1.0363100000000001</v>
      </c>
      <c r="T54" s="11">
        <v>1.1511499999999999</v>
      </c>
      <c r="U54" s="11">
        <v>0.61493200000000003</v>
      </c>
      <c r="V54" s="11">
        <v>0.66005800000000003</v>
      </c>
      <c r="W54" s="11">
        <v>0.72675900000000004</v>
      </c>
      <c r="X54" s="11">
        <v>0.26703500000000002</v>
      </c>
      <c r="Y54" s="11">
        <v>0.78240600000000005</v>
      </c>
      <c r="Z54" s="11">
        <v>0.19819500000000001</v>
      </c>
      <c r="AA54" s="11">
        <v>0.66862299999999997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94E0E-3EB2-42FF-B327-D861CB64CEC1}">
  <dimension ref="A2:AK53"/>
  <sheetViews>
    <sheetView workbookViewId="0">
      <selection activeCell="AH15" sqref="AH15"/>
    </sheetView>
  </sheetViews>
  <sheetFormatPr defaultRowHeight="15" x14ac:dyDescent="0.25"/>
  <sheetData>
    <row r="2" spans="1:37" x14ac:dyDescent="0.25">
      <c r="A2" t="s">
        <v>0</v>
      </c>
      <c r="M2" t="s">
        <v>88</v>
      </c>
      <c r="Z2" t="s">
        <v>64</v>
      </c>
    </row>
    <row r="3" spans="1:37" x14ac:dyDescent="0.25">
      <c r="A3" t="s">
        <v>88</v>
      </c>
      <c r="S3" s="24">
        <v>1.51563</v>
      </c>
      <c r="T3" s="24">
        <v>0.20111200000000001</v>
      </c>
      <c r="U3" s="24">
        <v>0.116221</v>
      </c>
      <c r="V3" s="24">
        <v>0.100316</v>
      </c>
      <c r="W3" s="24">
        <v>0.259658</v>
      </c>
      <c r="X3" s="24">
        <v>9.8090200000000002E-2</v>
      </c>
      <c r="AF3">
        <f t="shared" ref="AF3:AF4" si="0">(S46+0.0216)/0.1305</f>
        <v>-4.3007406130268206</v>
      </c>
      <c r="AG3">
        <f t="shared" ref="AG3:AG4" si="1">(T46+0.0216)/0.1305</f>
        <v>0.46317509578544042</v>
      </c>
      <c r="AH3">
        <f t="shared" ref="AH3:AH4" si="2">(U46+0.0216)/0.1305</f>
        <v>0.56506781609195411</v>
      </c>
      <c r="AI3">
        <f t="shared" ref="AI3:AI4" si="3">(V46+0.0216)/0.1305</f>
        <v>0.54088390804597708</v>
      </c>
      <c r="AJ3">
        <f t="shared" ref="AJ3:AJ4" si="4">(W46+0.0216)/0.1305</f>
        <v>0.38861570881226043</v>
      </c>
      <c r="AK3">
        <f t="shared" ref="AK3:AK4" si="5">(X46+0.0216)/0.1305</f>
        <v>0.58822337164750949</v>
      </c>
    </row>
    <row r="4" spans="1:37" x14ac:dyDescent="0.25">
      <c r="A4" t="s">
        <v>66</v>
      </c>
      <c r="B4">
        <v>0</v>
      </c>
      <c r="C4">
        <v>2</v>
      </c>
      <c r="D4">
        <v>4</v>
      </c>
      <c r="E4">
        <v>6</v>
      </c>
      <c r="F4">
        <v>8</v>
      </c>
      <c r="G4">
        <v>10</v>
      </c>
      <c r="S4" s="24">
        <v>1.3990499999999999</v>
      </c>
      <c r="T4" s="24">
        <v>0.18346399999999999</v>
      </c>
      <c r="U4" s="24">
        <v>0.101636</v>
      </c>
      <c r="V4" s="24">
        <v>0.37178</v>
      </c>
      <c r="W4" s="24">
        <v>0.252357</v>
      </c>
      <c r="X4" s="24">
        <v>9.4524300000000006E-2</v>
      </c>
      <c r="AF4">
        <f t="shared" si="0"/>
        <v>-3.9732693486590036</v>
      </c>
      <c r="AG4">
        <f t="shared" si="1"/>
        <v>0.50252375478927203</v>
      </c>
      <c r="AH4">
        <f t="shared" si="2"/>
        <v>0.60230919540229877</v>
      </c>
      <c r="AI4">
        <f t="shared" si="3"/>
        <v>2.4259567049808428</v>
      </c>
      <c r="AJ4">
        <f t="shared" si="4"/>
        <v>0.41548160919540222</v>
      </c>
      <c r="AK4">
        <f t="shared" si="5"/>
        <v>0.61130306513409949</v>
      </c>
    </row>
    <row r="5" spans="1:37" x14ac:dyDescent="0.25">
      <c r="B5">
        <v>5.3543E-2</v>
      </c>
      <c r="C5">
        <v>0.20755999999999999</v>
      </c>
      <c r="D5">
        <v>0.33290900000000001</v>
      </c>
      <c r="E5">
        <v>0.53013200000000005</v>
      </c>
      <c r="F5">
        <v>0.71886499999999998</v>
      </c>
      <c r="G5">
        <v>0.90548399999999996</v>
      </c>
      <c r="I5" t="s">
        <v>68</v>
      </c>
      <c r="J5">
        <f>AVERAGE(B5:B6)</f>
        <v>5.1863949999999999E-2</v>
      </c>
      <c r="M5" s="24">
        <v>0.151253</v>
      </c>
      <c r="N5" s="24">
        <v>0.11081000000000001</v>
      </c>
      <c r="O5" s="24">
        <v>0.59943999999999997</v>
      </c>
      <c r="P5" s="24">
        <v>0.17057600000000001</v>
      </c>
      <c r="Q5" s="24">
        <v>0.39072000000000001</v>
      </c>
      <c r="R5" s="24">
        <v>0.104888</v>
      </c>
      <c r="S5" s="24">
        <v>0.18897600000000001</v>
      </c>
      <c r="T5" s="24">
        <v>0.50910900000000003</v>
      </c>
      <c r="U5" s="24">
        <v>0.170017</v>
      </c>
      <c r="V5" s="24">
        <v>0.110488</v>
      </c>
      <c r="W5" s="24">
        <v>0.15437000000000001</v>
      </c>
      <c r="X5" s="24">
        <v>0.112029</v>
      </c>
      <c r="Z5">
        <f>(M48+0.0216)/0.1305</f>
        <v>0.8062632183908045</v>
      </c>
      <c r="AA5">
        <f t="shared" ref="AA5:AL10" si="6">(N48+0.0216)/0.1305</f>
        <v>1.1132900383141762</v>
      </c>
      <c r="AB5">
        <f t="shared" si="6"/>
        <v>0.23697586206896559</v>
      </c>
      <c r="AC5">
        <f t="shared" si="6"/>
        <v>0.79652375478927195</v>
      </c>
      <c r="AD5">
        <f t="shared" si="6"/>
        <v>0.59227088122605343</v>
      </c>
      <c r="AE5">
        <f t="shared" si="6"/>
        <v>0.77748927203065132</v>
      </c>
      <c r="AF5">
        <f t="shared" si="6"/>
        <v>0.10856973180076619</v>
      </c>
      <c r="AG5">
        <f t="shared" si="6"/>
        <v>0.35017892720306465</v>
      </c>
      <c r="AH5" s="3">
        <f t="shared" si="6"/>
        <v>0.70356590038314171</v>
      </c>
      <c r="AI5">
        <f t="shared" si="6"/>
        <v>0.21709080459770105</v>
      </c>
      <c r="AJ5">
        <f t="shared" si="6"/>
        <v>0.29002567049808425</v>
      </c>
      <c r="AK5">
        <f t="shared" si="6"/>
        <v>2.5063475095785437</v>
      </c>
    </row>
    <row r="6" spans="1:37" x14ac:dyDescent="0.25">
      <c r="B6">
        <v>5.0184899999999998E-2</v>
      </c>
      <c r="C6">
        <v>0.19666</v>
      </c>
      <c r="D6">
        <v>0.47059299999999998</v>
      </c>
      <c r="E6">
        <v>0.54709600000000003</v>
      </c>
      <c r="F6">
        <v>0.757606</v>
      </c>
      <c r="G6">
        <v>1.02267</v>
      </c>
      <c r="M6" s="24">
        <v>0.15522900000000001</v>
      </c>
      <c r="N6" s="24">
        <v>0.274451</v>
      </c>
      <c r="O6" s="24">
        <v>0.27152500000000002</v>
      </c>
      <c r="P6" s="24">
        <v>0.57253100000000001</v>
      </c>
      <c r="Q6" s="24">
        <v>0.108555</v>
      </c>
      <c r="R6" s="24">
        <v>0.365116</v>
      </c>
      <c r="S6" s="24">
        <v>0.111274</v>
      </c>
      <c r="T6" s="24">
        <v>0.14604500000000001</v>
      </c>
      <c r="U6" s="15">
        <v>1.8491899999999999</v>
      </c>
      <c r="V6" s="24">
        <v>0.15706000000000001</v>
      </c>
      <c r="W6" s="24">
        <v>0.398781</v>
      </c>
      <c r="X6" s="24">
        <v>0.124496</v>
      </c>
      <c r="Z6">
        <f t="shared" ref="Z6:Z10" si="7">(M49+0.0216)/0.1305</f>
        <v>0.4495888888888887</v>
      </c>
      <c r="AA6">
        <f t="shared" si="6"/>
        <v>0.45374980842911888</v>
      </c>
      <c r="AB6">
        <f t="shared" si="6"/>
        <v>0.85006398467432931</v>
      </c>
      <c r="AC6">
        <f t="shared" si="6"/>
        <v>0.35732068965517227</v>
      </c>
      <c r="AD6">
        <f t="shared" si="6"/>
        <v>0.59709080459770125</v>
      </c>
      <c r="AE6">
        <f t="shared" si="6"/>
        <v>0.30381111111111125</v>
      </c>
      <c r="AF6">
        <f t="shared" si="6"/>
        <v>0.70157356321839082</v>
      </c>
      <c r="AG6">
        <f t="shared" si="6"/>
        <v>0.27827088122605353</v>
      </c>
      <c r="AH6" s="15">
        <f t="shared" si="6"/>
        <v>-0.76651839080459727</v>
      </c>
      <c r="AI6">
        <f t="shared" si="6"/>
        <v>0.4200409961685822</v>
      </c>
      <c r="AJ6">
        <f t="shared" si="6"/>
        <v>0.41679195402298808</v>
      </c>
      <c r="AK6">
        <f t="shared" si="6"/>
        <v>2.4413360153256707</v>
      </c>
    </row>
    <row r="7" spans="1:37" x14ac:dyDescent="0.25">
      <c r="M7" s="24">
        <v>0.110334</v>
      </c>
      <c r="N7" s="24">
        <v>9.6778699999999995E-2</v>
      </c>
      <c r="O7" s="24">
        <v>0.112469</v>
      </c>
      <c r="P7" s="24">
        <v>0.104575</v>
      </c>
      <c r="Q7" s="24">
        <v>0.11541800000000001</v>
      </c>
      <c r="R7" s="24">
        <v>0.126142</v>
      </c>
      <c r="S7" s="24">
        <v>0.12336999999999999</v>
      </c>
      <c r="T7" s="24">
        <v>0.11564000000000001</v>
      </c>
      <c r="U7" s="24">
        <v>0.137325</v>
      </c>
      <c r="V7" s="24">
        <v>0.12875500000000001</v>
      </c>
      <c r="W7" s="24">
        <v>0.105375</v>
      </c>
      <c r="X7" s="24">
        <v>9.5831700000000006E-2</v>
      </c>
      <c r="Z7">
        <f t="shared" si="7"/>
        <v>3.5764088122605364</v>
      </c>
      <c r="AA7">
        <f t="shared" si="6"/>
        <v>0.74513141762452118</v>
      </c>
      <c r="AB7">
        <f t="shared" si="6"/>
        <v>3.1258570881226047</v>
      </c>
      <c r="AC7">
        <f t="shared" si="6"/>
        <v>1.7573666666666665</v>
      </c>
      <c r="AD7">
        <f t="shared" si="6"/>
        <v>7.4020793103448268</v>
      </c>
      <c r="AE7">
        <f t="shared" si="6"/>
        <v>0.56604865900383139</v>
      </c>
      <c r="AF7">
        <f t="shared" si="6"/>
        <v>6.1606693486590034</v>
      </c>
      <c r="AG7">
        <f t="shared" si="6"/>
        <v>1.255458620689655</v>
      </c>
      <c r="AH7">
        <f t="shared" si="6"/>
        <v>1.3489758620689654</v>
      </c>
      <c r="AI7">
        <f t="shared" si="6"/>
        <v>2.8986846743295018</v>
      </c>
      <c r="AJ7">
        <f t="shared" si="6"/>
        <v>0.5527459770114943</v>
      </c>
      <c r="AK7">
        <f t="shared" si="6"/>
        <v>1.0232003831417624</v>
      </c>
    </row>
    <row r="8" spans="1:37" x14ac:dyDescent="0.25">
      <c r="M8" s="24">
        <v>9.9155800000000002E-2</v>
      </c>
      <c r="N8" s="24">
        <v>0.128498</v>
      </c>
      <c r="O8" s="24">
        <v>0.133161</v>
      </c>
      <c r="P8" s="24">
        <v>0.126827</v>
      </c>
      <c r="Q8" s="24">
        <v>0.105041</v>
      </c>
      <c r="R8" s="24">
        <v>8.8982199999999997E-2</v>
      </c>
      <c r="S8" s="24">
        <v>0.190719</v>
      </c>
      <c r="T8" s="24">
        <v>0.14974199999999999</v>
      </c>
      <c r="U8" s="24">
        <v>0.58093700000000004</v>
      </c>
      <c r="V8" s="24">
        <v>0.361788</v>
      </c>
      <c r="W8" s="24">
        <v>0.18274599999999999</v>
      </c>
      <c r="X8" s="24">
        <v>0.19175200000000001</v>
      </c>
      <c r="Z8">
        <f t="shared" si="7"/>
        <v>0.87446398467432951</v>
      </c>
      <c r="AA8">
        <f t="shared" si="6"/>
        <v>0.74028620689655178</v>
      </c>
      <c r="AB8">
        <f t="shared" si="6"/>
        <v>0.78519042145593854</v>
      </c>
      <c r="AC8">
        <f t="shared" si="6"/>
        <v>0.8919413793103449</v>
      </c>
      <c r="AD8">
        <f t="shared" si="6"/>
        <v>0.76594137931034478</v>
      </c>
      <c r="AE8">
        <f t="shared" si="6"/>
        <v>0.84804712643678171</v>
      </c>
      <c r="AF8">
        <f t="shared" si="6"/>
        <v>0.55733601532567045</v>
      </c>
      <c r="AG8">
        <f t="shared" si="6"/>
        <v>0.72415593869731809</v>
      </c>
      <c r="AH8">
        <f t="shared" si="6"/>
        <v>0.49000268199233682</v>
      </c>
      <c r="AI8">
        <f t="shared" si="6"/>
        <v>0.58601800766283518</v>
      </c>
      <c r="AJ8">
        <f t="shared" si="6"/>
        <v>0.92396436781609215</v>
      </c>
      <c r="AK8">
        <f t="shared" si="6"/>
        <v>0.79111379310344809</v>
      </c>
    </row>
    <row r="9" spans="1:37" x14ac:dyDescent="0.25">
      <c r="A9" t="s">
        <v>95</v>
      </c>
      <c r="M9" s="24">
        <v>0.102854</v>
      </c>
      <c r="N9" s="24">
        <v>0.104797</v>
      </c>
      <c r="O9" s="24">
        <v>0.119056</v>
      </c>
      <c r="P9" s="24">
        <v>9.3781000000000003E-2</v>
      </c>
      <c r="Q9" s="24">
        <v>0.13433500000000001</v>
      </c>
      <c r="R9" s="24">
        <v>8.2022700000000004E-2</v>
      </c>
      <c r="S9" s="24">
        <v>0.127999</v>
      </c>
      <c r="T9" s="24">
        <v>9.4725100000000007E-2</v>
      </c>
      <c r="U9" s="24">
        <v>9.2294200000000007E-2</v>
      </c>
      <c r="V9" s="24">
        <v>0.51224499999999995</v>
      </c>
      <c r="W9" s="24">
        <v>0.10138800000000001</v>
      </c>
      <c r="X9" s="24">
        <v>0.14678099999999999</v>
      </c>
      <c r="Z9">
        <f t="shared" si="7"/>
        <v>0.85672298850574702</v>
      </c>
      <c r="AA9">
        <f t="shared" si="6"/>
        <v>2.5939030651340995</v>
      </c>
      <c r="AB9">
        <f t="shared" si="6"/>
        <v>0.98226321839080455</v>
      </c>
      <c r="AC9">
        <f t="shared" si="6"/>
        <v>0.98696053639846748</v>
      </c>
      <c r="AD9">
        <f t="shared" si="6"/>
        <v>0.84877662835249024</v>
      </c>
      <c r="AE9">
        <f t="shared" si="6"/>
        <v>0.85887088122605371</v>
      </c>
      <c r="AF9">
        <f t="shared" si="6"/>
        <v>0.62044712643678157</v>
      </c>
      <c r="AG9">
        <f t="shared" si="6"/>
        <v>0.57069923371647502</v>
      </c>
      <c r="AH9">
        <f t="shared" si="6"/>
        <v>1.0153421455938698</v>
      </c>
      <c r="AI9">
        <f t="shared" si="6"/>
        <v>0.43266168582375508</v>
      </c>
      <c r="AJ9">
        <f t="shared" si="6"/>
        <v>0.86847777777777779</v>
      </c>
      <c r="AK9">
        <f t="shared" si="6"/>
        <v>0.8197268199233716</v>
      </c>
    </row>
    <row r="10" spans="1:37" x14ac:dyDescent="0.25">
      <c r="A10" t="s">
        <v>66</v>
      </c>
      <c r="B10">
        <v>0</v>
      </c>
      <c r="C10">
        <v>2</v>
      </c>
      <c r="D10">
        <v>4</v>
      </c>
      <c r="E10">
        <v>6</v>
      </c>
      <c r="F10">
        <v>8</v>
      </c>
      <c r="G10">
        <v>10</v>
      </c>
      <c r="M10" s="24">
        <v>9.7696500000000006E-2</v>
      </c>
      <c r="N10" s="24">
        <v>8.6189000000000002E-2</v>
      </c>
      <c r="O10" s="24">
        <v>0.10811</v>
      </c>
      <c r="P10" s="24">
        <v>0.103023</v>
      </c>
      <c r="Q10" s="24">
        <v>9.7247600000000003E-2</v>
      </c>
      <c r="R10" s="24">
        <v>0.105507</v>
      </c>
      <c r="S10" s="24">
        <v>9.3940300000000004E-2</v>
      </c>
      <c r="T10" s="24">
        <v>9.9887500000000004E-2</v>
      </c>
      <c r="U10" s="24">
        <v>0.15540899999999999</v>
      </c>
      <c r="V10" s="24">
        <v>0.117502</v>
      </c>
      <c r="W10" s="24">
        <v>8.77801E-2</v>
      </c>
      <c r="X10" s="24">
        <v>0.23630200000000001</v>
      </c>
      <c r="Z10">
        <f t="shared" si="7"/>
        <v>0.64305632183908046</v>
      </c>
      <c r="AA10">
        <f t="shared" si="6"/>
        <v>0.80495287356321843</v>
      </c>
      <c r="AB10">
        <f t="shared" si="6"/>
        <v>1.6489988505747126</v>
      </c>
      <c r="AC10">
        <f t="shared" si="6"/>
        <v>3.9359030651340992</v>
      </c>
      <c r="AD10">
        <f t="shared" si="6"/>
        <v>4.5772777777777769</v>
      </c>
      <c r="AE10">
        <f t="shared" si="6"/>
        <v>2.1050371647509576</v>
      </c>
      <c r="AF10">
        <f t="shared" si="6"/>
        <v>2.40593908045977</v>
      </c>
      <c r="AG10">
        <f t="shared" si="6"/>
        <v>2.8631406130268195</v>
      </c>
      <c r="AH10">
        <f t="shared" si="6"/>
        <v>0.71709080459770114</v>
      </c>
      <c r="AI10">
        <f t="shared" si="6"/>
        <v>2.7328532567049808</v>
      </c>
      <c r="AJ10">
        <f t="shared" si="6"/>
        <v>0.76407854406130271</v>
      </c>
      <c r="AK10">
        <f t="shared" si="6"/>
        <v>1.9260793103448273</v>
      </c>
    </row>
    <row r="11" spans="1:37" x14ac:dyDescent="0.25">
      <c r="B11">
        <v>5.23618E-2</v>
      </c>
      <c r="C11">
        <v>0.28676600000000002</v>
      </c>
      <c r="D11">
        <v>0.46571499999999999</v>
      </c>
      <c r="E11">
        <v>0.75200999999999996</v>
      </c>
      <c r="F11">
        <v>1.0018800000000001</v>
      </c>
      <c r="G11">
        <v>1.2765200000000001</v>
      </c>
      <c r="I11" t="s">
        <v>68</v>
      </c>
      <c r="J11">
        <f>AVERAGE(B11:B12)</f>
        <v>5.4574600000000001E-2</v>
      </c>
    </row>
    <row r="12" spans="1:37" x14ac:dyDescent="0.25">
      <c r="B12">
        <v>5.6787400000000002E-2</v>
      </c>
      <c r="C12">
        <v>0.279644</v>
      </c>
      <c r="D12">
        <v>0.67656499999999997</v>
      </c>
      <c r="E12">
        <v>0.78555299999999995</v>
      </c>
      <c r="F12">
        <v>1.1166199999999999</v>
      </c>
      <c r="G12">
        <v>1.4768600000000001</v>
      </c>
      <c r="M12" t="s">
        <v>95</v>
      </c>
      <c r="Z12" t="s">
        <v>94</v>
      </c>
    </row>
    <row r="13" spans="1:37" x14ac:dyDescent="0.25">
      <c r="S13" s="24">
        <v>0.93549400000000005</v>
      </c>
      <c r="T13" s="24">
        <v>0.24266699999999999</v>
      </c>
      <c r="U13" s="24">
        <v>0.171073</v>
      </c>
      <c r="V13" s="24">
        <v>0.15201200000000001</v>
      </c>
      <c r="W13" s="24">
        <v>0.29148299999999999</v>
      </c>
      <c r="X13" s="24">
        <v>0.15596399999999999</v>
      </c>
      <c r="AF13">
        <f t="shared" ref="AF13:AK13" si="8">(AF3*5)/(88*0.02)</f>
        <v>-12.218013105189831</v>
      </c>
      <c r="AG13">
        <f t="shared" si="8"/>
        <v>1.3158383402995466</v>
      </c>
      <c r="AH13">
        <f t="shared" si="8"/>
        <v>1.6053062957157787</v>
      </c>
      <c r="AI13">
        <f t="shared" si="8"/>
        <v>1.5366020114942531</v>
      </c>
      <c r="AJ13">
        <f t="shared" si="8"/>
        <v>1.1040219000348308</v>
      </c>
      <c r="AK13">
        <f t="shared" si="8"/>
        <v>1.6710891239986063</v>
      </c>
    </row>
    <row r="14" spans="1:37" x14ac:dyDescent="0.25">
      <c r="A14" t="s">
        <v>69</v>
      </c>
      <c r="S14" s="24">
        <v>0.861649</v>
      </c>
      <c r="T14" s="24">
        <v>0.230154</v>
      </c>
      <c r="U14" s="24">
        <v>0.16134799999999999</v>
      </c>
      <c r="V14" s="24">
        <v>0.66947800000000002</v>
      </c>
      <c r="W14" s="24">
        <v>0.287688</v>
      </c>
      <c r="X14" s="24">
        <v>0.15540999999999999</v>
      </c>
      <c r="AF14">
        <f t="shared" ref="AF14:AK14" si="9">(AF4*5)/(88*0.02)</f>
        <v>-11.287697013235807</v>
      </c>
      <c r="AG14">
        <f t="shared" si="9"/>
        <v>1.4276243033786138</v>
      </c>
      <c r="AH14">
        <f t="shared" si="9"/>
        <v>1.7111056687565307</v>
      </c>
      <c r="AI14">
        <f t="shared" si="9"/>
        <v>6.8919224573319395</v>
      </c>
      <c r="AJ14">
        <f t="shared" si="9"/>
        <v>1.1803454806687563</v>
      </c>
      <c r="AK14">
        <f t="shared" si="9"/>
        <v>1.7366564350400553</v>
      </c>
    </row>
    <row r="15" spans="1:37" x14ac:dyDescent="0.25">
      <c r="A15" t="s">
        <v>88</v>
      </c>
      <c r="M15" s="24">
        <v>0.23758099999999999</v>
      </c>
      <c r="N15" s="24">
        <v>0.237205</v>
      </c>
      <c r="O15" s="24">
        <v>0.61147600000000002</v>
      </c>
      <c r="P15" s="24">
        <v>0.255633</v>
      </c>
      <c r="Q15" s="24">
        <v>0.44912200000000002</v>
      </c>
      <c r="R15" s="24">
        <v>0.18746099999999999</v>
      </c>
      <c r="S15" s="24">
        <v>0.184255</v>
      </c>
      <c r="T15" s="24">
        <v>0.53591800000000001</v>
      </c>
      <c r="U15" s="24">
        <v>0.24294299999999999</v>
      </c>
      <c r="V15" s="24">
        <v>0.11992899999999999</v>
      </c>
      <c r="W15" s="24">
        <v>0.17332900000000001</v>
      </c>
      <c r="X15" s="24">
        <v>0.42021799999999998</v>
      </c>
      <c r="Z15">
        <f>(Z5*5)/(88*0.02)</f>
        <v>2.2905205067920584</v>
      </c>
      <c r="AA15">
        <f t="shared" ref="AA15:AK15" si="10">(AA5*5)/(88*0.02)</f>
        <v>3.162755790665273</v>
      </c>
      <c r="AB15">
        <f t="shared" si="10"/>
        <v>0.67322688087774318</v>
      </c>
      <c r="AC15">
        <f t="shared" si="10"/>
        <v>2.2628515761058865</v>
      </c>
      <c r="AD15">
        <f t="shared" si="10"/>
        <v>1.6825877307558337</v>
      </c>
      <c r="AE15">
        <f t="shared" si="10"/>
        <v>2.2087763409961685</v>
      </c>
      <c r="AF15">
        <f t="shared" si="10"/>
        <v>0.30843673807035848</v>
      </c>
      <c r="AG15">
        <f t="shared" si="10"/>
        <v>0.99482649773597909</v>
      </c>
      <c r="AH15" s="3">
        <f>(AH5*10)/(88*0.02)</f>
        <v>3.9975335249042141</v>
      </c>
      <c r="AI15">
        <f t="shared" si="10"/>
        <v>0.61673524033437799</v>
      </c>
      <c r="AJ15">
        <f t="shared" si="10"/>
        <v>0.82393656391501202</v>
      </c>
      <c r="AK15">
        <f t="shared" si="10"/>
        <v>7.1203054249390441</v>
      </c>
    </row>
    <row r="16" spans="1:37" x14ac:dyDescent="0.25">
      <c r="A16" t="s">
        <v>66</v>
      </c>
      <c r="B16">
        <v>0</v>
      </c>
      <c r="C16">
        <v>2</v>
      </c>
      <c r="D16">
        <v>4</v>
      </c>
      <c r="E16">
        <v>6</v>
      </c>
      <c r="F16">
        <v>8</v>
      </c>
      <c r="G16">
        <v>10</v>
      </c>
      <c r="M16" s="24">
        <v>0.19501099999999999</v>
      </c>
      <c r="N16" s="24">
        <v>0.314776</v>
      </c>
      <c r="O16" s="24">
        <v>0.36356899999999998</v>
      </c>
      <c r="P16" s="24">
        <v>0.60027200000000003</v>
      </c>
      <c r="Q16" s="24">
        <v>0.16758600000000001</v>
      </c>
      <c r="R16" s="24">
        <v>0.38587399999999999</v>
      </c>
      <c r="S16" s="24">
        <v>0.18393999999999999</v>
      </c>
      <c r="T16" s="24">
        <v>0.16347</v>
      </c>
      <c r="U16" s="15">
        <v>1.73027</v>
      </c>
      <c r="V16" s="24">
        <v>0.19298599999999999</v>
      </c>
      <c r="W16" s="24">
        <v>0.43428299999999997</v>
      </c>
      <c r="X16" s="24">
        <v>0.42420099999999999</v>
      </c>
      <c r="Z16">
        <f t="shared" ref="Z16:AK16" si="11">(Z6*5)/(88*0.02)</f>
        <v>1.277241161616161</v>
      </c>
      <c r="AA16">
        <f t="shared" si="11"/>
        <v>1.2890619557645422</v>
      </c>
      <c r="AB16">
        <f t="shared" si="11"/>
        <v>2.4149545019157084</v>
      </c>
      <c r="AC16">
        <f t="shared" si="11"/>
        <v>1.0151155956112847</v>
      </c>
      <c r="AD16">
        <f t="shared" si="11"/>
        <v>1.696280694879833</v>
      </c>
      <c r="AE16">
        <f t="shared" si="11"/>
        <v>0.86309974747474782</v>
      </c>
      <c r="AF16">
        <f t="shared" si="11"/>
        <v>1.9931067136886103</v>
      </c>
      <c r="AG16">
        <f t="shared" si="11"/>
        <v>0.79054227621037931</v>
      </c>
      <c r="AH16" s="15">
        <f t="shared" si="11"/>
        <v>-2.1776090647857878</v>
      </c>
      <c r="AI16">
        <f t="shared" si="11"/>
        <v>1.1932982845698359</v>
      </c>
      <c r="AJ16">
        <f t="shared" si="11"/>
        <v>1.1840680512016706</v>
      </c>
      <c r="AK16">
        <f t="shared" si="11"/>
        <v>6.9356136799024739</v>
      </c>
    </row>
    <row r="17" spans="1:37" x14ac:dyDescent="0.25">
      <c r="B17">
        <f>B5-$J$5</f>
        <v>1.6790500000000014E-3</v>
      </c>
      <c r="C17">
        <f t="shared" ref="C17:G18" si="12">C5-$J$5</f>
        <v>0.15569605</v>
      </c>
      <c r="D17">
        <f t="shared" si="12"/>
        <v>0.28104505000000002</v>
      </c>
      <c r="E17">
        <f t="shared" si="12"/>
        <v>0.47826805000000006</v>
      </c>
      <c r="F17">
        <f t="shared" si="12"/>
        <v>0.66700104999999998</v>
      </c>
      <c r="G17">
        <f t="shared" si="12"/>
        <v>0.85362004999999996</v>
      </c>
      <c r="M17" s="24">
        <v>0.55816600000000005</v>
      </c>
      <c r="N17" s="24">
        <v>0.17512900000000001</v>
      </c>
      <c r="O17" s="24">
        <v>0.50150399999999995</v>
      </c>
      <c r="P17" s="24">
        <v>0.31502200000000002</v>
      </c>
      <c r="Q17">
        <v>1.0625</v>
      </c>
      <c r="R17" s="24">
        <v>0.18112200000000001</v>
      </c>
      <c r="S17" s="24">
        <v>0.90844800000000003</v>
      </c>
      <c r="T17" s="24">
        <v>0.26058799999999999</v>
      </c>
      <c r="U17" s="24">
        <v>0.29447699999999999</v>
      </c>
      <c r="V17" s="24">
        <v>0.48814400000000002</v>
      </c>
      <c r="W17" s="24">
        <v>0.15861900000000001</v>
      </c>
      <c r="X17" s="24">
        <v>0.21046999999999999</v>
      </c>
      <c r="Z17">
        <f t="shared" ref="Z17:AK17" si="13">(Z7*5)/(88*0.02)</f>
        <v>10.160252307558343</v>
      </c>
      <c r="AA17">
        <f t="shared" si="13"/>
        <v>2.1168506182514806</v>
      </c>
      <c r="AB17">
        <f t="shared" si="13"/>
        <v>8.8802758185301265</v>
      </c>
      <c r="AC17">
        <f t="shared" si="13"/>
        <v>4.9925189393939391</v>
      </c>
      <c r="AD17">
        <f t="shared" si="13"/>
        <v>21.028634404388711</v>
      </c>
      <c r="AE17">
        <f t="shared" si="13"/>
        <v>1.6080927812608847</v>
      </c>
      <c r="AF17">
        <f t="shared" si="13"/>
        <v>17.501901558690349</v>
      </c>
      <c r="AG17">
        <f t="shared" si="13"/>
        <v>3.566643808777429</v>
      </c>
      <c r="AH17">
        <f t="shared" si="13"/>
        <v>3.8323177899686511</v>
      </c>
      <c r="AI17">
        <f t="shared" si="13"/>
        <v>8.2348996429815386</v>
      </c>
      <c r="AJ17">
        <f t="shared" si="13"/>
        <v>1.5703010710553815</v>
      </c>
      <c r="AK17">
        <f t="shared" si="13"/>
        <v>2.9068192702890983</v>
      </c>
    </row>
    <row r="18" spans="1:37" x14ac:dyDescent="0.25">
      <c r="B18">
        <f>B6-$J$5</f>
        <v>-1.6790500000000014E-3</v>
      </c>
      <c r="C18">
        <f t="shared" si="12"/>
        <v>0.14479605000000001</v>
      </c>
      <c r="D18">
        <f t="shared" si="12"/>
        <v>0.41872904999999999</v>
      </c>
      <c r="E18">
        <f t="shared" si="12"/>
        <v>0.49523205000000003</v>
      </c>
      <c r="F18">
        <f t="shared" si="12"/>
        <v>0.70574205000000001</v>
      </c>
      <c r="G18">
        <f t="shared" si="12"/>
        <v>0.97080604999999998</v>
      </c>
      <c r="M18" s="24">
        <v>0.194384</v>
      </c>
      <c r="N18" s="24">
        <v>0.20621600000000001</v>
      </c>
      <c r="O18" s="24">
        <v>0.21673899999999999</v>
      </c>
      <c r="P18" s="24">
        <v>0.22433600000000001</v>
      </c>
      <c r="Q18" s="24">
        <v>0.18610699999999999</v>
      </c>
      <c r="R18" s="24">
        <v>0.18076300000000001</v>
      </c>
      <c r="S18" s="24">
        <v>0.244562</v>
      </c>
      <c r="T18" s="24">
        <v>0.225355</v>
      </c>
      <c r="U18" s="24">
        <v>0.62599300000000002</v>
      </c>
      <c r="V18" s="24">
        <v>0.41937400000000002</v>
      </c>
      <c r="W18" s="24">
        <v>0.28443400000000002</v>
      </c>
      <c r="X18" s="24">
        <v>0.27610299999999999</v>
      </c>
      <c r="Z18">
        <f t="shared" ref="Z18:AK18" si="14">(Z8*5)/(88*0.02)</f>
        <v>2.4842726837338907</v>
      </c>
      <c r="AA18">
        <f t="shared" si="14"/>
        <v>2.103085815047022</v>
      </c>
      <c r="AB18">
        <f t="shared" si="14"/>
        <v>2.2306546064089163</v>
      </c>
      <c r="AC18">
        <f t="shared" si="14"/>
        <v>2.5339243730407524</v>
      </c>
      <c r="AD18">
        <f t="shared" si="14"/>
        <v>2.1759698275862065</v>
      </c>
      <c r="AE18">
        <f t="shared" si="14"/>
        <v>2.4092247910135844</v>
      </c>
      <c r="AF18">
        <f t="shared" si="14"/>
        <v>1.5833409526297455</v>
      </c>
      <c r="AG18">
        <f t="shared" si="14"/>
        <v>2.0572611894810175</v>
      </c>
      <c r="AH18">
        <f t="shared" si="14"/>
        <v>1.3920530738418659</v>
      </c>
      <c r="AI18">
        <f t="shared" si="14"/>
        <v>1.6648238854057817</v>
      </c>
      <c r="AJ18">
        <f t="shared" si="14"/>
        <v>2.6248987722048076</v>
      </c>
      <c r="AK18">
        <f t="shared" si="14"/>
        <v>2.2474823667711594</v>
      </c>
    </row>
    <row r="19" spans="1:37" x14ac:dyDescent="0.25">
      <c r="A19" t="s">
        <v>68</v>
      </c>
      <c r="B19">
        <f>AVERAGE(B17:B18)</f>
        <v>0</v>
      </c>
      <c r="C19">
        <f t="shared" ref="C19:G19" si="15">AVERAGE(C17:C18)</f>
        <v>0.15024605000000002</v>
      </c>
      <c r="D19">
        <f t="shared" si="15"/>
        <v>0.34988704999999998</v>
      </c>
      <c r="E19">
        <f t="shared" si="15"/>
        <v>0.48675005000000005</v>
      </c>
      <c r="F19">
        <f t="shared" si="15"/>
        <v>0.68637155000000005</v>
      </c>
      <c r="G19">
        <f t="shared" si="15"/>
        <v>0.91221304999999997</v>
      </c>
      <c r="M19" s="24">
        <v>0.195767</v>
      </c>
      <c r="N19" s="24">
        <v>0.42441200000000001</v>
      </c>
      <c r="O19" s="24">
        <v>0.228352</v>
      </c>
      <c r="P19" s="24">
        <v>0.20369000000000001</v>
      </c>
      <c r="Q19" s="24">
        <v>0.226211</v>
      </c>
      <c r="R19" s="24">
        <v>0.17521600000000001</v>
      </c>
      <c r="S19" s="24">
        <v>0.190078</v>
      </c>
      <c r="T19" s="24">
        <v>0.150312</v>
      </c>
      <c r="U19" s="24">
        <v>0.20590700000000001</v>
      </c>
      <c r="V19" s="24">
        <v>0.54981800000000003</v>
      </c>
      <c r="W19" s="24">
        <v>0.19583500000000001</v>
      </c>
      <c r="X19" s="24">
        <v>0.23486599999999999</v>
      </c>
      <c r="Z19">
        <f t="shared" ref="Z19:AK19" si="16">(Z9*5)/(88*0.02)</f>
        <v>2.4338721264367811</v>
      </c>
      <c r="AA19">
        <f t="shared" si="16"/>
        <v>7.3690427986764195</v>
      </c>
      <c r="AB19">
        <f t="shared" si="16"/>
        <v>2.790520506792058</v>
      </c>
      <c r="AC19">
        <f t="shared" si="16"/>
        <v>2.803865160222919</v>
      </c>
      <c r="AD19">
        <f t="shared" si="16"/>
        <v>2.4112972396377561</v>
      </c>
      <c r="AE19">
        <f t="shared" si="16"/>
        <v>2.4399740943921979</v>
      </c>
      <c r="AF19">
        <f t="shared" si="16"/>
        <v>1.7626338819226748</v>
      </c>
      <c r="AG19">
        <f t="shared" si="16"/>
        <v>1.6213046412399859</v>
      </c>
      <c r="AH19">
        <f t="shared" si="16"/>
        <v>2.8844947318007663</v>
      </c>
      <c r="AI19">
        <f t="shared" si="16"/>
        <v>1.2291525165447588</v>
      </c>
      <c r="AJ19">
        <f t="shared" si="16"/>
        <v>2.4672664141414145</v>
      </c>
      <c r="AK19">
        <f t="shared" si="16"/>
        <v>2.3287693747823055</v>
      </c>
    </row>
    <row r="20" spans="1:37" x14ac:dyDescent="0.25">
      <c r="M20" s="24">
        <v>0.16272600000000001</v>
      </c>
      <c r="N20" s="24">
        <v>0.172346</v>
      </c>
      <c r="O20" s="24">
        <v>0.30441499999999999</v>
      </c>
      <c r="P20" s="24">
        <v>0.59776899999999999</v>
      </c>
      <c r="Q20" s="24">
        <v>0.67569299999999999</v>
      </c>
      <c r="R20" s="24">
        <v>0.36132500000000001</v>
      </c>
      <c r="S20" s="24">
        <v>0.38902599999999998</v>
      </c>
      <c r="T20" s="24">
        <v>0.45463799999999999</v>
      </c>
      <c r="U20" s="24">
        <v>0.2301</v>
      </c>
      <c r="V20" s="24">
        <v>0.45524999999999999</v>
      </c>
      <c r="W20" s="24">
        <v>0.168603</v>
      </c>
      <c r="X20" s="24">
        <v>0.46876600000000002</v>
      </c>
      <c r="Z20">
        <f t="shared" ref="Z20:AK20" si="17">(Z10*5)/(88*0.02)</f>
        <v>1.8268645506792058</v>
      </c>
      <c r="AA20">
        <f t="shared" si="17"/>
        <v>2.2867979362591435</v>
      </c>
      <c r="AB20">
        <f t="shared" si="17"/>
        <v>4.6846558254963435</v>
      </c>
      <c r="AC20">
        <f t="shared" si="17"/>
        <v>11.18154279867642</v>
      </c>
      <c r="AD20">
        <f t="shared" si="17"/>
        <v>13.003630050505048</v>
      </c>
      <c r="AE20">
        <f t="shared" si="17"/>
        <v>5.9802192180424925</v>
      </c>
      <c r="AF20">
        <f t="shared" si="17"/>
        <v>6.8350542058516197</v>
      </c>
      <c r="AG20">
        <f t="shared" si="17"/>
        <v>8.1339221960989185</v>
      </c>
      <c r="AH20">
        <f t="shared" si="17"/>
        <v>2.0371897857889238</v>
      </c>
      <c r="AI20">
        <f t="shared" si="17"/>
        <v>7.763787661093696</v>
      </c>
      <c r="AJ20">
        <f t="shared" si="17"/>
        <v>2.1706776819923372</v>
      </c>
      <c r="AK20">
        <f t="shared" si="17"/>
        <v>5.4718162225705314</v>
      </c>
    </row>
    <row r="21" spans="1:37" x14ac:dyDescent="0.25">
      <c r="A21" t="s">
        <v>95</v>
      </c>
    </row>
    <row r="22" spans="1:37" x14ac:dyDescent="0.25">
      <c r="A22" t="s">
        <v>66</v>
      </c>
      <c r="B22">
        <v>0</v>
      </c>
      <c r="C22">
        <v>2</v>
      </c>
      <c r="D22">
        <v>4</v>
      </c>
      <c r="E22">
        <v>6</v>
      </c>
      <c r="F22">
        <v>8</v>
      </c>
      <c r="G22">
        <v>10</v>
      </c>
    </row>
    <row r="23" spans="1:37" x14ac:dyDescent="0.25">
      <c r="B23">
        <f>B11-$J$11</f>
        <v>-2.2128000000000009E-3</v>
      </c>
      <c r="C23">
        <f t="shared" ref="C23:G24" si="18">C11-$J$11</f>
        <v>0.23219140000000002</v>
      </c>
      <c r="D23">
        <f t="shared" si="18"/>
        <v>0.41114039999999996</v>
      </c>
      <c r="E23">
        <f t="shared" si="18"/>
        <v>0.69743539999999993</v>
      </c>
      <c r="F23">
        <f t="shared" si="18"/>
        <v>0.94730540000000008</v>
      </c>
      <c r="G23">
        <f t="shared" si="18"/>
        <v>1.2219454000000001</v>
      </c>
      <c r="M23" t="s">
        <v>69</v>
      </c>
    </row>
    <row r="24" spans="1:37" x14ac:dyDescent="0.25">
      <c r="B24">
        <f>B12-$J$11</f>
        <v>2.2128000000000009E-3</v>
      </c>
      <c r="C24">
        <f t="shared" si="18"/>
        <v>0.2250694</v>
      </c>
      <c r="D24">
        <f t="shared" si="18"/>
        <v>0.62199039999999994</v>
      </c>
      <c r="E24">
        <f t="shared" si="18"/>
        <v>0.73097839999999992</v>
      </c>
      <c r="F24">
        <f t="shared" si="18"/>
        <v>1.0620453999999999</v>
      </c>
      <c r="G24">
        <f t="shared" si="18"/>
        <v>1.4222854</v>
      </c>
      <c r="M24" t="s">
        <v>88</v>
      </c>
    </row>
    <row r="25" spans="1:37" x14ac:dyDescent="0.25">
      <c r="A25" t="s">
        <v>68</v>
      </c>
      <c r="B25">
        <f>AVERAGE(B23:B24)</f>
        <v>0</v>
      </c>
      <c r="C25">
        <f t="shared" ref="C25:G25" si="19">AVERAGE(C23:C24)</f>
        <v>0.22863040000000001</v>
      </c>
      <c r="D25">
        <f t="shared" si="19"/>
        <v>0.51656539999999995</v>
      </c>
      <c r="E25">
        <f t="shared" si="19"/>
        <v>0.71420689999999998</v>
      </c>
      <c r="F25">
        <f t="shared" si="19"/>
        <v>1.0046754</v>
      </c>
      <c r="G25">
        <f t="shared" si="19"/>
        <v>1.3221153999999999</v>
      </c>
      <c r="S25">
        <f t="shared" ref="S25:X25" si="20">S3-$J$5</f>
        <v>1.46376605</v>
      </c>
      <c r="T25">
        <f t="shared" si="20"/>
        <v>0.14924805000000002</v>
      </c>
      <c r="U25">
        <f t="shared" si="20"/>
        <v>6.4357049999999999E-2</v>
      </c>
      <c r="V25">
        <f t="shared" si="20"/>
        <v>4.8452050000000003E-2</v>
      </c>
      <c r="W25">
        <f t="shared" si="20"/>
        <v>0.20779405000000001</v>
      </c>
      <c r="X25">
        <f t="shared" si="20"/>
        <v>4.6226250000000003E-2</v>
      </c>
      <c r="Z25" s="24" t="s">
        <v>0</v>
      </c>
      <c r="AA25" s="24" t="s">
        <v>0</v>
      </c>
      <c r="AB25" s="24" t="s">
        <v>0</v>
      </c>
      <c r="AC25" s="24" t="s">
        <v>0</v>
      </c>
      <c r="AD25" s="24" t="s">
        <v>0</v>
      </c>
      <c r="AE25" s="24" t="s">
        <v>0</v>
      </c>
      <c r="AF25" s="24" t="str">
        <f>"+ Control"</f>
        <v>+ Control</v>
      </c>
      <c r="AG25" s="24" t="s">
        <v>16</v>
      </c>
      <c r="AH25" s="24" t="s">
        <v>12</v>
      </c>
      <c r="AI25" s="24" t="s">
        <v>13</v>
      </c>
      <c r="AJ25" s="24" t="s">
        <v>14</v>
      </c>
      <c r="AK25" s="24" t="s">
        <v>15</v>
      </c>
    </row>
    <row r="26" spans="1:37" x14ac:dyDescent="0.25">
      <c r="S26">
        <f t="shared" ref="S26:X26" si="21">S4-$J$5</f>
        <v>1.3471860499999999</v>
      </c>
      <c r="T26">
        <f t="shared" si="21"/>
        <v>0.13160005</v>
      </c>
      <c r="U26">
        <f t="shared" si="21"/>
        <v>4.9772050000000005E-2</v>
      </c>
      <c r="V26">
        <f t="shared" si="21"/>
        <v>0.31991605000000001</v>
      </c>
      <c r="W26">
        <f t="shared" si="21"/>
        <v>0.20049305000000001</v>
      </c>
      <c r="X26">
        <f t="shared" si="21"/>
        <v>4.2660350000000007E-2</v>
      </c>
      <c r="Z26" s="24">
        <v>0</v>
      </c>
      <c r="AA26" s="24">
        <v>2</v>
      </c>
      <c r="AB26" s="24">
        <v>4</v>
      </c>
      <c r="AC26" s="24">
        <v>6</v>
      </c>
      <c r="AD26" s="24">
        <v>8</v>
      </c>
      <c r="AE26" s="24">
        <v>10</v>
      </c>
      <c r="AF26" s="24" t="str">
        <f>"+ Control"</f>
        <v>+ Control</v>
      </c>
      <c r="AG26" s="24" t="s">
        <v>1</v>
      </c>
      <c r="AH26" s="24" t="s">
        <v>1</v>
      </c>
      <c r="AI26" s="24" t="s">
        <v>10</v>
      </c>
      <c r="AJ26" s="24" t="s">
        <v>1</v>
      </c>
      <c r="AK26" s="24" t="s">
        <v>1</v>
      </c>
    </row>
    <row r="27" spans="1:37" x14ac:dyDescent="0.25">
      <c r="A27" s="25" t="s">
        <v>89</v>
      </c>
      <c r="M27">
        <f>M5-$J$5</f>
        <v>9.9389050000000007E-2</v>
      </c>
      <c r="N27">
        <f t="shared" ref="N27:X27" si="22">N5-$J$5</f>
        <v>5.8946050000000007E-2</v>
      </c>
      <c r="O27">
        <f t="shared" si="22"/>
        <v>0.54757604999999998</v>
      </c>
      <c r="P27">
        <f t="shared" si="22"/>
        <v>0.11871205000000001</v>
      </c>
      <c r="Q27">
        <f t="shared" si="22"/>
        <v>0.33885605000000002</v>
      </c>
      <c r="R27">
        <f t="shared" si="22"/>
        <v>5.3024049999999996E-2</v>
      </c>
      <c r="S27">
        <f t="shared" si="22"/>
        <v>0.13711205000000001</v>
      </c>
      <c r="T27">
        <f t="shared" si="22"/>
        <v>0.45724505000000004</v>
      </c>
      <c r="U27">
        <f t="shared" si="22"/>
        <v>0.11815305000000001</v>
      </c>
      <c r="V27">
        <f t="shared" si="22"/>
        <v>5.8624050000000004E-2</v>
      </c>
      <c r="W27">
        <f t="shared" si="22"/>
        <v>0.10250605000000002</v>
      </c>
      <c r="X27">
        <f t="shared" si="22"/>
        <v>6.0165050000000005E-2</v>
      </c>
      <c r="Z27" s="24" t="s">
        <v>21</v>
      </c>
      <c r="AA27" s="24" t="s">
        <v>22</v>
      </c>
      <c r="AB27" s="24" t="s">
        <v>23</v>
      </c>
      <c r="AC27" s="24" t="s">
        <v>24</v>
      </c>
      <c r="AD27" s="24" t="s">
        <v>25</v>
      </c>
      <c r="AE27" s="24" t="s">
        <v>38</v>
      </c>
      <c r="AF27" s="24" t="s">
        <v>39</v>
      </c>
      <c r="AG27" s="24" t="s">
        <v>40</v>
      </c>
      <c r="AH27" s="3" t="s">
        <v>41</v>
      </c>
      <c r="AI27" t="str">
        <f>" PPT M4 1/10"</f>
        <v xml:space="preserve"> PPT M4 1/10</v>
      </c>
      <c r="AJ27" s="24" t="s">
        <v>17</v>
      </c>
      <c r="AK27" s="24" t="s">
        <v>18</v>
      </c>
    </row>
    <row r="28" spans="1:37" x14ac:dyDescent="0.25">
      <c r="A28">
        <v>0</v>
      </c>
      <c r="B28">
        <v>0</v>
      </c>
      <c r="M28">
        <f t="shared" ref="M28:X28" si="23">M6-$J$5</f>
        <v>0.10336505000000001</v>
      </c>
      <c r="N28">
        <f t="shared" si="23"/>
        <v>0.22258705000000001</v>
      </c>
      <c r="O28">
        <f t="shared" si="23"/>
        <v>0.21966105000000002</v>
      </c>
      <c r="P28">
        <f t="shared" si="23"/>
        <v>0.52066705000000002</v>
      </c>
      <c r="Q28">
        <f t="shared" si="23"/>
        <v>5.669105E-2</v>
      </c>
      <c r="R28">
        <f t="shared" si="23"/>
        <v>0.31325205</v>
      </c>
      <c r="S28">
        <f t="shared" si="23"/>
        <v>5.9410049999999999E-2</v>
      </c>
      <c r="T28">
        <f t="shared" si="23"/>
        <v>9.4181050000000016E-2</v>
      </c>
      <c r="U28">
        <f t="shared" si="23"/>
        <v>1.7973260499999999</v>
      </c>
      <c r="V28">
        <f t="shared" si="23"/>
        <v>0.10519605000000001</v>
      </c>
      <c r="W28">
        <f t="shared" si="23"/>
        <v>0.34691705</v>
      </c>
      <c r="X28">
        <f t="shared" si="23"/>
        <v>7.2632050000000004E-2</v>
      </c>
      <c r="Z28" s="24" t="s">
        <v>2</v>
      </c>
      <c r="AA28" s="24" t="s">
        <v>2</v>
      </c>
      <c r="AB28" s="24" t="s">
        <v>2</v>
      </c>
      <c r="AC28" s="24" t="s">
        <v>2</v>
      </c>
      <c r="AD28" s="24" t="s">
        <v>2</v>
      </c>
      <c r="AE28" s="24" t="s">
        <v>3</v>
      </c>
      <c r="AF28" s="24" t="s">
        <v>3</v>
      </c>
      <c r="AG28" s="24" t="s">
        <v>3</v>
      </c>
      <c r="AH28" s="15" t="s">
        <v>3</v>
      </c>
      <c r="AI28" t="s">
        <v>3</v>
      </c>
      <c r="AJ28" s="24" t="s">
        <v>43</v>
      </c>
      <c r="AK28" s="24" t="s">
        <v>19</v>
      </c>
    </row>
    <row r="29" spans="1:37" x14ac:dyDescent="0.25">
      <c r="A29">
        <v>2</v>
      </c>
      <c r="B29">
        <v>0.22863040000000001</v>
      </c>
      <c r="M29">
        <f t="shared" ref="M29:X29" si="24">M7-$J$5</f>
        <v>5.8470050000000003E-2</v>
      </c>
      <c r="N29">
        <f t="shared" si="24"/>
        <v>4.4914749999999996E-2</v>
      </c>
      <c r="O29">
        <f t="shared" si="24"/>
        <v>6.0605050000000001E-2</v>
      </c>
      <c r="P29">
        <f t="shared" si="24"/>
        <v>5.2711050000000002E-2</v>
      </c>
      <c r="Q29">
        <f t="shared" si="24"/>
        <v>6.3554050000000001E-2</v>
      </c>
      <c r="R29">
        <f t="shared" si="24"/>
        <v>7.4278050000000012E-2</v>
      </c>
      <c r="S29">
        <f t="shared" si="24"/>
        <v>7.1506049999999988E-2</v>
      </c>
      <c r="T29">
        <f t="shared" si="24"/>
        <v>6.3776050000000001E-2</v>
      </c>
      <c r="U29">
        <f t="shared" si="24"/>
        <v>8.5461050000000011E-2</v>
      </c>
      <c r="V29">
        <f t="shared" si="24"/>
        <v>7.6891050000000016E-2</v>
      </c>
      <c r="W29">
        <f t="shared" si="24"/>
        <v>5.3511049999999998E-2</v>
      </c>
      <c r="X29">
        <f t="shared" si="24"/>
        <v>4.3967750000000007E-2</v>
      </c>
      <c r="Z29" s="24" t="s">
        <v>2</v>
      </c>
      <c r="AA29" s="24" t="s">
        <v>2</v>
      </c>
      <c r="AB29" s="24" t="s">
        <v>2</v>
      </c>
      <c r="AC29" s="24" t="s">
        <v>2</v>
      </c>
      <c r="AD29" s="24" t="s">
        <v>2</v>
      </c>
      <c r="AE29" s="24" t="s">
        <v>3</v>
      </c>
      <c r="AF29" s="24" t="s">
        <v>3</v>
      </c>
      <c r="AG29" s="24" t="s">
        <v>3</v>
      </c>
      <c r="AH29" s="24" t="s">
        <v>3</v>
      </c>
      <c r="AI29" s="24" t="s">
        <v>3</v>
      </c>
      <c r="AJ29" s="24" t="s">
        <v>20</v>
      </c>
      <c r="AK29" s="24" t="s">
        <v>9</v>
      </c>
    </row>
    <row r="30" spans="1:37" x14ac:dyDescent="0.25">
      <c r="A30">
        <v>4</v>
      </c>
      <c r="B30">
        <v>0.51656539999999995</v>
      </c>
      <c r="M30">
        <f t="shared" ref="M30:X30" si="25">M8-$J$5</f>
        <v>4.7291850000000003E-2</v>
      </c>
      <c r="N30">
        <f t="shared" si="25"/>
        <v>7.6634050000000009E-2</v>
      </c>
      <c r="O30">
        <f t="shared" si="25"/>
        <v>8.129705000000001E-2</v>
      </c>
      <c r="P30">
        <f t="shared" si="25"/>
        <v>7.4963050000000003E-2</v>
      </c>
      <c r="Q30">
        <f t="shared" si="25"/>
        <v>5.3177049999999997E-2</v>
      </c>
      <c r="R30">
        <f t="shared" si="25"/>
        <v>3.7118249999999998E-2</v>
      </c>
      <c r="S30">
        <f t="shared" si="25"/>
        <v>0.13885505000000001</v>
      </c>
      <c r="T30">
        <f t="shared" si="25"/>
        <v>9.7878049999999994E-2</v>
      </c>
      <c r="U30">
        <f t="shared" si="25"/>
        <v>0.52907305000000004</v>
      </c>
      <c r="V30">
        <f t="shared" si="25"/>
        <v>0.30992405000000001</v>
      </c>
      <c r="W30">
        <f t="shared" si="25"/>
        <v>0.13088205</v>
      </c>
      <c r="X30">
        <f t="shared" si="25"/>
        <v>0.13988805000000001</v>
      </c>
      <c r="Z30" s="24" t="s">
        <v>26</v>
      </c>
      <c r="AA30" s="24" t="s">
        <v>27</v>
      </c>
      <c r="AB30" s="24" t="s">
        <v>29</v>
      </c>
      <c r="AC30" s="24" t="s">
        <v>28</v>
      </c>
      <c r="AD30" s="24" t="s">
        <v>30</v>
      </c>
      <c r="AE30" s="24" t="s">
        <v>31</v>
      </c>
      <c r="AF30" s="24" t="s">
        <v>32</v>
      </c>
      <c r="AG30" s="24" t="s">
        <v>33</v>
      </c>
      <c r="AH30" s="24" t="s">
        <v>34</v>
      </c>
      <c r="AI30" s="24" t="s">
        <v>35</v>
      </c>
      <c r="AJ30" s="24" t="s">
        <v>36</v>
      </c>
      <c r="AK30" s="24" t="s">
        <v>37</v>
      </c>
    </row>
    <row r="31" spans="1:37" x14ac:dyDescent="0.25">
      <c r="A31">
        <v>6</v>
      </c>
      <c r="B31">
        <v>0.71420689999999998</v>
      </c>
      <c r="M31">
        <f t="shared" ref="M31:X31" si="26">M9-$J$5</f>
        <v>5.0990050000000002E-2</v>
      </c>
      <c r="N31">
        <f t="shared" si="26"/>
        <v>5.2933050000000002E-2</v>
      </c>
      <c r="O31">
        <f t="shared" si="26"/>
        <v>6.7192050000000003E-2</v>
      </c>
      <c r="P31">
        <f t="shared" si="26"/>
        <v>4.1917050000000004E-2</v>
      </c>
      <c r="Q31">
        <f t="shared" si="26"/>
        <v>8.2471050000000018E-2</v>
      </c>
      <c r="R31">
        <f t="shared" si="26"/>
        <v>3.0158750000000005E-2</v>
      </c>
      <c r="S31">
        <f t="shared" si="26"/>
        <v>7.613505000000001E-2</v>
      </c>
      <c r="T31">
        <f t="shared" si="26"/>
        <v>4.2861150000000008E-2</v>
      </c>
      <c r="U31">
        <f t="shared" si="26"/>
        <v>4.0430250000000008E-2</v>
      </c>
      <c r="V31">
        <f t="shared" si="26"/>
        <v>0.46038104999999996</v>
      </c>
      <c r="W31">
        <f t="shared" si="26"/>
        <v>4.9524050000000007E-2</v>
      </c>
      <c r="X31">
        <f t="shared" si="26"/>
        <v>9.4917050000000003E-2</v>
      </c>
      <c r="Z31" s="24" t="s">
        <v>4</v>
      </c>
      <c r="AA31" s="24" t="s">
        <v>4</v>
      </c>
      <c r="AB31" s="24" t="s">
        <v>4</v>
      </c>
      <c r="AC31" s="24" t="s">
        <v>4</v>
      </c>
      <c r="AD31" s="24" t="s">
        <v>7</v>
      </c>
      <c r="AE31" s="24" t="s">
        <v>5</v>
      </c>
      <c r="AF31" s="24" t="s">
        <v>5</v>
      </c>
      <c r="AG31" s="24" t="s">
        <v>5</v>
      </c>
      <c r="AH31" s="24" t="s">
        <v>5</v>
      </c>
      <c r="AI31" s="24" t="s">
        <v>6</v>
      </c>
      <c r="AJ31" s="24" t="s">
        <v>6</v>
      </c>
      <c r="AK31" s="24" t="s">
        <v>6</v>
      </c>
    </row>
    <row r="32" spans="1:37" x14ac:dyDescent="0.25">
      <c r="A32">
        <v>8</v>
      </c>
      <c r="B32">
        <v>1.0046754</v>
      </c>
      <c r="M32">
        <f t="shared" ref="M32:X32" si="27">M10-$J$5</f>
        <v>4.5832550000000007E-2</v>
      </c>
      <c r="N32">
        <f t="shared" si="27"/>
        <v>3.4325050000000003E-2</v>
      </c>
      <c r="O32">
        <f t="shared" si="27"/>
        <v>5.6246049999999999E-2</v>
      </c>
      <c r="P32">
        <f t="shared" si="27"/>
        <v>5.1159050000000005E-2</v>
      </c>
      <c r="Q32">
        <f t="shared" si="27"/>
        <v>4.5383650000000005E-2</v>
      </c>
      <c r="R32">
        <f t="shared" si="27"/>
        <v>5.3643050000000005E-2</v>
      </c>
      <c r="S32">
        <f t="shared" si="27"/>
        <v>4.2076350000000005E-2</v>
      </c>
      <c r="T32">
        <f t="shared" si="27"/>
        <v>4.8023550000000005E-2</v>
      </c>
      <c r="U32">
        <f t="shared" si="27"/>
        <v>0.10354505</v>
      </c>
      <c r="V32">
        <f t="shared" si="27"/>
        <v>6.5638050000000003E-2</v>
      </c>
      <c r="W32">
        <f t="shared" si="27"/>
        <v>3.5916150000000001E-2</v>
      </c>
      <c r="X32">
        <f t="shared" si="27"/>
        <v>0.18443805000000002</v>
      </c>
      <c r="Z32" s="24" t="s">
        <v>4</v>
      </c>
      <c r="AA32" s="24" t="s">
        <v>4</v>
      </c>
      <c r="AB32" s="24" t="s">
        <v>4</v>
      </c>
      <c r="AC32" s="24" t="s">
        <v>4</v>
      </c>
      <c r="AD32" s="24" t="s">
        <v>4</v>
      </c>
      <c r="AE32" s="24" t="s">
        <v>5</v>
      </c>
      <c r="AF32" s="24" t="s">
        <v>5</v>
      </c>
      <c r="AG32" s="24" t="s">
        <v>5</v>
      </c>
      <c r="AH32" s="24" t="s">
        <v>5</v>
      </c>
      <c r="AI32" s="24" t="s">
        <v>6</v>
      </c>
      <c r="AJ32" s="24" t="s">
        <v>6</v>
      </c>
      <c r="AK32" s="24" t="s">
        <v>6</v>
      </c>
    </row>
    <row r="33" spans="1:28" x14ac:dyDescent="0.25">
      <c r="A33">
        <v>10</v>
      </c>
      <c r="B33">
        <v>1.3221153999999999</v>
      </c>
    </row>
    <row r="34" spans="1:28" x14ac:dyDescent="0.25">
      <c r="M34" t="s">
        <v>95</v>
      </c>
    </row>
    <row r="35" spans="1:28" x14ac:dyDescent="0.25">
      <c r="S35">
        <f>S13-$J$11</f>
        <v>0.88091940000000002</v>
      </c>
      <c r="T35">
        <f>T13-$J$11</f>
        <v>0.18809239999999999</v>
      </c>
      <c r="U35">
        <f>U13-$J$11</f>
        <v>0.1164984</v>
      </c>
      <c r="V35">
        <f>V13-$J$11</f>
        <v>9.7437400000000007E-2</v>
      </c>
      <c r="W35">
        <f>W13-$J$11</f>
        <v>0.23690839999999999</v>
      </c>
      <c r="X35">
        <f>X13-$J$11</f>
        <v>0.10138939999999999</v>
      </c>
      <c r="AB35" s="3" t="s">
        <v>92</v>
      </c>
    </row>
    <row r="36" spans="1:28" x14ac:dyDescent="0.25">
      <c r="S36">
        <f>S14-$J$11</f>
        <v>0.80707439999999997</v>
      </c>
      <c r="T36">
        <f>T14-$J$11</f>
        <v>0.1755794</v>
      </c>
      <c r="U36">
        <f>U14-$J$11</f>
        <v>0.10677339999999999</v>
      </c>
      <c r="V36">
        <f>V14-$J$11</f>
        <v>0.61490339999999999</v>
      </c>
      <c r="W36">
        <f>W14-$J$11</f>
        <v>0.2331134</v>
      </c>
      <c r="X36">
        <f>X14-$J$11</f>
        <v>0.10083539999999999</v>
      </c>
      <c r="AB36" s="15" t="s">
        <v>98</v>
      </c>
    </row>
    <row r="37" spans="1:28" x14ac:dyDescent="0.25">
      <c r="M37">
        <f>M15-$J$11</f>
        <v>0.18300639999999999</v>
      </c>
      <c r="N37">
        <f>N15-$J$11</f>
        <v>0.1826304</v>
      </c>
      <c r="O37">
        <f>O15-$J$11</f>
        <v>0.55690139999999999</v>
      </c>
      <c r="P37">
        <f>P15-$J$11</f>
        <v>0.2010584</v>
      </c>
      <c r="Q37">
        <f>Q15-$J$11</f>
        <v>0.39454739999999999</v>
      </c>
      <c r="R37">
        <f>R15-$J$11</f>
        <v>0.13288639999999999</v>
      </c>
      <c r="S37">
        <f>S15-$J$11</f>
        <v>0.1296804</v>
      </c>
      <c r="T37">
        <f>T15-$J$11</f>
        <v>0.48134339999999998</v>
      </c>
      <c r="U37">
        <f>U15-$J$11</f>
        <v>0.18836839999999999</v>
      </c>
      <c r="V37">
        <f>V15-$J$11</f>
        <v>6.5354399999999993E-2</v>
      </c>
      <c r="W37">
        <f>W15-$J$11</f>
        <v>0.11875440000000001</v>
      </c>
      <c r="X37">
        <f>X15-$J$11</f>
        <v>0.36564339999999995</v>
      </c>
    </row>
    <row r="38" spans="1:28" x14ac:dyDescent="0.25">
      <c r="M38">
        <f>M16-$J$11</f>
        <v>0.14043639999999999</v>
      </c>
      <c r="N38">
        <f>N16-$J$11</f>
        <v>0.26020140000000003</v>
      </c>
      <c r="O38">
        <f>O16-$J$11</f>
        <v>0.3089944</v>
      </c>
      <c r="P38">
        <f>P16-$J$11</f>
        <v>0.5456974</v>
      </c>
      <c r="Q38">
        <f>Q16-$J$11</f>
        <v>0.11301140000000001</v>
      </c>
      <c r="R38">
        <f>R16-$J$11</f>
        <v>0.33129940000000002</v>
      </c>
      <c r="S38">
        <f>S16-$J$11</f>
        <v>0.12936539999999999</v>
      </c>
      <c r="T38">
        <f>T16-$J$11</f>
        <v>0.1088954</v>
      </c>
      <c r="U38">
        <f>U16-$J$11</f>
        <v>1.6756953999999999</v>
      </c>
      <c r="V38">
        <f>V16-$J$11</f>
        <v>0.13841139999999999</v>
      </c>
      <c r="W38">
        <f>W16-$J$11</f>
        <v>0.37970839999999995</v>
      </c>
      <c r="X38">
        <f>X16-$J$11</f>
        <v>0.36962640000000002</v>
      </c>
    </row>
    <row r="39" spans="1:28" x14ac:dyDescent="0.25">
      <c r="M39">
        <f>M17-$J$11</f>
        <v>0.50359140000000002</v>
      </c>
      <c r="N39">
        <f>N17-$J$11</f>
        <v>0.12055440000000001</v>
      </c>
      <c r="O39">
        <f>O17-$J$11</f>
        <v>0.44692939999999992</v>
      </c>
      <c r="P39">
        <f>P17-$J$11</f>
        <v>0.2604474</v>
      </c>
      <c r="Q39">
        <f>Q17-$J$11</f>
        <v>1.0079254</v>
      </c>
      <c r="R39">
        <f>R17-$J$11</f>
        <v>0.1265474</v>
      </c>
      <c r="S39">
        <f>S17-$J$11</f>
        <v>0.8538734</v>
      </c>
      <c r="T39">
        <f>T17-$J$11</f>
        <v>0.20601339999999999</v>
      </c>
      <c r="U39">
        <f>U17-$J$11</f>
        <v>0.23990239999999999</v>
      </c>
      <c r="V39">
        <f>V17-$J$11</f>
        <v>0.43356939999999999</v>
      </c>
      <c r="W39">
        <f>W17-$J$11</f>
        <v>0.10404440000000001</v>
      </c>
      <c r="X39">
        <f>X17-$J$11</f>
        <v>0.15589539999999999</v>
      </c>
    </row>
    <row r="40" spans="1:28" x14ac:dyDescent="0.25">
      <c r="M40">
        <f>M18-$J$11</f>
        <v>0.1398094</v>
      </c>
      <c r="N40">
        <f>N18-$J$11</f>
        <v>0.15164140000000001</v>
      </c>
      <c r="O40">
        <f>O18-$J$11</f>
        <v>0.16216439999999999</v>
      </c>
      <c r="P40">
        <f>P18-$J$11</f>
        <v>0.16976140000000001</v>
      </c>
      <c r="Q40">
        <f>Q18-$J$11</f>
        <v>0.13153239999999999</v>
      </c>
      <c r="R40">
        <f>R18-$J$11</f>
        <v>0.12618840000000001</v>
      </c>
      <c r="S40">
        <f>S18-$J$11</f>
        <v>0.1899874</v>
      </c>
      <c r="T40">
        <f>T18-$J$11</f>
        <v>0.1707804</v>
      </c>
      <c r="U40">
        <f>U18-$J$11</f>
        <v>0.57141839999999999</v>
      </c>
      <c r="V40">
        <f>V18-$J$11</f>
        <v>0.3647994</v>
      </c>
      <c r="W40">
        <f>W18-$J$11</f>
        <v>0.22985940000000002</v>
      </c>
      <c r="X40">
        <f>X18-$J$11</f>
        <v>0.22152839999999999</v>
      </c>
    </row>
    <row r="41" spans="1:28" x14ac:dyDescent="0.25">
      <c r="M41">
        <f>M19-$J$11</f>
        <v>0.1411924</v>
      </c>
      <c r="N41">
        <f>N19-$J$11</f>
        <v>0.36983739999999998</v>
      </c>
      <c r="O41">
        <f>O19-$J$11</f>
        <v>0.1737774</v>
      </c>
      <c r="P41">
        <f>P19-$J$11</f>
        <v>0.14911540000000001</v>
      </c>
      <c r="Q41">
        <f>Q19-$J$11</f>
        <v>0.17163639999999999</v>
      </c>
      <c r="R41">
        <f>R19-$J$11</f>
        <v>0.12064140000000001</v>
      </c>
      <c r="S41">
        <f>S19-$J$11</f>
        <v>0.1355034</v>
      </c>
      <c r="T41">
        <f>T19-$J$11</f>
        <v>9.57374E-2</v>
      </c>
      <c r="U41">
        <f>U19-$J$11</f>
        <v>0.15133240000000001</v>
      </c>
      <c r="V41">
        <f>V19-$J$11</f>
        <v>0.4952434</v>
      </c>
      <c r="W41">
        <f>W19-$J$11</f>
        <v>0.14126040000000001</v>
      </c>
      <c r="X41">
        <f>X19-$J$11</f>
        <v>0.18029139999999999</v>
      </c>
    </row>
    <row r="42" spans="1:28" x14ac:dyDescent="0.25">
      <c r="M42">
        <f>M20-$J$11</f>
        <v>0.10815140000000001</v>
      </c>
      <c r="N42">
        <f>N20-$J$11</f>
        <v>0.1177714</v>
      </c>
      <c r="O42">
        <f>O20-$J$11</f>
        <v>0.24984039999999999</v>
      </c>
      <c r="P42">
        <f>P20-$J$11</f>
        <v>0.54319439999999997</v>
      </c>
      <c r="Q42">
        <f>Q20-$J$11</f>
        <v>0.62111839999999996</v>
      </c>
      <c r="R42">
        <f>R20-$J$11</f>
        <v>0.30675039999999998</v>
      </c>
      <c r="S42">
        <f>S20-$J$11</f>
        <v>0.33445139999999995</v>
      </c>
      <c r="T42">
        <f>T20-$J$11</f>
        <v>0.40006339999999996</v>
      </c>
      <c r="U42">
        <f>U20-$J$11</f>
        <v>0.1755254</v>
      </c>
      <c r="V42">
        <f>V20-$J$11</f>
        <v>0.40067540000000001</v>
      </c>
      <c r="W42">
        <f>W20-$J$11</f>
        <v>0.1140284</v>
      </c>
      <c r="X42">
        <f>X20-$J$11</f>
        <v>0.41419139999999999</v>
      </c>
    </row>
    <row r="45" spans="1:28" x14ac:dyDescent="0.25">
      <c r="M45" s="25" t="s">
        <v>93</v>
      </c>
    </row>
    <row r="46" spans="1:28" x14ac:dyDescent="0.25">
      <c r="S46">
        <f t="shared" ref="S46:X46" si="28">S35-S25</f>
        <v>-0.58284665000000002</v>
      </c>
      <c r="T46">
        <f t="shared" si="28"/>
        <v>3.8844349999999972E-2</v>
      </c>
      <c r="U46">
        <f t="shared" si="28"/>
        <v>5.2141350000000003E-2</v>
      </c>
      <c r="V46">
        <f t="shared" si="28"/>
        <v>4.8985350000000004E-2</v>
      </c>
      <c r="W46">
        <f t="shared" si="28"/>
        <v>2.9114349999999983E-2</v>
      </c>
      <c r="X46">
        <f t="shared" si="28"/>
        <v>5.5163149999999987E-2</v>
      </c>
    </row>
    <row r="47" spans="1:28" x14ac:dyDescent="0.25">
      <c r="S47">
        <f t="shared" ref="S47:X47" si="29">S36-S26</f>
        <v>-0.54011164999999994</v>
      </c>
      <c r="T47">
        <f t="shared" si="29"/>
        <v>4.397935E-2</v>
      </c>
      <c r="U47">
        <f t="shared" si="29"/>
        <v>5.7001349999999985E-2</v>
      </c>
      <c r="V47">
        <f t="shared" si="29"/>
        <v>0.29498734999999998</v>
      </c>
      <c r="W47">
        <f t="shared" si="29"/>
        <v>3.2620349999999992E-2</v>
      </c>
      <c r="X47">
        <f t="shared" si="29"/>
        <v>5.8175049999999985E-2</v>
      </c>
    </row>
    <row r="48" spans="1:28" x14ac:dyDescent="0.25">
      <c r="M48">
        <f>M37-M27</f>
        <v>8.3617349999999979E-2</v>
      </c>
      <c r="N48">
        <f t="shared" ref="N48:X48" si="30">N37-N27</f>
        <v>0.12368435</v>
      </c>
      <c r="O48">
        <f t="shared" si="30"/>
        <v>9.32535000000001E-3</v>
      </c>
      <c r="P48">
        <f t="shared" si="30"/>
        <v>8.2346349999999985E-2</v>
      </c>
      <c r="Q48">
        <f t="shared" si="30"/>
        <v>5.5691349999999973E-2</v>
      </c>
      <c r="R48">
        <f t="shared" si="30"/>
        <v>7.9862349999999999E-2</v>
      </c>
      <c r="S48">
        <f t="shared" si="30"/>
        <v>-7.4316500000000119E-3</v>
      </c>
      <c r="T48">
        <f t="shared" si="30"/>
        <v>2.4098349999999935E-2</v>
      </c>
      <c r="U48">
        <f t="shared" si="30"/>
        <v>7.0215349999999982E-2</v>
      </c>
      <c r="V48">
        <f t="shared" si="30"/>
        <v>6.7303499999999891E-3</v>
      </c>
      <c r="W48">
        <f t="shared" si="30"/>
        <v>1.6248349999999995E-2</v>
      </c>
      <c r="X48">
        <f t="shared" si="30"/>
        <v>0.30547834999999995</v>
      </c>
    </row>
    <row r="49" spans="13:24" x14ac:dyDescent="0.25">
      <c r="M49">
        <f t="shared" ref="M49:X49" si="31">M38-M28</f>
        <v>3.7071349999999975E-2</v>
      </c>
      <c r="N49">
        <f t="shared" si="31"/>
        <v>3.7614350000000019E-2</v>
      </c>
      <c r="O49">
        <f t="shared" si="31"/>
        <v>8.9333349999999978E-2</v>
      </c>
      <c r="P49">
        <f t="shared" si="31"/>
        <v>2.5030349999999979E-2</v>
      </c>
      <c r="Q49">
        <f t="shared" si="31"/>
        <v>5.6320350000000012E-2</v>
      </c>
      <c r="R49">
        <f t="shared" si="31"/>
        <v>1.8047350000000018E-2</v>
      </c>
      <c r="S49">
        <f t="shared" si="31"/>
        <v>6.9955349999999999E-2</v>
      </c>
      <c r="T49">
        <f t="shared" si="31"/>
        <v>1.4714349999999987E-2</v>
      </c>
      <c r="U49">
        <f t="shared" si="31"/>
        <v>-0.12163064999999995</v>
      </c>
      <c r="V49">
        <f t="shared" si="31"/>
        <v>3.3215349999999977E-2</v>
      </c>
      <c r="W49">
        <f t="shared" si="31"/>
        <v>3.2791349999999941E-2</v>
      </c>
      <c r="X49">
        <f t="shared" si="31"/>
        <v>0.29699435000000002</v>
      </c>
    </row>
    <row r="50" spans="13:24" x14ac:dyDescent="0.25">
      <c r="M50">
        <f t="shared" ref="M50:X50" si="32">M39-M29</f>
        <v>0.44512135000000003</v>
      </c>
      <c r="N50">
        <f t="shared" si="32"/>
        <v>7.5639650000000003E-2</v>
      </c>
      <c r="O50">
        <f t="shared" si="32"/>
        <v>0.38632434999999993</v>
      </c>
      <c r="P50">
        <f t="shared" si="32"/>
        <v>0.20773634999999999</v>
      </c>
      <c r="Q50">
        <f t="shared" si="32"/>
        <v>0.94437134999999994</v>
      </c>
      <c r="R50">
        <f t="shared" si="32"/>
        <v>5.2269349999999992E-2</v>
      </c>
      <c r="S50">
        <f t="shared" si="32"/>
        <v>0.78236735000000002</v>
      </c>
      <c r="T50">
        <f t="shared" si="32"/>
        <v>0.14223734999999998</v>
      </c>
      <c r="U50">
        <f t="shared" si="32"/>
        <v>0.15444134999999998</v>
      </c>
      <c r="V50">
        <f t="shared" si="32"/>
        <v>0.35667834999999998</v>
      </c>
      <c r="W50">
        <f t="shared" si="32"/>
        <v>5.0533350000000012E-2</v>
      </c>
      <c r="X50">
        <f t="shared" si="32"/>
        <v>0.11192764999999999</v>
      </c>
    </row>
    <row r="51" spans="13:24" x14ac:dyDescent="0.25">
      <c r="M51">
        <f t="shared" ref="M51:X51" si="33">M40-M30</f>
        <v>9.2517550000000004E-2</v>
      </c>
      <c r="N51">
        <f t="shared" si="33"/>
        <v>7.500735E-2</v>
      </c>
      <c r="O51">
        <f t="shared" si="33"/>
        <v>8.0867349999999977E-2</v>
      </c>
      <c r="P51">
        <f t="shared" si="33"/>
        <v>9.4798350000000003E-2</v>
      </c>
      <c r="Q51">
        <f t="shared" si="33"/>
        <v>7.835534999999999E-2</v>
      </c>
      <c r="R51">
        <f t="shared" si="33"/>
        <v>8.9070150000000015E-2</v>
      </c>
      <c r="S51">
        <f t="shared" si="33"/>
        <v>5.1132349999999993E-2</v>
      </c>
      <c r="T51">
        <f t="shared" si="33"/>
        <v>7.2902350000000005E-2</v>
      </c>
      <c r="U51">
        <f t="shared" si="33"/>
        <v>4.2345349999999948E-2</v>
      </c>
      <c r="V51">
        <f t="shared" si="33"/>
        <v>5.4875349999999989E-2</v>
      </c>
      <c r="W51">
        <f t="shared" si="33"/>
        <v>9.8977350000000019E-2</v>
      </c>
      <c r="X51">
        <f t="shared" si="33"/>
        <v>8.1640349999999973E-2</v>
      </c>
    </row>
    <row r="52" spans="13:24" x14ac:dyDescent="0.25">
      <c r="M52">
        <f t="shared" ref="M52:X52" si="34">M41-M31</f>
        <v>9.0202349999999987E-2</v>
      </c>
      <c r="N52">
        <f t="shared" si="34"/>
        <v>0.31690435</v>
      </c>
      <c r="O52">
        <f t="shared" si="34"/>
        <v>0.10658535</v>
      </c>
      <c r="P52">
        <f t="shared" si="34"/>
        <v>0.10719835</v>
      </c>
      <c r="Q52">
        <f t="shared" si="34"/>
        <v>8.9165349999999977E-2</v>
      </c>
      <c r="R52">
        <f t="shared" si="34"/>
        <v>9.0482649999999998E-2</v>
      </c>
      <c r="S52">
        <f t="shared" si="34"/>
        <v>5.9368349999999986E-2</v>
      </c>
      <c r="T52">
        <f t="shared" si="34"/>
        <v>5.2876249999999993E-2</v>
      </c>
      <c r="U52">
        <f t="shared" si="34"/>
        <v>0.11090215</v>
      </c>
      <c r="V52">
        <f t="shared" si="34"/>
        <v>3.4862350000000042E-2</v>
      </c>
      <c r="W52">
        <f t="shared" si="34"/>
        <v>9.1736349999999994E-2</v>
      </c>
      <c r="X52">
        <f t="shared" si="34"/>
        <v>8.5374349999999988E-2</v>
      </c>
    </row>
    <row r="53" spans="13:24" x14ac:dyDescent="0.25">
      <c r="M53">
        <f t="shared" ref="M53:X53" si="35">M42-M32</f>
        <v>6.2318850000000002E-2</v>
      </c>
      <c r="N53">
        <f t="shared" si="35"/>
        <v>8.3446350000000002E-2</v>
      </c>
      <c r="O53">
        <f t="shared" si="35"/>
        <v>0.19359435</v>
      </c>
      <c r="P53">
        <f t="shared" si="35"/>
        <v>0.49203534999999998</v>
      </c>
      <c r="Q53">
        <f t="shared" si="35"/>
        <v>0.57573474999999996</v>
      </c>
      <c r="R53">
        <f t="shared" si="35"/>
        <v>0.25310734999999995</v>
      </c>
      <c r="S53">
        <f t="shared" si="35"/>
        <v>0.29237504999999997</v>
      </c>
      <c r="T53">
        <f t="shared" si="35"/>
        <v>0.35203984999999993</v>
      </c>
      <c r="U53">
        <f t="shared" si="35"/>
        <v>7.1980349999999999E-2</v>
      </c>
      <c r="V53">
        <f t="shared" si="35"/>
        <v>0.33503735000000001</v>
      </c>
      <c r="W53">
        <f t="shared" si="35"/>
        <v>7.8112249999999994E-2</v>
      </c>
      <c r="X53">
        <f t="shared" si="35"/>
        <v>0.22975334999999997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61914-6855-4AA9-918A-7B815E6DE2DD}">
  <dimension ref="A2:AE40"/>
  <sheetViews>
    <sheetView workbookViewId="0">
      <selection activeCell="A27" sqref="A27:E27"/>
    </sheetView>
  </sheetViews>
  <sheetFormatPr defaultRowHeight="15" x14ac:dyDescent="0.25"/>
  <cols>
    <col min="1" max="1" width="11" bestFit="1" customWidth="1"/>
  </cols>
  <sheetData>
    <row r="2" spans="1:31" x14ac:dyDescent="0.25">
      <c r="A2" t="s">
        <v>80</v>
      </c>
    </row>
    <row r="3" spans="1:31" x14ac:dyDescent="0.25">
      <c r="A3" t="s">
        <v>70</v>
      </c>
      <c r="E3" s="25" t="s">
        <v>81</v>
      </c>
      <c r="J3" s="25" t="s">
        <v>82</v>
      </c>
      <c r="P3" s="25" t="s">
        <v>83</v>
      </c>
      <c r="U3" t="s">
        <v>84</v>
      </c>
      <c r="AA3" s="25" t="s">
        <v>85</v>
      </c>
    </row>
    <row r="4" spans="1:31" x14ac:dyDescent="0.25">
      <c r="A4" t="s">
        <v>72</v>
      </c>
      <c r="B4" t="s">
        <v>73</v>
      </c>
      <c r="C4" t="s">
        <v>74</v>
      </c>
      <c r="E4" t="s">
        <v>72</v>
      </c>
      <c r="F4" t="s">
        <v>73</v>
      </c>
      <c r="G4" t="s">
        <v>74</v>
      </c>
      <c r="H4" t="s">
        <v>75</v>
      </c>
      <c r="J4" t="s">
        <v>72</v>
      </c>
      <c r="K4" t="s">
        <v>73</v>
      </c>
      <c r="L4" t="s">
        <v>74</v>
      </c>
      <c r="M4" t="s">
        <v>75</v>
      </c>
      <c r="N4" t="s">
        <v>76</v>
      </c>
      <c r="P4" t="s">
        <v>72</v>
      </c>
      <c r="Q4" t="s">
        <v>73</v>
      </c>
      <c r="R4" t="s">
        <v>74</v>
      </c>
      <c r="S4" t="s">
        <v>75</v>
      </c>
      <c r="U4" t="s">
        <v>72</v>
      </c>
      <c r="V4" t="s">
        <v>73</v>
      </c>
      <c r="W4" t="s">
        <v>74</v>
      </c>
      <c r="X4" s="3" t="s">
        <v>75</v>
      </c>
      <c r="Y4" t="s">
        <v>76</v>
      </c>
      <c r="AA4" t="s">
        <v>72</v>
      </c>
      <c r="AB4" t="s">
        <v>73</v>
      </c>
      <c r="AC4" t="s">
        <v>74</v>
      </c>
      <c r="AD4" t="s">
        <v>75</v>
      </c>
      <c r="AE4" t="s">
        <v>76</v>
      </c>
    </row>
    <row r="5" spans="1:31" x14ac:dyDescent="0.25">
      <c r="A5">
        <v>1.5703010710553815</v>
      </c>
      <c r="B5">
        <v>0.82393656391501202</v>
      </c>
      <c r="C5">
        <v>1.1840680512016706</v>
      </c>
      <c r="E5">
        <v>1.6648238854057817</v>
      </c>
      <c r="F5">
        <v>2.6248987722048076</v>
      </c>
      <c r="G5">
        <v>2.2474823667711594</v>
      </c>
      <c r="H5">
        <v>2.4112972396377561</v>
      </c>
      <c r="J5">
        <v>2.4842726837338907</v>
      </c>
      <c r="K5">
        <v>2.103085815047022</v>
      </c>
      <c r="L5">
        <v>2.2306546064089163</v>
      </c>
      <c r="M5">
        <v>2.5339243730407524</v>
      </c>
      <c r="N5">
        <v>2.1759698275862065</v>
      </c>
      <c r="P5">
        <v>2.4092247910135844</v>
      </c>
      <c r="Q5">
        <v>1.5833409526297455</v>
      </c>
      <c r="R5">
        <v>2.0572611894810175</v>
      </c>
      <c r="S5">
        <v>1.3920530738418659</v>
      </c>
      <c r="U5">
        <v>2.2087763409961685</v>
      </c>
      <c r="V5">
        <v>0.30843673807035848</v>
      </c>
      <c r="W5">
        <v>0.99482649773597909</v>
      </c>
      <c r="X5" s="3">
        <v>3.9975335249042141</v>
      </c>
      <c r="Y5">
        <v>0.61673524033437799</v>
      </c>
      <c r="AA5">
        <v>2.2905205067920584</v>
      </c>
      <c r="AB5">
        <v>3.162755790665273</v>
      </c>
      <c r="AC5">
        <v>0.67322688087774318</v>
      </c>
      <c r="AD5">
        <v>2.2628515761058865</v>
      </c>
      <c r="AE5">
        <v>1.6825877307558337</v>
      </c>
    </row>
    <row r="7" spans="1:31" x14ac:dyDescent="0.25">
      <c r="A7" t="s">
        <v>86</v>
      </c>
    </row>
    <row r="8" spans="1:31" x14ac:dyDescent="0.25">
      <c r="A8" t="s">
        <v>70</v>
      </c>
      <c r="E8" s="25" t="s">
        <v>81</v>
      </c>
      <c r="J8" s="25" t="s">
        <v>82</v>
      </c>
      <c r="P8" s="25" t="s">
        <v>83</v>
      </c>
      <c r="U8" t="s">
        <v>84</v>
      </c>
      <c r="AA8" s="25" t="s">
        <v>85</v>
      </c>
    </row>
    <row r="9" spans="1:31" x14ac:dyDescent="0.25">
      <c r="A9" t="s">
        <v>72</v>
      </c>
      <c r="B9" t="s">
        <v>73</v>
      </c>
      <c r="C9" t="s">
        <v>74</v>
      </c>
      <c r="E9" t="s">
        <v>72</v>
      </c>
      <c r="F9" t="s">
        <v>73</v>
      </c>
      <c r="G9" t="s">
        <v>74</v>
      </c>
      <c r="H9" t="s">
        <v>75</v>
      </c>
      <c r="J9" t="s">
        <v>72</v>
      </c>
      <c r="K9" t="s">
        <v>73</v>
      </c>
      <c r="L9" t="s">
        <v>74</v>
      </c>
      <c r="M9" t="s">
        <v>75</v>
      </c>
      <c r="N9" t="s">
        <v>76</v>
      </c>
      <c r="P9" t="s">
        <v>72</v>
      </c>
      <c r="Q9" t="s">
        <v>73</v>
      </c>
      <c r="R9" t="s">
        <v>74</v>
      </c>
      <c r="S9" t="s">
        <v>75</v>
      </c>
      <c r="U9" t="s">
        <v>72</v>
      </c>
      <c r="V9" t="s">
        <v>73</v>
      </c>
      <c r="W9" t="s">
        <v>74</v>
      </c>
      <c r="X9" s="15" t="s">
        <v>75</v>
      </c>
      <c r="Y9" t="s">
        <v>76</v>
      </c>
      <c r="AA9" t="s">
        <v>72</v>
      </c>
      <c r="AB9" t="s">
        <v>73</v>
      </c>
      <c r="AC9" t="s">
        <v>74</v>
      </c>
      <c r="AD9" t="s">
        <v>75</v>
      </c>
      <c r="AE9" t="s">
        <v>76</v>
      </c>
    </row>
    <row r="10" spans="1:31" x14ac:dyDescent="0.25">
      <c r="E10">
        <v>1.2291525165447588</v>
      </c>
      <c r="F10">
        <v>2.4672664141414145</v>
      </c>
      <c r="G10">
        <v>2.3287693747823055</v>
      </c>
      <c r="H10">
        <v>2.9068192702890983</v>
      </c>
      <c r="J10">
        <v>2.4338721264367811</v>
      </c>
      <c r="K10">
        <v>7.3690427986764195</v>
      </c>
      <c r="L10">
        <v>2.790520506792058</v>
      </c>
      <c r="M10">
        <v>2.803865160222919</v>
      </c>
      <c r="P10">
        <v>2.4399740943921979</v>
      </c>
      <c r="Q10">
        <v>1.7626338819226748</v>
      </c>
      <c r="R10">
        <v>1.6213046412399859</v>
      </c>
      <c r="S10">
        <v>2.8844947318007663</v>
      </c>
      <c r="U10">
        <v>0.86309974747474782</v>
      </c>
      <c r="V10">
        <v>1.9931067136886103</v>
      </c>
      <c r="W10">
        <v>0.79054227621037931</v>
      </c>
      <c r="X10" s="15">
        <v>-2.1776090647857878</v>
      </c>
      <c r="Y10">
        <v>1.1932982845698359</v>
      </c>
      <c r="AA10">
        <v>1.277241161616161</v>
      </c>
      <c r="AB10">
        <v>1.2890619557645422</v>
      </c>
      <c r="AC10">
        <v>2.4149545019157084</v>
      </c>
      <c r="AD10">
        <v>1.0151155956112847</v>
      </c>
      <c r="AE10">
        <v>1.696280694879833</v>
      </c>
    </row>
    <row r="12" spans="1:31" x14ac:dyDescent="0.25">
      <c r="A12" t="s">
        <v>87</v>
      </c>
    </row>
    <row r="13" spans="1:31" x14ac:dyDescent="0.25">
      <c r="A13" t="s">
        <v>70</v>
      </c>
      <c r="E13" s="25" t="s">
        <v>81</v>
      </c>
      <c r="J13" s="25" t="s">
        <v>82</v>
      </c>
      <c r="P13" s="25" t="s">
        <v>83</v>
      </c>
      <c r="U13" t="s">
        <v>84</v>
      </c>
      <c r="AA13" s="25" t="s">
        <v>85</v>
      </c>
    </row>
    <row r="14" spans="1:31" x14ac:dyDescent="0.25">
      <c r="A14" t="s">
        <v>72</v>
      </c>
      <c r="B14" t="s">
        <v>73</v>
      </c>
      <c r="C14" t="s">
        <v>74</v>
      </c>
      <c r="E14" t="s">
        <v>72</v>
      </c>
      <c r="F14" t="s">
        <v>73</v>
      </c>
      <c r="G14" t="s">
        <v>74</v>
      </c>
      <c r="H14" t="s">
        <v>75</v>
      </c>
      <c r="J14" t="s">
        <v>72</v>
      </c>
      <c r="K14" t="s">
        <v>73</v>
      </c>
      <c r="L14" t="s">
        <v>74</v>
      </c>
      <c r="M14" t="s">
        <v>75</v>
      </c>
      <c r="N14" t="s">
        <v>76</v>
      </c>
      <c r="P14" t="s">
        <v>72</v>
      </c>
      <c r="Q14" t="s">
        <v>73</v>
      </c>
      <c r="R14" t="s">
        <v>74</v>
      </c>
      <c r="S14" t="s">
        <v>75</v>
      </c>
      <c r="U14" t="s">
        <v>72</v>
      </c>
      <c r="V14" t="s">
        <v>73</v>
      </c>
      <c r="W14" t="s">
        <v>74</v>
      </c>
      <c r="X14" t="s">
        <v>75</v>
      </c>
      <c r="Y14" t="s">
        <v>76</v>
      </c>
      <c r="AA14" t="s">
        <v>72</v>
      </c>
      <c r="AB14" t="s">
        <v>73</v>
      </c>
      <c r="AC14" t="s">
        <v>74</v>
      </c>
      <c r="AD14" t="s">
        <v>75</v>
      </c>
      <c r="AE14" t="s">
        <v>76</v>
      </c>
    </row>
    <row r="15" spans="1:31" x14ac:dyDescent="0.25">
      <c r="B15">
        <v>7.1203054249390441</v>
      </c>
      <c r="C15">
        <v>6.9356136799024739</v>
      </c>
      <c r="E15">
        <v>7.763787661093696</v>
      </c>
      <c r="F15">
        <v>2.1706776819923372</v>
      </c>
      <c r="G15">
        <v>5.4718162225705314</v>
      </c>
      <c r="H15">
        <v>6.8919224573319395</v>
      </c>
      <c r="J15">
        <v>1.8268645506792058</v>
      </c>
      <c r="K15">
        <v>2.2867979362591435</v>
      </c>
      <c r="L15">
        <v>4.6846558254963435</v>
      </c>
      <c r="M15">
        <v>11.18154279867642</v>
      </c>
      <c r="N15">
        <v>13.003630050505048</v>
      </c>
      <c r="P15">
        <v>5.9802192180424925</v>
      </c>
      <c r="Q15">
        <v>6.8350542058516197</v>
      </c>
      <c r="R15">
        <v>8.1339221960989185</v>
      </c>
      <c r="S15">
        <v>2.0371897857889238</v>
      </c>
      <c r="U15">
        <v>1.6080927812608847</v>
      </c>
      <c r="V15">
        <v>17.501901558690349</v>
      </c>
      <c r="W15">
        <v>3.566643808777429</v>
      </c>
      <c r="X15">
        <v>3.8323177899686511</v>
      </c>
      <c r="Y15">
        <v>8.2348996429815386</v>
      </c>
      <c r="AA15">
        <v>10.160252307558343</v>
      </c>
      <c r="AB15">
        <v>2.1168506182514806</v>
      </c>
      <c r="AC15">
        <v>8.8802758185301265</v>
      </c>
      <c r="AD15">
        <v>4.9925189393939391</v>
      </c>
      <c r="AE15">
        <v>21.028634404388711</v>
      </c>
    </row>
    <row r="22" spans="1:5" x14ac:dyDescent="0.25">
      <c r="A22" t="s">
        <v>71</v>
      </c>
    </row>
    <row r="23" spans="1:5" x14ac:dyDescent="0.25">
      <c r="A23" t="s">
        <v>72</v>
      </c>
      <c r="B23" t="s">
        <v>73</v>
      </c>
      <c r="C23" t="s">
        <v>74</v>
      </c>
      <c r="D23" t="s">
        <v>75</v>
      </c>
      <c r="E23" t="s">
        <v>76</v>
      </c>
    </row>
    <row r="24" spans="1:5" x14ac:dyDescent="0.25">
      <c r="A24">
        <v>1.3158383402995466</v>
      </c>
      <c r="B24">
        <v>1.6053062957157787</v>
      </c>
      <c r="C24">
        <v>1.5366020114942531</v>
      </c>
      <c r="D24">
        <v>1.1040219000348308</v>
      </c>
      <c r="E24">
        <v>1.6710891239986063</v>
      </c>
    </row>
    <row r="25" spans="1:5" x14ac:dyDescent="0.25">
      <c r="A25">
        <v>1.4276243033786138</v>
      </c>
      <c r="B25">
        <v>1.7111056687565307</v>
      </c>
      <c r="D25">
        <v>1.1803454806687563</v>
      </c>
      <c r="E25">
        <v>1.7366564350400553</v>
      </c>
    </row>
    <row r="27" spans="1:5" x14ac:dyDescent="0.25">
      <c r="A27">
        <f>AVERAGE(A24:A25)</f>
        <v>1.3717313218390803</v>
      </c>
      <c r="B27">
        <f t="shared" ref="B27:E27" si="0">AVERAGE(B24:B25)</f>
        <v>1.6582059822361548</v>
      </c>
      <c r="C27">
        <f t="shared" si="0"/>
        <v>1.5366020114942531</v>
      </c>
      <c r="D27">
        <f t="shared" si="0"/>
        <v>1.1421836903517937</v>
      </c>
      <c r="E27">
        <f t="shared" si="0"/>
        <v>1.7038727795193309</v>
      </c>
    </row>
    <row r="29" spans="1:5" x14ac:dyDescent="0.25">
      <c r="A29" t="str">
        <f>"+ Control"</f>
        <v>+ Control</v>
      </c>
    </row>
    <row r="30" spans="1:5" x14ac:dyDescent="0.25">
      <c r="A30">
        <v>-12.218013105189831</v>
      </c>
    </row>
    <row r="31" spans="1:5" x14ac:dyDescent="0.25">
      <c r="A31">
        <v>-11.287697013235807</v>
      </c>
    </row>
    <row r="33" spans="13:24" x14ac:dyDescent="0.25">
      <c r="S33" t="s">
        <v>96</v>
      </c>
      <c r="T33" t="s">
        <v>16</v>
      </c>
      <c r="U33" t="s">
        <v>12</v>
      </c>
      <c r="V33" t="s">
        <v>13</v>
      </c>
      <c r="W33" t="s">
        <v>14</v>
      </c>
      <c r="X33" t="s">
        <v>15</v>
      </c>
    </row>
    <row r="34" spans="13:24" x14ac:dyDescent="0.25">
      <c r="S34" t="s">
        <v>96</v>
      </c>
      <c r="T34" t="s">
        <v>1</v>
      </c>
      <c r="U34" t="s">
        <v>1</v>
      </c>
      <c r="V34" t="s">
        <v>10</v>
      </c>
      <c r="W34" t="s">
        <v>1</v>
      </c>
      <c r="X34" t="s">
        <v>1</v>
      </c>
    </row>
    <row r="35" spans="13:24" x14ac:dyDescent="0.25">
      <c r="M35" t="s">
        <v>21</v>
      </c>
      <c r="N35" t="s">
        <v>22</v>
      </c>
      <c r="O35" t="s">
        <v>23</v>
      </c>
      <c r="P35" t="s">
        <v>24</v>
      </c>
      <c r="Q35" t="s">
        <v>25</v>
      </c>
      <c r="R35" t="s">
        <v>38</v>
      </c>
      <c r="S35" t="s">
        <v>39</v>
      </c>
      <c r="T35" t="s">
        <v>40</v>
      </c>
      <c r="U35" s="3" t="s">
        <v>41</v>
      </c>
      <c r="V35" t="s">
        <v>97</v>
      </c>
      <c r="W35" t="s">
        <v>17</v>
      </c>
      <c r="X35" t="s">
        <v>18</v>
      </c>
    </row>
    <row r="36" spans="13:24" x14ac:dyDescent="0.25">
      <c r="M36" t="s">
        <v>2</v>
      </c>
      <c r="N36" t="s">
        <v>2</v>
      </c>
      <c r="O36" t="s">
        <v>2</v>
      </c>
      <c r="P36" t="s">
        <v>2</v>
      </c>
      <c r="Q36" t="s">
        <v>2</v>
      </c>
      <c r="R36" t="s">
        <v>3</v>
      </c>
      <c r="S36" t="s">
        <v>3</v>
      </c>
      <c r="T36" t="s">
        <v>3</v>
      </c>
      <c r="U36" s="15" t="s">
        <v>3</v>
      </c>
      <c r="V36" t="s">
        <v>3</v>
      </c>
      <c r="W36" t="s">
        <v>43</v>
      </c>
      <c r="X36" t="s">
        <v>19</v>
      </c>
    </row>
    <row r="37" spans="13:24" x14ac:dyDescent="0.25">
      <c r="M37" t="s">
        <v>2</v>
      </c>
      <c r="N37" t="s">
        <v>2</v>
      </c>
      <c r="O37" t="s">
        <v>2</v>
      </c>
      <c r="P37" t="s">
        <v>2</v>
      </c>
      <c r="Q37" t="s">
        <v>2</v>
      </c>
      <c r="R37" t="s">
        <v>3</v>
      </c>
      <c r="S37" t="s">
        <v>3</v>
      </c>
      <c r="T37" t="s">
        <v>3</v>
      </c>
      <c r="U37" t="s">
        <v>3</v>
      </c>
      <c r="V37" t="s">
        <v>3</v>
      </c>
      <c r="W37" t="s">
        <v>20</v>
      </c>
      <c r="X37" t="s">
        <v>9</v>
      </c>
    </row>
    <row r="38" spans="13:24" x14ac:dyDescent="0.25">
      <c r="M38" t="s">
        <v>26</v>
      </c>
      <c r="N38" t="s">
        <v>27</v>
      </c>
      <c r="O38" t="s">
        <v>29</v>
      </c>
      <c r="P38" t="s">
        <v>28</v>
      </c>
      <c r="Q38" t="s">
        <v>30</v>
      </c>
      <c r="R38" t="s">
        <v>31</v>
      </c>
      <c r="S38" t="s">
        <v>32</v>
      </c>
      <c r="T38" t="s">
        <v>33</v>
      </c>
      <c r="U38" t="s">
        <v>34</v>
      </c>
      <c r="V38" t="s">
        <v>35</v>
      </c>
      <c r="W38" t="s">
        <v>36</v>
      </c>
      <c r="X38" t="s">
        <v>37</v>
      </c>
    </row>
    <row r="39" spans="13:24" x14ac:dyDescent="0.25">
      <c r="M39" t="s">
        <v>4</v>
      </c>
      <c r="N39" t="s">
        <v>4</v>
      </c>
      <c r="O39" t="s">
        <v>4</v>
      </c>
      <c r="P39" t="s">
        <v>4</v>
      </c>
      <c r="Q39" t="s">
        <v>7</v>
      </c>
      <c r="R39" t="s">
        <v>5</v>
      </c>
      <c r="S39" t="s">
        <v>5</v>
      </c>
      <c r="T39" t="s">
        <v>5</v>
      </c>
      <c r="U39" t="s">
        <v>5</v>
      </c>
      <c r="V39" t="s">
        <v>6</v>
      </c>
      <c r="W39" t="s">
        <v>6</v>
      </c>
      <c r="X39" t="s">
        <v>6</v>
      </c>
    </row>
    <row r="40" spans="13:24" x14ac:dyDescent="0.25">
      <c r="M40" t="s">
        <v>4</v>
      </c>
      <c r="N40" t="s">
        <v>4</v>
      </c>
      <c r="O40" t="s">
        <v>4</v>
      </c>
      <c r="P40" t="s">
        <v>4</v>
      </c>
      <c r="Q40" t="s">
        <v>4</v>
      </c>
      <c r="R40" t="s">
        <v>5</v>
      </c>
      <c r="S40" t="s">
        <v>5</v>
      </c>
      <c r="T40" t="s">
        <v>5</v>
      </c>
      <c r="U40" t="s">
        <v>5</v>
      </c>
      <c r="V40" t="s">
        <v>6</v>
      </c>
      <c r="W40" t="s">
        <v>6</v>
      </c>
      <c r="X40" t="s">
        <v>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0AFE7-511D-4E89-9F7D-6A452DD541D6}">
  <dimension ref="A2:AO55"/>
  <sheetViews>
    <sheetView workbookViewId="0">
      <selection activeCell="L26" sqref="L26"/>
    </sheetView>
  </sheetViews>
  <sheetFormatPr defaultRowHeight="15" x14ac:dyDescent="0.25"/>
  <sheetData>
    <row r="2" spans="1:41" x14ac:dyDescent="0.25">
      <c r="B2" t="s">
        <v>8</v>
      </c>
    </row>
    <row r="3" spans="1:41" x14ac:dyDescent="0.25">
      <c r="B3" s="12" t="s">
        <v>0</v>
      </c>
      <c r="C3" s="12" t="s">
        <v>0</v>
      </c>
      <c r="D3" s="12" t="s">
        <v>0</v>
      </c>
      <c r="E3" s="12" t="s">
        <v>0</v>
      </c>
      <c r="F3" s="12" t="s">
        <v>0</v>
      </c>
      <c r="G3" s="12" t="s">
        <v>0</v>
      </c>
      <c r="H3" s="12" t="str">
        <f>"+ Control"</f>
        <v>+ Control</v>
      </c>
      <c r="I3" s="12" t="s">
        <v>16</v>
      </c>
      <c r="J3" s="27" t="s">
        <v>12</v>
      </c>
      <c r="K3" s="12" t="s">
        <v>13</v>
      </c>
      <c r="L3" s="27" t="s">
        <v>14</v>
      </c>
      <c r="M3" s="27" t="s">
        <v>15</v>
      </c>
    </row>
    <row r="4" spans="1:41" x14ac:dyDescent="0.25">
      <c r="B4" s="12">
        <v>0</v>
      </c>
      <c r="C4" s="12">
        <v>2</v>
      </c>
      <c r="D4" s="12">
        <v>4</v>
      </c>
      <c r="E4" s="12">
        <v>6</v>
      </c>
      <c r="F4" s="12">
        <v>8</v>
      </c>
      <c r="G4" s="12">
        <v>10</v>
      </c>
      <c r="H4" s="12" t="str">
        <f>"+ Control"</f>
        <v>+ Control</v>
      </c>
      <c r="I4" s="12" t="s">
        <v>1</v>
      </c>
      <c r="J4" s="27" t="s">
        <v>1</v>
      </c>
      <c r="K4" s="12" t="s">
        <v>7</v>
      </c>
      <c r="L4" s="27" t="s">
        <v>1</v>
      </c>
      <c r="M4" s="27" t="s">
        <v>1</v>
      </c>
    </row>
    <row r="5" spans="1:41" x14ac:dyDescent="0.25">
      <c r="A5">
        <v>1</v>
      </c>
      <c r="B5" s="12" t="s">
        <v>21</v>
      </c>
      <c r="C5" s="15" t="s">
        <v>22</v>
      </c>
      <c r="D5" s="15" t="s">
        <v>23</v>
      </c>
      <c r="E5" s="12" t="s">
        <v>24</v>
      </c>
      <c r="F5" s="12" t="s">
        <v>25</v>
      </c>
      <c r="G5" s="12" t="s">
        <v>38</v>
      </c>
      <c r="H5" s="12" t="s">
        <v>39</v>
      </c>
      <c r="I5" s="15" t="s">
        <v>40</v>
      </c>
      <c r="J5" s="12" t="s">
        <v>41</v>
      </c>
      <c r="K5" s="2" t="str">
        <f>" PPT M4 1/50"</f>
        <v xml:space="preserve"> PPT M4 1/50</v>
      </c>
      <c r="L5" s="12" t="s">
        <v>17</v>
      </c>
      <c r="M5" s="15" t="s">
        <v>18</v>
      </c>
    </row>
    <row r="6" spans="1:41" x14ac:dyDescent="0.25">
      <c r="A6">
        <v>15</v>
      </c>
      <c r="B6" s="12" t="s">
        <v>2</v>
      </c>
      <c r="C6" s="15" t="s">
        <v>2</v>
      </c>
      <c r="D6" s="12" t="s">
        <v>2</v>
      </c>
      <c r="E6" s="15" t="s">
        <v>2</v>
      </c>
      <c r="F6" s="12" t="s">
        <v>2</v>
      </c>
      <c r="G6" s="15" t="s">
        <v>3</v>
      </c>
      <c r="H6" s="12" t="s">
        <v>3</v>
      </c>
      <c r="I6" s="12" t="s">
        <v>3</v>
      </c>
      <c r="J6" s="15" t="s">
        <v>3</v>
      </c>
      <c r="K6" s="12" t="s">
        <v>3</v>
      </c>
      <c r="L6" s="12" t="str">
        <f>" U M2 1 3/50"</f>
        <v xml:space="preserve"> U M2 1 3/50</v>
      </c>
      <c r="M6" s="12" t="s">
        <v>19</v>
      </c>
    </row>
    <row r="7" spans="1:41" x14ac:dyDescent="0.25">
      <c r="A7" t="s">
        <v>11</v>
      </c>
      <c r="B7" s="12" t="s">
        <v>2</v>
      </c>
      <c r="C7" s="12" t="s">
        <v>2</v>
      </c>
      <c r="D7" s="12" t="s">
        <v>2</v>
      </c>
      <c r="E7" s="12" t="s">
        <v>2</v>
      </c>
      <c r="F7" s="12" t="s">
        <v>2</v>
      </c>
      <c r="G7" s="12" t="s">
        <v>3</v>
      </c>
      <c r="H7" s="12" t="s">
        <v>3</v>
      </c>
      <c r="I7" s="12" t="s">
        <v>3</v>
      </c>
      <c r="J7" s="12" t="s">
        <v>3</v>
      </c>
      <c r="K7" s="12" t="s">
        <v>3</v>
      </c>
      <c r="L7" s="12" t="s">
        <v>20</v>
      </c>
      <c r="M7" s="12" t="s">
        <v>9</v>
      </c>
    </row>
    <row r="8" spans="1:41" x14ac:dyDescent="0.25">
      <c r="A8">
        <v>1</v>
      </c>
      <c r="B8" s="12" t="s">
        <v>26</v>
      </c>
      <c r="C8" s="12" t="s">
        <v>27</v>
      </c>
      <c r="D8" s="12" t="s">
        <v>29</v>
      </c>
      <c r="E8" s="12" t="s">
        <v>28</v>
      </c>
      <c r="F8" s="12" t="s">
        <v>30</v>
      </c>
      <c r="G8" s="12" t="s">
        <v>31</v>
      </c>
      <c r="H8" s="12" t="s">
        <v>32</v>
      </c>
      <c r="I8" s="12" t="s">
        <v>33</v>
      </c>
      <c r="J8" s="12" t="s">
        <v>34</v>
      </c>
      <c r="K8" s="12" t="s">
        <v>35</v>
      </c>
      <c r="L8" s="12" t="s">
        <v>36</v>
      </c>
      <c r="M8" s="12" t="s">
        <v>37</v>
      </c>
    </row>
    <row r="9" spans="1:41" x14ac:dyDescent="0.25">
      <c r="A9">
        <v>15</v>
      </c>
      <c r="B9" s="12" t="s">
        <v>4</v>
      </c>
      <c r="C9" s="12" t="s">
        <v>4</v>
      </c>
      <c r="D9" s="12" t="s">
        <v>4</v>
      </c>
      <c r="E9" s="12" t="s">
        <v>4</v>
      </c>
      <c r="F9" s="12" t="s">
        <v>10</v>
      </c>
      <c r="G9" s="12" t="s">
        <v>5</v>
      </c>
      <c r="H9" s="12" t="s">
        <v>5</v>
      </c>
      <c r="I9" s="12" t="s">
        <v>5</v>
      </c>
      <c r="J9" s="12" t="s">
        <v>5</v>
      </c>
      <c r="K9" s="12" t="s">
        <v>6</v>
      </c>
      <c r="L9" s="12" t="s">
        <v>6</v>
      </c>
      <c r="M9" s="12" t="s">
        <v>6</v>
      </c>
    </row>
    <row r="10" spans="1:41" x14ac:dyDescent="0.25">
      <c r="A10" t="s">
        <v>11</v>
      </c>
      <c r="B10" s="12" t="s">
        <v>4</v>
      </c>
      <c r="C10" s="12" t="s">
        <v>4</v>
      </c>
      <c r="D10" s="12" t="s">
        <v>4</v>
      </c>
      <c r="E10" s="12" t="s">
        <v>4</v>
      </c>
      <c r="F10" s="12" t="s">
        <v>4</v>
      </c>
      <c r="G10" s="12" t="s">
        <v>5</v>
      </c>
      <c r="H10" s="12" t="s">
        <v>5</v>
      </c>
      <c r="I10" s="12" t="s">
        <v>5</v>
      </c>
      <c r="J10" s="12" t="s">
        <v>5</v>
      </c>
      <c r="K10" s="12" t="s">
        <v>6</v>
      </c>
      <c r="L10" s="12" t="s">
        <v>6</v>
      </c>
      <c r="M10" s="12" t="s">
        <v>6</v>
      </c>
    </row>
    <row r="13" spans="1:41" x14ac:dyDescent="0.25">
      <c r="A13" t="s">
        <v>57</v>
      </c>
      <c r="O13" t="s">
        <v>58</v>
      </c>
      <c r="AC13" t="s">
        <v>62</v>
      </c>
    </row>
    <row r="14" spans="1:41" x14ac:dyDescent="0.25">
      <c r="A14" s="16" t="s">
        <v>44</v>
      </c>
      <c r="B14" s="16">
        <v>1</v>
      </c>
      <c r="C14" s="16">
        <v>2</v>
      </c>
      <c r="D14" s="16">
        <v>3</v>
      </c>
      <c r="E14" s="16">
        <v>4</v>
      </c>
      <c r="F14" s="16">
        <v>5</v>
      </c>
      <c r="G14" s="16">
        <v>6</v>
      </c>
      <c r="H14" s="16">
        <v>7</v>
      </c>
      <c r="I14" s="16">
        <v>8</v>
      </c>
      <c r="J14" s="16">
        <v>9</v>
      </c>
      <c r="K14" s="16">
        <v>10</v>
      </c>
      <c r="L14" s="16">
        <v>11</v>
      </c>
      <c r="M14" s="16">
        <v>12</v>
      </c>
      <c r="O14" s="20" t="s">
        <v>44</v>
      </c>
      <c r="P14" s="20">
        <v>1</v>
      </c>
      <c r="Q14" s="20">
        <v>2</v>
      </c>
      <c r="R14" s="20">
        <v>3</v>
      </c>
      <c r="S14" s="20">
        <v>4</v>
      </c>
      <c r="T14" s="20">
        <v>5</v>
      </c>
      <c r="U14" s="20">
        <v>6</v>
      </c>
      <c r="V14" s="20">
        <v>7</v>
      </c>
      <c r="W14" s="20">
        <v>8</v>
      </c>
      <c r="X14" s="20">
        <v>9</v>
      </c>
      <c r="Y14" s="20">
        <v>10</v>
      </c>
      <c r="Z14" s="20">
        <v>11</v>
      </c>
      <c r="AA14" s="20">
        <v>12</v>
      </c>
      <c r="AC14" s="24" t="s">
        <v>44</v>
      </c>
      <c r="AD14" s="24">
        <v>1</v>
      </c>
      <c r="AE14" s="24">
        <v>2</v>
      </c>
      <c r="AF14" s="24">
        <v>3</v>
      </c>
      <c r="AG14" s="24">
        <v>4</v>
      </c>
      <c r="AH14" s="24">
        <v>5</v>
      </c>
      <c r="AI14" s="24">
        <v>6</v>
      </c>
      <c r="AJ14" s="24">
        <v>7</v>
      </c>
      <c r="AK14" s="24">
        <v>8</v>
      </c>
      <c r="AL14" s="24">
        <v>9</v>
      </c>
      <c r="AM14" s="24">
        <v>10</v>
      </c>
      <c r="AN14" s="24">
        <v>11</v>
      </c>
      <c r="AO14" s="24">
        <v>12</v>
      </c>
    </row>
    <row r="15" spans="1:41" x14ac:dyDescent="0.25">
      <c r="A15" s="16" t="s">
        <v>45</v>
      </c>
      <c r="B15" s="3">
        <v>5.2807E-2</v>
      </c>
      <c r="C15" s="3">
        <v>0.17244200000000001</v>
      </c>
      <c r="D15" s="3">
        <v>0.293265</v>
      </c>
      <c r="E15" s="3">
        <v>0.380691</v>
      </c>
      <c r="F15" s="3">
        <v>0.47294399999999998</v>
      </c>
      <c r="G15" s="3">
        <v>0.54788199999999998</v>
      </c>
      <c r="H15" s="16">
        <v>0.39089099999999999</v>
      </c>
      <c r="I15" s="16">
        <v>0.31006299999999998</v>
      </c>
      <c r="J15" s="27">
        <v>0.138261</v>
      </c>
      <c r="K15" s="16">
        <v>0.121603</v>
      </c>
      <c r="L15" s="27">
        <v>1.5494699999999999</v>
      </c>
      <c r="M15" s="27">
        <v>0.103024</v>
      </c>
      <c r="O15" s="20" t="s">
        <v>45</v>
      </c>
      <c r="P15" s="3">
        <v>6.1409699999999998E-2</v>
      </c>
      <c r="Q15" s="3">
        <v>0.204291</v>
      </c>
      <c r="R15" s="3">
        <v>0.35010799999999997</v>
      </c>
      <c r="S15" s="3">
        <v>0.46888800000000003</v>
      </c>
      <c r="T15" s="3">
        <v>0.57418999999999998</v>
      </c>
      <c r="U15" s="3">
        <v>0.68276599999999998</v>
      </c>
      <c r="V15" s="20">
        <v>1.5713200000000001</v>
      </c>
      <c r="W15" s="20">
        <v>0.52498299999999998</v>
      </c>
      <c r="X15" s="20">
        <v>0.25345600000000001</v>
      </c>
      <c r="Y15" s="20">
        <v>0.250637</v>
      </c>
      <c r="Z15" s="20">
        <v>1.1105799999999999</v>
      </c>
      <c r="AA15" s="20">
        <v>0.22550600000000001</v>
      </c>
      <c r="AC15" s="24" t="s">
        <v>45</v>
      </c>
      <c r="AD15" s="3">
        <v>7.1674399999999999E-2</v>
      </c>
      <c r="AE15" s="3">
        <v>0.21201700000000001</v>
      </c>
      <c r="AF15" s="3">
        <v>0.356817</v>
      </c>
      <c r="AG15" s="3">
        <v>0.476574</v>
      </c>
      <c r="AH15" s="3">
        <v>0.576322</v>
      </c>
      <c r="AI15" s="3">
        <v>0.69062500000000004</v>
      </c>
      <c r="AJ15" s="24">
        <v>1.57579</v>
      </c>
      <c r="AK15" s="24">
        <v>0.64260499999999998</v>
      </c>
      <c r="AL15" s="24">
        <v>0.34920200000000001</v>
      </c>
      <c r="AM15" s="24">
        <v>0.349215</v>
      </c>
      <c r="AN15" s="24">
        <v>0.89775700000000003</v>
      </c>
      <c r="AO15" s="24">
        <v>0.32382</v>
      </c>
    </row>
    <row r="16" spans="1:41" x14ac:dyDescent="0.25">
      <c r="A16" s="16" t="s">
        <v>46</v>
      </c>
      <c r="B16" s="3">
        <v>5.3009800000000003E-2</v>
      </c>
      <c r="C16" s="3">
        <v>0.198102</v>
      </c>
      <c r="D16" s="3">
        <v>0.32056000000000001</v>
      </c>
      <c r="E16" s="3">
        <v>0.398262</v>
      </c>
      <c r="F16" s="3">
        <v>0.49415100000000001</v>
      </c>
      <c r="G16" s="3">
        <v>0.580793</v>
      </c>
      <c r="H16" s="16">
        <v>0.36778899999999998</v>
      </c>
      <c r="I16" s="16">
        <v>0.22517300000000001</v>
      </c>
      <c r="J16" s="27">
        <v>0.48175299999999999</v>
      </c>
      <c r="K16" s="16">
        <v>0.18942300000000001</v>
      </c>
      <c r="L16" s="27">
        <v>0.39023999999999998</v>
      </c>
      <c r="M16" s="27">
        <v>0.55201299999999998</v>
      </c>
      <c r="O16" s="20" t="s">
        <v>46</v>
      </c>
      <c r="P16" s="3">
        <v>6.1572000000000002E-2</v>
      </c>
      <c r="Q16" s="3">
        <v>0.23916399999999999</v>
      </c>
      <c r="R16" s="3">
        <v>0.392179</v>
      </c>
      <c r="S16" s="3">
        <v>0.49345</v>
      </c>
      <c r="T16" s="3">
        <v>0.62546199999999996</v>
      </c>
      <c r="U16" s="3">
        <v>0.73593399999999998</v>
      </c>
      <c r="V16" s="20">
        <v>1.55823</v>
      </c>
      <c r="W16" s="20">
        <v>0.390573</v>
      </c>
      <c r="X16" s="20">
        <v>0.281746</v>
      </c>
      <c r="Y16" s="20">
        <v>0.47286699999999998</v>
      </c>
      <c r="Z16" s="20">
        <v>0.62697000000000003</v>
      </c>
      <c r="AA16" s="20">
        <v>1.0628200000000001</v>
      </c>
      <c r="AC16" s="24" t="s">
        <v>46</v>
      </c>
      <c r="AD16" s="3">
        <v>7.1960300000000005E-2</v>
      </c>
      <c r="AE16" s="3">
        <v>0.24853900000000001</v>
      </c>
      <c r="AF16" s="3">
        <v>0.39831899999999998</v>
      </c>
      <c r="AG16" s="3">
        <v>0.49785800000000002</v>
      </c>
      <c r="AH16" s="3">
        <v>0.62761400000000001</v>
      </c>
      <c r="AI16" s="3">
        <v>0.73688600000000004</v>
      </c>
      <c r="AJ16" s="24">
        <v>1.5700700000000001</v>
      </c>
      <c r="AK16" s="24">
        <v>0.51290800000000003</v>
      </c>
      <c r="AL16" s="24">
        <v>0.36374000000000001</v>
      </c>
      <c r="AM16" s="24">
        <v>0.65497300000000003</v>
      </c>
      <c r="AN16" s="24">
        <v>0.75399000000000005</v>
      </c>
      <c r="AO16" s="24">
        <v>1.1898899999999999</v>
      </c>
    </row>
    <row r="17" spans="1:41" x14ac:dyDescent="0.25">
      <c r="A17" s="16" t="s">
        <v>47</v>
      </c>
      <c r="B17" s="16">
        <v>0.12592999999999999</v>
      </c>
      <c r="C17" s="15">
        <v>0.736402</v>
      </c>
      <c r="D17" s="15">
        <v>1.2044999999999999</v>
      </c>
      <c r="E17" s="16">
        <v>0.20281199999999999</v>
      </c>
      <c r="F17" s="16">
        <v>0.312558</v>
      </c>
      <c r="G17" s="16">
        <v>9.6945299999999998E-2</v>
      </c>
      <c r="H17" s="16">
        <v>0.10324700000000001</v>
      </c>
      <c r="I17" s="15">
        <v>0.89648000000000005</v>
      </c>
      <c r="J17" s="16">
        <v>9.4859399999999997E-2</v>
      </c>
      <c r="K17" s="16">
        <v>7.4115600000000004E-2</v>
      </c>
      <c r="L17" s="16">
        <v>9.8170499999999994E-2</v>
      </c>
      <c r="M17" s="15">
        <v>1.2047300000000001</v>
      </c>
      <c r="O17" s="20" t="s">
        <v>47</v>
      </c>
      <c r="P17" s="20">
        <v>0.35371799999999998</v>
      </c>
      <c r="Q17" s="20">
        <v>0.52650399999999997</v>
      </c>
      <c r="R17" s="20">
        <v>1.07619</v>
      </c>
      <c r="S17" s="20">
        <v>0.486512</v>
      </c>
      <c r="T17" s="20">
        <v>0.68428800000000001</v>
      </c>
      <c r="U17" s="20">
        <v>0.26908199999999999</v>
      </c>
      <c r="V17" s="20">
        <v>0.22098799999999999</v>
      </c>
      <c r="W17" s="20">
        <v>1.13903</v>
      </c>
      <c r="X17" s="20">
        <v>0.23197799999999999</v>
      </c>
      <c r="Y17" s="20">
        <v>0.12063500000000001</v>
      </c>
      <c r="Z17" s="20">
        <v>0.23977399999999999</v>
      </c>
      <c r="AA17" s="20">
        <v>1.12656</v>
      </c>
      <c r="AC17" s="24" t="s">
        <v>47</v>
      </c>
      <c r="AD17" s="24">
        <v>0.506185</v>
      </c>
      <c r="AE17" s="24">
        <v>0.68930199999999997</v>
      </c>
      <c r="AF17" s="24">
        <v>1.2088000000000001</v>
      </c>
      <c r="AG17" s="24">
        <v>0.66832800000000003</v>
      </c>
      <c r="AH17" s="24">
        <v>0.87781500000000001</v>
      </c>
      <c r="AI17" s="24">
        <v>0.40945900000000002</v>
      </c>
      <c r="AJ17" s="24">
        <v>0.31990400000000002</v>
      </c>
      <c r="AK17" s="24">
        <v>1.22106</v>
      </c>
      <c r="AL17" s="24">
        <v>0.343136</v>
      </c>
      <c r="AM17" s="24">
        <v>0.15962199999999999</v>
      </c>
      <c r="AN17" s="24">
        <v>0.35615200000000002</v>
      </c>
      <c r="AO17" s="24">
        <v>1.1996199999999999</v>
      </c>
    </row>
    <row r="18" spans="1:41" x14ac:dyDescent="0.25">
      <c r="A18" s="16" t="s">
        <v>48</v>
      </c>
      <c r="B18" s="16">
        <v>0.272121</v>
      </c>
      <c r="C18" s="15">
        <v>1.40195</v>
      </c>
      <c r="D18" s="16">
        <v>0.583839</v>
      </c>
      <c r="E18" s="15">
        <v>0.94532899999999997</v>
      </c>
      <c r="F18" s="16">
        <v>0.11454499999999999</v>
      </c>
      <c r="G18" s="15">
        <v>0.82493399999999995</v>
      </c>
      <c r="H18" s="16">
        <v>0.104229</v>
      </c>
      <c r="I18" s="16">
        <v>0.124052</v>
      </c>
      <c r="J18" s="15">
        <v>2.17754</v>
      </c>
      <c r="K18" s="16">
        <v>0.17207600000000001</v>
      </c>
      <c r="L18" s="16">
        <v>0.53977600000000003</v>
      </c>
      <c r="M18" s="16">
        <v>0.264627</v>
      </c>
      <c r="O18" s="20" t="s">
        <v>48</v>
      </c>
      <c r="P18" s="20">
        <v>0.58112799999999998</v>
      </c>
      <c r="Q18" s="20">
        <v>1.67272</v>
      </c>
      <c r="R18" s="20">
        <v>0.87909000000000004</v>
      </c>
      <c r="S18" s="20">
        <v>1.2474000000000001</v>
      </c>
      <c r="T18" s="20">
        <v>0.26337300000000002</v>
      </c>
      <c r="U18" s="20">
        <v>1.0008900000000001</v>
      </c>
      <c r="V18" s="20">
        <v>0.26649699999999998</v>
      </c>
      <c r="W18" s="20">
        <v>0.33468900000000001</v>
      </c>
      <c r="X18" s="20">
        <v>2.3674400000000002</v>
      </c>
      <c r="Y18" s="20">
        <v>0.35049200000000003</v>
      </c>
      <c r="Z18" s="20">
        <v>0.760324</v>
      </c>
      <c r="AA18" s="20">
        <v>0.81035999999999997</v>
      </c>
      <c r="AC18" s="24" t="s">
        <v>48</v>
      </c>
      <c r="AD18" s="24">
        <v>0.73639900000000003</v>
      </c>
      <c r="AE18" s="24">
        <v>1.7386600000000001</v>
      </c>
      <c r="AF18" s="24">
        <v>1.0067200000000001</v>
      </c>
      <c r="AG18" s="24">
        <v>1.3447199999999999</v>
      </c>
      <c r="AH18" s="24">
        <v>0.38656400000000002</v>
      </c>
      <c r="AI18" s="24">
        <v>1.0492600000000001</v>
      </c>
      <c r="AJ18" s="24">
        <v>0.38847100000000001</v>
      </c>
      <c r="AK18" s="24">
        <v>0.49161899999999997</v>
      </c>
      <c r="AL18" s="24">
        <v>2.3664100000000001</v>
      </c>
      <c r="AM18" s="24">
        <v>0.48412100000000002</v>
      </c>
      <c r="AN18" s="24">
        <v>0.84947499999999998</v>
      </c>
      <c r="AO18" s="24">
        <v>1.0704400000000001</v>
      </c>
    </row>
    <row r="19" spans="1:41" x14ac:dyDescent="0.25">
      <c r="A19" s="16" t="s">
        <v>49</v>
      </c>
      <c r="B19" s="16">
        <v>0.227386</v>
      </c>
      <c r="C19" s="16">
        <v>8.2976300000000003E-2</v>
      </c>
      <c r="D19" s="16">
        <v>0.230321</v>
      </c>
      <c r="E19" s="16">
        <v>0.198993</v>
      </c>
      <c r="F19" s="16">
        <v>0.20740400000000001</v>
      </c>
      <c r="G19" s="16">
        <v>0.115242</v>
      </c>
      <c r="H19" s="16">
        <v>0.203149</v>
      </c>
      <c r="I19" s="16">
        <v>0.168383</v>
      </c>
      <c r="J19" s="16">
        <v>0.25879799999999997</v>
      </c>
      <c r="K19" s="16">
        <v>0.206176</v>
      </c>
      <c r="L19" s="16">
        <v>9.3032100000000006E-2</v>
      </c>
      <c r="M19" s="16">
        <v>0.119493</v>
      </c>
      <c r="O19" s="20" t="s">
        <v>49</v>
      </c>
      <c r="P19" s="20">
        <v>0.81382600000000005</v>
      </c>
      <c r="Q19" s="20">
        <v>0.19552900000000001</v>
      </c>
      <c r="R19" s="20">
        <v>0.87949600000000006</v>
      </c>
      <c r="S19" s="20">
        <v>0.73506099999999996</v>
      </c>
      <c r="T19" s="20">
        <v>0.78888999999999998</v>
      </c>
      <c r="U19" s="20">
        <v>0.240448</v>
      </c>
      <c r="V19" s="20">
        <v>0.73783100000000001</v>
      </c>
      <c r="W19" s="20">
        <v>0.60419699999999998</v>
      </c>
      <c r="X19" s="20">
        <v>0.69786599999999999</v>
      </c>
      <c r="Y19" s="20">
        <v>0.76483699999999999</v>
      </c>
      <c r="Z19" s="20">
        <v>0.24760599999999999</v>
      </c>
      <c r="AA19" s="20">
        <v>0.43165199999999998</v>
      </c>
      <c r="AC19" s="24" t="s">
        <v>49</v>
      </c>
      <c r="AD19" s="24">
        <v>1.09117</v>
      </c>
      <c r="AE19" s="24">
        <v>0.29199000000000003</v>
      </c>
      <c r="AF19" s="24">
        <v>1.18584</v>
      </c>
      <c r="AG19" s="24">
        <v>1.03047</v>
      </c>
      <c r="AH19" s="24">
        <v>1.0848800000000001</v>
      </c>
      <c r="AI19" s="24">
        <v>0.33837400000000001</v>
      </c>
      <c r="AJ19" s="24">
        <v>1.0174399999999999</v>
      </c>
      <c r="AK19" s="24">
        <v>0.87010100000000001</v>
      </c>
      <c r="AL19" s="24">
        <v>0.92267399999999999</v>
      </c>
      <c r="AM19" s="24">
        <v>1.0608200000000001</v>
      </c>
      <c r="AN19" s="24">
        <v>0.369979</v>
      </c>
      <c r="AO19" s="24">
        <v>0.62083900000000003</v>
      </c>
    </row>
    <row r="20" spans="1:41" x14ac:dyDescent="0.25">
      <c r="A20" s="16" t="s">
        <v>50</v>
      </c>
      <c r="B20" s="16">
        <v>0.240482</v>
      </c>
      <c r="C20" s="16">
        <v>0.17971100000000001</v>
      </c>
      <c r="D20" s="16">
        <v>0.146874</v>
      </c>
      <c r="E20" s="16">
        <v>0.18416199999999999</v>
      </c>
      <c r="F20" s="16">
        <v>0.128858</v>
      </c>
      <c r="G20" s="16">
        <v>8.5207599999999994E-2</v>
      </c>
      <c r="H20" s="16">
        <v>0.17022899999999999</v>
      </c>
      <c r="I20" s="16">
        <v>0.15563199999999999</v>
      </c>
      <c r="J20" s="16">
        <v>0.273947</v>
      </c>
      <c r="K20" s="16">
        <v>0.220134</v>
      </c>
      <c r="L20" s="16">
        <v>0.23048199999999999</v>
      </c>
      <c r="M20" s="16">
        <v>0.49232900000000002</v>
      </c>
      <c r="O20" s="20" t="s">
        <v>50</v>
      </c>
      <c r="P20" s="20">
        <v>0.30885699999999999</v>
      </c>
      <c r="Q20" s="20">
        <v>0.39699600000000002</v>
      </c>
      <c r="R20" s="20">
        <v>0.37557800000000002</v>
      </c>
      <c r="S20" s="20">
        <v>0.49013600000000002</v>
      </c>
      <c r="T20" s="20">
        <v>0.372423</v>
      </c>
      <c r="U20" s="20">
        <v>0.24751100000000001</v>
      </c>
      <c r="V20" s="20">
        <v>0.40258899999999997</v>
      </c>
      <c r="W20" s="20">
        <v>0.41596899999999998</v>
      </c>
      <c r="X20" s="20">
        <v>0.59086399999999994</v>
      </c>
      <c r="Y20" s="20">
        <v>0.53533399999999998</v>
      </c>
      <c r="Z20" s="20">
        <v>0.58940999999999999</v>
      </c>
      <c r="AA20" s="20">
        <v>0.92376999999999998</v>
      </c>
      <c r="AC20" s="24" t="s">
        <v>50</v>
      </c>
      <c r="AD20" s="24">
        <v>0.41656399999999999</v>
      </c>
      <c r="AE20" s="24">
        <v>0.52379699999999996</v>
      </c>
      <c r="AF20" s="24">
        <v>0.53801299999999996</v>
      </c>
      <c r="AG20" s="24">
        <v>0.66372200000000003</v>
      </c>
      <c r="AH20" s="24">
        <v>0.54452500000000004</v>
      </c>
      <c r="AI20" s="24">
        <v>0.38174000000000002</v>
      </c>
      <c r="AJ20" s="24">
        <v>0.56023100000000003</v>
      </c>
      <c r="AK20" s="24">
        <v>0.59325499999999998</v>
      </c>
      <c r="AL20" s="24">
        <v>0.76712000000000002</v>
      </c>
      <c r="AM20" s="24">
        <v>0.72350199999999998</v>
      </c>
      <c r="AN20" s="24">
        <v>0.79468700000000003</v>
      </c>
      <c r="AO20" s="24">
        <v>1.0949</v>
      </c>
    </row>
    <row r="21" spans="1:41" x14ac:dyDescent="0.25">
      <c r="A21" s="16" t="s">
        <v>51</v>
      </c>
      <c r="B21" s="16">
        <v>0.10336099999999999</v>
      </c>
      <c r="C21" s="16">
        <v>0.110388</v>
      </c>
      <c r="D21" s="16">
        <v>0.13350000000000001</v>
      </c>
      <c r="E21" s="16">
        <v>8.77835E-2</v>
      </c>
      <c r="F21" s="16">
        <v>0.50716600000000001</v>
      </c>
      <c r="G21" s="16">
        <v>7.4904100000000001E-2</v>
      </c>
      <c r="H21" s="16">
        <v>8.8536199999999995E-2</v>
      </c>
      <c r="I21" s="16">
        <v>7.6190900000000006E-2</v>
      </c>
      <c r="J21" s="16">
        <v>9.3572600000000006E-2</v>
      </c>
      <c r="K21" s="16">
        <v>8.9974999999999999E-2</v>
      </c>
      <c r="L21" s="16">
        <v>0.22558400000000001</v>
      </c>
      <c r="M21" s="16">
        <v>0.35991699999999999</v>
      </c>
      <c r="O21" s="20" t="s">
        <v>51</v>
      </c>
      <c r="P21" s="20">
        <v>0.28626400000000002</v>
      </c>
      <c r="Q21" s="20">
        <v>0.47123799999999999</v>
      </c>
      <c r="R21" s="20">
        <v>0.39057700000000001</v>
      </c>
      <c r="S21" s="20">
        <v>0.27582899999999999</v>
      </c>
      <c r="T21" s="20">
        <v>1.01925</v>
      </c>
      <c r="U21" s="20">
        <v>0.22472700000000001</v>
      </c>
      <c r="V21" s="20">
        <v>0.23985500000000001</v>
      </c>
      <c r="W21" s="20">
        <v>0.20968300000000001</v>
      </c>
      <c r="X21" s="20">
        <v>0.25964700000000002</v>
      </c>
      <c r="Y21" s="20">
        <v>0.25884600000000002</v>
      </c>
      <c r="Z21" s="20">
        <v>0.55055500000000002</v>
      </c>
      <c r="AA21" s="20">
        <v>0.64556999999999998</v>
      </c>
      <c r="AC21" s="24" t="s">
        <v>51</v>
      </c>
      <c r="AD21" s="24">
        <v>0.41589300000000001</v>
      </c>
      <c r="AE21" s="24">
        <v>0.69509699999999996</v>
      </c>
      <c r="AF21" s="24">
        <v>0.56321500000000002</v>
      </c>
      <c r="AG21" s="24">
        <v>0.42291899999999999</v>
      </c>
      <c r="AH21" s="24">
        <v>1.2184299999999999</v>
      </c>
      <c r="AI21" s="24">
        <v>0.34553</v>
      </c>
      <c r="AJ21" s="24">
        <v>0.34817199999999998</v>
      </c>
      <c r="AK21" s="24">
        <v>0.31826500000000002</v>
      </c>
      <c r="AL21" s="24">
        <v>0.39155299999999998</v>
      </c>
      <c r="AM21" s="24">
        <v>0.386405</v>
      </c>
      <c r="AN21" s="24">
        <v>0.71426699999999999</v>
      </c>
      <c r="AO21" s="24">
        <v>0.78504099999999999</v>
      </c>
    </row>
    <row r="22" spans="1:41" x14ac:dyDescent="0.25">
      <c r="A22" s="16" t="s">
        <v>52</v>
      </c>
      <c r="B22" s="16">
        <v>8.4662899999999999E-2</v>
      </c>
      <c r="C22" s="16">
        <v>9.0921399999999999E-2</v>
      </c>
      <c r="D22" s="16">
        <v>0.17707899999999999</v>
      </c>
      <c r="E22" s="16">
        <v>0.42773800000000001</v>
      </c>
      <c r="F22" s="16">
        <v>0.19667200000000001</v>
      </c>
      <c r="G22" s="16">
        <v>0.15880900000000001</v>
      </c>
      <c r="H22" s="16">
        <v>0.186195</v>
      </c>
      <c r="I22" s="16">
        <v>0.17219400000000001</v>
      </c>
      <c r="J22" s="16">
        <v>0.21435199999999999</v>
      </c>
      <c r="K22" s="16">
        <v>8.5152900000000004E-2</v>
      </c>
      <c r="L22" s="16">
        <v>0.25226900000000002</v>
      </c>
      <c r="M22" s="16">
        <v>0.164738</v>
      </c>
      <c r="O22" s="20" t="s">
        <v>52</v>
      </c>
      <c r="P22" s="20">
        <v>0.21787799999999999</v>
      </c>
      <c r="Q22" s="20">
        <v>0.26642300000000002</v>
      </c>
      <c r="R22" s="20">
        <v>0.78828200000000004</v>
      </c>
      <c r="S22" s="20">
        <v>0.89961500000000005</v>
      </c>
      <c r="T22" s="20">
        <v>0.76896900000000001</v>
      </c>
      <c r="U22" s="20">
        <v>0.77820999999999996</v>
      </c>
      <c r="V22" s="20">
        <v>0.76471999999999996</v>
      </c>
      <c r="W22" s="20">
        <v>0.79125500000000004</v>
      </c>
      <c r="X22" s="20">
        <v>0.47124899999999997</v>
      </c>
      <c r="Y22" s="20">
        <v>0.21383099999999999</v>
      </c>
      <c r="Z22" s="20">
        <v>0.76405800000000001</v>
      </c>
      <c r="AA22" s="20">
        <v>0.71249300000000004</v>
      </c>
      <c r="AC22" s="24" t="s">
        <v>52</v>
      </c>
      <c r="AD22" s="24">
        <v>0.31989600000000001</v>
      </c>
      <c r="AE22" s="24">
        <v>0.38935399999999998</v>
      </c>
      <c r="AF22" s="24">
        <v>1.0716000000000001</v>
      </c>
      <c r="AG22" s="24">
        <v>1.0972</v>
      </c>
      <c r="AH22" s="24">
        <v>1.0448500000000001</v>
      </c>
      <c r="AI22" s="24">
        <v>1.09229</v>
      </c>
      <c r="AJ22" s="24">
        <v>1.0407900000000001</v>
      </c>
      <c r="AK22" s="24">
        <v>1.0941700000000001</v>
      </c>
      <c r="AL22" s="24">
        <v>0.61455400000000004</v>
      </c>
      <c r="AM22" s="24">
        <v>0.31610899999999997</v>
      </c>
      <c r="AN22" s="24">
        <v>0.98917699999999997</v>
      </c>
      <c r="AO22" s="24">
        <v>0.99000900000000003</v>
      </c>
    </row>
    <row r="24" spans="1:41" x14ac:dyDescent="0.25">
      <c r="A24" s="14" t="s">
        <v>54</v>
      </c>
      <c r="O24" s="14" t="s">
        <v>59</v>
      </c>
    </row>
    <row r="25" spans="1:41" x14ac:dyDescent="0.25">
      <c r="A25" s="17" t="s">
        <v>44</v>
      </c>
      <c r="B25" s="17">
        <v>1</v>
      </c>
      <c r="C25" s="17">
        <v>2</v>
      </c>
      <c r="D25" s="17">
        <v>3</v>
      </c>
      <c r="E25" s="17">
        <v>4</v>
      </c>
      <c r="F25" s="17">
        <v>5</v>
      </c>
      <c r="G25" s="17">
        <v>6</v>
      </c>
      <c r="H25" s="17">
        <v>7</v>
      </c>
      <c r="I25" s="17">
        <v>8</v>
      </c>
      <c r="J25" s="17">
        <v>9</v>
      </c>
      <c r="K25" s="17">
        <v>10</v>
      </c>
      <c r="L25" s="17">
        <v>11</v>
      </c>
      <c r="M25" s="17">
        <v>12</v>
      </c>
      <c r="O25" s="21" t="s">
        <v>44</v>
      </c>
      <c r="P25" s="21">
        <v>1</v>
      </c>
      <c r="Q25" s="21">
        <v>2</v>
      </c>
      <c r="R25" s="21">
        <v>3</v>
      </c>
      <c r="S25" s="21">
        <v>4</v>
      </c>
      <c r="T25" s="21">
        <v>5</v>
      </c>
      <c r="U25" s="21">
        <v>6</v>
      </c>
      <c r="V25" s="21">
        <v>7</v>
      </c>
      <c r="W25" s="21">
        <v>8</v>
      </c>
      <c r="X25" s="21">
        <v>9</v>
      </c>
      <c r="Y25" s="21">
        <v>10</v>
      </c>
      <c r="Z25" s="21">
        <v>11</v>
      </c>
      <c r="AA25" s="21">
        <v>12</v>
      </c>
    </row>
    <row r="26" spans="1:41" x14ac:dyDescent="0.25">
      <c r="A26" s="17" t="s">
        <v>45</v>
      </c>
      <c r="B26" s="3">
        <v>5.3768400000000001E-2</v>
      </c>
      <c r="C26" s="3">
        <v>0.19756399999999999</v>
      </c>
      <c r="D26" s="3">
        <v>0.34410299999999999</v>
      </c>
      <c r="E26" s="3">
        <v>0.458756</v>
      </c>
      <c r="F26" s="3">
        <v>0.56907099999999999</v>
      </c>
      <c r="G26" s="3">
        <v>0.66830999999999996</v>
      </c>
      <c r="H26" s="17">
        <v>0.91969299999999998</v>
      </c>
      <c r="I26" s="17">
        <v>0.38732899999999998</v>
      </c>
      <c r="J26" s="27">
        <v>0.16527600000000001</v>
      </c>
      <c r="K26" s="17">
        <v>0.16140599999999999</v>
      </c>
      <c r="L26" s="27">
        <v>1.5224800000000001</v>
      </c>
      <c r="M26" s="27">
        <v>0.143016</v>
      </c>
      <c r="O26" s="21" t="s">
        <v>45</v>
      </c>
      <c r="P26" s="3">
        <v>6.3469200000000003E-2</v>
      </c>
      <c r="Q26" s="3">
        <v>0.20591999999999999</v>
      </c>
      <c r="R26" s="3">
        <v>0.351601</v>
      </c>
      <c r="S26" s="3">
        <v>0.470391</v>
      </c>
      <c r="T26" s="3">
        <v>0.57397600000000004</v>
      </c>
      <c r="U26" s="3">
        <v>0.68489599999999995</v>
      </c>
      <c r="V26" s="21">
        <v>1.5897600000000001</v>
      </c>
      <c r="W26" s="21">
        <v>0.55951300000000004</v>
      </c>
      <c r="X26" s="21">
        <v>0.28042</v>
      </c>
      <c r="Y26" s="21">
        <v>0.27752599999999999</v>
      </c>
      <c r="Z26" s="21">
        <v>1.01498</v>
      </c>
      <c r="AA26" s="21">
        <v>0.25225999999999998</v>
      </c>
      <c r="AD26" s="3" t="s">
        <v>0</v>
      </c>
    </row>
    <row r="27" spans="1:41" x14ac:dyDescent="0.25">
      <c r="A27" s="17" t="s">
        <v>46</v>
      </c>
      <c r="B27" s="3">
        <v>5.4834099999999997E-2</v>
      </c>
      <c r="C27" s="3">
        <v>0.232601</v>
      </c>
      <c r="D27" s="3">
        <v>0.38435599999999998</v>
      </c>
      <c r="E27" s="3">
        <v>0.485651</v>
      </c>
      <c r="F27" s="3">
        <v>0.61490100000000003</v>
      </c>
      <c r="G27" s="3">
        <v>0.72447799999999996</v>
      </c>
      <c r="H27" s="17">
        <v>0.88695299999999999</v>
      </c>
      <c r="I27" s="17">
        <v>0.28918300000000002</v>
      </c>
      <c r="J27" s="27">
        <v>0.31300299999999998</v>
      </c>
      <c r="K27" s="17">
        <v>0.28777999999999998</v>
      </c>
      <c r="L27" s="27">
        <v>0.480014</v>
      </c>
      <c r="M27" s="27">
        <v>0.55091000000000001</v>
      </c>
      <c r="O27" s="21" t="s">
        <v>46</v>
      </c>
      <c r="P27" s="3">
        <v>6.4389699999999994E-2</v>
      </c>
      <c r="Q27" s="3">
        <v>0.239701</v>
      </c>
      <c r="R27" s="3">
        <v>0.39393</v>
      </c>
      <c r="S27" s="3">
        <v>0.49425400000000003</v>
      </c>
      <c r="T27" s="3">
        <v>0.62540600000000002</v>
      </c>
      <c r="U27" s="3">
        <v>0.73655199999999998</v>
      </c>
      <c r="V27" s="21">
        <v>1.5895699999999999</v>
      </c>
      <c r="W27" s="21">
        <v>0.43438399999999999</v>
      </c>
      <c r="X27" s="21">
        <v>0.30460100000000001</v>
      </c>
      <c r="Y27" s="21">
        <v>0.52458000000000005</v>
      </c>
      <c r="Z27" s="21">
        <v>0.66457900000000003</v>
      </c>
      <c r="AA27" s="21">
        <v>1.24282</v>
      </c>
      <c r="AD27" s="13" t="s">
        <v>53</v>
      </c>
    </row>
    <row r="28" spans="1:41" x14ac:dyDescent="0.25">
      <c r="A28" s="17" t="s">
        <v>47</v>
      </c>
      <c r="B28" s="17">
        <v>0.200823</v>
      </c>
      <c r="C28" s="17">
        <v>0.38136100000000001</v>
      </c>
      <c r="D28" s="15">
        <v>1.08202</v>
      </c>
      <c r="E28" s="17">
        <v>0.29948200000000003</v>
      </c>
      <c r="F28" s="17">
        <v>0.45155699999999999</v>
      </c>
      <c r="G28" s="17">
        <v>0.15024000000000001</v>
      </c>
      <c r="H28" s="17">
        <v>0.14186599999999999</v>
      </c>
      <c r="I28" s="15">
        <v>1.00708</v>
      </c>
      <c r="J28" s="17">
        <v>0.13825899999999999</v>
      </c>
      <c r="K28" s="17">
        <v>8.6450899999999997E-2</v>
      </c>
      <c r="L28" s="17">
        <v>0.14066200000000001</v>
      </c>
      <c r="M28" s="15">
        <v>1.12514</v>
      </c>
      <c r="O28" s="21" t="s">
        <v>47</v>
      </c>
      <c r="P28" s="21">
        <v>0.39696399999999998</v>
      </c>
      <c r="Q28" s="21">
        <v>0.57650100000000004</v>
      </c>
      <c r="R28" s="21">
        <v>1.11646</v>
      </c>
      <c r="S28" s="21">
        <v>0.53889100000000001</v>
      </c>
      <c r="T28" s="21">
        <v>0.74358199999999997</v>
      </c>
      <c r="U28" s="21">
        <v>0.30704799999999999</v>
      </c>
      <c r="V28" s="21">
        <v>0.24704899999999999</v>
      </c>
      <c r="W28" s="21">
        <v>1.16526</v>
      </c>
      <c r="X28" s="21">
        <v>0.26183800000000002</v>
      </c>
      <c r="Y28" s="21">
        <v>0.13087099999999999</v>
      </c>
      <c r="Z28" s="21">
        <v>0.27128799999999997</v>
      </c>
      <c r="AA28" s="21">
        <v>1.1371199999999999</v>
      </c>
      <c r="AD28" s="15" t="s">
        <v>63</v>
      </c>
    </row>
    <row r="29" spans="1:41" x14ac:dyDescent="0.25">
      <c r="A29" s="17" t="s">
        <v>48</v>
      </c>
      <c r="B29" s="17">
        <v>0.38930999999999999</v>
      </c>
      <c r="C29" s="15">
        <v>1.5398499999999999</v>
      </c>
      <c r="D29" s="13">
        <v>0.70571799999999996</v>
      </c>
      <c r="E29" s="15">
        <v>1.08528</v>
      </c>
      <c r="F29" s="17">
        <v>0.161492</v>
      </c>
      <c r="G29" s="15">
        <v>0.89980400000000005</v>
      </c>
      <c r="H29" s="17">
        <v>0.155948</v>
      </c>
      <c r="I29" s="17">
        <v>0.19321199999999999</v>
      </c>
      <c r="J29" s="15">
        <v>2.3038500000000002</v>
      </c>
      <c r="K29" s="17">
        <v>0.23405500000000001</v>
      </c>
      <c r="L29" s="17">
        <v>0.630305</v>
      </c>
      <c r="M29" s="17">
        <v>0.47626800000000002</v>
      </c>
      <c r="O29" s="21" t="s">
        <v>48</v>
      </c>
      <c r="P29" s="21">
        <v>0.62781799999999999</v>
      </c>
      <c r="Q29" s="21">
        <v>1.69587</v>
      </c>
      <c r="R29" s="21">
        <v>0.91948399999999997</v>
      </c>
      <c r="S29" s="21">
        <v>1.2794000000000001</v>
      </c>
      <c r="T29" s="21">
        <v>0.29716300000000001</v>
      </c>
      <c r="U29" s="21">
        <v>1.02037</v>
      </c>
      <c r="V29" s="21">
        <v>0.30060599999999998</v>
      </c>
      <c r="W29" s="21">
        <v>0.37810700000000003</v>
      </c>
      <c r="X29" s="21">
        <v>2.36816</v>
      </c>
      <c r="Y29" s="21">
        <v>0.38787300000000002</v>
      </c>
      <c r="Z29" s="21">
        <v>0.788439</v>
      </c>
      <c r="AA29" s="21">
        <v>0.89154</v>
      </c>
      <c r="AD29" s="27" t="s">
        <v>91</v>
      </c>
    </row>
    <row r="30" spans="1:41" x14ac:dyDescent="0.25">
      <c r="A30" s="17" t="s">
        <v>49</v>
      </c>
      <c r="B30" s="17">
        <v>0.453596</v>
      </c>
      <c r="C30" s="17">
        <v>0.11636299999999999</v>
      </c>
      <c r="D30" s="17">
        <v>0.48056900000000002</v>
      </c>
      <c r="E30" s="17">
        <v>0.39979900000000002</v>
      </c>
      <c r="F30" s="17">
        <v>0.42749500000000001</v>
      </c>
      <c r="G30" s="17">
        <v>0.15412500000000001</v>
      </c>
      <c r="H30" s="17">
        <v>0.40533799999999998</v>
      </c>
      <c r="I30" s="17">
        <v>0.32971899999999998</v>
      </c>
      <c r="J30" s="17">
        <v>0.42861500000000002</v>
      </c>
      <c r="K30" s="17">
        <v>0.41937799999999997</v>
      </c>
      <c r="L30" s="17">
        <v>0.14109099999999999</v>
      </c>
      <c r="M30" s="17">
        <v>0.22706100000000001</v>
      </c>
      <c r="O30" s="21" t="s">
        <v>49</v>
      </c>
      <c r="P30" s="21">
        <v>0.89984500000000001</v>
      </c>
      <c r="Q30" s="21">
        <v>0.221746</v>
      </c>
      <c r="R30" s="21">
        <v>0.97633800000000004</v>
      </c>
      <c r="S30" s="21">
        <v>0.82367599999999996</v>
      </c>
      <c r="T30" s="21">
        <v>0.87960799999999995</v>
      </c>
      <c r="U30" s="21">
        <v>0.26719900000000002</v>
      </c>
      <c r="V30" s="21">
        <v>0.82270299999999996</v>
      </c>
      <c r="W30" s="21">
        <v>0.68061899999999997</v>
      </c>
      <c r="X30" s="21">
        <v>0.76536899999999997</v>
      </c>
      <c r="Y30" s="21">
        <v>0.854213</v>
      </c>
      <c r="Z30" s="21">
        <v>0.280999</v>
      </c>
      <c r="AA30" s="21">
        <v>0.48317599999999999</v>
      </c>
    </row>
    <row r="31" spans="1:41" x14ac:dyDescent="0.25">
      <c r="A31" s="17" t="s">
        <v>50</v>
      </c>
      <c r="B31" s="17">
        <v>0.33565600000000001</v>
      </c>
      <c r="C31" s="17">
        <v>0.25453199999999998</v>
      </c>
      <c r="D31" s="17">
        <v>0.221857</v>
      </c>
      <c r="E31" s="17">
        <v>0.294151</v>
      </c>
      <c r="F31" s="17">
        <v>0.20907899999999999</v>
      </c>
      <c r="G31" s="17">
        <v>0.13484099999999999</v>
      </c>
      <c r="H31" s="17">
        <v>0.24807899999999999</v>
      </c>
      <c r="I31" s="17">
        <v>0.24364</v>
      </c>
      <c r="J31" s="17">
        <v>0.39035999999999998</v>
      </c>
      <c r="K31" s="17">
        <v>0.332598</v>
      </c>
      <c r="L31" s="17">
        <v>0.36158899999999999</v>
      </c>
      <c r="M31" s="17">
        <v>0.67530000000000001</v>
      </c>
      <c r="O31" s="21" t="s">
        <v>50</v>
      </c>
      <c r="P31" s="21">
        <v>0.33511800000000003</v>
      </c>
      <c r="Q31" s="21">
        <v>0.43426399999999998</v>
      </c>
      <c r="R31" s="21">
        <v>0.420325</v>
      </c>
      <c r="S31" s="21">
        <v>0.54347800000000002</v>
      </c>
      <c r="T31" s="21">
        <v>0.42025899999999999</v>
      </c>
      <c r="U31" s="21">
        <v>0.28342899999999999</v>
      </c>
      <c r="V31" s="21">
        <v>0.44713199999999997</v>
      </c>
      <c r="W31" s="21">
        <v>0.46574700000000002</v>
      </c>
      <c r="X31" s="21">
        <v>0.64317100000000005</v>
      </c>
      <c r="Y31" s="21">
        <v>0.58997200000000005</v>
      </c>
      <c r="Z31" s="21">
        <v>0.65030299999999996</v>
      </c>
      <c r="AA31" s="21">
        <v>0.97871799999999998</v>
      </c>
    </row>
    <row r="32" spans="1:41" x14ac:dyDescent="0.25">
      <c r="A32" s="17" t="s">
        <v>51</v>
      </c>
      <c r="B32" s="17">
        <v>0.161773</v>
      </c>
      <c r="C32" s="17">
        <v>0.237569</v>
      </c>
      <c r="D32" s="17">
        <v>0.220663</v>
      </c>
      <c r="E32" s="17">
        <v>0.14713699999999999</v>
      </c>
      <c r="F32" s="17">
        <v>0.72357099999999996</v>
      </c>
      <c r="G32" s="17">
        <v>0.120502</v>
      </c>
      <c r="H32" s="17">
        <v>0.138098</v>
      </c>
      <c r="I32" s="17">
        <v>0.11633499999999999</v>
      </c>
      <c r="J32" s="17">
        <v>0.14724599999999999</v>
      </c>
      <c r="K32" s="17">
        <v>0.143316</v>
      </c>
      <c r="L32" s="17">
        <v>0.34823799999999999</v>
      </c>
      <c r="M32" s="17">
        <v>0.47283999999999998</v>
      </c>
      <c r="O32" s="21" t="s">
        <v>51</v>
      </c>
      <c r="P32" s="21">
        <v>0.32215300000000002</v>
      </c>
      <c r="Q32" s="21">
        <v>0.53487600000000002</v>
      </c>
      <c r="R32" s="21">
        <v>0.439606</v>
      </c>
      <c r="S32" s="21">
        <v>0.31605899999999998</v>
      </c>
      <c r="T32" s="21">
        <v>1.0836399999999999</v>
      </c>
      <c r="U32" s="21">
        <v>0.25744400000000001</v>
      </c>
      <c r="V32" s="21">
        <v>0.27021600000000001</v>
      </c>
      <c r="W32" s="21">
        <v>0.23847399999999999</v>
      </c>
      <c r="X32" s="21">
        <v>0.29552299999999998</v>
      </c>
      <c r="Y32" s="21">
        <v>0.29392800000000002</v>
      </c>
      <c r="Z32" s="21">
        <v>0.59801599999999999</v>
      </c>
      <c r="AA32" s="21">
        <v>0.68755500000000003</v>
      </c>
    </row>
    <row r="33" spans="1:27" x14ac:dyDescent="0.25">
      <c r="A33" s="17" t="s">
        <v>52</v>
      </c>
      <c r="B33" s="17">
        <v>0.123567</v>
      </c>
      <c r="C33" s="17">
        <v>0.14727899999999999</v>
      </c>
      <c r="D33" s="17">
        <v>0.421985</v>
      </c>
      <c r="E33" s="17">
        <v>0.61551400000000001</v>
      </c>
      <c r="F33" s="17">
        <v>0.417099</v>
      </c>
      <c r="G33" s="17">
        <v>0.39558700000000002</v>
      </c>
      <c r="H33" s="17">
        <v>0.41187699999999999</v>
      </c>
      <c r="I33" s="17">
        <v>0.407522</v>
      </c>
      <c r="J33" s="17">
        <v>0.30908099999999999</v>
      </c>
      <c r="K33" s="17">
        <v>0.123683</v>
      </c>
      <c r="L33" s="17">
        <v>0.46070899999999998</v>
      </c>
      <c r="M33" s="17">
        <v>0.37664799999999998</v>
      </c>
      <c r="O33" s="21" t="s">
        <v>52</v>
      </c>
      <c r="P33" s="21">
        <v>0.24570500000000001</v>
      </c>
      <c r="Q33" s="21">
        <v>0.30041600000000002</v>
      </c>
      <c r="R33" s="21">
        <v>0.87524000000000002</v>
      </c>
      <c r="S33" s="21">
        <v>0.96143500000000004</v>
      </c>
      <c r="T33" s="21">
        <v>0.85396099999999997</v>
      </c>
      <c r="U33" s="21">
        <v>0.874691</v>
      </c>
      <c r="V33" s="21">
        <v>0.85009199999999996</v>
      </c>
      <c r="W33" s="21">
        <v>0.88524000000000003</v>
      </c>
      <c r="X33" s="21">
        <v>0.51326000000000005</v>
      </c>
      <c r="Y33" s="21">
        <v>0.24182000000000001</v>
      </c>
      <c r="Z33" s="21">
        <v>0.83519699999999997</v>
      </c>
      <c r="AA33" s="21">
        <v>0.79622800000000005</v>
      </c>
    </row>
    <row r="35" spans="1:27" x14ac:dyDescent="0.25">
      <c r="A35" s="14" t="s">
        <v>55</v>
      </c>
      <c r="O35" s="14" t="s">
        <v>60</v>
      </c>
    </row>
    <row r="36" spans="1:27" x14ac:dyDescent="0.25">
      <c r="A36" s="18" t="s">
        <v>44</v>
      </c>
      <c r="B36" s="18">
        <v>1</v>
      </c>
      <c r="C36" s="18">
        <v>2</v>
      </c>
      <c r="D36" s="18">
        <v>3</v>
      </c>
      <c r="E36" s="18">
        <v>4</v>
      </c>
      <c r="F36" s="18">
        <v>5</v>
      </c>
      <c r="G36" s="18">
        <v>6</v>
      </c>
      <c r="H36" s="18">
        <v>7</v>
      </c>
      <c r="I36" s="18">
        <v>8</v>
      </c>
      <c r="J36" s="18">
        <v>9</v>
      </c>
      <c r="K36" s="18">
        <v>10</v>
      </c>
      <c r="L36" s="18">
        <v>11</v>
      </c>
      <c r="M36" s="18">
        <v>12</v>
      </c>
      <c r="O36" s="22" t="s">
        <v>44</v>
      </c>
      <c r="P36" s="22">
        <v>1</v>
      </c>
      <c r="Q36" s="22">
        <v>2</v>
      </c>
      <c r="R36" s="22">
        <v>3</v>
      </c>
      <c r="S36" s="22">
        <v>4</v>
      </c>
      <c r="T36" s="22">
        <v>5</v>
      </c>
      <c r="U36" s="22">
        <v>6</v>
      </c>
      <c r="V36" s="22">
        <v>7</v>
      </c>
      <c r="W36" s="22">
        <v>8</v>
      </c>
      <c r="X36" s="22">
        <v>9</v>
      </c>
      <c r="Y36" s="22">
        <v>10</v>
      </c>
      <c r="Z36" s="22">
        <v>11</v>
      </c>
      <c r="AA36" s="22">
        <v>12</v>
      </c>
    </row>
    <row r="37" spans="1:27" x14ac:dyDescent="0.25">
      <c r="A37" s="18" t="s">
        <v>45</v>
      </c>
      <c r="B37" s="3">
        <v>5.57092E-2</v>
      </c>
      <c r="C37" s="3">
        <v>0.20027800000000001</v>
      </c>
      <c r="D37" s="3">
        <v>0.348333</v>
      </c>
      <c r="E37" s="3">
        <v>0.46496700000000002</v>
      </c>
      <c r="F37" s="3">
        <v>0.57435700000000001</v>
      </c>
      <c r="G37" s="3">
        <v>0.67766800000000005</v>
      </c>
      <c r="H37" s="18">
        <v>1.2252700000000001</v>
      </c>
      <c r="I37" s="18">
        <v>0.43858799999999998</v>
      </c>
      <c r="J37" s="18">
        <v>0.193188</v>
      </c>
      <c r="K37" s="18">
        <v>0.19150600000000001</v>
      </c>
      <c r="L37" s="18">
        <v>1.4218200000000001</v>
      </c>
      <c r="M37" s="18">
        <v>0.168604</v>
      </c>
      <c r="O37" s="22" t="s">
        <v>45</v>
      </c>
      <c r="P37" s="3">
        <v>6.6623799999999997E-2</v>
      </c>
      <c r="Q37" s="3">
        <v>0.20771200000000001</v>
      </c>
      <c r="R37" s="3">
        <v>0.35425499999999999</v>
      </c>
      <c r="S37" s="3">
        <v>0.472806</v>
      </c>
      <c r="T37" s="3">
        <v>0.57463699999999995</v>
      </c>
      <c r="U37" s="3">
        <v>0.68665699999999996</v>
      </c>
      <c r="V37" s="22">
        <v>1.58212</v>
      </c>
      <c r="W37" s="22">
        <v>0.59038299999999999</v>
      </c>
      <c r="X37" s="22">
        <v>0.30521999999999999</v>
      </c>
      <c r="Y37" s="22">
        <v>0.30257699999999998</v>
      </c>
      <c r="Z37" s="22">
        <v>0.95234799999999997</v>
      </c>
      <c r="AA37" s="22">
        <v>0.27712999999999999</v>
      </c>
    </row>
    <row r="38" spans="1:27" x14ac:dyDescent="0.25">
      <c r="A38" s="18" t="s">
        <v>46</v>
      </c>
      <c r="B38" s="3">
        <v>5.64681E-2</v>
      </c>
      <c r="C38" s="3">
        <v>0.23538400000000001</v>
      </c>
      <c r="D38" s="3">
        <v>0.38901599999999997</v>
      </c>
      <c r="E38" s="3">
        <v>0.49131999999999998</v>
      </c>
      <c r="F38" s="3">
        <v>0.62334900000000004</v>
      </c>
      <c r="G38" s="3">
        <v>0.73487499999999994</v>
      </c>
      <c r="H38" s="18">
        <v>1.18903</v>
      </c>
      <c r="I38" s="18">
        <v>0.33291799999999999</v>
      </c>
      <c r="J38" s="18">
        <v>0.22007099999999999</v>
      </c>
      <c r="K38" s="18">
        <v>0.35353600000000002</v>
      </c>
      <c r="L38" s="18">
        <v>0.53493100000000005</v>
      </c>
      <c r="M38" s="18">
        <v>0.63906700000000005</v>
      </c>
      <c r="O38" s="22" t="s">
        <v>46</v>
      </c>
      <c r="P38" s="3">
        <v>6.7199200000000001E-2</v>
      </c>
      <c r="Q38" s="3">
        <v>0.24166199999999999</v>
      </c>
      <c r="R38" s="3">
        <v>0.39542300000000002</v>
      </c>
      <c r="S38" s="3">
        <v>0.49530200000000002</v>
      </c>
      <c r="T38" s="3">
        <v>0.62609700000000001</v>
      </c>
      <c r="U38" s="3">
        <v>0.73802699999999999</v>
      </c>
      <c r="V38" s="22">
        <v>1.57941</v>
      </c>
      <c r="W38" s="22">
        <v>0.45651599999999998</v>
      </c>
      <c r="X38" s="22">
        <v>0.326484</v>
      </c>
      <c r="Y38" s="22">
        <v>0.57244300000000004</v>
      </c>
      <c r="Z38" s="22">
        <v>0.69810000000000005</v>
      </c>
      <c r="AA38" s="22">
        <v>1.1880599999999999</v>
      </c>
    </row>
    <row r="39" spans="1:27" x14ac:dyDescent="0.25">
      <c r="A39" s="18" t="s">
        <v>47</v>
      </c>
      <c r="B39" s="18">
        <v>0.254303</v>
      </c>
      <c r="C39" s="18">
        <v>0.383573</v>
      </c>
      <c r="D39" s="18">
        <v>1.0160400000000001</v>
      </c>
      <c r="E39" s="18">
        <v>0.365757</v>
      </c>
      <c r="F39" s="18">
        <v>0.53908800000000001</v>
      </c>
      <c r="G39" s="18">
        <v>0.189472</v>
      </c>
      <c r="H39" s="18">
        <v>0.165825</v>
      </c>
      <c r="I39" s="18">
        <v>1.0626500000000001</v>
      </c>
      <c r="J39" s="18">
        <v>0.16936499999999999</v>
      </c>
      <c r="K39" s="18">
        <v>9.8481600000000002E-2</v>
      </c>
      <c r="L39" s="18">
        <v>0.17326</v>
      </c>
      <c r="M39" s="18">
        <v>1.11521</v>
      </c>
      <c r="O39" s="22" t="s">
        <v>47</v>
      </c>
      <c r="P39" s="22">
        <v>0.43630600000000003</v>
      </c>
      <c r="Q39" s="22">
        <v>0.61240000000000006</v>
      </c>
      <c r="R39" s="22">
        <v>1.1595299999999999</v>
      </c>
      <c r="S39" s="22">
        <v>0.58652800000000005</v>
      </c>
      <c r="T39" s="22">
        <v>0.79479699999999998</v>
      </c>
      <c r="U39" s="22">
        <v>0.34299299999999999</v>
      </c>
      <c r="V39" s="22">
        <v>0.27219700000000002</v>
      </c>
      <c r="W39" s="22">
        <v>1.1871100000000001</v>
      </c>
      <c r="X39" s="22">
        <v>0.29072399999999998</v>
      </c>
      <c r="Y39" s="22">
        <v>0.140929</v>
      </c>
      <c r="Z39" s="22">
        <v>0.30118899999999998</v>
      </c>
      <c r="AA39" s="22">
        <v>1.15371</v>
      </c>
    </row>
    <row r="40" spans="1:27" x14ac:dyDescent="0.25">
      <c r="A40" s="18" t="s">
        <v>48</v>
      </c>
      <c r="B40" s="18">
        <v>0.46372000000000002</v>
      </c>
      <c r="C40" s="18">
        <v>1.6017699999999999</v>
      </c>
      <c r="D40" s="18">
        <v>0.77422400000000002</v>
      </c>
      <c r="E40" s="18">
        <v>1.15473</v>
      </c>
      <c r="F40" s="18">
        <v>0.19453000000000001</v>
      </c>
      <c r="G40" s="18">
        <v>0.93988000000000005</v>
      </c>
      <c r="H40" s="18">
        <v>0.193271</v>
      </c>
      <c r="I40" s="18">
        <v>0.24207000000000001</v>
      </c>
      <c r="J40" s="18">
        <v>2.34185</v>
      </c>
      <c r="K40" s="18">
        <v>0.27357700000000001</v>
      </c>
      <c r="L40" s="18">
        <v>0.68344700000000003</v>
      </c>
      <c r="M40" s="18">
        <v>0.60426299999999999</v>
      </c>
      <c r="O40" s="22" t="s">
        <v>48</v>
      </c>
      <c r="P40" s="22">
        <v>0.66820999999999997</v>
      </c>
      <c r="Q40" s="22">
        <v>1.7133700000000001</v>
      </c>
      <c r="R40" s="22">
        <v>0.95356200000000002</v>
      </c>
      <c r="S40" s="22">
        <v>1.3055399999999999</v>
      </c>
      <c r="T40" s="22">
        <v>0.328208</v>
      </c>
      <c r="U40" s="22">
        <v>1.034</v>
      </c>
      <c r="V40" s="22">
        <v>0.33156799999999997</v>
      </c>
      <c r="W40" s="22">
        <v>0.41857</v>
      </c>
      <c r="X40" s="22">
        <v>2.3675899999999999</v>
      </c>
      <c r="Y40" s="22">
        <v>0.42242499999999999</v>
      </c>
      <c r="Z40" s="22">
        <v>0.81251799999999996</v>
      </c>
      <c r="AA40" s="22">
        <v>0.96018599999999998</v>
      </c>
    </row>
    <row r="41" spans="1:27" x14ac:dyDescent="0.25">
      <c r="A41" s="18" t="s">
        <v>49</v>
      </c>
      <c r="B41" s="18">
        <v>0.59152700000000003</v>
      </c>
      <c r="C41" s="18">
        <v>0.141794</v>
      </c>
      <c r="D41" s="18">
        <v>0.631606</v>
      </c>
      <c r="E41" s="18">
        <v>0.522235</v>
      </c>
      <c r="F41" s="18">
        <v>0.56257199999999996</v>
      </c>
      <c r="G41" s="18">
        <v>0.18312</v>
      </c>
      <c r="H41" s="18">
        <v>0.52916399999999997</v>
      </c>
      <c r="I41" s="18">
        <v>0.42844399999999999</v>
      </c>
      <c r="J41" s="18">
        <v>0.529088</v>
      </c>
      <c r="K41" s="18">
        <v>0.547261</v>
      </c>
      <c r="L41" s="18">
        <v>0.17669399999999999</v>
      </c>
      <c r="M41" s="18">
        <v>0.30073699999999998</v>
      </c>
      <c r="O41" s="22" t="s">
        <v>49</v>
      </c>
      <c r="P41" s="22">
        <v>0.97371200000000002</v>
      </c>
      <c r="Q41" s="22">
        <v>0.24612200000000001</v>
      </c>
      <c r="R41" s="22">
        <v>1.05799</v>
      </c>
      <c r="S41" s="22">
        <v>0.90148600000000001</v>
      </c>
      <c r="T41" s="22">
        <v>0.95843400000000001</v>
      </c>
      <c r="U41" s="22">
        <v>0.29215099999999999</v>
      </c>
      <c r="V41" s="22">
        <v>0.89657799999999999</v>
      </c>
      <c r="W41" s="22">
        <v>0.74986600000000003</v>
      </c>
      <c r="X41" s="22">
        <v>0.82552199999999998</v>
      </c>
      <c r="Y41" s="22">
        <v>0.931782</v>
      </c>
      <c r="Z41" s="22">
        <v>0.312135</v>
      </c>
      <c r="AA41" s="22">
        <v>0.53272799999999998</v>
      </c>
    </row>
    <row r="42" spans="1:27" x14ac:dyDescent="0.25">
      <c r="A42" s="18" t="s">
        <v>50</v>
      </c>
      <c r="B42" s="18">
        <v>0.345281</v>
      </c>
      <c r="C42" s="18">
        <v>0.30844899999999997</v>
      </c>
      <c r="D42" s="18">
        <v>0.27542299999999997</v>
      </c>
      <c r="E42" s="18">
        <v>0.36500899999999997</v>
      </c>
      <c r="F42" s="18">
        <v>0.265237</v>
      </c>
      <c r="G42" s="18">
        <v>0.17192299999999999</v>
      </c>
      <c r="H42" s="18">
        <v>0.30233700000000002</v>
      </c>
      <c r="I42" s="18">
        <v>0.30403999999999998</v>
      </c>
      <c r="J42" s="18">
        <v>0.464505</v>
      </c>
      <c r="K42" s="18">
        <v>0.40612799999999999</v>
      </c>
      <c r="L42" s="18">
        <v>0.44556099999999998</v>
      </c>
      <c r="M42" s="18">
        <v>0.77587099999999998</v>
      </c>
      <c r="O42" s="22" t="s">
        <v>50</v>
      </c>
      <c r="P42" s="22">
        <v>0.36248900000000001</v>
      </c>
      <c r="Q42" s="22">
        <v>0.466972</v>
      </c>
      <c r="R42" s="22">
        <v>0.46214300000000003</v>
      </c>
      <c r="S42" s="22">
        <v>0.58815399999999995</v>
      </c>
      <c r="T42" s="22">
        <v>0.46491500000000002</v>
      </c>
      <c r="U42" s="22">
        <v>0.317963</v>
      </c>
      <c r="V42" s="22">
        <v>0.48819600000000002</v>
      </c>
      <c r="W42" s="22">
        <v>0.51195100000000004</v>
      </c>
      <c r="X42" s="22">
        <v>0.68979299999999999</v>
      </c>
      <c r="Y42" s="22">
        <v>0.63970300000000002</v>
      </c>
      <c r="Z42" s="22">
        <v>0.70405399999999996</v>
      </c>
      <c r="AA42" s="22">
        <v>1.0242199999999999</v>
      </c>
    </row>
    <row r="43" spans="1:27" x14ac:dyDescent="0.25">
      <c r="A43" s="18" t="s">
        <v>51</v>
      </c>
      <c r="B43" s="18">
        <v>0.205822</v>
      </c>
      <c r="C43" s="18">
        <v>0.32357599999999997</v>
      </c>
      <c r="D43" s="18">
        <v>0.28089199999999998</v>
      </c>
      <c r="E43" s="18">
        <v>0.190363</v>
      </c>
      <c r="F43" s="18">
        <v>0.84327300000000005</v>
      </c>
      <c r="G43" s="18">
        <v>0.155366</v>
      </c>
      <c r="H43" s="18">
        <v>0.17366500000000001</v>
      </c>
      <c r="I43" s="18">
        <v>0.14696300000000001</v>
      </c>
      <c r="J43" s="18">
        <v>0.184782</v>
      </c>
      <c r="K43" s="18">
        <v>0.182805</v>
      </c>
      <c r="L43" s="18">
        <v>0.42485899999999999</v>
      </c>
      <c r="M43" s="18">
        <v>0.54015000000000002</v>
      </c>
      <c r="O43" s="22" t="s">
        <v>51</v>
      </c>
      <c r="P43" s="22">
        <v>0.355599</v>
      </c>
      <c r="Q43" s="22">
        <v>0.59240099999999996</v>
      </c>
      <c r="R43" s="22">
        <v>0.48413400000000001</v>
      </c>
      <c r="S43" s="22">
        <v>0.35366399999999998</v>
      </c>
      <c r="T43" s="22">
        <v>1.13666</v>
      </c>
      <c r="U43" s="22">
        <v>0.28798400000000002</v>
      </c>
      <c r="V43" s="22">
        <v>0.297292</v>
      </c>
      <c r="W43" s="22">
        <v>0.26596199999999998</v>
      </c>
      <c r="X43" s="22">
        <v>0.32982800000000001</v>
      </c>
      <c r="Y43" s="22">
        <v>0.326625</v>
      </c>
      <c r="Z43" s="22">
        <v>0.64242699999999997</v>
      </c>
      <c r="AA43" s="22">
        <v>0.72370999999999996</v>
      </c>
    </row>
    <row r="44" spans="1:27" x14ac:dyDescent="0.25">
      <c r="A44" s="18" t="s">
        <v>52</v>
      </c>
      <c r="B44" s="18">
        <v>0.156248</v>
      </c>
      <c r="C44" s="18">
        <v>0.189472</v>
      </c>
      <c r="D44" s="18">
        <v>0.56339399999999995</v>
      </c>
      <c r="E44" s="18">
        <v>0.73204400000000003</v>
      </c>
      <c r="F44" s="18">
        <v>0.55241399999999996</v>
      </c>
      <c r="G44" s="18">
        <v>0.53950299999999995</v>
      </c>
      <c r="H44" s="18">
        <v>0.54694699999999996</v>
      </c>
      <c r="I44" s="18">
        <v>0.55314200000000002</v>
      </c>
      <c r="J44" s="18">
        <v>0.36911300000000002</v>
      </c>
      <c r="K44" s="18">
        <v>0.153642</v>
      </c>
      <c r="L44" s="18">
        <v>0.57970100000000002</v>
      </c>
      <c r="M44" s="18">
        <v>0.504776</v>
      </c>
      <c r="O44" s="22" t="s">
        <v>52</v>
      </c>
      <c r="P44" s="22">
        <v>0.27197399999999999</v>
      </c>
      <c r="Q44" s="22">
        <v>0.332231</v>
      </c>
      <c r="R44" s="22">
        <v>0.95027300000000003</v>
      </c>
      <c r="S44" s="22">
        <v>1.0143200000000001</v>
      </c>
      <c r="T44" s="22">
        <v>0.92889699999999997</v>
      </c>
      <c r="U44" s="22">
        <v>0.95778600000000003</v>
      </c>
      <c r="V44" s="22">
        <v>0.922601</v>
      </c>
      <c r="W44" s="22">
        <v>0.96522300000000005</v>
      </c>
      <c r="X44" s="22">
        <v>0.55015599999999998</v>
      </c>
      <c r="Y44" s="22">
        <v>0.26801199999999997</v>
      </c>
      <c r="Z44" s="22">
        <v>0.89437699999999998</v>
      </c>
      <c r="AA44" s="22">
        <v>0.86949600000000005</v>
      </c>
    </row>
    <row r="46" spans="1:27" x14ac:dyDescent="0.25">
      <c r="A46" s="14" t="s">
        <v>56</v>
      </c>
      <c r="O46" s="14" t="s">
        <v>61</v>
      </c>
    </row>
    <row r="47" spans="1:27" x14ac:dyDescent="0.25">
      <c r="A47" s="19" t="s">
        <v>44</v>
      </c>
      <c r="B47" s="19">
        <v>1</v>
      </c>
      <c r="C47" s="19">
        <v>2</v>
      </c>
      <c r="D47" s="19">
        <v>3</v>
      </c>
      <c r="E47" s="19">
        <v>4</v>
      </c>
      <c r="F47" s="19">
        <v>5</v>
      </c>
      <c r="G47" s="19">
        <v>6</v>
      </c>
      <c r="H47" s="19">
        <v>7</v>
      </c>
      <c r="I47" s="19">
        <v>8</v>
      </c>
      <c r="J47" s="19">
        <v>9</v>
      </c>
      <c r="K47" s="19">
        <v>10</v>
      </c>
      <c r="L47" s="19">
        <v>11</v>
      </c>
      <c r="M47" s="19">
        <v>12</v>
      </c>
      <c r="O47" s="23" t="s">
        <v>44</v>
      </c>
      <c r="P47" s="23">
        <v>1</v>
      </c>
      <c r="Q47" s="23">
        <v>2</v>
      </c>
      <c r="R47" s="23">
        <v>3</v>
      </c>
      <c r="S47" s="23">
        <v>4</v>
      </c>
      <c r="T47" s="23">
        <v>5</v>
      </c>
      <c r="U47" s="23">
        <v>6</v>
      </c>
      <c r="V47" s="23">
        <v>7</v>
      </c>
      <c r="W47" s="23">
        <v>8</v>
      </c>
      <c r="X47" s="23">
        <v>9</v>
      </c>
      <c r="Y47" s="23">
        <v>10</v>
      </c>
      <c r="Z47" s="23">
        <v>11</v>
      </c>
      <c r="AA47" s="23">
        <v>12</v>
      </c>
    </row>
    <row r="48" spans="1:27" x14ac:dyDescent="0.25">
      <c r="A48" s="19" t="s">
        <v>45</v>
      </c>
      <c r="B48" s="3">
        <v>5.8553000000000001E-2</v>
      </c>
      <c r="C48" s="3">
        <v>0.202267</v>
      </c>
      <c r="D48" s="3">
        <v>0.34922999999999998</v>
      </c>
      <c r="E48" s="3">
        <v>0.467144</v>
      </c>
      <c r="F48" s="3">
        <v>0.574183</v>
      </c>
      <c r="G48" s="3">
        <v>0.68066199999999999</v>
      </c>
      <c r="H48" s="19">
        <v>1.45339</v>
      </c>
      <c r="I48" s="19">
        <v>0.484842</v>
      </c>
      <c r="J48" s="19">
        <v>0.22405800000000001</v>
      </c>
      <c r="K48" s="19">
        <v>0.222193</v>
      </c>
      <c r="L48" s="19">
        <v>1.2623599999999999</v>
      </c>
      <c r="M48" s="19">
        <v>0.19692000000000001</v>
      </c>
      <c r="O48" s="23" t="s">
        <v>45</v>
      </c>
      <c r="P48" s="3">
        <v>6.8783700000000003E-2</v>
      </c>
      <c r="Q48" s="3">
        <v>0.20997299999999999</v>
      </c>
      <c r="R48" s="3">
        <v>0.35523900000000003</v>
      </c>
      <c r="S48" s="3">
        <v>0.47491</v>
      </c>
      <c r="T48" s="3">
        <v>0.57535599999999998</v>
      </c>
      <c r="U48" s="3">
        <v>0.68864899999999996</v>
      </c>
      <c r="V48" s="23">
        <v>1.57738</v>
      </c>
      <c r="W48" s="23">
        <v>0.61759200000000003</v>
      </c>
      <c r="X48" s="23">
        <v>0.32799099999999998</v>
      </c>
      <c r="Y48" s="23">
        <v>0.32607799999999998</v>
      </c>
      <c r="Z48" s="23">
        <v>0.91006900000000002</v>
      </c>
      <c r="AA48" s="23">
        <v>0.30102299999999999</v>
      </c>
    </row>
    <row r="49" spans="1:27" x14ac:dyDescent="0.25">
      <c r="A49" s="19" t="s">
        <v>46</v>
      </c>
      <c r="B49" s="3">
        <v>5.8918600000000002E-2</v>
      </c>
      <c r="C49" s="3">
        <v>0.237237</v>
      </c>
      <c r="D49" s="3">
        <v>0.39075599999999999</v>
      </c>
      <c r="E49" s="3">
        <v>0.492479</v>
      </c>
      <c r="F49" s="3">
        <v>0.62478500000000003</v>
      </c>
      <c r="G49" s="3">
        <v>0.73673599999999995</v>
      </c>
      <c r="H49" s="19">
        <v>1.42425</v>
      </c>
      <c r="I49" s="19">
        <v>0.357595</v>
      </c>
      <c r="J49" s="19">
        <v>0.266096</v>
      </c>
      <c r="K49" s="19">
        <v>0.41567700000000002</v>
      </c>
      <c r="L49" s="19">
        <v>0.58373799999999998</v>
      </c>
      <c r="M49" s="19">
        <v>0.81462100000000004</v>
      </c>
      <c r="O49" s="23" t="s">
        <v>46</v>
      </c>
      <c r="P49" s="3">
        <v>6.9477300000000006E-2</v>
      </c>
      <c r="Q49" s="3">
        <v>0.24687000000000001</v>
      </c>
      <c r="R49" s="3">
        <v>0.396955</v>
      </c>
      <c r="S49" s="3">
        <v>0.49643100000000001</v>
      </c>
      <c r="T49" s="3">
        <v>0.62706799999999996</v>
      </c>
      <c r="U49" s="3">
        <v>0.73725600000000002</v>
      </c>
      <c r="V49" s="23">
        <v>1.57433</v>
      </c>
      <c r="W49" s="23">
        <v>0.48225200000000001</v>
      </c>
      <c r="X49" s="23">
        <v>0.34579500000000002</v>
      </c>
      <c r="Y49" s="23">
        <v>0.615726</v>
      </c>
      <c r="Z49" s="23">
        <v>0.72741</v>
      </c>
      <c r="AA49" s="23">
        <v>1.43784</v>
      </c>
    </row>
    <row r="50" spans="1:27" x14ac:dyDescent="0.25">
      <c r="A50" s="19" t="s">
        <v>47</v>
      </c>
      <c r="B50" s="19">
        <v>0.30604100000000001</v>
      </c>
      <c r="C50" s="19">
        <v>0.46244099999999999</v>
      </c>
      <c r="D50" s="19">
        <v>1.01101</v>
      </c>
      <c r="E50" s="19">
        <v>0.42891499999999999</v>
      </c>
      <c r="F50" s="19">
        <v>0.61630700000000005</v>
      </c>
      <c r="G50" s="19">
        <v>0.22991</v>
      </c>
      <c r="H50" s="19">
        <v>0.19443299999999999</v>
      </c>
      <c r="I50" s="19">
        <v>1.10477</v>
      </c>
      <c r="J50" s="19">
        <v>0.201463</v>
      </c>
      <c r="K50" s="19">
        <v>0.10977000000000001</v>
      </c>
      <c r="L50" s="19">
        <v>0.207092</v>
      </c>
      <c r="M50" s="19">
        <v>1.11466</v>
      </c>
      <c r="O50" s="23" t="s">
        <v>47</v>
      </c>
      <c r="P50" s="23">
        <v>0.47244999999999998</v>
      </c>
      <c r="Q50" s="23">
        <v>0.65457100000000001</v>
      </c>
      <c r="R50" s="23">
        <v>1.1895100000000001</v>
      </c>
      <c r="S50" s="23">
        <v>0.62939400000000001</v>
      </c>
      <c r="T50" s="23">
        <v>0.83945999999999998</v>
      </c>
      <c r="U50" s="23">
        <v>0.37674999999999997</v>
      </c>
      <c r="V50" s="23">
        <v>0.296344</v>
      </c>
      <c r="W50" s="23">
        <v>1.20543</v>
      </c>
      <c r="X50" s="23">
        <v>0.31748700000000002</v>
      </c>
      <c r="Y50" s="23">
        <v>0.15046799999999999</v>
      </c>
      <c r="Z50" s="23">
        <v>0.32921499999999998</v>
      </c>
      <c r="AA50" s="23">
        <v>1.17272</v>
      </c>
    </row>
    <row r="51" spans="1:27" x14ac:dyDescent="0.25">
      <c r="A51" s="19" t="s">
        <v>48</v>
      </c>
      <c r="B51" s="19">
        <v>0.52698199999999995</v>
      </c>
      <c r="C51" s="19">
        <v>1.6432100000000001</v>
      </c>
      <c r="D51" s="19">
        <v>0.83141600000000004</v>
      </c>
      <c r="E51" s="19">
        <v>1.20699</v>
      </c>
      <c r="F51" s="19">
        <v>0.228849</v>
      </c>
      <c r="G51" s="19">
        <v>0.97540300000000002</v>
      </c>
      <c r="H51" s="19">
        <v>0.23050200000000001</v>
      </c>
      <c r="I51" s="19">
        <v>0.28939100000000001</v>
      </c>
      <c r="J51" s="19">
        <v>2.35806</v>
      </c>
      <c r="K51" s="19">
        <v>0.31213299999999999</v>
      </c>
      <c r="L51" s="19">
        <v>0.72585</v>
      </c>
      <c r="M51" s="19">
        <v>0.71559200000000001</v>
      </c>
      <c r="O51" s="23" t="s">
        <v>48</v>
      </c>
      <c r="P51" s="23">
        <v>0.70424100000000001</v>
      </c>
      <c r="Q51" s="23">
        <v>1.72611</v>
      </c>
      <c r="R51" s="23">
        <v>0.98250000000000004</v>
      </c>
      <c r="S51" s="23">
        <v>1.3266500000000001</v>
      </c>
      <c r="T51" s="23">
        <v>0.36144999999999999</v>
      </c>
      <c r="U51" s="23">
        <v>1.04505</v>
      </c>
      <c r="V51" s="23">
        <v>0.360786</v>
      </c>
      <c r="W51" s="23">
        <v>0.45621299999999998</v>
      </c>
      <c r="X51" s="23">
        <v>2.3670900000000001</v>
      </c>
      <c r="Y51" s="23">
        <v>0.45430500000000001</v>
      </c>
      <c r="Z51" s="23">
        <v>0.83206800000000003</v>
      </c>
      <c r="AA51" s="23">
        <v>1.0194000000000001</v>
      </c>
    </row>
    <row r="52" spans="1:27" x14ac:dyDescent="0.25">
      <c r="A52" s="19" t="s">
        <v>49</v>
      </c>
      <c r="B52" s="19">
        <v>0.71187299999999998</v>
      </c>
      <c r="C52" s="19">
        <v>0.16861899999999999</v>
      </c>
      <c r="D52" s="19">
        <v>0.76579600000000003</v>
      </c>
      <c r="E52" s="19">
        <v>0.63495699999999999</v>
      </c>
      <c r="F52" s="19">
        <v>0.68406800000000001</v>
      </c>
      <c r="G52" s="19">
        <v>0.21230199999999999</v>
      </c>
      <c r="H52" s="19">
        <v>0.64064200000000004</v>
      </c>
      <c r="I52" s="19">
        <v>0.520042</v>
      </c>
      <c r="J52" s="19">
        <v>0.618981</v>
      </c>
      <c r="K52" s="19">
        <v>0.66282700000000006</v>
      </c>
      <c r="L52" s="19">
        <v>0.21280199999999999</v>
      </c>
      <c r="M52" s="19">
        <v>0.36834</v>
      </c>
      <c r="O52" s="23" t="s">
        <v>49</v>
      </c>
      <c r="P52" s="23">
        <v>1.03688</v>
      </c>
      <c r="Q52" s="23">
        <v>0.26979300000000001</v>
      </c>
      <c r="R52" s="23">
        <v>1.12686</v>
      </c>
      <c r="S52" s="23">
        <v>0.96954799999999997</v>
      </c>
      <c r="T52" s="23">
        <v>1.0261199999999999</v>
      </c>
      <c r="U52" s="23">
        <v>0.31562499999999999</v>
      </c>
      <c r="V52" s="23">
        <v>0.96085500000000001</v>
      </c>
      <c r="W52" s="23">
        <v>0.81276000000000004</v>
      </c>
      <c r="X52" s="23">
        <v>0.876799</v>
      </c>
      <c r="Y52" s="23">
        <v>1.0007699999999999</v>
      </c>
      <c r="Z52" s="23">
        <v>0.34191199999999999</v>
      </c>
      <c r="AA52" s="23">
        <v>0.57818499999999995</v>
      </c>
    </row>
    <row r="53" spans="1:27" x14ac:dyDescent="0.25">
      <c r="A53" s="19" t="s">
        <v>50</v>
      </c>
      <c r="B53" s="19">
        <v>0.29838199999999998</v>
      </c>
      <c r="C53" s="19">
        <v>0.35696</v>
      </c>
      <c r="D53" s="19">
        <v>0.32653900000000002</v>
      </c>
      <c r="E53" s="19">
        <v>0.435475</v>
      </c>
      <c r="F53" s="19">
        <v>0.320548</v>
      </c>
      <c r="G53" s="19">
        <v>0.210088</v>
      </c>
      <c r="H53" s="19">
        <v>0.35456500000000002</v>
      </c>
      <c r="I53" s="19">
        <v>0.36145300000000002</v>
      </c>
      <c r="J53" s="19">
        <v>0.53201600000000004</v>
      </c>
      <c r="K53" s="19">
        <v>0.47417199999999998</v>
      </c>
      <c r="L53" s="19">
        <v>0.52143399999999995</v>
      </c>
      <c r="M53" s="19">
        <v>0.85749799999999998</v>
      </c>
      <c r="O53" s="23" t="s">
        <v>50</v>
      </c>
      <c r="P53" s="23">
        <v>0.38996799999999998</v>
      </c>
      <c r="Q53" s="23">
        <v>0.49648300000000001</v>
      </c>
      <c r="R53" s="23">
        <v>0.50128099999999998</v>
      </c>
      <c r="S53" s="23">
        <v>0.62797400000000003</v>
      </c>
      <c r="T53" s="23">
        <v>0.50599000000000005</v>
      </c>
      <c r="U53" s="23">
        <v>0.35028999999999999</v>
      </c>
      <c r="V53" s="23">
        <v>0.52511699999999994</v>
      </c>
      <c r="W53" s="23">
        <v>0.55435100000000004</v>
      </c>
      <c r="X53" s="23">
        <v>0.73048100000000005</v>
      </c>
      <c r="Y53" s="23">
        <v>0.68331399999999998</v>
      </c>
      <c r="Z53" s="23">
        <v>0.75148999999999999</v>
      </c>
      <c r="AA53" s="23">
        <v>1.0625100000000001</v>
      </c>
    </row>
    <row r="54" spans="1:27" x14ac:dyDescent="0.25">
      <c r="A54" s="19" t="s">
        <v>51</v>
      </c>
      <c r="B54" s="19">
        <v>0.247534</v>
      </c>
      <c r="C54" s="19">
        <v>0.40164800000000001</v>
      </c>
      <c r="D54" s="19">
        <v>0.33749800000000002</v>
      </c>
      <c r="E54" s="19">
        <v>0.23372299999999999</v>
      </c>
      <c r="F54" s="19">
        <v>0.94010300000000002</v>
      </c>
      <c r="G54" s="19">
        <v>0.19067600000000001</v>
      </c>
      <c r="H54" s="19">
        <v>0.20768700000000001</v>
      </c>
      <c r="I54" s="19">
        <v>0.178701</v>
      </c>
      <c r="J54" s="19">
        <v>0.22240499999999999</v>
      </c>
      <c r="K54" s="19">
        <v>0.22183</v>
      </c>
      <c r="L54" s="19">
        <v>0.49248399999999998</v>
      </c>
      <c r="M54" s="19">
        <v>0.59714800000000001</v>
      </c>
      <c r="O54" s="23" t="s">
        <v>51</v>
      </c>
      <c r="P54" s="23">
        <v>0.38649099999999997</v>
      </c>
      <c r="Q54" s="23">
        <v>0.64525900000000003</v>
      </c>
      <c r="R54" s="23">
        <v>0.52515000000000001</v>
      </c>
      <c r="S54" s="23">
        <v>0.38912200000000002</v>
      </c>
      <c r="T54" s="23">
        <v>1.18068</v>
      </c>
      <c r="U54" s="23">
        <v>0.31769199999999997</v>
      </c>
      <c r="V54" s="23">
        <v>0.32286900000000002</v>
      </c>
      <c r="W54" s="23">
        <v>0.29260399999999998</v>
      </c>
      <c r="X54" s="23">
        <v>0.36152099999999998</v>
      </c>
      <c r="Y54" s="23">
        <v>0.35721799999999998</v>
      </c>
      <c r="Z54" s="23">
        <v>0.68053300000000005</v>
      </c>
      <c r="AA54" s="23">
        <v>0.75564299999999995</v>
      </c>
    </row>
    <row r="55" spans="1:27" x14ac:dyDescent="0.25">
      <c r="A55" s="19" t="s">
        <v>52</v>
      </c>
      <c r="B55" s="19">
        <v>0.188276</v>
      </c>
      <c r="C55" s="19">
        <v>0.22936599999999999</v>
      </c>
      <c r="D55" s="19">
        <v>0.68561799999999995</v>
      </c>
      <c r="E55" s="19">
        <v>0.82434200000000002</v>
      </c>
      <c r="F55" s="19">
        <v>0.66870099999999999</v>
      </c>
      <c r="G55" s="19">
        <v>0.66743600000000003</v>
      </c>
      <c r="H55" s="19">
        <v>0.66514499999999999</v>
      </c>
      <c r="I55" s="19">
        <v>0.68147599999999997</v>
      </c>
      <c r="J55" s="19">
        <v>0.423545</v>
      </c>
      <c r="K55" s="19">
        <v>0.18440500000000001</v>
      </c>
      <c r="L55" s="19">
        <v>0.680419</v>
      </c>
      <c r="M55" s="19">
        <v>0.61628099999999997</v>
      </c>
      <c r="O55" s="23" t="s">
        <v>52</v>
      </c>
      <c r="P55" s="23">
        <v>0.29655700000000002</v>
      </c>
      <c r="Q55" s="23">
        <v>0.36215399999999998</v>
      </c>
      <c r="R55" s="23">
        <v>1.0152699999999999</v>
      </c>
      <c r="S55" s="23">
        <v>1.05789</v>
      </c>
      <c r="T55" s="23">
        <v>0.99117699999999997</v>
      </c>
      <c r="U55" s="23">
        <v>1.02928</v>
      </c>
      <c r="V55" s="23">
        <v>0.98609000000000002</v>
      </c>
      <c r="W55" s="23">
        <v>1.03406</v>
      </c>
      <c r="X55" s="23">
        <v>0.58440400000000003</v>
      </c>
      <c r="Y55" s="23">
        <v>0.29274899999999998</v>
      </c>
      <c r="Z55" s="23">
        <v>0.94421999999999995</v>
      </c>
      <c r="AA55" s="23">
        <v>0.93308100000000005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D12AF-B4E9-42F6-9978-BA9904DDA3A5}">
  <dimension ref="A2:AF60"/>
  <sheetViews>
    <sheetView topLeftCell="A13" workbookViewId="0">
      <selection activeCell="L40" sqref="L40"/>
    </sheetView>
  </sheetViews>
  <sheetFormatPr defaultRowHeight="15" x14ac:dyDescent="0.25"/>
  <cols>
    <col min="1" max="1" width="14" bestFit="1" customWidth="1"/>
    <col min="2" max="2" width="12" bestFit="1" customWidth="1"/>
  </cols>
  <sheetData>
    <row r="2" spans="1:32" x14ac:dyDescent="0.25">
      <c r="A2" t="s">
        <v>0</v>
      </c>
      <c r="L2" t="str">
        <f>"+ Control"</f>
        <v>+ Control</v>
      </c>
      <c r="N2" t="s">
        <v>71</v>
      </c>
      <c r="Y2" s="15" t="s">
        <v>90</v>
      </c>
      <c r="AB2" s="3" t="s">
        <v>92</v>
      </c>
    </row>
    <row r="3" spans="1:32" x14ac:dyDescent="0.25">
      <c r="A3" t="s">
        <v>88</v>
      </c>
      <c r="L3" t="s">
        <v>88</v>
      </c>
      <c r="N3" t="s">
        <v>88</v>
      </c>
      <c r="T3" t="s">
        <v>88</v>
      </c>
      <c r="Y3" s="27" t="s">
        <v>91</v>
      </c>
    </row>
    <row r="4" spans="1:32" x14ac:dyDescent="0.25">
      <c r="A4" t="s">
        <v>66</v>
      </c>
      <c r="B4">
        <v>0</v>
      </c>
      <c r="C4">
        <v>2</v>
      </c>
      <c r="D4">
        <v>4</v>
      </c>
      <c r="E4">
        <v>6</v>
      </c>
      <c r="F4">
        <v>8</v>
      </c>
      <c r="G4">
        <v>10</v>
      </c>
      <c r="N4" t="s">
        <v>72</v>
      </c>
      <c r="O4" t="s">
        <v>73</v>
      </c>
      <c r="P4" t="s">
        <v>74</v>
      </c>
      <c r="Q4" t="s">
        <v>75</v>
      </c>
      <c r="R4" t="s">
        <v>76</v>
      </c>
    </row>
    <row r="5" spans="1:32" x14ac:dyDescent="0.25">
      <c r="B5">
        <v>5.2807E-2</v>
      </c>
      <c r="C5">
        <v>0.17244200000000001</v>
      </c>
      <c r="D5">
        <v>0.293265</v>
      </c>
      <c r="E5">
        <v>0.380691</v>
      </c>
      <c r="F5">
        <v>0.47294399999999998</v>
      </c>
      <c r="G5">
        <v>0.54788199999999998</v>
      </c>
      <c r="I5" t="s">
        <v>68</v>
      </c>
      <c r="J5">
        <f>AVERAGE(B5:B6)</f>
        <v>5.2908400000000001E-2</v>
      </c>
      <c r="L5" s="24">
        <v>0.39089099999999999</v>
      </c>
      <c r="N5" s="24">
        <v>0.31006299999999998</v>
      </c>
      <c r="O5" s="27">
        <v>0.138261</v>
      </c>
      <c r="P5" s="24">
        <v>0.121603</v>
      </c>
      <c r="Q5" s="27">
        <v>1.5494699999999999</v>
      </c>
      <c r="R5" s="27">
        <v>0.103024</v>
      </c>
      <c r="T5" s="24">
        <v>0.12592999999999999</v>
      </c>
      <c r="U5" s="15">
        <v>0.736402</v>
      </c>
      <c r="V5" s="15">
        <v>1.2044999999999999</v>
      </c>
      <c r="W5" s="24">
        <v>0.20281199999999999</v>
      </c>
      <c r="X5" s="24">
        <v>0.312558</v>
      </c>
      <c r="Y5" s="24">
        <v>9.6945299999999998E-2</v>
      </c>
      <c r="Z5" s="24">
        <v>0.10324700000000001</v>
      </c>
      <c r="AA5" s="15">
        <v>0.89648000000000005</v>
      </c>
      <c r="AB5" s="24">
        <v>9.4859399999999997E-2</v>
      </c>
      <c r="AC5" s="3">
        <v>7.4115600000000004E-2</v>
      </c>
      <c r="AD5" s="24">
        <v>9.8170499999999994E-2</v>
      </c>
      <c r="AE5" s="15">
        <v>1.2047300000000001</v>
      </c>
      <c r="AF5" s="24">
        <v>0.18942300000000001</v>
      </c>
    </row>
    <row r="6" spans="1:32" x14ac:dyDescent="0.25">
      <c r="B6">
        <v>5.3009800000000003E-2</v>
      </c>
      <c r="C6">
        <v>0.198102</v>
      </c>
      <c r="D6">
        <v>0.32056000000000001</v>
      </c>
      <c r="E6">
        <v>0.398262</v>
      </c>
      <c r="F6">
        <v>0.49415100000000001</v>
      </c>
      <c r="G6">
        <v>0.580793</v>
      </c>
      <c r="L6" s="24">
        <v>0.36778899999999998</v>
      </c>
      <c r="N6" s="24">
        <v>0.22517300000000001</v>
      </c>
      <c r="O6" s="27">
        <v>0.48175299999999999</v>
      </c>
      <c r="P6" s="24"/>
      <c r="Q6" s="27">
        <v>0.39023999999999998</v>
      </c>
      <c r="R6" s="27">
        <v>0.55201299999999998</v>
      </c>
      <c r="T6" s="24">
        <v>0.272121</v>
      </c>
      <c r="U6" s="15">
        <v>1.40195</v>
      </c>
      <c r="V6" s="24">
        <v>0.583839</v>
      </c>
      <c r="W6" s="15">
        <v>0.94532899999999997</v>
      </c>
      <c r="X6" s="24">
        <v>0.11454499999999999</v>
      </c>
      <c r="Y6" s="15">
        <v>0.82493399999999995</v>
      </c>
      <c r="Z6" s="24">
        <v>0.104229</v>
      </c>
      <c r="AA6" s="24">
        <v>0.124052</v>
      </c>
      <c r="AB6" s="15">
        <v>2.17754</v>
      </c>
      <c r="AC6" s="24">
        <v>0.17207600000000001</v>
      </c>
      <c r="AD6" s="3">
        <v>0.53977600000000003</v>
      </c>
      <c r="AE6" s="24">
        <v>0.264627</v>
      </c>
    </row>
    <row r="7" spans="1:32" x14ac:dyDescent="0.25">
      <c r="T7" s="24">
        <v>0.227386</v>
      </c>
      <c r="U7" s="24">
        <v>8.2976300000000003E-2</v>
      </c>
      <c r="V7" s="24">
        <v>0.230321</v>
      </c>
      <c r="W7" s="24">
        <v>0.198993</v>
      </c>
      <c r="X7" s="24">
        <v>0.20740400000000001</v>
      </c>
      <c r="Y7" s="24">
        <v>0.115242</v>
      </c>
      <c r="Z7" s="24">
        <v>0.203149</v>
      </c>
      <c r="AA7" s="24">
        <v>0.168383</v>
      </c>
      <c r="AB7" s="24">
        <v>0.25879799999999997</v>
      </c>
      <c r="AC7" s="24">
        <v>0.206176</v>
      </c>
      <c r="AD7" s="24">
        <v>9.3032100000000006E-2</v>
      </c>
      <c r="AE7" s="24">
        <v>0.119493</v>
      </c>
    </row>
    <row r="8" spans="1:32" x14ac:dyDescent="0.25">
      <c r="T8" s="24">
        <v>0.240482</v>
      </c>
      <c r="U8" s="24">
        <v>0.17971100000000001</v>
      </c>
      <c r="V8" s="24">
        <v>0.146874</v>
      </c>
      <c r="W8" s="24">
        <v>0.18416199999999999</v>
      </c>
      <c r="X8" s="24">
        <v>0.128858</v>
      </c>
      <c r="Y8" s="24">
        <v>8.5207599999999994E-2</v>
      </c>
      <c r="Z8" s="24">
        <v>0.17022899999999999</v>
      </c>
      <c r="AA8" s="24">
        <v>0.15563199999999999</v>
      </c>
      <c r="AB8" s="24">
        <v>0.273947</v>
      </c>
      <c r="AC8" s="24">
        <v>0.220134</v>
      </c>
      <c r="AD8" s="24">
        <v>0.23048199999999999</v>
      </c>
      <c r="AE8" s="24">
        <v>0.49232900000000002</v>
      </c>
    </row>
    <row r="9" spans="1:32" x14ac:dyDescent="0.25">
      <c r="A9" t="s">
        <v>67</v>
      </c>
      <c r="L9" t="s">
        <v>67</v>
      </c>
      <c r="N9" t="s">
        <v>67</v>
      </c>
      <c r="T9" s="24">
        <v>0.10336099999999999</v>
      </c>
      <c r="U9" s="24">
        <v>0.110388</v>
      </c>
      <c r="V9" s="24">
        <v>0.13350000000000001</v>
      </c>
      <c r="W9" s="24">
        <v>8.77835E-2</v>
      </c>
      <c r="X9" s="24">
        <v>0.50716600000000001</v>
      </c>
      <c r="Y9" s="24">
        <v>7.4904100000000001E-2</v>
      </c>
      <c r="Z9" s="24">
        <v>8.8536199999999995E-2</v>
      </c>
      <c r="AA9" s="24">
        <v>7.6190900000000006E-2</v>
      </c>
      <c r="AB9" s="24">
        <v>9.3572600000000006E-2</v>
      </c>
      <c r="AC9" s="24">
        <v>8.9974999999999999E-2</v>
      </c>
      <c r="AD9" s="24">
        <v>0.22558400000000001</v>
      </c>
      <c r="AE9" s="24">
        <v>0.35991699999999999</v>
      </c>
    </row>
    <row r="10" spans="1:32" x14ac:dyDescent="0.25">
      <c r="A10" t="s">
        <v>66</v>
      </c>
      <c r="B10">
        <v>0</v>
      </c>
      <c r="C10">
        <v>2</v>
      </c>
      <c r="D10">
        <v>4</v>
      </c>
      <c r="E10">
        <v>6</v>
      </c>
      <c r="F10">
        <v>8</v>
      </c>
      <c r="G10">
        <v>10</v>
      </c>
      <c r="N10" t="s">
        <v>72</v>
      </c>
      <c r="O10" t="s">
        <v>73</v>
      </c>
      <c r="P10" t="s">
        <v>74</v>
      </c>
      <c r="Q10" t="s">
        <v>75</v>
      </c>
      <c r="R10" t="s">
        <v>76</v>
      </c>
      <c r="T10" s="24">
        <v>8.4662899999999999E-2</v>
      </c>
      <c r="U10" s="24">
        <v>9.0921399999999999E-2</v>
      </c>
      <c r="V10" s="24">
        <v>0.17707899999999999</v>
      </c>
      <c r="W10" s="24">
        <v>0.42773800000000001</v>
      </c>
      <c r="X10" s="24">
        <v>0.19667200000000001</v>
      </c>
      <c r="Y10" s="24">
        <v>0.15880900000000001</v>
      </c>
      <c r="Z10" s="24">
        <v>0.186195</v>
      </c>
      <c r="AA10" s="24">
        <v>0.17219400000000001</v>
      </c>
      <c r="AB10" s="24">
        <v>0.21435199999999999</v>
      </c>
      <c r="AC10" s="24">
        <v>8.5152900000000004E-2</v>
      </c>
      <c r="AD10" s="24">
        <v>0.25226900000000002</v>
      </c>
      <c r="AE10" s="24">
        <v>0.164738</v>
      </c>
    </row>
    <row r="11" spans="1:32" x14ac:dyDescent="0.25">
      <c r="B11">
        <v>5.3768400000000001E-2</v>
      </c>
      <c r="C11">
        <v>0.19756399999999999</v>
      </c>
      <c r="D11">
        <v>0.34410299999999999</v>
      </c>
      <c r="E11">
        <v>0.458756</v>
      </c>
      <c r="F11">
        <v>0.56907099999999999</v>
      </c>
      <c r="G11">
        <v>0.66830999999999996</v>
      </c>
      <c r="I11" t="s">
        <v>68</v>
      </c>
      <c r="J11">
        <f>AVERAGE(B11:B12)</f>
        <v>5.4301249999999995E-2</v>
      </c>
      <c r="L11" s="24">
        <v>0.91969299999999998</v>
      </c>
      <c r="N11" s="24">
        <v>0.38732899999999998</v>
      </c>
      <c r="O11" s="27">
        <v>0.16527600000000001</v>
      </c>
      <c r="P11" s="24">
        <v>0.16140599999999999</v>
      </c>
      <c r="Q11" s="27">
        <v>1.5224800000000001</v>
      </c>
      <c r="R11" s="27">
        <v>0.143016</v>
      </c>
    </row>
    <row r="12" spans="1:32" x14ac:dyDescent="0.25">
      <c r="B12">
        <v>5.4834099999999997E-2</v>
      </c>
      <c r="C12">
        <v>0.232601</v>
      </c>
      <c r="D12">
        <v>0.38435599999999998</v>
      </c>
      <c r="E12">
        <v>0.485651</v>
      </c>
      <c r="F12">
        <v>0.61490100000000003</v>
      </c>
      <c r="G12">
        <v>0.72447799999999996</v>
      </c>
      <c r="L12" s="24">
        <v>0.88695299999999999</v>
      </c>
      <c r="N12" s="24">
        <v>0.28918300000000002</v>
      </c>
      <c r="O12" s="27">
        <v>0.31300299999999998</v>
      </c>
      <c r="P12" s="24"/>
      <c r="Q12" s="27">
        <v>0.480014</v>
      </c>
      <c r="R12" s="27">
        <v>0.55091000000000001</v>
      </c>
      <c r="T12" t="s">
        <v>67</v>
      </c>
    </row>
    <row r="13" spans="1:32" x14ac:dyDescent="0.25">
      <c r="T13" s="24">
        <v>0.200823</v>
      </c>
      <c r="U13" s="15">
        <v>0.38136100000000001</v>
      </c>
      <c r="V13" s="15">
        <v>1.08202</v>
      </c>
      <c r="W13" s="24">
        <v>0.29948200000000003</v>
      </c>
      <c r="X13" s="24">
        <v>0.45155699999999999</v>
      </c>
      <c r="Y13" s="24">
        <v>0.15024000000000001</v>
      </c>
      <c r="Z13" s="24">
        <v>0.14186599999999999</v>
      </c>
      <c r="AA13" s="15">
        <v>1.00708</v>
      </c>
      <c r="AB13" s="24">
        <v>0.13825899999999999</v>
      </c>
      <c r="AC13" s="3">
        <v>8.6450899999999997E-2</v>
      </c>
      <c r="AD13" s="24">
        <v>0.14066200000000001</v>
      </c>
      <c r="AE13" s="15">
        <v>1.12514</v>
      </c>
      <c r="AF13" s="24">
        <v>0.28777999999999998</v>
      </c>
    </row>
    <row r="14" spans="1:32" x14ac:dyDescent="0.25">
      <c r="A14" t="s">
        <v>69</v>
      </c>
      <c r="T14" s="24">
        <v>0.38930999999999999</v>
      </c>
      <c r="U14" s="15">
        <v>1.5398499999999999</v>
      </c>
      <c r="V14">
        <v>0.70571799999999996</v>
      </c>
      <c r="W14" s="15">
        <v>1.08528</v>
      </c>
      <c r="X14" s="24">
        <v>0.161492</v>
      </c>
      <c r="Y14" s="15">
        <v>0.89980400000000005</v>
      </c>
      <c r="Z14" s="24">
        <v>0.155948</v>
      </c>
      <c r="AA14" s="24">
        <v>0.19321199999999999</v>
      </c>
      <c r="AB14" s="15">
        <v>2.3038500000000002</v>
      </c>
      <c r="AC14" s="24">
        <v>0.23405500000000001</v>
      </c>
      <c r="AD14" s="3">
        <v>0.630305</v>
      </c>
      <c r="AE14" s="24">
        <v>0.47626800000000002</v>
      </c>
    </row>
    <row r="15" spans="1:32" x14ac:dyDescent="0.25">
      <c r="A15" t="s">
        <v>88</v>
      </c>
      <c r="L15" t="s">
        <v>88</v>
      </c>
      <c r="N15" t="s">
        <v>88</v>
      </c>
      <c r="T15" s="24">
        <v>0.453596</v>
      </c>
      <c r="U15" s="24">
        <v>0.11636299999999999</v>
      </c>
      <c r="V15" s="24">
        <v>0.48056900000000002</v>
      </c>
      <c r="W15" s="24">
        <v>0.39979900000000002</v>
      </c>
      <c r="X15" s="24">
        <v>0.42749500000000001</v>
      </c>
      <c r="Y15" s="24">
        <v>0.15412500000000001</v>
      </c>
      <c r="Z15" s="24">
        <v>0.40533799999999998</v>
      </c>
      <c r="AA15" s="24">
        <v>0.32971899999999998</v>
      </c>
      <c r="AB15" s="24">
        <v>0.42861500000000002</v>
      </c>
      <c r="AC15" s="24">
        <v>0.41937799999999997</v>
      </c>
      <c r="AD15" s="24">
        <v>0.14109099999999999</v>
      </c>
      <c r="AE15" s="24">
        <v>0.22706100000000001</v>
      </c>
    </row>
    <row r="16" spans="1:32" x14ac:dyDescent="0.25">
      <c r="A16" t="s">
        <v>66</v>
      </c>
      <c r="B16">
        <v>0</v>
      </c>
      <c r="C16">
        <v>2</v>
      </c>
      <c r="D16">
        <v>4</v>
      </c>
      <c r="E16">
        <v>6</v>
      </c>
      <c r="F16">
        <v>8</v>
      </c>
      <c r="G16">
        <v>10</v>
      </c>
      <c r="N16" t="s">
        <v>72</v>
      </c>
      <c r="O16" t="s">
        <v>73</v>
      </c>
      <c r="P16" t="s">
        <v>74</v>
      </c>
      <c r="Q16" t="s">
        <v>75</v>
      </c>
      <c r="R16" t="s">
        <v>76</v>
      </c>
      <c r="T16" s="24">
        <v>0.33565600000000001</v>
      </c>
      <c r="U16" s="24">
        <v>0.25453199999999998</v>
      </c>
      <c r="V16" s="24">
        <v>0.221857</v>
      </c>
      <c r="W16" s="24">
        <v>0.294151</v>
      </c>
      <c r="X16" s="24">
        <v>0.20907899999999999</v>
      </c>
      <c r="Y16" s="24">
        <v>0.13484099999999999</v>
      </c>
      <c r="Z16" s="24">
        <v>0.24807899999999999</v>
      </c>
      <c r="AA16" s="24">
        <v>0.24364</v>
      </c>
      <c r="AB16" s="24">
        <v>0.39035999999999998</v>
      </c>
      <c r="AC16" s="24">
        <v>0.332598</v>
      </c>
      <c r="AD16" s="24">
        <v>0.36158899999999999</v>
      </c>
      <c r="AE16" s="24">
        <v>0.67530000000000001</v>
      </c>
    </row>
    <row r="17" spans="1:32" x14ac:dyDescent="0.25">
      <c r="B17">
        <f>B5-$J$5</f>
        <v>-1.0140000000000149E-4</v>
      </c>
      <c r="C17">
        <f t="shared" ref="C17:G18" si="0">C5-$J$5</f>
        <v>0.11953360000000002</v>
      </c>
      <c r="D17">
        <f t="shared" si="0"/>
        <v>0.2403566</v>
      </c>
      <c r="E17">
        <f t="shared" si="0"/>
        <v>0.32778259999999998</v>
      </c>
      <c r="F17">
        <f t="shared" si="0"/>
        <v>0.42003559999999995</v>
      </c>
      <c r="G17">
        <f t="shared" si="0"/>
        <v>0.49497359999999996</v>
      </c>
      <c r="L17" s="24">
        <f>L5-$J$5</f>
        <v>0.33798259999999997</v>
      </c>
      <c r="N17" s="24">
        <f>N5-$J$5</f>
        <v>0.25715459999999996</v>
      </c>
      <c r="O17" s="27">
        <f t="shared" ref="O17:R17" si="1">O5-$J$5</f>
        <v>8.5352600000000001E-2</v>
      </c>
      <c r="P17" s="24">
        <f t="shared" si="1"/>
        <v>6.8694599999999995E-2</v>
      </c>
      <c r="Q17" s="24">
        <f t="shared" si="1"/>
        <v>1.4965615999999999</v>
      </c>
      <c r="R17" s="27">
        <f t="shared" si="1"/>
        <v>5.0115600000000003E-2</v>
      </c>
      <c r="T17" s="24">
        <v>0.161773</v>
      </c>
      <c r="U17" s="24">
        <v>0.237569</v>
      </c>
      <c r="V17" s="24">
        <v>0.220663</v>
      </c>
      <c r="W17" s="24">
        <v>0.14713699999999999</v>
      </c>
      <c r="X17" s="24">
        <v>0.72357099999999996</v>
      </c>
      <c r="Y17" s="24">
        <v>0.120502</v>
      </c>
      <c r="Z17" s="24">
        <v>0.138098</v>
      </c>
      <c r="AA17" s="24">
        <v>0.11633499999999999</v>
      </c>
      <c r="AB17" s="24">
        <v>0.14724599999999999</v>
      </c>
      <c r="AC17" s="24">
        <v>0.143316</v>
      </c>
      <c r="AD17" s="24">
        <v>0.34823799999999999</v>
      </c>
      <c r="AE17" s="24">
        <v>0.47283999999999998</v>
      </c>
    </row>
    <row r="18" spans="1:32" x14ac:dyDescent="0.25">
      <c r="B18">
        <f>B6-$J$5</f>
        <v>1.0140000000000149E-4</v>
      </c>
      <c r="C18">
        <f t="shared" si="0"/>
        <v>0.14519360000000001</v>
      </c>
      <c r="D18">
        <f t="shared" si="0"/>
        <v>0.26765159999999999</v>
      </c>
      <c r="E18">
        <f t="shared" si="0"/>
        <v>0.34535359999999998</v>
      </c>
      <c r="F18">
        <f t="shared" si="0"/>
        <v>0.44124259999999998</v>
      </c>
      <c r="G18">
        <f t="shared" si="0"/>
        <v>0.52788460000000004</v>
      </c>
      <c r="L18" s="24">
        <f>L6-$J$5</f>
        <v>0.31488059999999995</v>
      </c>
      <c r="N18" s="24">
        <f>N6-$J$5</f>
        <v>0.17226460000000002</v>
      </c>
      <c r="O18" s="27">
        <f t="shared" ref="O18:R18" si="2">O6-$J$5</f>
        <v>0.42884459999999996</v>
      </c>
      <c r="P18" s="24"/>
      <c r="Q18" s="27">
        <f t="shared" si="2"/>
        <v>0.33733159999999995</v>
      </c>
      <c r="R18" s="27">
        <f t="shared" si="2"/>
        <v>0.49910459999999995</v>
      </c>
      <c r="T18" s="24">
        <v>0.123567</v>
      </c>
      <c r="U18" s="24">
        <v>0.14727899999999999</v>
      </c>
      <c r="V18" s="24">
        <v>0.421985</v>
      </c>
      <c r="W18" s="24">
        <v>0.61551400000000001</v>
      </c>
      <c r="X18" s="24">
        <v>0.417099</v>
      </c>
      <c r="Y18" s="24">
        <v>0.39558700000000002</v>
      </c>
      <c r="Z18" s="24">
        <v>0.41187699999999999</v>
      </c>
      <c r="AA18" s="24">
        <v>0.407522</v>
      </c>
      <c r="AB18" s="24">
        <v>0.30908099999999999</v>
      </c>
      <c r="AC18" s="24">
        <v>0.123683</v>
      </c>
      <c r="AD18" s="24">
        <v>0.46070899999999998</v>
      </c>
      <c r="AE18" s="24">
        <v>0.37664799999999998</v>
      </c>
    </row>
    <row r="20" spans="1:32" x14ac:dyDescent="0.25">
      <c r="A20" t="s">
        <v>68</v>
      </c>
      <c r="B20">
        <f>AVERAGE(B17:B18)</f>
        <v>0</v>
      </c>
      <c r="C20">
        <f>AVERAGE(C17:C18)</f>
        <v>0.13236360000000003</v>
      </c>
      <c r="D20">
        <f>AVERAGE(D17:D18)</f>
        <v>0.25400410000000001</v>
      </c>
      <c r="E20">
        <f>AVERAGE(E17:E18)</f>
        <v>0.33656809999999998</v>
      </c>
      <c r="F20">
        <f>AVERAGE(F17:F18)</f>
        <v>0.43063909999999994</v>
      </c>
      <c r="G20">
        <f>AVERAGE(G17:G18)</f>
        <v>0.51142909999999997</v>
      </c>
      <c r="L20">
        <f>AVERAGE(L17:L18)</f>
        <v>0.32643159999999993</v>
      </c>
      <c r="N20">
        <f>AVERAGE(N17:N18)</f>
        <v>0.2147096</v>
      </c>
      <c r="O20" s="27">
        <f t="shared" ref="O20:R20" si="3">AVERAGE(O17:O18)</f>
        <v>0.25709859999999995</v>
      </c>
      <c r="P20">
        <f t="shared" si="3"/>
        <v>6.8694599999999995E-2</v>
      </c>
      <c r="Q20" s="27">
        <f t="shared" si="3"/>
        <v>0.91694659999999995</v>
      </c>
      <c r="R20" s="27">
        <f t="shared" si="3"/>
        <v>0.27461009999999997</v>
      </c>
    </row>
    <row r="21" spans="1:32" x14ac:dyDescent="0.25">
      <c r="T21" t="s">
        <v>69</v>
      </c>
    </row>
    <row r="22" spans="1:32" x14ac:dyDescent="0.25">
      <c r="A22" t="s">
        <v>67</v>
      </c>
      <c r="L22" t="s">
        <v>67</v>
      </c>
      <c r="N22" t="s">
        <v>67</v>
      </c>
      <c r="T22" t="s">
        <v>88</v>
      </c>
    </row>
    <row r="23" spans="1:32" x14ac:dyDescent="0.25">
      <c r="A23" t="s">
        <v>66</v>
      </c>
      <c r="B23">
        <v>0</v>
      </c>
      <c r="C23">
        <v>2</v>
      </c>
      <c r="D23">
        <v>4</v>
      </c>
      <c r="E23">
        <v>6</v>
      </c>
      <c r="F23">
        <v>8</v>
      </c>
      <c r="G23">
        <v>10</v>
      </c>
      <c r="N23" t="s">
        <v>72</v>
      </c>
      <c r="O23" t="s">
        <v>73</v>
      </c>
      <c r="P23" t="s">
        <v>74</v>
      </c>
      <c r="Q23" t="s">
        <v>75</v>
      </c>
      <c r="R23" t="s">
        <v>76</v>
      </c>
      <c r="T23">
        <f>T5-$J$5</f>
        <v>7.3021599999999992E-2</v>
      </c>
      <c r="U23" s="15">
        <f t="shared" ref="U23:AF23" si="4">U5-$J$5</f>
        <v>0.68349360000000003</v>
      </c>
      <c r="V23" s="15">
        <f t="shared" si="4"/>
        <v>1.1515915999999999</v>
      </c>
      <c r="W23">
        <f t="shared" si="4"/>
        <v>0.1499036</v>
      </c>
      <c r="X23">
        <f t="shared" si="4"/>
        <v>0.25964959999999998</v>
      </c>
      <c r="Y23">
        <f t="shared" si="4"/>
        <v>4.4036899999999997E-2</v>
      </c>
      <c r="Z23">
        <f t="shared" si="4"/>
        <v>5.0338600000000004E-2</v>
      </c>
      <c r="AA23" s="15">
        <f t="shared" si="4"/>
        <v>0.84357160000000009</v>
      </c>
      <c r="AB23">
        <f t="shared" si="4"/>
        <v>4.1950999999999995E-2</v>
      </c>
      <c r="AC23" s="3">
        <f t="shared" si="4"/>
        <v>2.1207200000000002E-2</v>
      </c>
      <c r="AD23">
        <f t="shared" si="4"/>
        <v>4.5262099999999993E-2</v>
      </c>
      <c r="AE23" s="15">
        <f t="shared" si="4"/>
        <v>1.1518216000000001</v>
      </c>
      <c r="AF23">
        <f t="shared" si="4"/>
        <v>0.13651460000000001</v>
      </c>
    </row>
    <row r="24" spans="1:32" x14ac:dyDescent="0.25">
      <c r="B24">
        <f>B11-$J$11</f>
        <v>-5.3284999999999444E-4</v>
      </c>
      <c r="C24">
        <f>C11-$J$11</f>
        <v>0.14326274999999999</v>
      </c>
      <c r="D24">
        <f>D11-$J$11</f>
        <v>0.28980174999999997</v>
      </c>
      <c r="E24">
        <f>E11-$J$11</f>
        <v>0.40445474999999997</v>
      </c>
      <c r="F24">
        <f>F11-$J$11</f>
        <v>0.51476975000000003</v>
      </c>
      <c r="G24">
        <f>G11-$J$11</f>
        <v>0.61400874999999999</v>
      </c>
      <c r="L24">
        <f>L11-$J$11</f>
        <v>0.86539175000000002</v>
      </c>
      <c r="N24">
        <f>N11-$J$11</f>
        <v>0.33302774999999996</v>
      </c>
      <c r="O24" s="27">
        <f t="shared" ref="O24:R24" si="5">O11-$J$11</f>
        <v>0.11097475000000001</v>
      </c>
      <c r="P24">
        <f t="shared" si="5"/>
        <v>0.10710475</v>
      </c>
      <c r="Q24">
        <f t="shared" si="5"/>
        <v>1.4681787500000001</v>
      </c>
      <c r="R24" s="27">
        <f t="shared" si="5"/>
        <v>8.8714750000000009E-2</v>
      </c>
      <c r="T24">
        <f t="shared" ref="T24:AE24" si="6">T6-$J$5</f>
        <v>0.21921260000000001</v>
      </c>
      <c r="U24" s="15">
        <f t="shared" si="6"/>
        <v>1.3490416000000001</v>
      </c>
      <c r="V24">
        <f t="shared" si="6"/>
        <v>0.53093060000000003</v>
      </c>
      <c r="W24" s="15">
        <f t="shared" si="6"/>
        <v>0.89242060000000001</v>
      </c>
      <c r="X24">
        <f t="shared" si="6"/>
        <v>6.1636599999999993E-2</v>
      </c>
      <c r="Y24" s="15">
        <f t="shared" si="6"/>
        <v>0.77202559999999998</v>
      </c>
      <c r="Z24">
        <f t="shared" si="6"/>
        <v>5.1320600000000001E-2</v>
      </c>
      <c r="AA24">
        <f t="shared" si="6"/>
        <v>7.1143600000000001E-2</v>
      </c>
      <c r="AB24" s="15">
        <f t="shared" si="6"/>
        <v>2.1246315999999998</v>
      </c>
      <c r="AC24">
        <f t="shared" si="6"/>
        <v>0.11916760000000001</v>
      </c>
      <c r="AD24" s="3">
        <f t="shared" si="6"/>
        <v>0.48686760000000001</v>
      </c>
      <c r="AE24">
        <f t="shared" si="6"/>
        <v>0.21171860000000001</v>
      </c>
    </row>
    <row r="25" spans="1:32" x14ac:dyDescent="0.25">
      <c r="B25">
        <f>B12-$J$11</f>
        <v>5.3285000000000138E-4</v>
      </c>
      <c r="C25">
        <f>C12-$J$11</f>
        <v>0.17829975000000001</v>
      </c>
      <c r="D25">
        <f>D12-$J$11</f>
        <v>0.33005474999999995</v>
      </c>
      <c r="E25">
        <f>E12-$J$11</f>
        <v>0.43134974999999998</v>
      </c>
      <c r="F25">
        <f>F12-$J$11</f>
        <v>0.56059975000000006</v>
      </c>
      <c r="G25">
        <f>G12-$J$11</f>
        <v>0.67017674999999999</v>
      </c>
      <c r="L25">
        <f>L12-$J$11</f>
        <v>0.83265175000000002</v>
      </c>
      <c r="N25">
        <f>N12-$J$11</f>
        <v>0.23488175000000003</v>
      </c>
      <c r="O25">
        <f t="shared" ref="O25:R25" si="7">O12-$J$11</f>
        <v>0.25870174999999995</v>
      </c>
      <c r="Q25" s="27">
        <f t="shared" si="7"/>
        <v>0.42571274999999997</v>
      </c>
      <c r="R25">
        <f t="shared" si="7"/>
        <v>0.49660875000000004</v>
      </c>
      <c r="T25">
        <f t="shared" ref="T25:AE25" si="8">T7-$J$5</f>
        <v>0.17447760000000001</v>
      </c>
      <c r="U25">
        <f t="shared" si="8"/>
        <v>3.0067900000000002E-2</v>
      </c>
      <c r="V25">
        <f t="shared" si="8"/>
        <v>0.1774126</v>
      </c>
      <c r="W25">
        <f t="shared" si="8"/>
        <v>0.14608460000000001</v>
      </c>
      <c r="X25">
        <f t="shared" si="8"/>
        <v>0.15449560000000001</v>
      </c>
      <c r="Y25">
        <f t="shared" si="8"/>
        <v>6.2333599999999996E-2</v>
      </c>
      <c r="Z25">
        <f t="shared" si="8"/>
        <v>0.1502406</v>
      </c>
      <c r="AA25">
        <f t="shared" si="8"/>
        <v>0.11547460000000001</v>
      </c>
      <c r="AB25">
        <f t="shared" si="8"/>
        <v>0.20588959999999998</v>
      </c>
      <c r="AC25">
        <f t="shared" si="8"/>
        <v>0.1532676</v>
      </c>
      <c r="AD25">
        <f t="shared" si="8"/>
        <v>4.0123700000000005E-2</v>
      </c>
      <c r="AE25">
        <f t="shared" si="8"/>
        <v>6.6584599999999994E-2</v>
      </c>
    </row>
    <row r="26" spans="1:32" x14ac:dyDescent="0.25">
      <c r="T26">
        <f t="shared" ref="T26:AE26" si="9">T8-$J$5</f>
        <v>0.18757360000000001</v>
      </c>
      <c r="U26">
        <f t="shared" si="9"/>
        <v>0.12680260000000002</v>
      </c>
      <c r="V26">
        <f t="shared" si="9"/>
        <v>9.396560000000001E-2</v>
      </c>
      <c r="W26">
        <f t="shared" si="9"/>
        <v>0.1312536</v>
      </c>
      <c r="X26">
        <f t="shared" si="9"/>
        <v>7.5949600000000006E-2</v>
      </c>
      <c r="Y26">
        <f t="shared" si="9"/>
        <v>3.2299199999999993E-2</v>
      </c>
      <c r="Z26">
        <f t="shared" si="9"/>
        <v>0.1173206</v>
      </c>
      <c r="AA26">
        <f t="shared" si="9"/>
        <v>0.1027236</v>
      </c>
      <c r="AB26">
        <f t="shared" si="9"/>
        <v>0.2210386</v>
      </c>
      <c r="AC26">
        <f t="shared" si="9"/>
        <v>0.1672256</v>
      </c>
      <c r="AD26">
        <f t="shared" si="9"/>
        <v>0.1775736</v>
      </c>
      <c r="AE26">
        <f t="shared" si="9"/>
        <v>0.43942059999999999</v>
      </c>
    </row>
    <row r="27" spans="1:32" x14ac:dyDescent="0.25">
      <c r="A27" t="s">
        <v>68</v>
      </c>
      <c r="B27">
        <f>AVERAGE(B24:B25)</f>
        <v>3.4694469519536142E-18</v>
      </c>
      <c r="C27">
        <f>AVERAGE(C24:C25)</f>
        <v>0.16078124999999999</v>
      </c>
      <c r="D27">
        <f>AVERAGE(D24:D25)</f>
        <v>0.30992824999999996</v>
      </c>
      <c r="E27">
        <f>AVERAGE(E24:E25)</f>
        <v>0.41790224999999998</v>
      </c>
      <c r="F27">
        <f>AVERAGE(F24:F25)</f>
        <v>0.53768475000000004</v>
      </c>
      <c r="G27">
        <f>AVERAGE(G24:G25)</f>
        <v>0.64209274999999999</v>
      </c>
      <c r="K27" t="s">
        <v>68</v>
      </c>
      <c r="L27">
        <f>AVERAGE(L24:L25)</f>
        <v>0.84902175000000002</v>
      </c>
      <c r="N27">
        <f>AVERAGE(N24:N25)</f>
        <v>0.28395474999999998</v>
      </c>
      <c r="O27">
        <f>AVERAGE(O24:O25)</f>
        <v>0.18483824999999998</v>
      </c>
      <c r="P27">
        <f t="shared" ref="O27:R27" si="10">AVERAGE(P24:P25)</f>
        <v>0.10710475</v>
      </c>
      <c r="Q27" s="27">
        <f t="shared" si="10"/>
        <v>0.94694575000000003</v>
      </c>
      <c r="R27" s="27">
        <f t="shared" si="10"/>
        <v>0.29266175000000005</v>
      </c>
      <c r="T27">
        <f t="shared" ref="T27:AE27" si="11">T9-$J$5</f>
        <v>5.0452599999999993E-2</v>
      </c>
      <c r="U27">
        <f t="shared" si="11"/>
        <v>5.7479599999999999E-2</v>
      </c>
      <c r="V27">
        <f t="shared" si="11"/>
        <v>8.0591600000000013E-2</v>
      </c>
      <c r="W27">
        <f t="shared" si="11"/>
        <v>3.4875099999999999E-2</v>
      </c>
      <c r="X27">
        <f t="shared" si="11"/>
        <v>0.45425759999999998</v>
      </c>
      <c r="Y27">
        <f t="shared" si="11"/>
        <v>2.19957E-2</v>
      </c>
      <c r="Z27">
        <f t="shared" si="11"/>
        <v>3.5627799999999994E-2</v>
      </c>
      <c r="AA27">
        <f t="shared" si="11"/>
        <v>2.3282500000000005E-2</v>
      </c>
      <c r="AB27">
        <f t="shared" si="11"/>
        <v>4.0664200000000005E-2</v>
      </c>
      <c r="AC27">
        <f t="shared" si="11"/>
        <v>3.7066599999999998E-2</v>
      </c>
      <c r="AD27">
        <f t="shared" si="11"/>
        <v>0.17267560000000001</v>
      </c>
      <c r="AE27">
        <f t="shared" si="11"/>
        <v>0.30700859999999996</v>
      </c>
    </row>
    <row r="28" spans="1:32" x14ac:dyDescent="0.25">
      <c r="T28">
        <f t="shared" ref="T28:AE28" si="12">T10-$J$5</f>
        <v>3.1754499999999998E-2</v>
      </c>
      <c r="U28">
        <f t="shared" si="12"/>
        <v>3.8012999999999998E-2</v>
      </c>
      <c r="V28">
        <f t="shared" si="12"/>
        <v>0.12417059999999999</v>
      </c>
      <c r="W28">
        <f t="shared" si="12"/>
        <v>0.37482959999999999</v>
      </c>
      <c r="X28">
        <f t="shared" si="12"/>
        <v>0.14376360000000002</v>
      </c>
      <c r="Y28">
        <f t="shared" si="12"/>
        <v>0.10590060000000001</v>
      </c>
      <c r="Z28">
        <f t="shared" si="12"/>
        <v>0.13328660000000001</v>
      </c>
      <c r="AA28">
        <f t="shared" si="12"/>
        <v>0.11928560000000002</v>
      </c>
      <c r="AB28">
        <f t="shared" si="12"/>
        <v>0.16144359999999999</v>
      </c>
      <c r="AC28">
        <f t="shared" si="12"/>
        <v>3.2244500000000002E-2</v>
      </c>
      <c r="AD28">
        <f t="shared" si="12"/>
        <v>0.19936060000000003</v>
      </c>
      <c r="AE28">
        <f t="shared" si="12"/>
        <v>0.1118296</v>
      </c>
    </row>
    <row r="29" spans="1:32" x14ac:dyDescent="0.25">
      <c r="A29" s="25" t="s">
        <v>65</v>
      </c>
      <c r="K29" s="25" t="s">
        <v>65</v>
      </c>
      <c r="L29">
        <f>L27-L20</f>
        <v>0.52259015000000009</v>
      </c>
      <c r="N29">
        <f>N27-N20</f>
        <v>6.9245149999999978E-2</v>
      </c>
      <c r="O29" s="27">
        <f t="shared" ref="O29:R29" si="13">O27-O20</f>
        <v>-7.2260349999999973E-2</v>
      </c>
      <c r="P29">
        <f t="shared" si="13"/>
        <v>3.8410150000000004E-2</v>
      </c>
      <c r="Q29" s="27">
        <f t="shared" si="13"/>
        <v>2.9999150000000085E-2</v>
      </c>
      <c r="R29" s="27">
        <f t="shared" si="13"/>
        <v>1.8051650000000086E-2</v>
      </c>
    </row>
    <row r="30" spans="1:32" x14ac:dyDescent="0.25">
      <c r="A30">
        <v>0</v>
      </c>
      <c r="B30">
        <v>0</v>
      </c>
      <c r="T30" t="s">
        <v>67</v>
      </c>
    </row>
    <row r="31" spans="1:32" ht="15" customHeight="1" x14ac:dyDescent="0.25">
      <c r="A31">
        <v>2</v>
      </c>
      <c r="B31">
        <v>0.16078124999999999</v>
      </c>
      <c r="E31" s="26" t="s">
        <v>77</v>
      </c>
      <c r="F31" s="26"/>
      <c r="G31" s="26"/>
      <c r="H31" s="26"/>
      <c r="K31" t="s">
        <v>78</v>
      </c>
      <c r="L31">
        <f>(L29-0.0269)/0.0636</f>
        <v>7.7938702830188689</v>
      </c>
      <c r="N31">
        <f t="shared" ref="M31:R31" si="14">(N29-0.0269)/0.0636</f>
        <v>0.66580424528301851</v>
      </c>
      <c r="O31" s="27">
        <f t="shared" si="14"/>
        <v>-1.5591249999999997</v>
      </c>
      <c r="P31">
        <f t="shared" si="14"/>
        <v>0.18097720125786168</v>
      </c>
      <c r="Q31" s="27">
        <f t="shared" si="14"/>
        <v>4.8728773584906994E-2</v>
      </c>
      <c r="R31" s="27">
        <f t="shared" si="14"/>
        <v>-0.13912499999999864</v>
      </c>
      <c r="T31">
        <f>T13-$J$11</f>
        <v>0.14652175000000001</v>
      </c>
      <c r="U31" s="15">
        <f t="shared" ref="U31:AF31" si="15">U13-$J$11</f>
        <v>0.32705974999999998</v>
      </c>
      <c r="V31" s="15">
        <f t="shared" si="15"/>
        <v>1.02771875</v>
      </c>
      <c r="W31">
        <f t="shared" si="15"/>
        <v>0.24518075000000003</v>
      </c>
      <c r="X31">
        <f t="shared" si="15"/>
        <v>0.39725575000000002</v>
      </c>
      <c r="Y31">
        <f t="shared" si="15"/>
        <v>9.5938750000000017E-2</v>
      </c>
      <c r="Z31">
        <f t="shared" si="15"/>
        <v>8.7564749999999997E-2</v>
      </c>
      <c r="AA31" s="15">
        <f t="shared" si="15"/>
        <v>0.95277875000000001</v>
      </c>
      <c r="AB31">
        <f t="shared" si="15"/>
        <v>8.3957749999999998E-2</v>
      </c>
      <c r="AC31" s="3">
        <f t="shared" si="15"/>
        <v>3.2149650000000002E-2</v>
      </c>
      <c r="AD31">
        <f t="shared" si="15"/>
        <v>8.6360750000000014E-2</v>
      </c>
      <c r="AE31" s="15">
        <f t="shared" si="15"/>
        <v>1.0708387500000001</v>
      </c>
      <c r="AF31">
        <f t="shared" si="15"/>
        <v>0.23347874999999998</v>
      </c>
    </row>
    <row r="32" spans="1:32" x14ac:dyDescent="0.25">
      <c r="A32">
        <v>4</v>
      </c>
      <c r="B32">
        <v>0.30992824999999996</v>
      </c>
      <c r="E32" s="26"/>
      <c r="F32" s="26"/>
      <c r="G32" s="26"/>
      <c r="H32" s="26"/>
      <c r="T32">
        <f t="shared" ref="T32:AE32" si="16">T14-$J$11</f>
        <v>0.33500874999999997</v>
      </c>
      <c r="U32" s="15">
        <f t="shared" si="16"/>
        <v>1.48554875</v>
      </c>
      <c r="V32">
        <f t="shared" si="16"/>
        <v>0.65141674999999999</v>
      </c>
      <c r="W32" s="15">
        <f t="shared" si="16"/>
        <v>1.0309787500000001</v>
      </c>
      <c r="X32">
        <f t="shared" si="16"/>
        <v>0.10719075</v>
      </c>
      <c r="Y32" s="15">
        <f t="shared" si="16"/>
        <v>0.84550275000000008</v>
      </c>
      <c r="Z32">
        <f t="shared" si="16"/>
        <v>0.10164675000000001</v>
      </c>
      <c r="AA32">
        <f t="shared" si="16"/>
        <v>0.13891075</v>
      </c>
      <c r="AB32" s="15">
        <f t="shared" si="16"/>
        <v>2.2495487500000002</v>
      </c>
      <c r="AC32">
        <f t="shared" si="16"/>
        <v>0.17975375000000002</v>
      </c>
      <c r="AD32" s="3">
        <f t="shared" si="16"/>
        <v>0.57600375000000004</v>
      </c>
      <c r="AE32">
        <f t="shared" si="16"/>
        <v>0.42196675000000006</v>
      </c>
    </row>
    <row r="33" spans="1:32" x14ac:dyDescent="0.25">
      <c r="A33">
        <v>6</v>
      </c>
      <c r="B33">
        <v>0.41790224999999998</v>
      </c>
      <c r="E33" s="26"/>
      <c r="F33" s="26"/>
      <c r="G33" s="26"/>
      <c r="H33" s="26"/>
      <c r="K33" t="s">
        <v>79</v>
      </c>
      <c r="L33">
        <f>(L31*10)/(3*0.05)</f>
        <v>519.59135220125779</v>
      </c>
      <c r="N33">
        <f t="shared" ref="M33:R33" si="17">(N31*10)/(3*0.05)</f>
        <v>44.38694968553456</v>
      </c>
      <c r="O33" s="27">
        <f t="shared" si="17"/>
        <v>-103.94166666666663</v>
      </c>
      <c r="P33">
        <f t="shared" si="17"/>
        <v>12.065146750524109</v>
      </c>
      <c r="Q33" s="27">
        <f t="shared" si="17"/>
        <v>3.2485849056604659</v>
      </c>
      <c r="R33" s="27">
        <f>(R31*10)/(3*0.05)</f>
        <v>-9.274999999999908</v>
      </c>
      <c r="T33">
        <f t="shared" ref="T33:AE33" si="18">T15-$J$11</f>
        <v>0.39929475000000003</v>
      </c>
      <c r="U33">
        <f t="shared" si="18"/>
        <v>6.2061749999999999E-2</v>
      </c>
      <c r="V33">
        <f t="shared" si="18"/>
        <v>0.42626775000000006</v>
      </c>
      <c r="W33">
        <f t="shared" si="18"/>
        <v>0.34549775000000005</v>
      </c>
      <c r="X33">
        <f t="shared" si="18"/>
        <v>0.37319374999999999</v>
      </c>
      <c r="Y33">
        <f t="shared" si="18"/>
        <v>9.9823750000000017E-2</v>
      </c>
      <c r="Z33">
        <f t="shared" si="18"/>
        <v>0.35103675000000001</v>
      </c>
      <c r="AA33">
        <f t="shared" si="18"/>
        <v>0.27541775000000002</v>
      </c>
      <c r="AB33">
        <f t="shared" si="18"/>
        <v>0.37431375</v>
      </c>
      <c r="AC33">
        <f t="shared" si="18"/>
        <v>0.36507674999999995</v>
      </c>
      <c r="AD33">
        <f t="shared" si="18"/>
        <v>8.6789749999999999E-2</v>
      </c>
      <c r="AE33">
        <f t="shared" si="18"/>
        <v>0.17275975000000002</v>
      </c>
    </row>
    <row r="34" spans="1:32" x14ac:dyDescent="0.25">
      <c r="A34">
        <v>8</v>
      </c>
      <c r="B34">
        <v>0.53768475000000004</v>
      </c>
      <c r="T34">
        <f t="shared" ref="T34:AE34" si="19">T16-$J$11</f>
        <v>0.28135474999999999</v>
      </c>
      <c r="U34">
        <f t="shared" si="19"/>
        <v>0.20023074999999999</v>
      </c>
      <c r="V34">
        <f t="shared" si="19"/>
        <v>0.16755575</v>
      </c>
      <c r="W34">
        <f t="shared" si="19"/>
        <v>0.23984975</v>
      </c>
      <c r="X34">
        <f t="shared" si="19"/>
        <v>0.15477774999999999</v>
      </c>
      <c r="Y34">
        <f t="shared" si="19"/>
        <v>8.0539749999999993E-2</v>
      </c>
      <c r="Z34">
        <f t="shared" si="19"/>
        <v>0.19377775</v>
      </c>
      <c r="AA34">
        <f t="shared" si="19"/>
        <v>0.18933875</v>
      </c>
      <c r="AB34">
        <f t="shared" si="19"/>
        <v>0.33605874999999996</v>
      </c>
      <c r="AC34">
        <f t="shared" si="19"/>
        <v>0.27829674999999998</v>
      </c>
      <c r="AD34">
        <f t="shared" si="19"/>
        <v>0.30728774999999997</v>
      </c>
      <c r="AE34">
        <f t="shared" si="19"/>
        <v>0.62099875000000004</v>
      </c>
    </row>
    <row r="35" spans="1:32" x14ac:dyDescent="0.25">
      <c r="A35">
        <v>10</v>
      </c>
      <c r="B35">
        <v>0.64209274999999999</v>
      </c>
      <c r="T35">
        <f t="shared" ref="T35:AE35" si="20">T17-$J$11</f>
        <v>0.10747175</v>
      </c>
      <c r="U35">
        <f t="shared" si="20"/>
        <v>0.18326775000000001</v>
      </c>
      <c r="V35">
        <f t="shared" si="20"/>
        <v>0.16636175</v>
      </c>
      <c r="W35">
        <f t="shared" si="20"/>
        <v>9.2835749999999995E-2</v>
      </c>
      <c r="X35">
        <f t="shared" si="20"/>
        <v>0.66926975</v>
      </c>
      <c r="Y35">
        <f t="shared" si="20"/>
        <v>6.6200750000000003E-2</v>
      </c>
      <c r="Z35">
        <f t="shared" si="20"/>
        <v>8.3796750000000003E-2</v>
      </c>
      <c r="AA35">
        <f t="shared" si="20"/>
        <v>6.2033749999999999E-2</v>
      </c>
      <c r="AB35">
        <f t="shared" si="20"/>
        <v>9.2944749999999993E-2</v>
      </c>
      <c r="AC35">
        <f t="shared" si="20"/>
        <v>8.9014750000000004E-2</v>
      </c>
      <c r="AD35">
        <f t="shared" si="20"/>
        <v>0.29393674999999997</v>
      </c>
      <c r="AE35">
        <f t="shared" si="20"/>
        <v>0.41853874999999996</v>
      </c>
    </row>
    <row r="36" spans="1:32" x14ac:dyDescent="0.25">
      <c r="T36">
        <f t="shared" ref="T36:AE36" si="21">T18-$J$11</f>
        <v>6.9265750000000001E-2</v>
      </c>
      <c r="U36">
        <f t="shared" si="21"/>
        <v>9.2977749999999998E-2</v>
      </c>
      <c r="V36">
        <f t="shared" si="21"/>
        <v>0.36768374999999998</v>
      </c>
      <c r="W36">
        <f t="shared" si="21"/>
        <v>0.56121275000000004</v>
      </c>
      <c r="X36">
        <f t="shared" si="21"/>
        <v>0.36279775000000003</v>
      </c>
      <c r="Y36">
        <f t="shared" si="21"/>
        <v>0.34128575000000005</v>
      </c>
      <c r="Z36">
        <f t="shared" si="21"/>
        <v>0.35757574999999997</v>
      </c>
      <c r="AA36">
        <f t="shared" si="21"/>
        <v>0.35322074999999997</v>
      </c>
      <c r="AB36">
        <f t="shared" si="21"/>
        <v>0.25477974999999997</v>
      </c>
      <c r="AC36">
        <f t="shared" si="21"/>
        <v>6.9381750000000006E-2</v>
      </c>
      <c r="AD36">
        <f t="shared" si="21"/>
        <v>0.40640774999999996</v>
      </c>
      <c r="AE36">
        <f t="shared" si="21"/>
        <v>0.32234675000000002</v>
      </c>
    </row>
    <row r="38" spans="1:32" x14ac:dyDescent="0.25">
      <c r="T38" s="25" t="s">
        <v>65</v>
      </c>
    </row>
    <row r="39" spans="1:32" x14ac:dyDescent="0.25">
      <c r="T39">
        <f>T31-T23</f>
        <v>7.3500150000000014E-2</v>
      </c>
      <c r="U39" s="15">
        <f t="shared" ref="U39:AF39" si="22">U31-U23</f>
        <v>-0.35643385000000005</v>
      </c>
      <c r="V39" s="15">
        <f t="shared" si="22"/>
        <v>-0.12387284999999992</v>
      </c>
      <c r="W39">
        <f t="shared" si="22"/>
        <v>9.5277150000000033E-2</v>
      </c>
      <c r="X39">
        <f t="shared" si="22"/>
        <v>0.13760615000000004</v>
      </c>
      <c r="Y39">
        <f t="shared" si="22"/>
        <v>5.190185000000002E-2</v>
      </c>
      <c r="Z39">
        <f t="shared" si="22"/>
        <v>3.7226149999999993E-2</v>
      </c>
      <c r="AA39" s="15">
        <f t="shared" si="22"/>
        <v>0.10920714999999992</v>
      </c>
      <c r="AB39">
        <f t="shared" si="22"/>
        <v>4.2006750000000002E-2</v>
      </c>
      <c r="AC39">
        <f t="shared" si="22"/>
        <v>1.0942449999999999E-2</v>
      </c>
      <c r="AD39">
        <f t="shared" si="22"/>
        <v>4.1098650000000021E-2</v>
      </c>
      <c r="AE39" s="15">
        <f t="shared" si="22"/>
        <v>-8.0982850000000051E-2</v>
      </c>
      <c r="AF39">
        <f t="shared" si="22"/>
        <v>9.6964149999999971E-2</v>
      </c>
    </row>
    <row r="40" spans="1:32" x14ac:dyDescent="0.25">
      <c r="T40">
        <f t="shared" ref="T40:AE40" si="23">T32-T24</f>
        <v>0.11579614999999996</v>
      </c>
      <c r="U40" s="15">
        <f t="shared" si="23"/>
        <v>0.13650714999999991</v>
      </c>
      <c r="V40">
        <f t="shared" si="23"/>
        <v>0.12048614999999996</v>
      </c>
      <c r="W40" s="15">
        <f t="shared" si="23"/>
        <v>0.13855815000000005</v>
      </c>
      <c r="X40">
        <f t="shared" si="23"/>
        <v>4.5554150000000009E-2</v>
      </c>
      <c r="Y40" s="15">
        <f t="shared" si="23"/>
        <v>7.3477150000000102E-2</v>
      </c>
      <c r="Z40">
        <f t="shared" si="23"/>
        <v>5.0326150000000007E-2</v>
      </c>
      <c r="AA40">
        <f t="shared" si="23"/>
        <v>6.7767149999999998E-2</v>
      </c>
      <c r="AB40" s="15">
        <f t="shared" si="23"/>
        <v>0.12491715000000037</v>
      </c>
      <c r="AC40">
        <f t="shared" si="23"/>
        <v>6.0586150000000005E-2</v>
      </c>
      <c r="AD40">
        <f t="shared" si="23"/>
        <v>8.9136150000000025E-2</v>
      </c>
      <c r="AE40">
        <f t="shared" si="23"/>
        <v>0.21024815000000005</v>
      </c>
    </row>
    <row r="41" spans="1:32" x14ac:dyDescent="0.25">
      <c r="T41">
        <f t="shared" ref="T41:AE41" si="24">T33-T25</f>
        <v>0.22481715000000002</v>
      </c>
      <c r="U41">
        <f t="shared" si="24"/>
        <v>3.1993849999999997E-2</v>
      </c>
      <c r="V41">
        <f t="shared" si="24"/>
        <v>0.24885515000000005</v>
      </c>
      <c r="W41">
        <f t="shared" si="24"/>
        <v>0.19941315000000004</v>
      </c>
      <c r="X41">
        <f t="shared" si="24"/>
        <v>0.21869814999999998</v>
      </c>
      <c r="Y41">
        <f t="shared" si="24"/>
        <v>3.7490150000000021E-2</v>
      </c>
      <c r="Z41">
        <f t="shared" si="24"/>
        <v>0.20079615000000001</v>
      </c>
      <c r="AA41">
        <f t="shared" si="24"/>
        <v>0.15994315000000001</v>
      </c>
      <c r="AB41">
        <f t="shared" si="24"/>
        <v>0.16842415000000002</v>
      </c>
      <c r="AC41">
        <f t="shared" si="24"/>
        <v>0.21180914999999995</v>
      </c>
      <c r="AD41">
        <f t="shared" si="24"/>
        <v>4.6666049999999994E-2</v>
      </c>
      <c r="AE41">
        <f t="shared" si="24"/>
        <v>0.10617515000000002</v>
      </c>
    </row>
    <row r="42" spans="1:32" x14ac:dyDescent="0.25">
      <c r="T42">
        <f t="shared" ref="T42:AE42" si="25">T34-T26</f>
        <v>9.378114999999998E-2</v>
      </c>
      <c r="U42">
        <f t="shared" si="25"/>
        <v>7.342814999999997E-2</v>
      </c>
      <c r="V42">
        <f t="shared" si="25"/>
        <v>7.3590149999999993E-2</v>
      </c>
      <c r="W42">
        <f t="shared" si="25"/>
        <v>0.10859615</v>
      </c>
      <c r="X42">
        <f t="shared" si="25"/>
        <v>7.8828149999999986E-2</v>
      </c>
      <c r="Y42">
        <f t="shared" si="25"/>
        <v>4.824055E-2</v>
      </c>
      <c r="Z42">
        <f t="shared" si="25"/>
        <v>7.6457150000000001E-2</v>
      </c>
      <c r="AA42">
        <f t="shared" si="25"/>
        <v>8.6615150000000002E-2</v>
      </c>
      <c r="AB42">
        <f t="shared" si="25"/>
        <v>0.11502014999999996</v>
      </c>
      <c r="AC42">
        <f t="shared" si="25"/>
        <v>0.11107114999999998</v>
      </c>
      <c r="AD42">
        <f t="shared" si="25"/>
        <v>0.12971414999999997</v>
      </c>
      <c r="AE42">
        <f t="shared" si="25"/>
        <v>0.18157815000000005</v>
      </c>
    </row>
    <row r="43" spans="1:32" x14ac:dyDescent="0.25">
      <c r="T43">
        <f t="shared" ref="T43:AE43" si="26">T35-T27</f>
        <v>5.7019150000000011E-2</v>
      </c>
      <c r="U43">
        <f t="shared" si="26"/>
        <v>0.12578815000000002</v>
      </c>
      <c r="V43">
        <f t="shared" si="26"/>
        <v>8.5770149999999989E-2</v>
      </c>
      <c r="W43">
        <f t="shared" si="26"/>
        <v>5.7960649999999996E-2</v>
      </c>
      <c r="X43">
        <f t="shared" si="26"/>
        <v>0.21501215000000001</v>
      </c>
      <c r="Y43">
        <f t="shared" si="26"/>
        <v>4.4205050000000003E-2</v>
      </c>
      <c r="Z43">
        <f t="shared" si="26"/>
        <v>4.8168950000000009E-2</v>
      </c>
      <c r="AA43">
        <f t="shared" si="26"/>
        <v>3.8751249999999994E-2</v>
      </c>
      <c r="AB43">
        <f t="shared" si="26"/>
        <v>5.2280549999999988E-2</v>
      </c>
      <c r="AC43">
        <f t="shared" si="26"/>
        <v>5.1948150000000005E-2</v>
      </c>
      <c r="AD43">
        <f t="shared" si="26"/>
        <v>0.12126114999999996</v>
      </c>
      <c r="AE43">
        <f t="shared" si="26"/>
        <v>0.11153014999999999</v>
      </c>
    </row>
    <row r="44" spans="1:32" x14ac:dyDescent="0.25">
      <c r="T44">
        <f t="shared" ref="T44:AE44" si="27">T36-T28</f>
        <v>3.7511250000000003E-2</v>
      </c>
      <c r="U44">
        <f t="shared" si="27"/>
        <v>5.496475E-2</v>
      </c>
      <c r="V44">
        <f t="shared" si="27"/>
        <v>0.24351314999999998</v>
      </c>
      <c r="W44">
        <f t="shared" si="27"/>
        <v>0.18638315000000005</v>
      </c>
      <c r="X44">
        <f t="shared" si="27"/>
        <v>0.21903415000000001</v>
      </c>
      <c r="Y44">
        <f t="shared" si="27"/>
        <v>0.23538515000000004</v>
      </c>
      <c r="Z44">
        <f t="shared" si="27"/>
        <v>0.22428914999999996</v>
      </c>
      <c r="AA44">
        <f t="shared" si="27"/>
        <v>0.23393514999999995</v>
      </c>
      <c r="AB44">
        <f t="shared" si="27"/>
        <v>9.3336149999999979E-2</v>
      </c>
      <c r="AC44">
        <f t="shared" si="27"/>
        <v>3.7137250000000004E-2</v>
      </c>
      <c r="AD44">
        <f t="shared" si="27"/>
        <v>0.20704714999999993</v>
      </c>
      <c r="AE44">
        <f t="shared" si="27"/>
        <v>0.21051715000000001</v>
      </c>
    </row>
    <row r="46" spans="1:32" x14ac:dyDescent="0.25">
      <c r="T46" t="s">
        <v>78</v>
      </c>
    </row>
    <row r="47" spans="1:32" x14ac:dyDescent="0.25">
      <c r="T47">
        <f>(T39-0.0269)/0.0636</f>
        <v>0.73270676100628951</v>
      </c>
      <c r="U47" s="15">
        <f t="shared" ref="U47:AF47" si="28">(U39-0.0269)/0.0636</f>
        <v>-6.0272617924528307</v>
      </c>
      <c r="V47" s="15">
        <f t="shared" si="28"/>
        <v>-2.3706422955974831</v>
      </c>
      <c r="W47">
        <f t="shared" si="28"/>
        <v>1.075112421383648</v>
      </c>
      <c r="X47">
        <f t="shared" si="28"/>
        <v>1.740662735849057</v>
      </c>
      <c r="Y47">
        <f t="shared" si="28"/>
        <v>0.39311084905660404</v>
      </c>
      <c r="Z47">
        <f t="shared" si="28"/>
        <v>0.16236084905660364</v>
      </c>
      <c r="AA47" s="15">
        <f t="shared" si="28"/>
        <v>1.2941375786163507</v>
      </c>
      <c r="AB47">
        <f t="shared" si="28"/>
        <v>0.23752751572327047</v>
      </c>
      <c r="AC47" s="3">
        <f t="shared" si="28"/>
        <v>-0.2509048742138365</v>
      </c>
      <c r="AD47">
        <f t="shared" si="28"/>
        <v>0.22324921383647831</v>
      </c>
      <c r="AE47" s="15">
        <f t="shared" si="28"/>
        <v>-1.6962712264150952</v>
      </c>
      <c r="AF47">
        <f t="shared" si="28"/>
        <v>1.1016375786163515</v>
      </c>
    </row>
    <row r="48" spans="1:32" x14ac:dyDescent="0.25">
      <c r="T48">
        <f t="shared" ref="T48:AE48" si="29">(T40-0.0269)/0.0636</f>
        <v>1.3977382075471689</v>
      </c>
      <c r="U48" s="15">
        <f t="shared" si="29"/>
        <v>1.7233828616352185</v>
      </c>
      <c r="V48">
        <f t="shared" si="29"/>
        <v>1.4714803459119488</v>
      </c>
      <c r="W48" s="15">
        <f t="shared" si="29"/>
        <v>1.7556312893081767</v>
      </c>
      <c r="X48">
        <f t="shared" si="29"/>
        <v>0.29330424528301896</v>
      </c>
      <c r="Y48" s="15">
        <f t="shared" si="29"/>
        <v>0.73234512578616506</v>
      </c>
      <c r="Z48">
        <f t="shared" si="29"/>
        <v>0.36833569182389947</v>
      </c>
      <c r="AA48">
        <f t="shared" si="29"/>
        <v>0.64256525157232702</v>
      </c>
      <c r="AB48" s="15">
        <f t="shared" si="29"/>
        <v>1.54115015723271</v>
      </c>
      <c r="AC48">
        <f t="shared" si="29"/>
        <v>0.52965644654088051</v>
      </c>
      <c r="AD48" s="3">
        <f t="shared" si="29"/>
        <v>0.97855581761006327</v>
      </c>
      <c r="AE48">
        <f t="shared" si="29"/>
        <v>2.8828325471698117</v>
      </c>
    </row>
    <row r="49" spans="7:32" x14ac:dyDescent="0.25">
      <c r="T49">
        <f t="shared" ref="T49:AE49" si="30">(T41-0.0269)/0.0636</f>
        <v>3.1119048742138364</v>
      </c>
      <c r="U49">
        <f t="shared" si="30"/>
        <v>8.0091981132075427E-2</v>
      </c>
      <c r="V49">
        <f t="shared" si="30"/>
        <v>3.4898608490566043</v>
      </c>
      <c r="W49">
        <f t="shared" si="30"/>
        <v>2.7124709119496857</v>
      </c>
      <c r="X49">
        <f t="shared" si="30"/>
        <v>3.0156941823899364</v>
      </c>
      <c r="Y49">
        <f t="shared" si="30"/>
        <v>0.16651179245283049</v>
      </c>
      <c r="Z49">
        <f t="shared" si="30"/>
        <v>2.7342161949685533</v>
      </c>
      <c r="AA49">
        <f t="shared" si="30"/>
        <v>2.0918734276729558</v>
      </c>
      <c r="AB49">
        <f t="shared" si="30"/>
        <v>2.2252224842767299</v>
      </c>
      <c r="AC49">
        <f t="shared" si="30"/>
        <v>2.9073765723270428</v>
      </c>
      <c r="AD49">
        <f t="shared" si="30"/>
        <v>0.31078694968553444</v>
      </c>
      <c r="AE49">
        <f t="shared" si="30"/>
        <v>1.2464646226415097</v>
      </c>
    </row>
    <row r="50" spans="7:32" x14ac:dyDescent="0.25">
      <c r="T50">
        <f t="shared" ref="T50:AE50" si="31">(T42-0.0269)/0.0636</f>
        <v>1.051590408805031</v>
      </c>
      <c r="U50">
        <f t="shared" si="31"/>
        <v>0.73157468553459071</v>
      </c>
      <c r="V50">
        <f t="shared" si="31"/>
        <v>0.73412185534591179</v>
      </c>
      <c r="W50">
        <f t="shared" si="31"/>
        <v>1.2845306603773583</v>
      </c>
      <c r="X50">
        <f t="shared" si="31"/>
        <v>0.8164803459119494</v>
      </c>
      <c r="Y50">
        <f t="shared" si="31"/>
        <v>0.33554323899371069</v>
      </c>
      <c r="Z50">
        <f t="shared" si="31"/>
        <v>0.77920047169811313</v>
      </c>
      <c r="AA50">
        <f t="shared" si="31"/>
        <v>0.93891745283018868</v>
      </c>
      <c r="AB50">
        <f t="shared" si="31"/>
        <v>1.3855369496855339</v>
      </c>
      <c r="AC50">
        <f t="shared" si="31"/>
        <v>1.3234457547169807</v>
      </c>
      <c r="AD50">
        <f t="shared" si="31"/>
        <v>1.6165746855345906</v>
      </c>
      <c r="AE50">
        <f t="shared" si="31"/>
        <v>2.4320463836477995</v>
      </c>
    </row>
    <row r="51" spans="7:32" x14ac:dyDescent="0.25">
      <c r="T51">
        <f t="shared" ref="T51:AE51" si="32">(T43-0.0269)/0.0636</f>
        <v>0.47357154088050329</v>
      </c>
      <c r="U51">
        <f t="shared" si="32"/>
        <v>1.5548451257861635</v>
      </c>
      <c r="V51">
        <f t="shared" si="32"/>
        <v>0.92563128930817584</v>
      </c>
      <c r="W51">
        <f t="shared" si="32"/>
        <v>0.48837499999999989</v>
      </c>
      <c r="X51">
        <f t="shared" si="32"/>
        <v>2.9577382075471697</v>
      </c>
      <c r="Y51">
        <f t="shared" si="32"/>
        <v>0.2720919811320755</v>
      </c>
      <c r="Z51">
        <f t="shared" si="32"/>
        <v>0.33441745283018881</v>
      </c>
      <c r="AA51">
        <f t="shared" si="32"/>
        <v>0.18634040880503133</v>
      </c>
      <c r="AB51">
        <f t="shared" si="32"/>
        <v>0.39906525157232681</v>
      </c>
      <c r="AC51">
        <f t="shared" si="32"/>
        <v>0.39383883647798745</v>
      </c>
      <c r="AD51">
        <f t="shared" si="32"/>
        <v>1.4836658805031437</v>
      </c>
      <c r="AE51">
        <f t="shared" si="32"/>
        <v>1.3306627358490564</v>
      </c>
    </row>
    <row r="52" spans="7:32" x14ac:dyDescent="0.25">
      <c r="T52">
        <f t="shared" ref="T52:AE52" si="33">(T44-0.0269)/0.0636</f>
        <v>0.16684355345911953</v>
      </c>
      <c r="U52">
        <f t="shared" si="33"/>
        <v>0.4412696540880503</v>
      </c>
      <c r="V52">
        <f t="shared" si="33"/>
        <v>3.4058671383647794</v>
      </c>
      <c r="W52">
        <f t="shared" si="33"/>
        <v>2.5075966981132081</v>
      </c>
      <c r="X52">
        <f t="shared" si="33"/>
        <v>3.0209772012578617</v>
      </c>
      <c r="Y52">
        <f t="shared" si="33"/>
        <v>3.2780683962264154</v>
      </c>
      <c r="Z52">
        <f t="shared" si="33"/>
        <v>3.1036029874213829</v>
      </c>
      <c r="AA52">
        <f t="shared" si="33"/>
        <v>3.2552696540880492</v>
      </c>
      <c r="AB52">
        <f t="shared" si="33"/>
        <v>1.0445935534591191</v>
      </c>
      <c r="AC52">
        <f t="shared" si="33"/>
        <v>0.16096305031446545</v>
      </c>
      <c r="AD52">
        <f t="shared" si="33"/>
        <v>2.8325023584905646</v>
      </c>
      <c r="AE52">
        <f t="shared" si="33"/>
        <v>2.8870621069182389</v>
      </c>
    </row>
    <row r="53" spans="7:32" x14ac:dyDescent="0.25">
      <c r="G53" s="24" t="s">
        <v>21</v>
      </c>
      <c r="H53" s="15" t="s">
        <v>22</v>
      </c>
      <c r="I53" s="15" t="s">
        <v>23</v>
      </c>
      <c r="J53" s="24" t="s">
        <v>24</v>
      </c>
      <c r="K53" s="24" t="s">
        <v>25</v>
      </c>
      <c r="L53" s="24" t="s">
        <v>38</v>
      </c>
      <c r="M53" s="24" t="s">
        <v>39</v>
      </c>
      <c r="N53" s="15" t="s">
        <v>40</v>
      </c>
      <c r="O53" s="24" t="s">
        <v>41</v>
      </c>
      <c r="P53" s="2" t="str">
        <f>" PPT M4 1/50"</f>
        <v xml:space="preserve"> PPT M4 1/50</v>
      </c>
      <c r="Q53" s="24" t="s">
        <v>17</v>
      </c>
      <c r="R53" s="15" t="s">
        <v>18</v>
      </c>
    </row>
    <row r="54" spans="7:32" x14ac:dyDescent="0.25">
      <c r="G54" s="24" t="s">
        <v>2</v>
      </c>
      <c r="H54" s="15" t="s">
        <v>2</v>
      </c>
      <c r="I54" s="24" t="s">
        <v>2</v>
      </c>
      <c r="J54" s="15" t="s">
        <v>2</v>
      </c>
      <c r="K54" s="24" t="s">
        <v>2</v>
      </c>
      <c r="L54" s="15" t="s">
        <v>3</v>
      </c>
      <c r="M54" s="24" t="s">
        <v>3</v>
      </c>
      <c r="N54" s="24" t="s">
        <v>3</v>
      </c>
      <c r="O54" s="15" t="s">
        <v>3</v>
      </c>
      <c r="P54" s="24" t="s">
        <v>3</v>
      </c>
      <c r="Q54" s="24" t="str">
        <f>" U M2 1 3/50"</f>
        <v xml:space="preserve"> U M2 1 3/50</v>
      </c>
      <c r="R54" s="24" t="s">
        <v>19</v>
      </c>
      <c r="T54" t="s">
        <v>79</v>
      </c>
    </row>
    <row r="55" spans="7:32" x14ac:dyDescent="0.25">
      <c r="G55" s="24" t="s">
        <v>2</v>
      </c>
      <c r="H55" s="24" t="s">
        <v>2</v>
      </c>
      <c r="I55" s="24" t="s">
        <v>2</v>
      </c>
      <c r="J55" s="24" t="s">
        <v>2</v>
      </c>
      <c r="K55" s="24" t="s">
        <v>2</v>
      </c>
      <c r="L55" s="24" t="s">
        <v>3</v>
      </c>
      <c r="M55" s="24" t="s">
        <v>3</v>
      </c>
      <c r="N55" s="24" t="s">
        <v>3</v>
      </c>
      <c r="O55" s="24" t="s">
        <v>3</v>
      </c>
      <c r="P55" s="24" t="s">
        <v>3</v>
      </c>
      <c r="Q55" s="24" t="s">
        <v>20</v>
      </c>
      <c r="R55" s="24" t="s">
        <v>9</v>
      </c>
      <c r="T55">
        <f>(T47*10)/(3*0.05)</f>
        <v>48.847117400419293</v>
      </c>
      <c r="U55" s="15">
        <f t="shared" ref="U55:AF55" si="34">(U47*10)/(3*0.05)</f>
        <v>-401.81745283018864</v>
      </c>
      <c r="V55" s="15">
        <f t="shared" si="34"/>
        <v>-158.04281970649885</v>
      </c>
      <c r="W55">
        <f t="shared" si="34"/>
        <v>71.674161425576528</v>
      </c>
      <c r="X55">
        <f t="shared" si="34"/>
        <v>116.04418238993712</v>
      </c>
      <c r="Y55">
        <f t="shared" si="34"/>
        <v>26.207389937106932</v>
      </c>
      <c r="Z55">
        <f t="shared" si="34"/>
        <v>10.824056603773574</v>
      </c>
      <c r="AA55" s="15">
        <f t="shared" si="34"/>
        <v>86.275838574423361</v>
      </c>
      <c r="AB55">
        <f t="shared" si="34"/>
        <v>15.835167714884694</v>
      </c>
      <c r="AC55" s="3">
        <f>(AC47*50)/(3*0.05)</f>
        <v>-83.634958071278817</v>
      </c>
      <c r="AD55">
        <f t="shared" si="34"/>
        <v>14.883280922431883</v>
      </c>
      <c r="AE55" s="15">
        <f t="shared" si="34"/>
        <v>-113.08474842767299</v>
      </c>
      <c r="AF55">
        <f t="shared" si="34"/>
        <v>73.442505241090089</v>
      </c>
    </row>
    <row r="56" spans="7:32" x14ac:dyDescent="0.25">
      <c r="G56" s="24" t="s">
        <v>26</v>
      </c>
      <c r="H56" s="24" t="s">
        <v>27</v>
      </c>
      <c r="I56" s="24" t="s">
        <v>29</v>
      </c>
      <c r="J56" s="24" t="s">
        <v>28</v>
      </c>
      <c r="K56" s="24" t="s">
        <v>30</v>
      </c>
      <c r="L56" s="24" t="s">
        <v>31</v>
      </c>
      <c r="M56" s="24" t="s">
        <v>32</v>
      </c>
      <c r="N56" s="24" t="s">
        <v>33</v>
      </c>
      <c r="O56" s="24" t="s">
        <v>34</v>
      </c>
      <c r="P56" s="24" t="s">
        <v>35</v>
      </c>
      <c r="Q56" s="24" t="s">
        <v>36</v>
      </c>
      <c r="R56" s="24" t="s">
        <v>37</v>
      </c>
      <c r="T56">
        <f t="shared" ref="T56:AE56" si="35">(T48*10)/(3*0.05)</f>
        <v>93.182547169811258</v>
      </c>
      <c r="U56" s="15">
        <f t="shared" si="35"/>
        <v>114.89219077568121</v>
      </c>
      <c r="V56">
        <f t="shared" si="35"/>
        <v>98.098689727463238</v>
      </c>
      <c r="W56" s="15">
        <f t="shared" si="35"/>
        <v>117.04208595387843</v>
      </c>
      <c r="X56">
        <f t="shared" si="35"/>
        <v>19.553616352201264</v>
      </c>
      <c r="Y56" s="15">
        <f t="shared" si="35"/>
        <v>48.82300838574433</v>
      </c>
      <c r="Z56">
        <f t="shared" si="35"/>
        <v>24.555712788259964</v>
      </c>
      <c r="AA56">
        <f t="shared" si="35"/>
        <v>42.837683438155125</v>
      </c>
      <c r="AB56" s="15">
        <f t="shared" si="35"/>
        <v>102.743343815514</v>
      </c>
      <c r="AC56">
        <f t="shared" si="35"/>
        <v>35.31042976939203</v>
      </c>
      <c r="AD56" s="3">
        <f>(AD48*(50/3))/(3*0.05)</f>
        <v>108.72842417889592</v>
      </c>
      <c r="AE56">
        <f t="shared" si="35"/>
        <v>192.18883647798742</v>
      </c>
    </row>
    <row r="57" spans="7:32" x14ac:dyDescent="0.25">
      <c r="G57" s="24" t="s">
        <v>4</v>
      </c>
      <c r="H57" s="24" t="s">
        <v>4</v>
      </c>
      <c r="I57" s="24" t="s">
        <v>4</v>
      </c>
      <c r="J57" s="24" t="s">
        <v>4</v>
      </c>
      <c r="K57" s="24" t="s">
        <v>10</v>
      </c>
      <c r="L57" s="24" t="s">
        <v>5</v>
      </c>
      <c r="M57" s="24" t="s">
        <v>5</v>
      </c>
      <c r="N57" s="24" t="s">
        <v>5</v>
      </c>
      <c r="O57" s="24" t="s">
        <v>5</v>
      </c>
      <c r="P57" s="24" t="s">
        <v>6</v>
      </c>
      <c r="Q57" s="24" t="s">
        <v>6</v>
      </c>
      <c r="R57" s="24" t="s">
        <v>6</v>
      </c>
      <c r="T57">
        <f t="shared" ref="T57:AE57" si="36">(T49*10)/(3*0.05)</f>
        <v>207.46032494758907</v>
      </c>
      <c r="U57">
        <f t="shared" si="36"/>
        <v>5.3394654088050277</v>
      </c>
      <c r="V57">
        <f t="shared" si="36"/>
        <v>232.6573899371069</v>
      </c>
      <c r="W57">
        <f t="shared" si="36"/>
        <v>180.831394129979</v>
      </c>
      <c r="X57">
        <f t="shared" si="36"/>
        <v>201.04627882599573</v>
      </c>
      <c r="Y57">
        <f t="shared" si="36"/>
        <v>11.100786163522031</v>
      </c>
      <c r="Z57">
        <f t="shared" si="36"/>
        <v>182.2810796645702</v>
      </c>
      <c r="AA57">
        <f t="shared" si="36"/>
        <v>139.45822851153036</v>
      </c>
      <c r="AB57">
        <f t="shared" si="36"/>
        <v>148.34816561844863</v>
      </c>
      <c r="AC57">
        <f t="shared" si="36"/>
        <v>193.82510482180282</v>
      </c>
      <c r="AD57">
        <f t="shared" si="36"/>
        <v>20.719129979035625</v>
      </c>
      <c r="AE57">
        <f t="shared" si="36"/>
        <v>83.09764150943397</v>
      </c>
    </row>
    <row r="58" spans="7:32" x14ac:dyDescent="0.25">
      <c r="G58" s="24" t="s">
        <v>4</v>
      </c>
      <c r="H58" s="24" t="s">
        <v>4</v>
      </c>
      <c r="I58" s="24" t="s">
        <v>4</v>
      </c>
      <c r="J58" s="24" t="s">
        <v>4</v>
      </c>
      <c r="K58" s="24" t="s">
        <v>4</v>
      </c>
      <c r="L58" s="24" t="s">
        <v>5</v>
      </c>
      <c r="M58" s="24" t="s">
        <v>5</v>
      </c>
      <c r="N58" s="24" t="s">
        <v>5</v>
      </c>
      <c r="O58" s="24" t="s">
        <v>5</v>
      </c>
      <c r="P58" s="24" t="s">
        <v>6</v>
      </c>
      <c r="Q58" s="24" t="s">
        <v>6</v>
      </c>
      <c r="R58" s="24" t="s">
        <v>6</v>
      </c>
      <c r="T58">
        <f t="shared" ref="T58:AE58" si="37">(T50*10)/(3*0.05)</f>
        <v>70.106027253668714</v>
      </c>
      <c r="U58">
        <f t="shared" si="37"/>
        <v>48.771645702306039</v>
      </c>
      <c r="V58">
        <f t="shared" si="37"/>
        <v>48.941457023060778</v>
      </c>
      <c r="W58">
        <f t="shared" si="37"/>
        <v>85.635377358490544</v>
      </c>
      <c r="X58">
        <f t="shared" si="37"/>
        <v>54.432023060796617</v>
      </c>
      <c r="Y58">
        <f t="shared" si="37"/>
        <v>22.369549266247375</v>
      </c>
      <c r="Z58">
        <f t="shared" si="37"/>
        <v>51.946698113207532</v>
      </c>
      <c r="AA58">
        <f t="shared" si="37"/>
        <v>62.594496855345902</v>
      </c>
      <c r="AB58">
        <f t="shared" si="37"/>
        <v>92.369129979035577</v>
      </c>
      <c r="AC58">
        <f t="shared" si="37"/>
        <v>88.229716981132029</v>
      </c>
      <c r="AD58">
        <f t="shared" si="37"/>
        <v>107.77164570230602</v>
      </c>
      <c r="AE58">
        <f t="shared" si="37"/>
        <v>162.13642557651994</v>
      </c>
    </row>
    <row r="59" spans="7:32" x14ac:dyDescent="0.25">
      <c r="T59">
        <f t="shared" ref="T59:AE59" si="38">(T51*10)/(3*0.05)</f>
        <v>31.571436058700218</v>
      </c>
      <c r="U59">
        <f t="shared" si="38"/>
        <v>103.65634171907756</v>
      </c>
      <c r="V59">
        <f t="shared" si="38"/>
        <v>61.708752620545049</v>
      </c>
      <c r="W59">
        <f t="shared" si="38"/>
        <v>32.558333333333323</v>
      </c>
      <c r="X59">
        <f t="shared" si="38"/>
        <v>197.18254716981127</v>
      </c>
      <c r="Y59">
        <f t="shared" si="38"/>
        <v>18.13946540880503</v>
      </c>
      <c r="Z59">
        <f t="shared" si="38"/>
        <v>22.294496855345919</v>
      </c>
      <c r="AA59">
        <f t="shared" si="38"/>
        <v>12.422693920335421</v>
      </c>
      <c r="AB59">
        <f t="shared" si="38"/>
        <v>26.604350104821783</v>
      </c>
      <c r="AC59">
        <f t="shared" si="38"/>
        <v>26.255922431865827</v>
      </c>
      <c r="AD59">
        <f t="shared" si="38"/>
        <v>98.911058700209566</v>
      </c>
      <c r="AE59">
        <f t="shared" si="38"/>
        <v>88.710849056603749</v>
      </c>
    </row>
    <row r="60" spans="7:32" x14ac:dyDescent="0.25">
      <c r="T60">
        <f t="shared" ref="T60:AE60" si="39">(T52*10)/(3*0.05)</f>
        <v>11.1229035639413</v>
      </c>
      <c r="U60">
        <f t="shared" si="39"/>
        <v>29.417976939203353</v>
      </c>
      <c r="V60">
        <f t="shared" si="39"/>
        <v>227.05780922431856</v>
      </c>
      <c r="W60">
        <f t="shared" si="39"/>
        <v>167.17311320754717</v>
      </c>
      <c r="X60">
        <f t="shared" si="39"/>
        <v>201.39848008385744</v>
      </c>
      <c r="Y60">
        <f t="shared" si="39"/>
        <v>218.53789308176101</v>
      </c>
      <c r="Z60">
        <f t="shared" si="39"/>
        <v>206.90686582809215</v>
      </c>
      <c r="AA60">
        <f t="shared" si="39"/>
        <v>217.01797693920324</v>
      </c>
      <c r="AB60">
        <f t="shared" si="39"/>
        <v>69.63957023060793</v>
      </c>
      <c r="AC60">
        <f t="shared" si="39"/>
        <v>10.730870020964362</v>
      </c>
      <c r="AD60">
        <f t="shared" si="39"/>
        <v>188.83349056603763</v>
      </c>
      <c r="AE60">
        <f t="shared" si="39"/>
        <v>192.47080712788258</v>
      </c>
    </row>
  </sheetData>
  <mergeCells count="1">
    <mergeCell ref="E31:H3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3916B3-2CDD-453E-8F30-2DC857C0176B}">
  <dimension ref="B2:AF44"/>
  <sheetViews>
    <sheetView tabSelected="1" topLeftCell="B1" workbookViewId="0">
      <selection activeCell="AB15" sqref="AB15:AF15"/>
    </sheetView>
  </sheetViews>
  <sheetFormatPr defaultRowHeight="15" x14ac:dyDescent="0.25"/>
  <sheetData>
    <row r="2" spans="2:32" x14ac:dyDescent="0.25">
      <c r="B2" t="s">
        <v>80</v>
      </c>
    </row>
    <row r="3" spans="2:32" x14ac:dyDescent="0.25">
      <c r="B3" t="s">
        <v>70</v>
      </c>
      <c r="F3" s="25" t="s">
        <v>81</v>
      </c>
      <c r="K3" s="25" t="s">
        <v>82</v>
      </c>
      <c r="Q3" s="25" t="s">
        <v>83</v>
      </c>
      <c r="V3" t="s">
        <v>84</v>
      </c>
      <c r="AB3" s="25" t="s">
        <v>85</v>
      </c>
    </row>
    <row r="4" spans="2:32" x14ac:dyDescent="0.25">
      <c r="B4" t="s">
        <v>72</v>
      </c>
      <c r="C4" t="s">
        <v>73</v>
      </c>
      <c r="D4" t="s">
        <v>74</v>
      </c>
      <c r="F4" t="s">
        <v>72</v>
      </c>
      <c r="G4" t="s">
        <v>73</v>
      </c>
      <c r="H4" t="s">
        <v>74</v>
      </c>
      <c r="I4" t="s">
        <v>75</v>
      </c>
      <c r="K4" t="s">
        <v>72</v>
      </c>
      <c r="L4" t="s">
        <v>73</v>
      </c>
      <c r="M4" t="s">
        <v>74</v>
      </c>
      <c r="N4" t="s">
        <v>75</v>
      </c>
      <c r="O4" t="s">
        <v>76</v>
      </c>
      <c r="Q4" t="s">
        <v>72</v>
      </c>
      <c r="R4" t="s">
        <v>73</v>
      </c>
      <c r="S4" t="s">
        <v>74</v>
      </c>
      <c r="T4" t="s">
        <v>75</v>
      </c>
      <c r="V4" t="s">
        <v>72</v>
      </c>
      <c r="W4" t="s">
        <v>73</v>
      </c>
      <c r="X4" s="15" t="s">
        <v>74</v>
      </c>
      <c r="Y4" t="s">
        <v>75</v>
      </c>
      <c r="Z4" s="15" t="s">
        <v>76</v>
      </c>
      <c r="AB4" t="s">
        <v>72</v>
      </c>
      <c r="AC4" s="15" t="s">
        <v>73</v>
      </c>
      <c r="AD4" s="15" t="s">
        <v>74</v>
      </c>
      <c r="AE4" t="s">
        <v>75</v>
      </c>
      <c r="AF4" t="s">
        <v>76</v>
      </c>
    </row>
    <row r="5" spans="2:32" x14ac:dyDescent="0.25">
      <c r="B5">
        <v>20.719129979035625</v>
      </c>
      <c r="C5">
        <v>14.883280922431883</v>
      </c>
      <c r="D5">
        <v>108.72842417889592</v>
      </c>
      <c r="F5">
        <v>88.229716981132029</v>
      </c>
      <c r="G5">
        <v>107.77164570230602</v>
      </c>
      <c r="H5">
        <v>162.13642557651994</v>
      </c>
      <c r="I5">
        <v>73.442505241090089</v>
      </c>
      <c r="K5">
        <v>70.106027253668714</v>
      </c>
      <c r="L5">
        <v>48.771645702306039</v>
      </c>
      <c r="M5">
        <v>48.941457023060778</v>
      </c>
      <c r="N5">
        <v>85.635377358490544</v>
      </c>
      <c r="O5">
        <v>54.432023060796617</v>
      </c>
      <c r="Q5">
        <v>22.369549266247375</v>
      </c>
      <c r="R5">
        <v>51.946698113207532</v>
      </c>
      <c r="S5">
        <v>62.594496855345902</v>
      </c>
      <c r="T5">
        <v>92.369129979035577</v>
      </c>
      <c r="V5">
        <v>26.207389937106932</v>
      </c>
      <c r="W5">
        <v>10.824056603773574</v>
      </c>
      <c r="X5" s="15">
        <v>86.275838574423361</v>
      </c>
      <c r="Y5">
        <v>15.835167714884694</v>
      </c>
      <c r="Z5" s="15">
        <v>-83.634958071278817</v>
      </c>
      <c r="AB5">
        <v>48.847117400419293</v>
      </c>
      <c r="AC5" s="15">
        <v>-401.81745283018864</v>
      </c>
      <c r="AD5" s="15">
        <v>-158.04281970649885</v>
      </c>
      <c r="AE5">
        <v>71.674161425576528</v>
      </c>
      <c r="AF5">
        <v>116.04418238993712</v>
      </c>
    </row>
    <row r="7" spans="2:32" x14ac:dyDescent="0.25">
      <c r="B7" t="s">
        <v>86</v>
      </c>
    </row>
    <row r="8" spans="2:32" x14ac:dyDescent="0.25">
      <c r="B8" t="s">
        <v>70</v>
      </c>
      <c r="F8" s="25" t="s">
        <v>81</v>
      </c>
      <c r="K8" s="25" t="s">
        <v>82</v>
      </c>
      <c r="Q8" s="25" t="s">
        <v>83</v>
      </c>
      <c r="V8" t="s">
        <v>84</v>
      </c>
      <c r="AB8" s="25" t="s">
        <v>85</v>
      </c>
    </row>
    <row r="9" spans="2:32" x14ac:dyDescent="0.25">
      <c r="B9" t="s">
        <v>72</v>
      </c>
      <c r="C9" t="s">
        <v>73</v>
      </c>
      <c r="D9" t="s">
        <v>74</v>
      </c>
      <c r="F9" t="s">
        <v>72</v>
      </c>
      <c r="G9" t="s">
        <v>73</v>
      </c>
      <c r="H9" t="s">
        <v>74</v>
      </c>
      <c r="I9" t="s">
        <v>75</v>
      </c>
      <c r="K9" t="s">
        <v>72</v>
      </c>
      <c r="L9" t="s">
        <v>73</v>
      </c>
      <c r="M9" t="s">
        <v>74</v>
      </c>
      <c r="N9" t="s">
        <v>75</v>
      </c>
      <c r="O9" t="s">
        <v>76</v>
      </c>
      <c r="Q9" t="s">
        <v>72</v>
      </c>
      <c r="R9" t="s">
        <v>73</v>
      </c>
      <c r="S9" t="s">
        <v>74</v>
      </c>
      <c r="T9" t="s">
        <v>75</v>
      </c>
      <c r="V9" s="15" t="s">
        <v>72</v>
      </c>
      <c r="W9" t="s">
        <v>73</v>
      </c>
      <c r="X9" t="s">
        <v>74</v>
      </c>
      <c r="Y9" s="15" t="s">
        <v>75</v>
      </c>
      <c r="Z9" t="s">
        <v>76</v>
      </c>
      <c r="AB9" t="s">
        <v>72</v>
      </c>
      <c r="AC9" s="15" t="s">
        <v>73</v>
      </c>
      <c r="AD9" t="s">
        <v>74</v>
      </c>
      <c r="AE9" t="s">
        <v>75</v>
      </c>
      <c r="AF9" t="s">
        <v>76</v>
      </c>
    </row>
    <row r="10" spans="2:32" x14ac:dyDescent="0.25">
      <c r="F10">
        <v>26.255922431865827</v>
      </c>
      <c r="G10">
        <v>98.911058700209566</v>
      </c>
      <c r="H10">
        <v>88.710849056603749</v>
      </c>
      <c r="I10">
        <v>83.09764150943397</v>
      </c>
      <c r="K10">
        <v>31.571436058700218</v>
      </c>
      <c r="L10">
        <v>103.65634171907756</v>
      </c>
      <c r="M10">
        <v>61.708752620545049</v>
      </c>
      <c r="N10">
        <v>32.558333333333323</v>
      </c>
      <c r="Q10">
        <v>18.13946540880503</v>
      </c>
      <c r="R10">
        <v>22.294496855345919</v>
      </c>
      <c r="S10">
        <v>12.422693920335421</v>
      </c>
      <c r="T10">
        <v>26.604350104821783</v>
      </c>
      <c r="V10" s="15">
        <v>48.82300838574433</v>
      </c>
      <c r="W10">
        <v>24.555712788259964</v>
      </c>
      <c r="X10">
        <v>42.837683438155125</v>
      </c>
      <c r="Y10" s="15">
        <v>102.743343815514</v>
      </c>
      <c r="Z10">
        <v>35.31042976939203</v>
      </c>
      <c r="AB10">
        <v>93.182547169811258</v>
      </c>
      <c r="AC10" s="15">
        <v>114.89219077568121</v>
      </c>
      <c r="AD10">
        <v>98.098689727463238</v>
      </c>
      <c r="AE10">
        <v>117.04208595387843</v>
      </c>
      <c r="AF10">
        <v>19.553616352201264</v>
      </c>
    </row>
    <row r="12" spans="2:32" x14ac:dyDescent="0.25">
      <c r="B12" t="s">
        <v>87</v>
      </c>
    </row>
    <row r="13" spans="2:32" x14ac:dyDescent="0.25">
      <c r="B13" t="s">
        <v>70</v>
      </c>
      <c r="F13" s="25" t="s">
        <v>81</v>
      </c>
      <c r="K13" s="25" t="s">
        <v>82</v>
      </c>
      <c r="Q13" s="25" t="s">
        <v>83</v>
      </c>
      <c r="V13" t="s">
        <v>84</v>
      </c>
      <c r="AB13" s="25" t="s">
        <v>85</v>
      </c>
    </row>
    <row r="14" spans="2:32" x14ac:dyDescent="0.25">
      <c r="B14" t="s">
        <v>72</v>
      </c>
      <c r="C14" s="15" t="s">
        <v>73</v>
      </c>
      <c r="D14" t="s">
        <v>74</v>
      </c>
      <c r="F14" t="s">
        <v>72</v>
      </c>
      <c r="G14" t="s">
        <v>73</v>
      </c>
      <c r="H14" t="s">
        <v>74</v>
      </c>
      <c r="I14" t="s">
        <v>75</v>
      </c>
      <c r="K14" t="s">
        <v>72</v>
      </c>
      <c r="L14" t="s">
        <v>73</v>
      </c>
      <c r="M14" t="s">
        <v>74</v>
      </c>
      <c r="N14" t="s">
        <v>75</v>
      </c>
      <c r="O14" t="s">
        <v>76</v>
      </c>
      <c r="Q14" t="s">
        <v>72</v>
      </c>
      <c r="R14" t="s">
        <v>73</v>
      </c>
      <c r="S14" t="s">
        <v>74</v>
      </c>
      <c r="T14" t="s">
        <v>75</v>
      </c>
      <c r="V14" t="s">
        <v>72</v>
      </c>
      <c r="W14" t="s">
        <v>73</v>
      </c>
      <c r="X14" t="s">
        <v>74</v>
      </c>
      <c r="Y14" t="s">
        <v>75</v>
      </c>
      <c r="Z14" t="s">
        <v>76</v>
      </c>
      <c r="AB14" t="s">
        <v>72</v>
      </c>
      <c r="AC14" t="s">
        <v>73</v>
      </c>
      <c r="AD14" t="s">
        <v>74</v>
      </c>
      <c r="AE14" t="s">
        <v>75</v>
      </c>
      <c r="AF14" t="s">
        <v>76</v>
      </c>
    </row>
    <row r="15" spans="2:32" x14ac:dyDescent="0.25">
      <c r="C15" s="15">
        <v>-113.08474842767299</v>
      </c>
      <c r="D15">
        <v>192.18883647798742</v>
      </c>
      <c r="F15" s="24">
        <v>10.730870020964362</v>
      </c>
      <c r="G15" s="24">
        <v>188.83349056603763</v>
      </c>
      <c r="H15" s="24">
        <v>192.47080712788258</v>
      </c>
      <c r="I15">
        <v>197.18254716981127</v>
      </c>
      <c r="K15" s="24">
        <v>11.1229035639413</v>
      </c>
      <c r="L15" s="24">
        <v>29.417976939203353</v>
      </c>
      <c r="M15" s="24">
        <v>227.05780922431856</v>
      </c>
      <c r="N15" s="24">
        <v>167.17311320754717</v>
      </c>
      <c r="O15" s="24">
        <v>201.39848008385744</v>
      </c>
      <c r="Q15" s="24">
        <v>218.53789308176101</v>
      </c>
      <c r="R15" s="24">
        <v>206.90686582809215</v>
      </c>
      <c r="S15" s="24">
        <v>217.01797693920324</v>
      </c>
      <c r="T15">
        <v>69.63957023060793</v>
      </c>
      <c r="V15">
        <v>11.100786163522031</v>
      </c>
      <c r="W15">
        <v>182.2810796645702</v>
      </c>
      <c r="X15">
        <v>139.45822851153036</v>
      </c>
      <c r="Y15">
        <v>148.34816561844863</v>
      </c>
      <c r="Z15">
        <v>193.82510482180282</v>
      </c>
      <c r="AB15">
        <v>207.46032494758907</v>
      </c>
      <c r="AC15">
        <v>5.3394654088050277</v>
      </c>
      <c r="AD15">
        <v>232.6573899371069</v>
      </c>
      <c r="AE15">
        <v>180.831394129979</v>
      </c>
      <c r="AF15">
        <v>201.04627882599573</v>
      </c>
    </row>
    <row r="22" spans="2:30" x14ac:dyDescent="0.25">
      <c r="B22" t="s">
        <v>71</v>
      </c>
    </row>
    <row r="23" spans="2:30" x14ac:dyDescent="0.25">
      <c r="B23" t="s">
        <v>72</v>
      </c>
      <c r="C23" s="27" t="s">
        <v>73</v>
      </c>
      <c r="D23" t="s">
        <v>74</v>
      </c>
      <c r="E23" s="27" t="s">
        <v>75</v>
      </c>
      <c r="F23" s="27" t="s">
        <v>76</v>
      </c>
    </row>
    <row r="24" spans="2:30" x14ac:dyDescent="0.25">
      <c r="B24">
        <v>44.38694968553456</v>
      </c>
      <c r="C24" s="27">
        <v>-103.94166666666663</v>
      </c>
      <c r="D24">
        <v>12.065146750524109</v>
      </c>
      <c r="E24" s="27">
        <v>3.2485849056604659</v>
      </c>
      <c r="F24" s="27">
        <v>-9.274999999999908</v>
      </c>
    </row>
    <row r="25" spans="2:30" x14ac:dyDescent="0.25">
      <c r="L25" s="15" t="s">
        <v>90</v>
      </c>
    </row>
    <row r="26" spans="2:30" x14ac:dyDescent="0.25">
      <c r="L26" s="27" t="s">
        <v>91</v>
      </c>
    </row>
    <row r="27" spans="2:30" x14ac:dyDescent="0.25">
      <c r="R27" s="24"/>
      <c r="S27" s="24"/>
      <c r="T27" s="24"/>
      <c r="U27" s="24"/>
      <c r="V27" s="24"/>
      <c r="W27" s="24"/>
      <c r="X27" s="24"/>
      <c r="Y27" s="24"/>
      <c r="Z27" s="24"/>
      <c r="AA27" s="2"/>
      <c r="AB27" s="24"/>
      <c r="AC27" s="24"/>
      <c r="AD27" s="24"/>
    </row>
    <row r="28" spans="2:30" x14ac:dyDescent="0.25"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2:30" x14ac:dyDescent="0.25">
      <c r="B29" t="str">
        <f>"+ Control"</f>
        <v>+ Control</v>
      </c>
      <c r="L29" s="24" t="s">
        <v>0</v>
      </c>
      <c r="M29" s="24" t="s">
        <v>0</v>
      </c>
      <c r="N29" s="24" t="s">
        <v>0</v>
      </c>
      <c r="O29" s="24" t="s">
        <v>0</v>
      </c>
      <c r="P29" s="24" t="s">
        <v>0</v>
      </c>
      <c r="Q29" s="24" t="s">
        <v>0</v>
      </c>
      <c r="R29" s="24" t="str">
        <f>"+ Control"</f>
        <v>+ Control</v>
      </c>
      <c r="S29" s="24" t="s">
        <v>16</v>
      </c>
      <c r="T29" s="27" t="s">
        <v>12</v>
      </c>
      <c r="U29" s="24" t="s">
        <v>13</v>
      </c>
      <c r="V29" s="27" t="s">
        <v>14</v>
      </c>
      <c r="W29" s="27" t="s">
        <v>15</v>
      </c>
      <c r="X29" s="24"/>
      <c r="Y29" s="24"/>
      <c r="Z29" s="24"/>
      <c r="AA29" s="24"/>
      <c r="AB29" s="24"/>
      <c r="AC29" s="24"/>
    </row>
    <row r="30" spans="2:30" x14ac:dyDescent="0.25">
      <c r="B30">
        <v>519.59135220125779</v>
      </c>
      <c r="L30" s="24">
        <v>0</v>
      </c>
      <c r="M30" s="24">
        <v>2</v>
      </c>
      <c r="N30" s="24">
        <v>4</v>
      </c>
      <c r="O30" s="24">
        <v>6</v>
      </c>
      <c r="P30" s="24">
        <v>8</v>
      </c>
      <c r="Q30" s="24">
        <v>10</v>
      </c>
      <c r="R30" s="24" t="str">
        <f>"+ Control"</f>
        <v>+ Control</v>
      </c>
      <c r="S30" s="24" t="s">
        <v>1</v>
      </c>
      <c r="T30" s="27" t="s">
        <v>1</v>
      </c>
      <c r="U30" s="24" t="s">
        <v>7</v>
      </c>
      <c r="V30" s="27" t="s">
        <v>1</v>
      </c>
      <c r="W30" s="27" t="s">
        <v>1</v>
      </c>
      <c r="X30" s="24"/>
      <c r="Y30" s="24"/>
      <c r="Z30" s="24"/>
      <c r="AA30" s="24"/>
      <c r="AB30" s="24"/>
      <c r="AC30" s="24"/>
    </row>
    <row r="31" spans="2:30" x14ac:dyDescent="0.25">
      <c r="L31" s="24" t="s">
        <v>21</v>
      </c>
      <c r="M31" s="15" t="s">
        <v>22</v>
      </c>
      <c r="N31" s="15" t="s">
        <v>23</v>
      </c>
      <c r="O31" s="24" t="s">
        <v>24</v>
      </c>
      <c r="P31" s="24" t="s">
        <v>25</v>
      </c>
      <c r="Q31" s="24" t="s">
        <v>38</v>
      </c>
      <c r="R31" s="24" t="s">
        <v>39</v>
      </c>
      <c r="S31" s="15" t="s">
        <v>40</v>
      </c>
      <c r="T31" s="24" t="s">
        <v>41</v>
      </c>
      <c r="U31" s="2" t="str">
        <f>" PPT M4 1/50"</f>
        <v xml:space="preserve"> PPT M4 1/50</v>
      </c>
      <c r="V31" s="24" t="s">
        <v>17</v>
      </c>
      <c r="W31" s="15" t="s">
        <v>18</v>
      </c>
      <c r="X31" s="24"/>
      <c r="Y31" s="24"/>
      <c r="Z31" s="24"/>
      <c r="AA31" s="24"/>
      <c r="AB31" s="24"/>
      <c r="AC31" s="24"/>
    </row>
    <row r="32" spans="2:30" x14ac:dyDescent="0.25">
      <c r="L32" s="24" t="s">
        <v>2</v>
      </c>
      <c r="M32" s="15" t="s">
        <v>2</v>
      </c>
      <c r="N32" s="24" t="s">
        <v>2</v>
      </c>
      <c r="O32" s="15" t="s">
        <v>2</v>
      </c>
      <c r="P32" s="24" t="s">
        <v>2</v>
      </c>
      <c r="Q32" s="15" t="s">
        <v>3</v>
      </c>
      <c r="R32" s="24" t="s">
        <v>3</v>
      </c>
      <c r="S32" s="24" t="s">
        <v>3</v>
      </c>
      <c r="T32" s="15" t="s">
        <v>3</v>
      </c>
      <c r="U32" s="24" t="s">
        <v>3</v>
      </c>
      <c r="V32" s="24" t="str">
        <f>" U M2 1 3/50"</f>
        <v xml:space="preserve"> U M2 1 3/50</v>
      </c>
      <c r="W32" s="24" t="s">
        <v>19</v>
      </c>
      <c r="X32" s="24"/>
      <c r="Y32" s="24"/>
      <c r="Z32" s="24"/>
      <c r="AA32" s="24"/>
      <c r="AB32" s="24"/>
      <c r="AC32" s="24"/>
    </row>
    <row r="33" spans="4:28" x14ac:dyDescent="0.25">
      <c r="L33" s="24" t="s">
        <v>2</v>
      </c>
      <c r="M33" s="24" t="s">
        <v>2</v>
      </c>
      <c r="N33" s="24" t="s">
        <v>2</v>
      </c>
      <c r="O33" s="24" t="s">
        <v>2</v>
      </c>
      <c r="P33" s="24" t="s">
        <v>2</v>
      </c>
      <c r="Q33" s="24" t="s">
        <v>3</v>
      </c>
      <c r="R33" s="24" t="s">
        <v>3</v>
      </c>
      <c r="S33" s="24" t="s">
        <v>3</v>
      </c>
      <c r="T33" s="24" t="s">
        <v>3</v>
      </c>
      <c r="U33" s="24" t="s">
        <v>3</v>
      </c>
      <c r="V33" s="24" t="s">
        <v>20</v>
      </c>
      <c r="W33" s="24" t="s">
        <v>9</v>
      </c>
    </row>
    <row r="34" spans="4:28" x14ac:dyDescent="0.25">
      <c r="D34" s="24"/>
      <c r="E34" s="24"/>
      <c r="F34" s="24"/>
      <c r="G34" s="24"/>
      <c r="H34" s="24"/>
      <c r="I34" s="24"/>
      <c r="J34" s="24"/>
      <c r="K34" s="24"/>
      <c r="L34" s="24" t="s">
        <v>26</v>
      </c>
      <c r="M34" s="24" t="s">
        <v>27</v>
      </c>
      <c r="N34" s="24" t="s">
        <v>29</v>
      </c>
      <c r="O34" s="24" t="s">
        <v>28</v>
      </c>
      <c r="P34" s="24" t="s">
        <v>30</v>
      </c>
      <c r="Q34" s="24" t="s">
        <v>31</v>
      </c>
      <c r="R34" s="24" t="s">
        <v>32</v>
      </c>
      <c r="S34" s="24" t="s">
        <v>33</v>
      </c>
      <c r="T34" s="24" t="s">
        <v>34</v>
      </c>
      <c r="U34" s="24" t="s">
        <v>35</v>
      </c>
      <c r="V34" s="24" t="s">
        <v>36</v>
      </c>
      <c r="W34" s="24" t="s">
        <v>37</v>
      </c>
    </row>
    <row r="35" spans="4:28" x14ac:dyDescent="0.25">
      <c r="D35" s="24"/>
      <c r="E35" s="24"/>
      <c r="F35" s="24"/>
      <c r="G35" s="24"/>
      <c r="H35" s="24"/>
      <c r="I35" s="24"/>
      <c r="J35" s="24"/>
      <c r="K35" s="24"/>
      <c r="L35" s="24" t="s">
        <v>4</v>
      </c>
      <c r="M35" s="24" t="s">
        <v>4</v>
      </c>
      <c r="N35" s="24" t="s">
        <v>4</v>
      </c>
      <c r="O35" s="24" t="s">
        <v>4</v>
      </c>
      <c r="P35" s="24" t="s">
        <v>10</v>
      </c>
      <c r="Q35" s="24" t="s">
        <v>5</v>
      </c>
      <c r="R35" s="24" t="s">
        <v>5</v>
      </c>
      <c r="S35" s="24" t="s">
        <v>5</v>
      </c>
      <c r="T35" s="24" t="s">
        <v>5</v>
      </c>
      <c r="U35" s="24" t="s">
        <v>6</v>
      </c>
      <c r="V35" s="24" t="s">
        <v>6</v>
      </c>
      <c r="W35" s="24" t="s">
        <v>6</v>
      </c>
    </row>
    <row r="36" spans="4:28" x14ac:dyDescent="0.25">
      <c r="L36" s="24" t="s">
        <v>4</v>
      </c>
      <c r="M36" s="24" t="s">
        <v>4</v>
      </c>
      <c r="N36" s="24" t="s">
        <v>4</v>
      </c>
      <c r="O36" s="24" t="s">
        <v>4</v>
      </c>
      <c r="P36" s="24" t="s">
        <v>4</v>
      </c>
      <c r="Q36" s="24" t="s">
        <v>5</v>
      </c>
      <c r="R36" s="24" t="s">
        <v>5</v>
      </c>
      <c r="S36" s="24" t="s">
        <v>5</v>
      </c>
      <c r="T36" s="24" t="s">
        <v>5</v>
      </c>
      <c r="U36" s="24" t="s">
        <v>6</v>
      </c>
      <c r="V36" s="24" t="s">
        <v>6</v>
      </c>
      <c r="W36" s="24" t="s">
        <v>6</v>
      </c>
    </row>
    <row r="39" spans="4:28" x14ac:dyDescent="0.25">
      <c r="Q39" s="24"/>
    </row>
    <row r="40" spans="4:28" x14ac:dyDescent="0.25"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</row>
    <row r="41" spans="4:28" x14ac:dyDescent="0.25"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</row>
    <row r="42" spans="4:28" x14ac:dyDescent="0.25"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</row>
    <row r="43" spans="4:28" x14ac:dyDescent="0.25"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</row>
    <row r="44" spans="4:28" x14ac:dyDescent="0.25"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Well Plate</vt:lpstr>
      <vt:lpstr>ALT Raw Values</vt:lpstr>
      <vt:lpstr>ALT Calculations</vt:lpstr>
      <vt:lpstr>ALT Results</vt:lpstr>
      <vt:lpstr>AST Raw Values</vt:lpstr>
      <vt:lpstr>AST Calculations</vt:lpstr>
      <vt:lpstr>AST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Jacob Medina</dc:creator>
  <cp:lastModifiedBy>Jacob Medina</cp:lastModifiedBy>
  <dcterms:created xsi:type="dcterms:W3CDTF">2023-06-30T15:37:40Z</dcterms:created>
  <dcterms:modified xsi:type="dcterms:W3CDTF">2023-07-04T02:55:42Z</dcterms:modified>
</cp:coreProperties>
</file>